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12"/>
  <workbookPr defaultThemeVersion="166925"/>
  <mc:AlternateContent xmlns:mc="http://schemas.openxmlformats.org/markup-compatibility/2006">
    <mc:Choice Requires="x15">
      <x15ac:absPath xmlns:x15ac="http://schemas.microsoft.com/office/spreadsheetml/2010/11/ac" url="C:\Users\monwe\Documents\"/>
    </mc:Choice>
  </mc:AlternateContent>
  <xr:revisionPtr revIDLastSave="1542" documentId="13_ncr:1_{9087EBE5-925E-43D3-B66F-B96DFB594598}" xr6:coauthVersionLast="47" xr6:coauthVersionMax="47" xr10:uidLastSave="{861A8F08-41F2-4558-8977-6814488C00CF}"/>
  <bookViews>
    <workbookView xWindow="-96" yWindow="-96" windowWidth="19392" windowHeight="10392" xr2:uid="{612C3522-FE8B-4BEF-9F8F-84C66744D46C}"/>
  </bookViews>
  <sheets>
    <sheet name="Arkusz1" sheetId="1" r:id="rId1"/>
    <sheet name="Arkusz2" sheetId="2" r:id="rId2"/>
  </sheets>
  <definedNames>
    <definedName name="_xlnm._FilterDatabase" localSheetId="0" hidden="1">Arkusz1!$A$1:$Q$61325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B651" i="1" l="1"/>
  <c r="AA651" i="1"/>
  <c r="Z651" i="1"/>
  <c r="Y651" i="1"/>
  <c r="X651" i="1"/>
  <c r="W651" i="1"/>
  <c r="V651" i="1"/>
  <c r="U651" i="1"/>
  <c r="T651" i="1"/>
  <c r="S651" i="1"/>
  <c r="AB625" i="1"/>
  <c r="AA625" i="1"/>
  <c r="Z625" i="1"/>
  <c r="Y625" i="1"/>
  <c r="X625" i="1"/>
  <c r="W625" i="1"/>
  <c r="V625" i="1"/>
  <c r="U625" i="1"/>
  <c r="T625" i="1"/>
  <c r="S625" i="1"/>
  <c r="AB599" i="1"/>
  <c r="AA599" i="1"/>
  <c r="Z599" i="1"/>
  <c r="Y599" i="1"/>
  <c r="X599" i="1"/>
  <c r="W599" i="1"/>
  <c r="V599" i="1"/>
  <c r="U599" i="1"/>
  <c r="T599" i="1"/>
  <c r="S599" i="1"/>
  <c r="AB573" i="1"/>
  <c r="AA573" i="1"/>
  <c r="Z573" i="1"/>
  <c r="Y573" i="1"/>
  <c r="X573" i="1"/>
  <c r="W573" i="1"/>
  <c r="V573" i="1"/>
  <c r="U573" i="1"/>
  <c r="T573" i="1"/>
  <c r="S573" i="1"/>
  <c r="AB547" i="1"/>
  <c r="AA547" i="1"/>
  <c r="Z547" i="1"/>
  <c r="Y547" i="1"/>
  <c r="X547" i="1"/>
  <c r="W547" i="1"/>
  <c r="V547" i="1"/>
  <c r="U547" i="1"/>
  <c r="T547" i="1"/>
  <c r="S547" i="1"/>
  <c r="AB521" i="1"/>
  <c r="AA521" i="1"/>
  <c r="Z521" i="1"/>
  <c r="Y521" i="1"/>
  <c r="X521" i="1"/>
  <c r="W521" i="1"/>
  <c r="V521" i="1"/>
  <c r="U521" i="1"/>
  <c r="T521" i="1"/>
  <c r="S521" i="1"/>
  <c r="AB495" i="1"/>
  <c r="AA495" i="1"/>
  <c r="Z495" i="1"/>
  <c r="Y495" i="1"/>
  <c r="X495" i="1"/>
  <c r="W495" i="1"/>
  <c r="V495" i="1"/>
  <c r="U495" i="1"/>
  <c r="T495" i="1"/>
  <c r="S495" i="1"/>
  <c r="AB469" i="1"/>
  <c r="AA469" i="1"/>
  <c r="Z469" i="1"/>
  <c r="Y469" i="1"/>
  <c r="X469" i="1"/>
  <c r="W469" i="1"/>
  <c r="V469" i="1"/>
  <c r="U469" i="1"/>
  <c r="T469" i="1"/>
  <c r="S469" i="1"/>
  <c r="AB443" i="1"/>
  <c r="AA443" i="1"/>
  <c r="Z443" i="1"/>
  <c r="Y443" i="1"/>
  <c r="X443" i="1"/>
  <c r="W443" i="1"/>
  <c r="V443" i="1"/>
  <c r="U443" i="1"/>
  <c r="T443" i="1"/>
  <c r="S443" i="1"/>
  <c r="AB417" i="1"/>
  <c r="AA417" i="1"/>
  <c r="Z417" i="1"/>
  <c r="Y417" i="1"/>
  <c r="X417" i="1"/>
  <c r="W417" i="1"/>
  <c r="V417" i="1"/>
  <c r="U417" i="1"/>
  <c r="T417" i="1"/>
  <c r="S417" i="1"/>
  <c r="AB391" i="1"/>
  <c r="AA391" i="1"/>
  <c r="Z391" i="1"/>
  <c r="Y391" i="1"/>
  <c r="X391" i="1"/>
  <c r="W391" i="1"/>
  <c r="V391" i="1"/>
  <c r="U391" i="1"/>
  <c r="T391" i="1"/>
  <c r="S391" i="1"/>
  <c r="AB365" i="1"/>
  <c r="AA365" i="1"/>
  <c r="Z365" i="1"/>
  <c r="Y365" i="1"/>
  <c r="X365" i="1"/>
  <c r="W365" i="1"/>
  <c r="V365" i="1"/>
  <c r="U365" i="1"/>
  <c r="T365" i="1"/>
  <c r="S365" i="1"/>
  <c r="AB339" i="1"/>
  <c r="AA339" i="1"/>
  <c r="Z339" i="1"/>
  <c r="Y339" i="1"/>
  <c r="X339" i="1"/>
  <c r="W339" i="1"/>
  <c r="V339" i="1"/>
  <c r="U339" i="1"/>
  <c r="T339" i="1"/>
  <c r="S339" i="1"/>
  <c r="AB313" i="1"/>
  <c r="AA313" i="1"/>
  <c r="Z313" i="1"/>
  <c r="Y313" i="1"/>
  <c r="X313" i="1"/>
  <c r="W313" i="1"/>
  <c r="V313" i="1"/>
  <c r="U313" i="1"/>
  <c r="T313" i="1"/>
  <c r="S313" i="1"/>
  <c r="AB287" i="1"/>
  <c r="AA287" i="1"/>
  <c r="Z287" i="1"/>
  <c r="Y287" i="1"/>
  <c r="X287" i="1"/>
  <c r="W287" i="1"/>
  <c r="V287" i="1"/>
  <c r="U287" i="1"/>
  <c r="T287" i="1"/>
  <c r="S287" i="1"/>
  <c r="AB261" i="1"/>
  <c r="AA261" i="1"/>
  <c r="Z261" i="1"/>
  <c r="Y261" i="1"/>
  <c r="X261" i="1"/>
  <c r="W261" i="1"/>
  <c r="V261" i="1"/>
  <c r="U261" i="1"/>
  <c r="T261" i="1"/>
  <c r="S261" i="1"/>
  <c r="AB235" i="1"/>
  <c r="AA235" i="1"/>
  <c r="Z235" i="1"/>
  <c r="Y235" i="1"/>
  <c r="X235" i="1"/>
  <c r="W235" i="1"/>
  <c r="V235" i="1"/>
  <c r="U235" i="1"/>
  <c r="T235" i="1"/>
  <c r="S235" i="1"/>
  <c r="AB209" i="1"/>
  <c r="AA209" i="1"/>
  <c r="Z209" i="1"/>
  <c r="Y209" i="1"/>
  <c r="X209" i="1"/>
  <c r="W209" i="1"/>
  <c r="V209" i="1"/>
  <c r="U209" i="1"/>
  <c r="T209" i="1"/>
  <c r="S209" i="1"/>
  <c r="AB183" i="1"/>
  <c r="AA183" i="1"/>
  <c r="Z183" i="1"/>
  <c r="Y183" i="1"/>
  <c r="X183" i="1"/>
  <c r="W183" i="1"/>
  <c r="V183" i="1"/>
  <c r="U183" i="1"/>
  <c r="T183" i="1"/>
  <c r="S183" i="1"/>
  <c r="T157" i="1"/>
  <c r="U157" i="1"/>
  <c r="V157" i="1"/>
  <c r="W157" i="1"/>
  <c r="X157" i="1"/>
  <c r="Y157" i="1"/>
  <c r="Z157" i="1"/>
  <c r="AA157" i="1"/>
  <c r="AB157" i="1"/>
  <c r="S157" i="1"/>
  <c r="T131" i="1"/>
  <c r="U131" i="1"/>
  <c r="V131" i="1"/>
  <c r="W131" i="1"/>
  <c r="X131" i="1"/>
  <c r="Y131" i="1"/>
  <c r="Z131" i="1"/>
  <c r="AA131" i="1"/>
  <c r="AB131" i="1"/>
  <c r="S131" i="1"/>
  <c r="AB105" i="1"/>
  <c r="AA105" i="1"/>
  <c r="Z105" i="1"/>
  <c r="Y105" i="1"/>
  <c r="X105" i="1"/>
  <c r="W105" i="1"/>
  <c r="V105" i="1"/>
  <c r="U105" i="1"/>
  <c r="T105" i="1"/>
  <c r="S105" i="1"/>
  <c r="AB79" i="1"/>
  <c r="AA79" i="1"/>
  <c r="Z79" i="1"/>
  <c r="Y79" i="1"/>
  <c r="X79" i="1"/>
  <c r="W79" i="1"/>
  <c r="V79" i="1"/>
  <c r="U79" i="1"/>
  <c r="T79" i="1"/>
  <c r="S79" i="1"/>
  <c r="AB53" i="1"/>
  <c r="AA53" i="1"/>
  <c r="Z53" i="1"/>
  <c r="Y53" i="1"/>
  <c r="X53" i="1"/>
  <c r="W53" i="1"/>
  <c r="V53" i="1"/>
  <c r="U53" i="1"/>
  <c r="T53" i="1"/>
  <c r="S53" i="1"/>
  <c r="T27" i="1"/>
  <c r="U27" i="1"/>
  <c r="V27" i="1"/>
  <c r="W27" i="1"/>
  <c r="X27" i="1"/>
  <c r="Y27" i="1"/>
  <c r="Z27" i="1"/>
  <c r="AA27" i="1"/>
  <c r="AB27" i="1"/>
  <c r="S27" i="1"/>
  <c r="V825" i="2"/>
  <c r="V824" i="2"/>
  <c r="V823" i="2"/>
  <c r="V822" i="2"/>
  <c r="V821" i="2"/>
  <c r="V820" i="2"/>
  <c r="V819" i="2"/>
  <c r="V818" i="2"/>
  <c r="V817" i="2"/>
  <c r="V816" i="2"/>
  <c r="V815" i="2"/>
  <c r="V814" i="2"/>
  <c r="V813" i="2"/>
  <c r="V812" i="2"/>
  <c r="V811" i="2"/>
  <c r="V810" i="2"/>
  <c r="V809" i="2"/>
  <c r="V808" i="2"/>
  <c r="V807" i="2"/>
  <c r="V806" i="2"/>
  <c r="V805" i="2"/>
  <c r="V804" i="2"/>
  <c r="V803" i="2"/>
  <c r="V802" i="2"/>
  <c r="V801" i="2"/>
  <c r="V800" i="2"/>
  <c r="V799" i="2"/>
  <c r="V798" i="2"/>
  <c r="V797" i="2"/>
  <c r="V796" i="2"/>
  <c r="V795" i="2"/>
  <c r="V794" i="2"/>
  <c r="V792" i="2"/>
  <c r="V791" i="2"/>
  <c r="V790" i="2"/>
  <c r="V789" i="2"/>
  <c r="V788" i="2"/>
  <c r="V787" i="2"/>
  <c r="V786" i="2"/>
  <c r="V785" i="2"/>
  <c r="V784" i="2"/>
  <c r="V783" i="2"/>
  <c r="V782" i="2"/>
  <c r="V781" i="2"/>
  <c r="V780" i="2"/>
  <c r="V779" i="2"/>
  <c r="V778" i="2"/>
  <c r="V777" i="2"/>
  <c r="V776" i="2"/>
  <c r="V775" i="2"/>
  <c r="V774" i="2"/>
  <c r="V773" i="2"/>
  <c r="V772" i="2"/>
  <c r="V771" i="2"/>
  <c r="V770" i="2"/>
  <c r="V769" i="2"/>
  <c r="V768" i="2"/>
  <c r="V767" i="2"/>
  <c r="V766" i="2"/>
  <c r="V765" i="2"/>
  <c r="V764" i="2"/>
  <c r="V763" i="2"/>
  <c r="V762" i="2"/>
  <c r="V761" i="2"/>
  <c r="V759" i="2"/>
  <c r="V758" i="2"/>
  <c r="V757" i="2"/>
  <c r="V756" i="2"/>
  <c r="V755" i="2"/>
  <c r="V754" i="2"/>
  <c r="V753" i="2"/>
  <c r="V752" i="2"/>
  <c r="V751" i="2"/>
  <c r="V750" i="2"/>
  <c r="V749" i="2"/>
  <c r="V748" i="2"/>
  <c r="V747" i="2"/>
  <c r="V746" i="2"/>
  <c r="V745" i="2"/>
  <c r="V744" i="2"/>
  <c r="V743" i="2"/>
  <c r="V742" i="2"/>
  <c r="V741" i="2"/>
  <c r="V740" i="2"/>
  <c r="V739" i="2"/>
  <c r="V738" i="2"/>
  <c r="V737" i="2"/>
  <c r="V736" i="2"/>
  <c r="V735" i="2"/>
  <c r="V734" i="2"/>
  <c r="V733" i="2"/>
  <c r="V732" i="2"/>
  <c r="V731" i="2"/>
  <c r="V730" i="2"/>
  <c r="V729" i="2"/>
  <c r="V728" i="2"/>
  <c r="V726" i="2"/>
  <c r="V725" i="2"/>
  <c r="V724" i="2"/>
  <c r="V723" i="2"/>
  <c r="V722" i="2"/>
  <c r="V721" i="2"/>
  <c r="V720" i="2"/>
  <c r="V719" i="2"/>
  <c r="V718" i="2"/>
  <c r="V717" i="2"/>
  <c r="V716" i="2"/>
  <c r="V715" i="2"/>
  <c r="V714" i="2"/>
  <c r="V713" i="2"/>
  <c r="V712" i="2"/>
  <c r="V711" i="2"/>
  <c r="V710" i="2"/>
  <c r="V709" i="2"/>
  <c r="V708" i="2"/>
  <c r="V707" i="2"/>
  <c r="V706" i="2"/>
  <c r="V705" i="2"/>
  <c r="V704" i="2"/>
  <c r="V703" i="2"/>
  <c r="V702" i="2"/>
  <c r="V701" i="2"/>
  <c r="V700" i="2"/>
  <c r="V699" i="2"/>
  <c r="V698" i="2"/>
  <c r="V697" i="2"/>
  <c r="V696" i="2"/>
  <c r="V695" i="2"/>
  <c r="V693" i="2"/>
  <c r="V692" i="2"/>
  <c r="V691" i="2"/>
  <c r="V690" i="2"/>
  <c r="V689" i="2"/>
  <c r="V688" i="2"/>
  <c r="V687" i="2"/>
  <c r="V686" i="2"/>
  <c r="V685" i="2"/>
  <c r="V684" i="2"/>
  <c r="V683" i="2"/>
  <c r="V682" i="2"/>
  <c r="V681" i="2"/>
  <c r="V680" i="2"/>
  <c r="V679" i="2"/>
  <c r="V678" i="2"/>
  <c r="V677" i="2"/>
  <c r="V676" i="2"/>
  <c r="V675" i="2"/>
  <c r="V674" i="2"/>
  <c r="V673" i="2"/>
  <c r="V672" i="2"/>
  <c r="V671" i="2"/>
  <c r="V670" i="2"/>
  <c r="V669" i="2"/>
  <c r="V668" i="2"/>
  <c r="V667" i="2"/>
  <c r="V666" i="2"/>
  <c r="V665" i="2"/>
  <c r="V664" i="2"/>
  <c r="V663" i="2"/>
  <c r="V662" i="2"/>
  <c r="V660" i="2"/>
  <c r="V659" i="2"/>
  <c r="V658" i="2"/>
  <c r="V657" i="2"/>
  <c r="V656" i="2"/>
  <c r="V655" i="2"/>
  <c r="V654" i="2"/>
  <c r="V653" i="2"/>
  <c r="V652" i="2"/>
  <c r="V651" i="2"/>
  <c r="V650" i="2"/>
  <c r="V649" i="2"/>
  <c r="V648" i="2"/>
  <c r="V647" i="2"/>
  <c r="V646" i="2"/>
  <c r="V645" i="2"/>
  <c r="V644" i="2"/>
  <c r="V643" i="2"/>
  <c r="V642" i="2"/>
  <c r="V641" i="2"/>
  <c r="V640" i="2"/>
  <c r="V639" i="2"/>
  <c r="V638" i="2"/>
  <c r="V637" i="2"/>
  <c r="V636" i="2"/>
  <c r="V635" i="2"/>
  <c r="V634" i="2"/>
  <c r="V633" i="2"/>
  <c r="V632" i="2"/>
  <c r="V631" i="2"/>
  <c r="V630" i="2"/>
  <c r="V629" i="2"/>
  <c r="V627" i="2"/>
  <c r="V626" i="2"/>
  <c r="V625" i="2"/>
  <c r="V624" i="2"/>
  <c r="V623" i="2"/>
  <c r="V622" i="2"/>
  <c r="V621" i="2"/>
  <c r="V620" i="2"/>
  <c r="V619" i="2"/>
  <c r="V618" i="2"/>
  <c r="V617" i="2"/>
  <c r="V616" i="2"/>
  <c r="V615" i="2"/>
  <c r="V614" i="2"/>
  <c r="V613" i="2"/>
  <c r="V612" i="2"/>
  <c r="V611" i="2"/>
  <c r="V610" i="2"/>
  <c r="V609" i="2"/>
  <c r="V608" i="2"/>
  <c r="V607" i="2"/>
  <c r="V606" i="2"/>
  <c r="V605" i="2"/>
  <c r="V604" i="2"/>
  <c r="V603" i="2"/>
  <c r="V602" i="2"/>
  <c r="V601" i="2"/>
  <c r="V600" i="2"/>
  <c r="V599" i="2"/>
  <c r="V598" i="2"/>
  <c r="V597" i="2"/>
  <c r="V596" i="2"/>
  <c r="V594" i="2"/>
  <c r="V593" i="2"/>
  <c r="V592" i="2"/>
  <c r="V591" i="2"/>
  <c r="V590" i="2"/>
  <c r="V589" i="2"/>
  <c r="V588" i="2"/>
  <c r="V587" i="2"/>
  <c r="V586" i="2"/>
  <c r="V585" i="2"/>
  <c r="V584" i="2"/>
  <c r="V583" i="2"/>
  <c r="V582" i="2"/>
  <c r="V581" i="2"/>
  <c r="V580" i="2"/>
  <c r="V579" i="2"/>
  <c r="V578" i="2"/>
  <c r="V577" i="2"/>
  <c r="V576" i="2"/>
  <c r="V575" i="2"/>
  <c r="V574" i="2"/>
  <c r="V573" i="2"/>
  <c r="V572" i="2"/>
  <c r="V571" i="2"/>
  <c r="V570" i="2"/>
  <c r="V569" i="2"/>
  <c r="V568" i="2"/>
  <c r="V567" i="2"/>
  <c r="V566" i="2"/>
  <c r="V565" i="2"/>
  <c r="V564" i="2"/>
  <c r="V563" i="2"/>
  <c r="V561" i="2"/>
  <c r="V560" i="2"/>
  <c r="V559" i="2"/>
  <c r="V558" i="2"/>
  <c r="V557" i="2"/>
  <c r="V556" i="2"/>
  <c r="V555" i="2"/>
  <c r="V554" i="2"/>
  <c r="V553" i="2"/>
  <c r="V552" i="2"/>
  <c r="V551" i="2"/>
  <c r="V550" i="2"/>
  <c r="V549" i="2"/>
  <c r="V548" i="2"/>
  <c r="V547" i="2"/>
  <c r="V546" i="2"/>
  <c r="V545" i="2"/>
  <c r="V544" i="2"/>
  <c r="V543" i="2"/>
  <c r="V542" i="2"/>
  <c r="V541" i="2"/>
  <c r="V540" i="2"/>
  <c r="V539" i="2"/>
  <c r="V538" i="2"/>
  <c r="V537" i="2"/>
  <c r="V536" i="2"/>
  <c r="V535" i="2"/>
  <c r="V534" i="2"/>
  <c r="V533" i="2"/>
  <c r="V532" i="2"/>
  <c r="V531" i="2"/>
  <c r="V530" i="2"/>
  <c r="V528" i="2"/>
  <c r="V527" i="2"/>
  <c r="V526" i="2"/>
  <c r="V525" i="2"/>
  <c r="V524" i="2"/>
  <c r="V523" i="2"/>
  <c r="V522" i="2"/>
  <c r="V521" i="2"/>
  <c r="V520" i="2"/>
  <c r="V519" i="2"/>
  <c r="V518" i="2"/>
  <c r="V517" i="2"/>
  <c r="V516" i="2"/>
  <c r="V515" i="2"/>
  <c r="V514" i="2"/>
  <c r="V513" i="2"/>
  <c r="V512" i="2"/>
  <c r="V511" i="2"/>
  <c r="V510" i="2"/>
  <c r="V509" i="2"/>
  <c r="V508" i="2"/>
  <c r="V507" i="2"/>
  <c r="V506" i="2"/>
  <c r="V505" i="2"/>
  <c r="V504" i="2"/>
  <c r="V503" i="2"/>
  <c r="V502" i="2"/>
  <c r="V501" i="2"/>
  <c r="V500" i="2"/>
  <c r="V499" i="2"/>
  <c r="V498" i="2"/>
  <c r="V497" i="2"/>
  <c r="V495" i="2"/>
  <c r="V494" i="2"/>
  <c r="V493" i="2"/>
  <c r="V492" i="2"/>
  <c r="V491" i="2"/>
  <c r="V490" i="2"/>
  <c r="V489" i="2"/>
  <c r="V488" i="2"/>
  <c r="V487" i="2"/>
  <c r="V486" i="2"/>
  <c r="V485" i="2"/>
  <c r="V484" i="2"/>
  <c r="V483" i="2"/>
  <c r="V482" i="2"/>
  <c r="V481" i="2"/>
  <c r="V480" i="2"/>
  <c r="V479" i="2"/>
  <c r="V478" i="2"/>
  <c r="V477" i="2"/>
  <c r="V476" i="2"/>
  <c r="V475" i="2"/>
  <c r="V474" i="2"/>
  <c r="V473" i="2"/>
  <c r="V472" i="2"/>
  <c r="V471" i="2"/>
  <c r="V470" i="2"/>
  <c r="V469" i="2"/>
  <c r="V468" i="2"/>
  <c r="V467" i="2"/>
  <c r="V466" i="2"/>
  <c r="V465" i="2"/>
  <c r="V464" i="2"/>
  <c r="V462" i="2"/>
  <c r="V461" i="2"/>
  <c r="V460" i="2"/>
  <c r="V459" i="2"/>
  <c r="V458" i="2"/>
  <c r="V457" i="2"/>
  <c r="V456" i="2"/>
  <c r="V455" i="2"/>
  <c r="V454" i="2"/>
  <c r="V453" i="2"/>
  <c r="V452" i="2"/>
  <c r="V451" i="2"/>
  <c r="V450" i="2"/>
  <c r="V449" i="2"/>
  <c r="V448" i="2"/>
  <c r="V447" i="2"/>
  <c r="V446" i="2"/>
  <c r="V445" i="2"/>
  <c r="V444" i="2"/>
  <c r="V443" i="2"/>
  <c r="V442" i="2"/>
  <c r="V441" i="2"/>
  <c r="V440" i="2"/>
  <c r="V439" i="2"/>
  <c r="V438" i="2"/>
  <c r="V437" i="2"/>
  <c r="V436" i="2"/>
  <c r="V435" i="2"/>
  <c r="V434" i="2"/>
  <c r="V433" i="2"/>
  <c r="V432" i="2"/>
  <c r="V431" i="2"/>
  <c r="V429" i="2"/>
  <c r="V428" i="2"/>
  <c r="V427" i="2"/>
  <c r="V426" i="2"/>
  <c r="V425" i="2"/>
  <c r="V424" i="2"/>
  <c r="V423" i="2"/>
  <c r="V422" i="2"/>
  <c r="V421" i="2"/>
  <c r="V420" i="2"/>
  <c r="V419" i="2"/>
  <c r="V418" i="2"/>
  <c r="V417" i="2"/>
  <c r="V416" i="2"/>
  <c r="V415" i="2"/>
  <c r="V414" i="2"/>
  <c r="V413" i="2"/>
  <c r="V412" i="2"/>
  <c r="V411" i="2"/>
  <c r="V410" i="2"/>
  <c r="V409" i="2"/>
  <c r="V408" i="2"/>
  <c r="V407" i="2"/>
  <c r="V406" i="2"/>
  <c r="V405" i="2"/>
  <c r="V404" i="2"/>
  <c r="V403" i="2"/>
  <c r="V402" i="2"/>
  <c r="V401" i="2"/>
  <c r="V400" i="2"/>
  <c r="V399" i="2"/>
  <c r="V398" i="2"/>
  <c r="V396" i="2"/>
  <c r="V395" i="2"/>
  <c r="V394" i="2"/>
  <c r="V393" i="2"/>
  <c r="V392" i="2"/>
  <c r="V391" i="2"/>
  <c r="V390" i="2"/>
  <c r="V389" i="2"/>
  <c r="V388" i="2"/>
  <c r="V387" i="2"/>
  <c r="V386" i="2"/>
  <c r="V385" i="2"/>
  <c r="V384" i="2"/>
  <c r="V383" i="2"/>
  <c r="V382" i="2"/>
  <c r="V381" i="2"/>
  <c r="V380" i="2"/>
  <c r="V379" i="2"/>
  <c r="V378" i="2"/>
  <c r="V377" i="2"/>
  <c r="V376" i="2"/>
  <c r="V375" i="2"/>
  <c r="V374" i="2"/>
  <c r="V373" i="2"/>
  <c r="V372" i="2"/>
  <c r="V371" i="2"/>
  <c r="V370" i="2"/>
  <c r="V369" i="2"/>
  <c r="V368" i="2"/>
  <c r="V367" i="2"/>
  <c r="V366" i="2"/>
  <c r="V365" i="2"/>
  <c r="V363" i="2"/>
  <c r="V362" i="2"/>
  <c r="V361" i="2"/>
  <c r="V360" i="2"/>
  <c r="V359" i="2"/>
  <c r="V358" i="2"/>
  <c r="V357" i="2"/>
  <c r="V356" i="2"/>
  <c r="V355" i="2"/>
  <c r="V354" i="2"/>
  <c r="V353" i="2"/>
  <c r="V352" i="2"/>
  <c r="V351" i="2"/>
  <c r="V350" i="2"/>
  <c r="V349" i="2"/>
  <c r="V348" i="2"/>
  <c r="V347" i="2"/>
  <c r="V346" i="2"/>
  <c r="V345" i="2"/>
  <c r="V344" i="2"/>
  <c r="V343" i="2"/>
  <c r="V342" i="2"/>
  <c r="V341" i="2"/>
  <c r="V340" i="2"/>
  <c r="V339" i="2"/>
  <c r="V338" i="2"/>
  <c r="V337" i="2"/>
  <c r="V336" i="2"/>
  <c r="V335" i="2"/>
  <c r="V334" i="2"/>
  <c r="V333" i="2"/>
  <c r="V332" i="2"/>
  <c r="V330" i="2"/>
  <c r="V329" i="2"/>
  <c r="V328" i="2"/>
  <c r="V327" i="2"/>
  <c r="V326" i="2"/>
  <c r="V325" i="2"/>
  <c r="V324" i="2"/>
  <c r="V323" i="2"/>
  <c r="V322" i="2"/>
  <c r="V321" i="2"/>
  <c r="V320" i="2"/>
  <c r="V319" i="2"/>
  <c r="V318" i="2"/>
  <c r="V317" i="2"/>
  <c r="V316" i="2"/>
  <c r="V315" i="2"/>
  <c r="V314" i="2"/>
  <c r="V313" i="2"/>
  <c r="V312" i="2"/>
  <c r="V311" i="2"/>
  <c r="V310" i="2"/>
  <c r="V309" i="2"/>
  <c r="V308" i="2"/>
  <c r="V307" i="2"/>
  <c r="V306" i="2"/>
  <c r="V305" i="2"/>
  <c r="V304" i="2"/>
  <c r="V303" i="2"/>
  <c r="V302" i="2"/>
  <c r="V301" i="2"/>
  <c r="V300" i="2"/>
  <c r="V299" i="2"/>
  <c r="V297" i="2"/>
  <c r="V296" i="2"/>
  <c r="V295" i="2"/>
  <c r="V294" i="2"/>
  <c r="V293" i="2"/>
  <c r="V292" i="2"/>
  <c r="V291" i="2"/>
  <c r="V290" i="2"/>
  <c r="V289" i="2"/>
  <c r="V288" i="2"/>
  <c r="V287" i="2"/>
  <c r="V286" i="2"/>
  <c r="V285" i="2"/>
  <c r="V284" i="2"/>
  <c r="V283" i="2"/>
  <c r="V282" i="2"/>
  <c r="V281" i="2"/>
  <c r="V280" i="2"/>
  <c r="V279" i="2"/>
  <c r="V278" i="2"/>
  <c r="V277" i="2"/>
  <c r="V276" i="2"/>
  <c r="V275" i="2"/>
  <c r="V274" i="2"/>
  <c r="V273" i="2"/>
  <c r="V272" i="2"/>
  <c r="V271" i="2"/>
  <c r="V270" i="2"/>
  <c r="V269" i="2"/>
  <c r="V268" i="2"/>
  <c r="V267" i="2"/>
  <c r="V266" i="2"/>
  <c r="V264" i="2"/>
  <c r="V263" i="2"/>
  <c r="V262" i="2"/>
  <c r="V261" i="2"/>
  <c r="V260" i="2"/>
  <c r="V259" i="2"/>
  <c r="V258" i="2"/>
  <c r="V257" i="2"/>
  <c r="V256" i="2"/>
  <c r="V255" i="2"/>
  <c r="V254" i="2"/>
  <c r="V253" i="2"/>
  <c r="V252" i="2"/>
  <c r="V251" i="2"/>
  <c r="V250" i="2"/>
  <c r="V249" i="2"/>
  <c r="V248" i="2"/>
  <c r="V247" i="2"/>
  <c r="V246" i="2"/>
  <c r="V245" i="2"/>
  <c r="V244" i="2"/>
  <c r="V243" i="2"/>
  <c r="V242" i="2"/>
  <c r="V241" i="2"/>
  <c r="V240" i="2"/>
  <c r="V239" i="2"/>
  <c r="V238" i="2"/>
  <c r="V237" i="2"/>
  <c r="V236" i="2"/>
  <c r="V235" i="2"/>
  <c r="V234" i="2"/>
  <c r="V233" i="2"/>
  <c r="V231" i="2"/>
  <c r="V230" i="2"/>
  <c r="V229" i="2"/>
  <c r="V228" i="2"/>
  <c r="V227" i="2"/>
  <c r="V226" i="2"/>
  <c r="V225" i="2"/>
  <c r="V224" i="2"/>
  <c r="V223" i="2"/>
  <c r="V222" i="2"/>
  <c r="V221" i="2"/>
  <c r="V220" i="2"/>
  <c r="V219" i="2"/>
  <c r="V218" i="2"/>
  <c r="V217" i="2"/>
  <c r="V216" i="2"/>
  <c r="V215" i="2"/>
  <c r="V214" i="2"/>
  <c r="V213" i="2"/>
  <c r="V212" i="2"/>
  <c r="V211" i="2"/>
  <c r="V210" i="2"/>
  <c r="V209" i="2"/>
  <c r="V208" i="2"/>
  <c r="V207" i="2"/>
  <c r="V206" i="2"/>
  <c r="V205" i="2"/>
  <c r="V204" i="2"/>
  <c r="V203" i="2"/>
  <c r="V202" i="2"/>
  <c r="V201" i="2"/>
  <c r="V200" i="2"/>
  <c r="V198" i="2"/>
  <c r="V197" i="2"/>
  <c r="V196" i="2"/>
  <c r="V195" i="2"/>
  <c r="V194" i="2"/>
  <c r="V193" i="2"/>
  <c r="V192" i="2"/>
  <c r="V191" i="2"/>
  <c r="V190" i="2"/>
  <c r="V189" i="2"/>
  <c r="V188" i="2"/>
  <c r="V187" i="2"/>
  <c r="V186" i="2"/>
  <c r="V185" i="2"/>
  <c r="V184" i="2"/>
  <c r="V183" i="2"/>
  <c r="V182" i="2"/>
  <c r="V181" i="2"/>
  <c r="V180" i="2"/>
  <c r="V179" i="2"/>
  <c r="V178" i="2"/>
  <c r="V177" i="2"/>
  <c r="V176" i="2"/>
  <c r="V175" i="2"/>
  <c r="V174" i="2"/>
  <c r="V173" i="2"/>
  <c r="V172" i="2"/>
  <c r="V171" i="2"/>
  <c r="V170" i="2"/>
  <c r="V169" i="2"/>
  <c r="V168" i="2"/>
  <c r="V167" i="2"/>
  <c r="V165" i="2"/>
  <c r="V164" i="2"/>
  <c r="V163" i="2"/>
  <c r="V162" i="2"/>
  <c r="V161" i="2"/>
  <c r="V160" i="2"/>
  <c r="V159" i="2"/>
  <c r="V158" i="2"/>
  <c r="V157" i="2"/>
  <c r="V156" i="2"/>
  <c r="V155" i="2"/>
  <c r="V154" i="2"/>
  <c r="V153" i="2"/>
  <c r="V152" i="2"/>
  <c r="V151" i="2"/>
  <c r="V150" i="2"/>
  <c r="V149" i="2"/>
  <c r="V148" i="2"/>
  <c r="V147" i="2"/>
  <c r="V146" i="2"/>
  <c r="V145" i="2"/>
  <c r="V144" i="2"/>
  <c r="V143" i="2"/>
  <c r="V142" i="2"/>
  <c r="V141" i="2"/>
  <c r="V140" i="2"/>
  <c r="V139" i="2"/>
  <c r="V138" i="2"/>
  <c r="V137" i="2"/>
  <c r="V136" i="2"/>
  <c r="V135" i="2"/>
  <c r="V134" i="2"/>
  <c r="V132" i="2"/>
  <c r="V131" i="2"/>
  <c r="V130" i="2"/>
  <c r="V129" i="2"/>
  <c r="V128" i="2"/>
  <c r="V127" i="2"/>
  <c r="V126" i="2"/>
  <c r="V125" i="2"/>
  <c r="V124" i="2"/>
  <c r="V123" i="2"/>
  <c r="V122" i="2"/>
  <c r="V121" i="2"/>
  <c r="V120" i="2"/>
  <c r="V119" i="2"/>
  <c r="V118" i="2"/>
  <c r="V117" i="2"/>
  <c r="V116" i="2"/>
  <c r="V115" i="2"/>
  <c r="V114" i="2"/>
  <c r="V113" i="2"/>
  <c r="V112" i="2"/>
  <c r="V111" i="2"/>
  <c r="V110" i="2"/>
  <c r="V109" i="2"/>
  <c r="V108" i="2"/>
  <c r="V107" i="2"/>
  <c r="V106" i="2"/>
  <c r="V105" i="2"/>
  <c r="V104" i="2"/>
  <c r="V103" i="2"/>
  <c r="V102" i="2"/>
  <c r="V101" i="2"/>
  <c r="V99" i="2"/>
  <c r="V98" i="2"/>
  <c r="V97" i="2"/>
  <c r="V96" i="2"/>
  <c r="V95" i="2"/>
  <c r="V94" i="2"/>
  <c r="V93" i="2"/>
  <c r="V92" i="2"/>
  <c r="V91" i="2"/>
  <c r="V90" i="2"/>
  <c r="V89" i="2"/>
  <c r="V88" i="2"/>
  <c r="V87" i="2"/>
  <c r="V86" i="2"/>
  <c r="V85" i="2"/>
  <c r="V84" i="2"/>
  <c r="V83" i="2"/>
  <c r="V82" i="2"/>
  <c r="V81" i="2"/>
  <c r="V80" i="2"/>
  <c r="V79" i="2"/>
  <c r="V78" i="2"/>
  <c r="V77" i="2"/>
  <c r="V76" i="2"/>
  <c r="V75" i="2"/>
  <c r="V74" i="2"/>
  <c r="V73" i="2"/>
  <c r="V72" i="2"/>
  <c r="V71" i="2"/>
  <c r="V70" i="2"/>
  <c r="V69" i="2"/>
  <c r="AI69" i="2" s="1"/>
  <c r="V67" i="2"/>
  <c r="V66" i="2"/>
  <c r="V65" i="2"/>
  <c r="V64" i="2"/>
  <c r="V63" i="2"/>
  <c r="V62" i="2"/>
  <c r="V61" i="2"/>
  <c r="V60" i="2"/>
  <c r="V59" i="2"/>
  <c r="V58" i="2"/>
  <c r="V57" i="2"/>
  <c r="V56" i="2"/>
  <c r="V55" i="2"/>
  <c r="V54" i="2"/>
  <c r="V53" i="2"/>
  <c r="V52" i="2"/>
  <c r="V51" i="2"/>
  <c r="V50" i="2"/>
  <c r="V49" i="2"/>
  <c r="V48" i="2"/>
  <c r="V47" i="2"/>
  <c r="V46" i="2"/>
  <c r="V45" i="2"/>
  <c r="V44" i="2"/>
  <c r="V43" i="2"/>
  <c r="V42" i="2"/>
  <c r="V41" i="2"/>
  <c r="V40" i="2"/>
  <c r="V39" i="2"/>
  <c r="V38" i="2"/>
  <c r="V37" i="2"/>
  <c r="V36" i="2"/>
  <c r="V35" i="2"/>
  <c r="V33" i="2"/>
  <c r="V32" i="2"/>
  <c r="V31" i="2"/>
  <c r="V30" i="2"/>
  <c r="V29" i="2"/>
  <c r="V28" i="2"/>
  <c r="V27" i="2"/>
  <c r="V26" i="2"/>
  <c r="V25" i="2"/>
  <c r="V24" i="2"/>
  <c r="V23" i="2"/>
  <c r="V22" i="2"/>
  <c r="V21" i="2"/>
  <c r="V20" i="2"/>
  <c r="V19" i="2"/>
  <c r="V18" i="2"/>
  <c r="V17" i="2"/>
  <c r="V16" i="2"/>
  <c r="V15" i="2"/>
  <c r="V14" i="2"/>
  <c r="V13" i="2"/>
  <c r="V12" i="2"/>
  <c r="V11" i="2"/>
  <c r="V10" i="2"/>
  <c r="V9" i="2"/>
  <c r="V8" i="2"/>
  <c r="V7" i="2"/>
  <c r="V6" i="2"/>
  <c r="V5" i="2"/>
  <c r="V4" i="2"/>
  <c r="V3" i="2"/>
  <c r="V2" i="2"/>
  <c r="U825" i="2"/>
  <c r="T825" i="2"/>
  <c r="S825" i="2"/>
  <c r="R825" i="2"/>
  <c r="Q825" i="2"/>
  <c r="P825" i="2"/>
  <c r="O825" i="2"/>
  <c r="N825" i="2"/>
  <c r="U824" i="2"/>
  <c r="T824" i="2"/>
  <c r="S824" i="2"/>
  <c r="R824" i="2"/>
  <c r="Q824" i="2"/>
  <c r="P824" i="2"/>
  <c r="O824" i="2"/>
  <c r="N824" i="2"/>
  <c r="U823" i="2"/>
  <c r="T823" i="2"/>
  <c r="S823" i="2"/>
  <c r="R823" i="2"/>
  <c r="Q823" i="2"/>
  <c r="P823" i="2"/>
  <c r="O823" i="2"/>
  <c r="N823" i="2"/>
  <c r="U822" i="2"/>
  <c r="T822" i="2"/>
  <c r="S822" i="2"/>
  <c r="R822" i="2"/>
  <c r="Q822" i="2"/>
  <c r="P822" i="2"/>
  <c r="O822" i="2"/>
  <c r="N822" i="2"/>
  <c r="U821" i="2"/>
  <c r="T821" i="2"/>
  <c r="S821" i="2"/>
  <c r="R821" i="2"/>
  <c r="Q821" i="2"/>
  <c r="P821" i="2"/>
  <c r="O821" i="2"/>
  <c r="N821" i="2"/>
  <c r="U820" i="2"/>
  <c r="T820" i="2"/>
  <c r="S820" i="2"/>
  <c r="R820" i="2"/>
  <c r="Q820" i="2"/>
  <c r="P820" i="2"/>
  <c r="O820" i="2"/>
  <c r="N820" i="2"/>
  <c r="U819" i="2"/>
  <c r="T819" i="2"/>
  <c r="S819" i="2"/>
  <c r="R819" i="2"/>
  <c r="Q819" i="2"/>
  <c r="P819" i="2"/>
  <c r="O819" i="2"/>
  <c r="N819" i="2"/>
  <c r="U818" i="2"/>
  <c r="T818" i="2"/>
  <c r="S818" i="2"/>
  <c r="R818" i="2"/>
  <c r="Q818" i="2"/>
  <c r="P818" i="2"/>
  <c r="O818" i="2"/>
  <c r="N818" i="2"/>
  <c r="U817" i="2"/>
  <c r="T817" i="2"/>
  <c r="S817" i="2"/>
  <c r="R817" i="2"/>
  <c r="Q817" i="2"/>
  <c r="P817" i="2"/>
  <c r="O817" i="2"/>
  <c r="N817" i="2"/>
  <c r="U816" i="2"/>
  <c r="T816" i="2"/>
  <c r="S816" i="2"/>
  <c r="R816" i="2"/>
  <c r="Q816" i="2"/>
  <c r="P816" i="2"/>
  <c r="O816" i="2"/>
  <c r="N816" i="2"/>
  <c r="U815" i="2"/>
  <c r="T815" i="2"/>
  <c r="S815" i="2"/>
  <c r="R815" i="2"/>
  <c r="Q815" i="2"/>
  <c r="P815" i="2"/>
  <c r="O815" i="2"/>
  <c r="N815" i="2"/>
  <c r="U814" i="2"/>
  <c r="T814" i="2"/>
  <c r="S814" i="2"/>
  <c r="R814" i="2"/>
  <c r="Q814" i="2"/>
  <c r="P814" i="2"/>
  <c r="O814" i="2"/>
  <c r="N814" i="2"/>
  <c r="U813" i="2"/>
  <c r="T813" i="2"/>
  <c r="S813" i="2"/>
  <c r="R813" i="2"/>
  <c r="Q813" i="2"/>
  <c r="P813" i="2"/>
  <c r="O813" i="2"/>
  <c r="N813" i="2"/>
  <c r="U812" i="2"/>
  <c r="T812" i="2"/>
  <c r="S812" i="2"/>
  <c r="R812" i="2"/>
  <c r="Q812" i="2"/>
  <c r="P812" i="2"/>
  <c r="O812" i="2"/>
  <c r="N812" i="2"/>
  <c r="U811" i="2"/>
  <c r="T811" i="2"/>
  <c r="S811" i="2"/>
  <c r="R811" i="2"/>
  <c r="Q811" i="2"/>
  <c r="P811" i="2"/>
  <c r="O811" i="2"/>
  <c r="N811" i="2"/>
  <c r="U810" i="2"/>
  <c r="T810" i="2"/>
  <c r="S810" i="2"/>
  <c r="R810" i="2"/>
  <c r="Q810" i="2"/>
  <c r="P810" i="2"/>
  <c r="O810" i="2"/>
  <c r="N810" i="2"/>
  <c r="U809" i="2"/>
  <c r="T809" i="2"/>
  <c r="S809" i="2"/>
  <c r="R809" i="2"/>
  <c r="Q809" i="2"/>
  <c r="P809" i="2"/>
  <c r="O809" i="2"/>
  <c r="N809" i="2"/>
  <c r="U808" i="2"/>
  <c r="T808" i="2"/>
  <c r="S808" i="2"/>
  <c r="R808" i="2"/>
  <c r="Q808" i="2"/>
  <c r="P808" i="2"/>
  <c r="O808" i="2"/>
  <c r="N808" i="2"/>
  <c r="U807" i="2"/>
  <c r="T807" i="2"/>
  <c r="S807" i="2"/>
  <c r="R807" i="2"/>
  <c r="Q807" i="2"/>
  <c r="P807" i="2"/>
  <c r="O807" i="2"/>
  <c r="N807" i="2"/>
  <c r="U806" i="2"/>
  <c r="T806" i="2"/>
  <c r="S806" i="2"/>
  <c r="R806" i="2"/>
  <c r="Q806" i="2"/>
  <c r="P806" i="2"/>
  <c r="O806" i="2"/>
  <c r="N806" i="2"/>
  <c r="U805" i="2"/>
  <c r="T805" i="2"/>
  <c r="S805" i="2"/>
  <c r="R805" i="2"/>
  <c r="Q805" i="2"/>
  <c r="P805" i="2"/>
  <c r="O805" i="2"/>
  <c r="N805" i="2"/>
  <c r="U804" i="2"/>
  <c r="T804" i="2"/>
  <c r="S804" i="2"/>
  <c r="R804" i="2"/>
  <c r="Q804" i="2"/>
  <c r="P804" i="2"/>
  <c r="O804" i="2"/>
  <c r="N804" i="2"/>
  <c r="U803" i="2"/>
  <c r="T803" i="2"/>
  <c r="S803" i="2"/>
  <c r="R803" i="2"/>
  <c r="Q803" i="2"/>
  <c r="P803" i="2"/>
  <c r="O803" i="2"/>
  <c r="N803" i="2"/>
  <c r="U802" i="2"/>
  <c r="T802" i="2"/>
  <c r="S802" i="2"/>
  <c r="R802" i="2"/>
  <c r="Q802" i="2"/>
  <c r="P802" i="2"/>
  <c r="O802" i="2"/>
  <c r="N802" i="2"/>
  <c r="U801" i="2"/>
  <c r="T801" i="2"/>
  <c r="S801" i="2"/>
  <c r="R801" i="2"/>
  <c r="Q801" i="2"/>
  <c r="P801" i="2"/>
  <c r="O801" i="2"/>
  <c r="N801" i="2"/>
  <c r="U800" i="2"/>
  <c r="T800" i="2"/>
  <c r="S800" i="2"/>
  <c r="R800" i="2"/>
  <c r="Q800" i="2"/>
  <c r="P800" i="2"/>
  <c r="O800" i="2"/>
  <c r="N800" i="2"/>
  <c r="U799" i="2"/>
  <c r="T799" i="2"/>
  <c r="S799" i="2"/>
  <c r="R799" i="2"/>
  <c r="Q799" i="2"/>
  <c r="P799" i="2"/>
  <c r="O799" i="2"/>
  <c r="N799" i="2"/>
  <c r="U798" i="2"/>
  <c r="T798" i="2"/>
  <c r="S798" i="2"/>
  <c r="R798" i="2"/>
  <c r="Q798" i="2"/>
  <c r="P798" i="2"/>
  <c r="O798" i="2"/>
  <c r="N798" i="2"/>
  <c r="U797" i="2"/>
  <c r="T797" i="2"/>
  <c r="S797" i="2"/>
  <c r="R797" i="2"/>
  <c r="Q797" i="2"/>
  <c r="P797" i="2"/>
  <c r="O797" i="2"/>
  <c r="N797" i="2"/>
  <c r="U796" i="2"/>
  <c r="T796" i="2"/>
  <c r="S796" i="2"/>
  <c r="R796" i="2"/>
  <c r="Q796" i="2"/>
  <c r="P796" i="2"/>
  <c r="O796" i="2"/>
  <c r="N796" i="2"/>
  <c r="U795" i="2"/>
  <c r="T795" i="2"/>
  <c r="S795" i="2"/>
  <c r="R795" i="2"/>
  <c r="Q795" i="2"/>
  <c r="P795" i="2"/>
  <c r="O795" i="2"/>
  <c r="N795" i="2"/>
  <c r="U794" i="2"/>
  <c r="T794" i="2"/>
  <c r="S794" i="2"/>
  <c r="R794" i="2"/>
  <c r="Q794" i="2"/>
  <c r="P794" i="2"/>
  <c r="O794" i="2"/>
  <c r="N794" i="2"/>
  <c r="U792" i="2"/>
  <c r="T792" i="2"/>
  <c r="S792" i="2"/>
  <c r="R792" i="2"/>
  <c r="Q792" i="2"/>
  <c r="P792" i="2"/>
  <c r="O792" i="2"/>
  <c r="N792" i="2"/>
  <c r="U791" i="2"/>
  <c r="T791" i="2"/>
  <c r="S791" i="2"/>
  <c r="R791" i="2"/>
  <c r="Q791" i="2"/>
  <c r="P791" i="2"/>
  <c r="O791" i="2"/>
  <c r="N791" i="2"/>
  <c r="U790" i="2"/>
  <c r="T790" i="2"/>
  <c r="S790" i="2"/>
  <c r="R790" i="2"/>
  <c r="Q790" i="2"/>
  <c r="P790" i="2"/>
  <c r="O790" i="2"/>
  <c r="N790" i="2"/>
  <c r="U789" i="2"/>
  <c r="T789" i="2"/>
  <c r="S789" i="2"/>
  <c r="R789" i="2"/>
  <c r="Q789" i="2"/>
  <c r="P789" i="2"/>
  <c r="O789" i="2"/>
  <c r="N789" i="2"/>
  <c r="U788" i="2"/>
  <c r="T788" i="2"/>
  <c r="S788" i="2"/>
  <c r="R788" i="2"/>
  <c r="Q788" i="2"/>
  <c r="P788" i="2"/>
  <c r="O788" i="2"/>
  <c r="N788" i="2"/>
  <c r="U787" i="2"/>
  <c r="T787" i="2"/>
  <c r="S787" i="2"/>
  <c r="R787" i="2"/>
  <c r="Q787" i="2"/>
  <c r="P787" i="2"/>
  <c r="O787" i="2"/>
  <c r="N787" i="2"/>
  <c r="U786" i="2"/>
  <c r="T786" i="2"/>
  <c r="S786" i="2"/>
  <c r="R786" i="2"/>
  <c r="Q786" i="2"/>
  <c r="P786" i="2"/>
  <c r="O786" i="2"/>
  <c r="N786" i="2"/>
  <c r="U785" i="2"/>
  <c r="T785" i="2"/>
  <c r="S785" i="2"/>
  <c r="R785" i="2"/>
  <c r="Q785" i="2"/>
  <c r="P785" i="2"/>
  <c r="O785" i="2"/>
  <c r="N785" i="2"/>
  <c r="U784" i="2"/>
  <c r="T784" i="2"/>
  <c r="S784" i="2"/>
  <c r="R784" i="2"/>
  <c r="Q784" i="2"/>
  <c r="P784" i="2"/>
  <c r="O784" i="2"/>
  <c r="N784" i="2"/>
  <c r="U783" i="2"/>
  <c r="T783" i="2"/>
  <c r="S783" i="2"/>
  <c r="R783" i="2"/>
  <c r="Q783" i="2"/>
  <c r="P783" i="2"/>
  <c r="O783" i="2"/>
  <c r="N783" i="2"/>
  <c r="U782" i="2"/>
  <c r="T782" i="2"/>
  <c r="S782" i="2"/>
  <c r="R782" i="2"/>
  <c r="Q782" i="2"/>
  <c r="P782" i="2"/>
  <c r="O782" i="2"/>
  <c r="N782" i="2"/>
  <c r="U781" i="2"/>
  <c r="T781" i="2"/>
  <c r="S781" i="2"/>
  <c r="R781" i="2"/>
  <c r="Q781" i="2"/>
  <c r="P781" i="2"/>
  <c r="O781" i="2"/>
  <c r="N781" i="2"/>
  <c r="U780" i="2"/>
  <c r="T780" i="2"/>
  <c r="S780" i="2"/>
  <c r="R780" i="2"/>
  <c r="Q780" i="2"/>
  <c r="P780" i="2"/>
  <c r="O780" i="2"/>
  <c r="N780" i="2"/>
  <c r="U779" i="2"/>
  <c r="T779" i="2"/>
  <c r="S779" i="2"/>
  <c r="R779" i="2"/>
  <c r="Q779" i="2"/>
  <c r="P779" i="2"/>
  <c r="O779" i="2"/>
  <c r="N779" i="2"/>
  <c r="U778" i="2"/>
  <c r="T778" i="2"/>
  <c r="S778" i="2"/>
  <c r="R778" i="2"/>
  <c r="Q778" i="2"/>
  <c r="P778" i="2"/>
  <c r="O778" i="2"/>
  <c r="N778" i="2"/>
  <c r="U777" i="2"/>
  <c r="T777" i="2"/>
  <c r="S777" i="2"/>
  <c r="R777" i="2"/>
  <c r="Q777" i="2"/>
  <c r="P777" i="2"/>
  <c r="O777" i="2"/>
  <c r="N777" i="2"/>
  <c r="U776" i="2"/>
  <c r="T776" i="2"/>
  <c r="S776" i="2"/>
  <c r="R776" i="2"/>
  <c r="Q776" i="2"/>
  <c r="P776" i="2"/>
  <c r="O776" i="2"/>
  <c r="N776" i="2"/>
  <c r="U775" i="2"/>
  <c r="T775" i="2"/>
  <c r="S775" i="2"/>
  <c r="R775" i="2"/>
  <c r="Q775" i="2"/>
  <c r="P775" i="2"/>
  <c r="O775" i="2"/>
  <c r="N775" i="2"/>
  <c r="U774" i="2"/>
  <c r="T774" i="2"/>
  <c r="S774" i="2"/>
  <c r="R774" i="2"/>
  <c r="Q774" i="2"/>
  <c r="P774" i="2"/>
  <c r="O774" i="2"/>
  <c r="N774" i="2"/>
  <c r="U773" i="2"/>
  <c r="T773" i="2"/>
  <c r="S773" i="2"/>
  <c r="R773" i="2"/>
  <c r="Q773" i="2"/>
  <c r="P773" i="2"/>
  <c r="O773" i="2"/>
  <c r="N773" i="2"/>
  <c r="U772" i="2"/>
  <c r="T772" i="2"/>
  <c r="S772" i="2"/>
  <c r="R772" i="2"/>
  <c r="Q772" i="2"/>
  <c r="P772" i="2"/>
  <c r="O772" i="2"/>
  <c r="N772" i="2"/>
  <c r="U771" i="2"/>
  <c r="T771" i="2"/>
  <c r="S771" i="2"/>
  <c r="R771" i="2"/>
  <c r="Q771" i="2"/>
  <c r="P771" i="2"/>
  <c r="O771" i="2"/>
  <c r="N771" i="2"/>
  <c r="U770" i="2"/>
  <c r="T770" i="2"/>
  <c r="S770" i="2"/>
  <c r="R770" i="2"/>
  <c r="Q770" i="2"/>
  <c r="P770" i="2"/>
  <c r="O770" i="2"/>
  <c r="N770" i="2"/>
  <c r="U769" i="2"/>
  <c r="T769" i="2"/>
  <c r="S769" i="2"/>
  <c r="R769" i="2"/>
  <c r="Q769" i="2"/>
  <c r="P769" i="2"/>
  <c r="O769" i="2"/>
  <c r="N769" i="2"/>
  <c r="U768" i="2"/>
  <c r="T768" i="2"/>
  <c r="S768" i="2"/>
  <c r="R768" i="2"/>
  <c r="Q768" i="2"/>
  <c r="P768" i="2"/>
  <c r="O768" i="2"/>
  <c r="N768" i="2"/>
  <c r="U767" i="2"/>
  <c r="T767" i="2"/>
  <c r="S767" i="2"/>
  <c r="R767" i="2"/>
  <c r="Q767" i="2"/>
  <c r="P767" i="2"/>
  <c r="O767" i="2"/>
  <c r="N767" i="2"/>
  <c r="U766" i="2"/>
  <c r="T766" i="2"/>
  <c r="S766" i="2"/>
  <c r="R766" i="2"/>
  <c r="Q766" i="2"/>
  <c r="P766" i="2"/>
  <c r="O766" i="2"/>
  <c r="N766" i="2"/>
  <c r="U765" i="2"/>
  <c r="T765" i="2"/>
  <c r="S765" i="2"/>
  <c r="R765" i="2"/>
  <c r="Q765" i="2"/>
  <c r="P765" i="2"/>
  <c r="O765" i="2"/>
  <c r="N765" i="2"/>
  <c r="U764" i="2"/>
  <c r="T764" i="2"/>
  <c r="S764" i="2"/>
  <c r="R764" i="2"/>
  <c r="Q764" i="2"/>
  <c r="P764" i="2"/>
  <c r="O764" i="2"/>
  <c r="N764" i="2"/>
  <c r="U763" i="2"/>
  <c r="T763" i="2"/>
  <c r="S763" i="2"/>
  <c r="R763" i="2"/>
  <c r="Q763" i="2"/>
  <c r="P763" i="2"/>
  <c r="O763" i="2"/>
  <c r="N763" i="2"/>
  <c r="U762" i="2"/>
  <c r="T762" i="2"/>
  <c r="S762" i="2"/>
  <c r="R762" i="2"/>
  <c r="Q762" i="2"/>
  <c r="P762" i="2"/>
  <c r="O762" i="2"/>
  <c r="N762" i="2"/>
  <c r="U761" i="2"/>
  <c r="T761" i="2"/>
  <c r="S761" i="2"/>
  <c r="R761" i="2"/>
  <c r="Q761" i="2"/>
  <c r="P761" i="2"/>
  <c r="O761" i="2"/>
  <c r="N761" i="2"/>
  <c r="U759" i="2"/>
  <c r="T759" i="2"/>
  <c r="S759" i="2"/>
  <c r="R759" i="2"/>
  <c r="Q759" i="2"/>
  <c r="P759" i="2"/>
  <c r="O759" i="2"/>
  <c r="N759" i="2"/>
  <c r="U758" i="2"/>
  <c r="T758" i="2"/>
  <c r="S758" i="2"/>
  <c r="R758" i="2"/>
  <c r="Q758" i="2"/>
  <c r="P758" i="2"/>
  <c r="O758" i="2"/>
  <c r="N758" i="2"/>
  <c r="U757" i="2"/>
  <c r="T757" i="2"/>
  <c r="S757" i="2"/>
  <c r="R757" i="2"/>
  <c r="Q757" i="2"/>
  <c r="P757" i="2"/>
  <c r="O757" i="2"/>
  <c r="N757" i="2"/>
  <c r="U756" i="2"/>
  <c r="T756" i="2"/>
  <c r="S756" i="2"/>
  <c r="R756" i="2"/>
  <c r="Q756" i="2"/>
  <c r="P756" i="2"/>
  <c r="O756" i="2"/>
  <c r="N756" i="2"/>
  <c r="U755" i="2"/>
  <c r="T755" i="2"/>
  <c r="S755" i="2"/>
  <c r="R755" i="2"/>
  <c r="Q755" i="2"/>
  <c r="P755" i="2"/>
  <c r="O755" i="2"/>
  <c r="N755" i="2"/>
  <c r="U754" i="2"/>
  <c r="T754" i="2"/>
  <c r="S754" i="2"/>
  <c r="R754" i="2"/>
  <c r="Q754" i="2"/>
  <c r="P754" i="2"/>
  <c r="O754" i="2"/>
  <c r="N754" i="2"/>
  <c r="U753" i="2"/>
  <c r="T753" i="2"/>
  <c r="S753" i="2"/>
  <c r="R753" i="2"/>
  <c r="Q753" i="2"/>
  <c r="P753" i="2"/>
  <c r="O753" i="2"/>
  <c r="N753" i="2"/>
  <c r="U752" i="2"/>
  <c r="T752" i="2"/>
  <c r="S752" i="2"/>
  <c r="R752" i="2"/>
  <c r="Q752" i="2"/>
  <c r="P752" i="2"/>
  <c r="O752" i="2"/>
  <c r="N752" i="2"/>
  <c r="U751" i="2"/>
  <c r="T751" i="2"/>
  <c r="S751" i="2"/>
  <c r="R751" i="2"/>
  <c r="Q751" i="2"/>
  <c r="P751" i="2"/>
  <c r="O751" i="2"/>
  <c r="N751" i="2"/>
  <c r="U750" i="2"/>
  <c r="T750" i="2"/>
  <c r="S750" i="2"/>
  <c r="R750" i="2"/>
  <c r="Q750" i="2"/>
  <c r="P750" i="2"/>
  <c r="O750" i="2"/>
  <c r="N750" i="2"/>
  <c r="U749" i="2"/>
  <c r="T749" i="2"/>
  <c r="S749" i="2"/>
  <c r="R749" i="2"/>
  <c r="Q749" i="2"/>
  <c r="P749" i="2"/>
  <c r="O749" i="2"/>
  <c r="N749" i="2"/>
  <c r="U748" i="2"/>
  <c r="T748" i="2"/>
  <c r="S748" i="2"/>
  <c r="R748" i="2"/>
  <c r="Q748" i="2"/>
  <c r="P748" i="2"/>
  <c r="O748" i="2"/>
  <c r="N748" i="2"/>
  <c r="U747" i="2"/>
  <c r="T747" i="2"/>
  <c r="S747" i="2"/>
  <c r="R747" i="2"/>
  <c r="Q747" i="2"/>
  <c r="P747" i="2"/>
  <c r="O747" i="2"/>
  <c r="N747" i="2"/>
  <c r="U746" i="2"/>
  <c r="T746" i="2"/>
  <c r="S746" i="2"/>
  <c r="R746" i="2"/>
  <c r="Q746" i="2"/>
  <c r="P746" i="2"/>
  <c r="O746" i="2"/>
  <c r="N746" i="2"/>
  <c r="U745" i="2"/>
  <c r="T745" i="2"/>
  <c r="S745" i="2"/>
  <c r="R745" i="2"/>
  <c r="Q745" i="2"/>
  <c r="P745" i="2"/>
  <c r="O745" i="2"/>
  <c r="N745" i="2"/>
  <c r="U744" i="2"/>
  <c r="T744" i="2"/>
  <c r="S744" i="2"/>
  <c r="R744" i="2"/>
  <c r="Q744" i="2"/>
  <c r="P744" i="2"/>
  <c r="O744" i="2"/>
  <c r="N744" i="2"/>
  <c r="U743" i="2"/>
  <c r="T743" i="2"/>
  <c r="S743" i="2"/>
  <c r="R743" i="2"/>
  <c r="Q743" i="2"/>
  <c r="P743" i="2"/>
  <c r="O743" i="2"/>
  <c r="N743" i="2"/>
  <c r="U742" i="2"/>
  <c r="T742" i="2"/>
  <c r="S742" i="2"/>
  <c r="R742" i="2"/>
  <c r="Q742" i="2"/>
  <c r="P742" i="2"/>
  <c r="O742" i="2"/>
  <c r="N742" i="2"/>
  <c r="U741" i="2"/>
  <c r="T741" i="2"/>
  <c r="S741" i="2"/>
  <c r="R741" i="2"/>
  <c r="Q741" i="2"/>
  <c r="P741" i="2"/>
  <c r="O741" i="2"/>
  <c r="N741" i="2"/>
  <c r="U740" i="2"/>
  <c r="T740" i="2"/>
  <c r="S740" i="2"/>
  <c r="R740" i="2"/>
  <c r="Q740" i="2"/>
  <c r="P740" i="2"/>
  <c r="O740" i="2"/>
  <c r="N740" i="2"/>
  <c r="U739" i="2"/>
  <c r="T739" i="2"/>
  <c r="S739" i="2"/>
  <c r="R739" i="2"/>
  <c r="Q739" i="2"/>
  <c r="P739" i="2"/>
  <c r="O739" i="2"/>
  <c r="N739" i="2"/>
  <c r="U738" i="2"/>
  <c r="T738" i="2"/>
  <c r="S738" i="2"/>
  <c r="R738" i="2"/>
  <c r="Q738" i="2"/>
  <c r="P738" i="2"/>
  <c r="O738" i="2"/>
  <c r="N738" i="2"/>
  <c r="U737" i="2"/>
  <c r="T737" i="2"/>
  <c r="S737" i="2"/>
  <c r="R737" i="2"/>
  <c r="Q737" i="2"/>
  <c r="P737" i="2"/>
  <c r="O737" i="2"/>
  <c r="N737" i="2"/>
  <c r="U736" i="2"/>
  <c r="T736" i="2"/>
  <c r="S736" i="2"/>
  <c r="R736" i="2"/>
  <c r="Q736" i="2"/>
  <c r="P736" i="2"/>
  <c r="O736" i="2"/>
  <c r="N736" i="2"/>
  <c r="U735" i="2"/>
  <c r="T735" i="2"/>
  <c r="S735" i="2"/>
  <c r="R735" i="2"/>
  <c r="Q735" i="2"/>
  <c r="P735" i="2"/>
  <c r="O735" i="2"/>
  <c r="N735" i="2"/>
  <c r="U734" i="2"/>
  <c r="T734" i="2"/>
  <c r="S734" i="2"/>
  <c r="R734" i="2"/>
  <c r="Q734" i="2"/>
  <c r="P734" i="2"/>
  <c r="O734" i="2"/>
  <c r="N734" i="2"/>
  <c r="U733" i="2"/>
  <c r="T733" i="2"/>
  <c r="S733" i="2"/>
  <c r="R733" i="2"/>
  <c r="Q733" i="2"/>
  <c r="P733" i="2"/>
  <c r="O733" i="2"/>
  <c r="N733" i="2"/>
  <c r="U732" i="2"/>
  <c r="T732" i="2"/>
  <c r="S732" i="2"/>
  <c r="R732" i="2"/>
  <c r="Q732" i="2"/>
  <c r="P732" i="2"/>
  <c r="O732" i="2"/>
  <c r="N732" i="2"/>
  <c r="U731" i="2"/>
  <c r="T731" i="2"/>
  <c r="S731" i="2"/>
  <c r="R731" i="2"/>
  <c r="Q731" i="2"/>
  <c r="P731" i="2"/>
  <c r="O731" i="2"/>
  <c r="N731" i="2"/>
  <c r="U730" i="2"/>
  <c r="T730" i="2"/>
  <c r="S730" i="2"/>
  <c r="R730" i="2"/>
  <c r="Q730" i="2"/>
  <c r="P730" i="2"/>
  <c r="O730" i="2"/>
  <c r="N730" i="2"/>
  <c r="U729" i="2"/>
  <c r="T729" i="2"/>
  <c r="S729" i="2"/>
  <c r="R729" i="2"/>
  <c r="Q729" i="2"/>
  <c r="P729" i="2"/>
  <c r="O729" i="2"/>
  <c r="N729" i="2"/>
  <c r="U728" i="2"/>
  <c r="T728" i="2"/>
  <c r="S728" i="2"/>
  <c r="R728" i="2"/>
  <c r="Q728" i="2"/>
  <c r="P728" i="2"/>
  <c r="O728" i="2"/>
  <c r="N728" i="2"/>
  <c r="U726" i="2"/>
  <c r="T726" i="2"/>
  <c r="S726" i="2"/>
  <c r="R726" i="2"/>
  <c r="Q726" i="2"/>
  <c r="P726" i="2"/>
  <c r="O726" i="2"/>
  <c r="N726" i="2"/>
  <c r="U725" i="2"/>
  <c r="T725" i="2"/>
  <c r="S725" i="2"/>
  <c r="R725" i="2"/>
  <c r="Q725" i="2"/>
  <c r="P725" i="2"/>
  <c r="O725" i="2"/>
  <c r="N725" i="2"/>
  <c r="U724" i="2"/>
  <c r="T724" i="2"/>
  <c r="S724" i="2"/>
  <c r="R724" i="2"/>
  <c r="Q724" i="2"/>
  <c r="P724" i="2"/>
  <c r="O724" i="2"/>
  <c r="N724" i="2"/>
  <c r="U723" i="2"/>
  <c r="T723" i="2"/>
  <c r="S723" i="2"/>
  <c r="R723" i="2"/>
  <c r="Q723" i="2"/>
  <c r="P723" i="2"/>
  <c r="O723" i="2"/>
  <c r="N723" i="2"/>
  <c r="U722" i="2"/>
  <c r="T722" i="2"/>
  <c r="S722" i="2"/>
  <c r="R722" i="2"/>
  <c r="Q722" i="2"/>
  <c r="P722" i="2"/>
  <c r="O722" i="2"/>
  <c r="N722" i="2"/>
  <c r="U721" i="2"/>
  <c r="T721" i="2"/>
  <c r="S721" i="2"/>
  <c r="R721" i="2"/>
  <c r="Q721" i="2"/>
  <c r="P721" i="2"/>
  <c r="O721" i="2"/>
  <c r="N721" i="2"/>
  <c r="U720" i="2"/>
  <c r="T720" i="2"/>
  <c r="S720" i="2"/>
  <c r="R720" i="2"/>
  <c r="Q720" i="2"/>
  <c r="P720" i="2"/>
  <c r="O720" i="2"/>
  <c r="N720" i="2"/>
  <c r="U719" i="2"/>
  <c r="T719" i="2"/>
  <c r="S719" i="2"/>
  <c r="R719" i="2"/>
  <c r="Q719" i="2"/>
  <c r="P719" i="2"/>
  <c r="O719" i="2"/>
  <c r="N719" i="2"/>
  <c r="U718" i="2"/>
  <c r="T718" i="2"/>
  <c r="S718" i="2"/>
  <c r="R718" i="2"/>
  <c r="Q718" i="2"/>
  <c r="P718" i="2"/>
  <c r="O718" i="2"/>
  <c r="N718" i="2"/>
  <c r="U717" i="2"/>
  <c r="T717" i="2"/>
  <c r="S717" i="2"/>
  <c r="R717" i="2"/>
  <c r="Q717" i="2"/>
  <c r="P717" i="2"/>
  <c r="O717" i="2"/>
  <c r="N717" i="2"/>
  <c r="U716" i="2"/>
  <c r="T716" i="2"/>
  <c r="S716" i="2"/>
  <c r="R716" i="2"/>
  <c r="Q716" i="2"/>
  <c r="P716" i="2"/>
  <c r="O716" i="2"/>
  <c r="N716" i="2"/>
  <c r="U715" i="2"/>
  <c r="T715" i="2"/>
  <c r="S715" i="2"/>
  <c r="R715" i="2"/>
  <c r="Q715" i="2"/>
  <c r="P715" i="2"/>
  <c r="O715" i="2"/>
  <c r="N715" i="2"/>
  <c r="U714" i="2"/>
  <c r="T714" i="2"/>
  <c r="S714" i="2"/>
  <c r="R714" i="2"/>
  <c r="Q714" i="2"/>
  <c r="P714" i="2"/>
  <c r="O714" i="2"/>
  <c r="N714" i="2"/>
  <c r="U713" i="2"/>
  <c r="T713" i="2"/>
  <c r="S713" i="2"/>
  <c r="R713" i="2"/>
  <c r="Q713" i="2"/>
  <c r="P713" i="2"/>
  <c r="O713" i="2"/>
  <c r="N713" i="2"/>
  <c r="U712" i="2"/>
  <c r="T712" i="2"/>
  <c r="S712" i="2"/>
  <c r="R712" i="2"/>
  <c r="Q712" i="2"/>
  <c r="P712" i="2"/>
  <c r="O712" i="2"/>
  <c r="N712" i="2"/>
  <c r="U711" i="2"/>
  <c r="T711" i="2"/>
  <c r="S711" i="2"/>
  <c r="R711" i="2"/>
  <c r="Q711" i="2"/>
  <c r="P711" i="2"/>
  <c r="O711" i="2"/>
  <c r="N711" i="2"/>
  <c r="U710" i="2"/>
  <c r="T710" i="2"/>
  <c r="S710" i="2"/>
  <c r="R710" i="2"/>
  <c r="Q710" i="2"/>
  <c r="P710" i="2"/>
  <c r="O710" i="2"/>
  <c r="N710" i="2"/>
  <c r="U709" i="2"/>
  <c r="T709" i="2"/>
  <c r="S709" i="2"/>
  <c r="R709" i="2"/>
  <c r="Q709" i="2"/>
  <c r="P709" i="2"/>
  <c r="O709" i="2"/>
  <c r="N709" i="2"/>
  <c r="U708" i="2"/>
  <c r="T708" i="2"/>
  <c r="S708" i="2"/>
  <c r="R708" i="2"/>
  <c r="Q708" i="2"/>
  <c r="P708" i="2"/>
  <c r="O708" i="2"/>
  <c r="N708" i="2"/>
  <c r="U707" i="2"/>
  <c r="T707" i="2"/>
  <c r="S707" i="2"/>
  <c r="R707" i="2"/>
  <c r="Q707" i="2"/>
  <c r="P707" i="2"/>
  <c r="O707" i="2"/>
  <c r="N707" i="2"/>
  <c r="U706" i="2"/>
  <c r="T706" i="2"/>
  <c r="S706" i="2"/>
  <c r="R706" i="2"/>
  <c r="Q706" i="2"/>
  <c r="P706" i="2"/>
  <c r="O706" i="2"/>
  <c r="N706" i="2"/>
  <c r="U705" i="2"/>
  <c r="T705" i="2"/>
  <c r="S705" i="2"/>
  <c r="R705" i="2"/>
  <c r="Q705" i="2"/>
  <c r="P705" i="2"/>
  <c r="O705" i="2"/>
  <c r="N705" i="2"/>
  <c r="U704" i="2"/>
  <c r="T704" i="2"/>
  <c r="S704" i="2"/>
  <c r="R704" i="2"/>
  <c r="Q704" i="2"/>
  <c r="P704" i="2"/>
  <c r="O704" i="2"/>
  <c r="N704" i="2"/>
  <c r="U703" i="2"/>
  <c r="T703" i="2"/>
  <c r="S703" i="2"/>
  <c r="R703" i="2"/>
  <c r="Q703" i="2"/>
  <c r="P703" i="2"/>
  <c r="O703" i="2"/>
  <c r="N703" i="2"/>
  <c r="U702" i="2"/>
  <c r="T702" i="2"/>
  <c r="S702" i="2"/>
  <c r="R702" i="2"/>
  <c r="Q702" i="2"/>
  <c r="P702" i="2"/>
  <c r="O702" i="2"/>
  <c r="N702" i="2"/>
  <c r="U701" i="2"/>
  <c r="T701" i="2"/>
  <c r="S701" i="2"/>
  <c r="R701" i="2"/>
  <c r="Q701" i="2"/>
  <c r="P701" i="2"/>
  <c r="O701" i="2"/>
  <c r="N701" i="2"/>
  <c r="U700" i="2"/>
  <c r="T700" i="2"/>
  <c r="S700" i="2"/>
  <c r="R700" i="2"/>
  <c r="Q700" i="2"/>
  <c r="P700" i="2"/>
  <c r="O700" i="2"/>
  <c r="N700" i="2"/>
  <c r="U699" i="2"/>
  <c r="T699" i="2"/>
  <c r="S699" i="2"/>
  <c r="R699" i="2"/>
  <c r="Q699" i="2"/>
  <c r="P699" i="2"/>
  <c r="O699" i="2"/>
  <c r="N699" i="2"/>
  <c r="U698" i="2"/>
  <c r="T698" i="2"/>
  <c r="S698" i="2"/>
  <c r="R698" i="2"/>
  <c r="Q698" i="2"/>
  <c r="P698" i="2"/>
  <c r="O698" i="2"/>
  <c r="N698" i="2"/>
  <c r="U697" i="2"/>
  <c r="T697" i="2"/>
  <c r="S697" i="2"/>
  <c r="R697" i="2"/>
  <c r="Q697" i="2"/>
  <c r="P697" i="2"/>
  <c r="O697" i="2"/>
  <c r="N697" i="2"/>
  <c r="U696" i="2"/>
  <c r="T696" i="2"/>
  <c r="S696" i="2"/>
  <c r="R696" i="2"/>
  <c r="Q696" i="2"/>
  <c r="P696" i="2"/>
  <c r="O696" i="2"/>
  <c r="N696" i="2"/>
  <c r="U695" i="2"/>
  <c r="T695" i="2"/>
  <c r="S695" i="2"/>
  <c r="R695" i="2"/>
  <c r="Q695" i="2"/>
  <c r="P695" i="2"/>
  <c r="O695" i="2"/>
  <c r="N695" i="2"/>
  <c r="U693" i="2"/>
  <c r="T693" i="2"/>
  <c r="S693" i="2"/>
  <c r="R693" i="2"/>
  <c r="Q693" i="2"/>
  <c r="P693" i="2"/>
  <c r="O693" i="2"/>
  <c r="N693" i="2"/>
  <c r="U692" i="2"/>
  <c r="T692" i="2"/>
  <c r="S692" i="2"/>
  <c r="R692" i="2"/>
  <c r="Q692" i="2"/>
  <c r="P692" i="2"/>
  <c r="O692" i="2"/>
  <c r="N692" i="2"/>
  <c r="U691" i="2"/>
  <c r="T691" i="2"/>
  <c r="S691" i="2"/>
  <c r="R691" i="2"/>
  <c r="Q691" i="2"/>
  <c r="P691" i="2"/>
  <c r="O691" i="2"/>
  <c r="N691" i="2"/>
  <c r="U690" i="2"/>
  <c r="T690" i="2"/>
  <c r="S690" i="2"/>
  <c r="R690" i="2"/>
  <c r="Q690" i="2"/>
  <c r="P690" i="2"/>
  <c r="O690" i="2"/>
  <c r="N690" i="2"/>
  <c r="U689" i="2"/>
  <c r="T689" i="2"/>
  <c r="S689" i="2"/>
  <c r="R689" i="2"/>
  <c r="Q689" i="2"/>
  <c r="P689" i="2"/>
  <c r="O689" i="2"/>
  <c r="N689" i="2"/>
  <c r="U688" i="2"/>
  <c r="T688" i="2"/>
  <c r="S688" i="2"/>
  <c r="R688" i="2"/>
  <c r="Q688" i="2"/>
  <c r="P688" i="2"/>
  <c r="O688" i="2"/>
  <c r="N688" i="2"/>
  <c r="U687" i="2"/>
  <c r="T687" i="2"/>
  <c r="S687" i="2"/>
  <c r="R687" i="2"/>
  <c r="Q687" i="2"/>
  <c r="P687" i="2"/>
  <c r="O687" i="2"/>
  <c r="N687" i="2"/>
  <c r="U686" i="2"/>
  <c r="T686" i="2"/>
  <c r="S686" i="2"/>
  <c r="R686" i="2"/>
  <c r="Q686" i="2"/>
  <c r="P686" i="2"/>
  <c r="O686" i="2"/>
  <c r="N686" i="2"/>
  <c r="U685" i="2"/>
  <c r="T685" i="2"/>
  <c r="S685" i="2"/>
  <c r="R685" i="2"/>
  <c r="Q685" i="2"/>
  <c r="P685" i="2"/>
  <c r="O685" i="2"/>
  <c r="N685" i="2"/>
  <c r="U684" i="2"/>
  <c r="T684" i="2"/>
  <c r="S684" i="2"/>
  <c r="R684" i="2"/>
  <c r="Q684" i="2"/>
  <c r="P684" i="2"/>
  <c r="O684" i="2"/>
  <c r="N684" i="2"/>
  <c r="U683" i="2"/>
  <c r="T683" i="2"/>
  <c r="S683" i="2"/>
  <c r="R683" i="2"/>
  <c r="Q683" i="2"/>
  <c r="P683" i="2"/>
  <c r="O683" i="2"/>
  <c r="N683" i="2"/>
  <c r="U682" i="2"/>
  <c r="T682" i="2"/>
  <c r="S682" i="2"/>
  <c r="R682" i="2"/>
  <c r="Q682" i="2"/>
  <c r="P682" i="2"/>
  <c r="O682" i="2"/>
  <c r="N682" i="2"/>
  <c r="U681" i="2"/>
  <c r="T681" i="2"/>
  <c r="S681" i="2"/>
  <c r="R681" i="2"/>
  <c r="Q681" i="2"/>
  <c r="P681" i="2"/>
  <c r="O681" i="2"/>
  <c r="N681" i="2"/>
  <c r="U680" i="2"/>
  <c r="T680" i="2"/>
  <c r="S680" i="2"/>
  <c r="R680" i="2"/>
  <c r="Q680" i="2"/>
  <c r="P680" i="2"/>
  <c r="O680" i="2"/>
  <c r="N680" i="2"/>
  <c r="U679" i="2"/>
  <c r="T679" i="2"/>
  <c r="S679" i="2"/>
  <c r="R679" i="2"/>
  <c r="Q679" i="2"/>
  <c r="P679" i="2"/>
  <c r="O679" i="2"/>
  <c r="N679" i="2"/>
  <c r="U678" i="2"/>
  <c r="T678" i="2"/>
  <c r="S678" i="2"/>
  <c r="R678" i="2"/>
  <c r="Q678" i="2"/>
  <c r="P678" i="2"/>
  <c r="O678" i="2"/>
  <c r="N678" i="2"/>
  <c r="U677" i="2"/>
  <c r="T677" i="2"/>
  <c r="S677" i="2"/>
  <c r="R677" i="2"/>
  <c r="Q677" i="2"/>
  <c r="P677" i="2"/>
  <c r="O677" i="2"/>
  <c r="N677" i="2"/>
  <c r="U676" i="2"/>
  <c r="T676" i="2"/>
  <c r="S676" i="2"/>
  <c r="R676" i="2"/>
  <c r="Q676" i="2"/>
  <c r="P676" i="2"/>
  <c r="O676" i="2"/>
  <c r="N676" i="2"/>
  <c r="U675" i="2"/>
  <c r="T675" i="2"/>
  <c r="S675" i="2"/>
  <c r="R675" i="2"/>
  <c r="Q675" i="2"/>
  <c r="P675" i="2"/>
  <c r="O675" i="2"/>
  <c r="N675" i="2"/>
  <c r="U674" i="2"/>
  <c r="T674" i="2"/>
  <c r="S674" i="2"/>
  <c r="R674" i="2"/>
  <c r="Q674" i="2"/>
  <c r="P674" i="2"/>
  <c r="O674" i="2"/>
  <c r="N674" i="2"/>
  <c r="U673" i="2"/>
  <c r="T673" i="2"/>
  <c r="S673" i="2"/>
  <c r="R673" i="2"/>
  <c r="Q673" i="2"/>
  <c r="P673" i="2"/>
  <c r="O673" i="2"/>
  <c r="N673" i="2"/>
  <c r="U672" i="2"/>
  <c r="T672" i="2"/>
  <c r="S672" i="2"/>
  <c r="R672" i="2"/>
  <c r="Q672" i="2"/>
  <c r="P672" i="2"/>
  <c r="O672" i="2"/>
  <c r="N672" i="2"/>
  <c r="U671" i="2"/>
  <c r="T671" i="2"/>
  <c r="S671" i="2"/>
  <c r="R671" i="2"/>
  <c r="Q671" i="2"/>
  <c r="P671" i="2"/>
  <c r="O671" i="2"/>
  <c r="N671" i="2"/>
  <c r="U670" i="2"/>
  <c r="T670" i="2"/>
  <c r="S670" i="2"/>
  <c r="R670" i="2"/>
  <c r="Q670" i="2"/>
  <c r="P670" i="2"/>
  <c r="O670" i="2"/>
  <c r="N670" i="2"/>
  <c r="U669" i="2"/>
  <c r="T669" i="2"/>
  <c r="S669" i="2"/>
  <c r="R669" i="2"/>
  <c r="Q669" i="2"/>
  <c r="P669" i="2"/>
  <c r="O669" i="2"/>
  <c r="N669" i="2"/>
  <c r="U668" i="2"/>
  <c r="T668" i="2"/>
  <c r="S668" i="2"/>
  <c r="R668" i="2"/>
  <c r="Q668" i="2"/>
  <c r="P668" i="2"/>
  <c r="O668" i="2"/>
  <c r="N668" i="2"/>
  <c r="U667" i="2"/>
  <c r="T667" i="2"/>
  <c r="S667" i="2"/>
  <c r="R667" i="2"/>
  <c r="Q667" i="2"/>
  <c r="P667" i="2"/>
  <c r="O667" i="2"/>
  <c r="N667" i="2"/>
  <c r="U666" i="2"/>
  <c r="T666" i="2"/>
  <c r="S666" i="2"/>
  <c r="R666" i="2"/>
  <c r="Q666" i="2"/>
  <c r="P666" i="2"/>
  <c r="O666" i="2"/>
  <c r="N666" i="2"/>
  <c r="U665" i="2"/>
  <c r="T665" i="2"/>
  <c r="S665" i="2"/>
  <c r="R665" i="2"/>
  <c r="Q665" i="2"/>
  <c r="P665" i="2"/>
  <c r="O665" i="2"/>
  <c r="N665" i="2"/>
  <c r="U664" i="2"/>
  <c r="T664" i="2"/>
  <c r="S664" i="2"/>
  <c r="R664" i="2"/>
  <c r="Q664" i="2"/>
  <c r="P664" i="2"/>
  <c r="O664" i="2"/>
  <c r="N664" i="2"/>
  <c r="U663" i="2"/>
  <c r="T663" i="2"/>
  <c r="S663" i="2"/>
  <c r="R663" i="2"/>
  <c r="Q663" i="2"/>
  <c r="P663" i="2"/>
  <c r="O663" i="2"/>
  <c r="N663" i="2"/>
  <c r="U662" i="2"/>
  <c r="T662" i="2"/>
  <c r="S662" i="2"/>
  <c r="R662" i="2"/>
  <c r="Q662" i="2"/>
  <c r="P662" i="2"/>
  <c r="O662" i="2"/>
  <c r="N662" i="2"/>
  <c r="U660" i="2"/>
  <c r="T660" i="2"/>
  <c r="S660" i="2"/>
  <c r="R660" i="2"/>
  <c r="Q660" i="2"/>
  <c r="P660" i="2"/>
  <c r="O660" i="2"/>
  <c r="N660" i="2"/>
  <c r="U659" i="2"/>
  <c r="T659" i="2"/>
  <c r="S659" i="2"/>
  <c r="R659" i="2"/>
  <c r="Q659" i="2"/>
  <c r="P659" i="2"/>
  <c r="O659" i="2"/>
  <c r="N659" i="2"/>
  <c r="U658" i="2"/>
  <c r="T658" i="2"/>
  <c r="S658" i="2"/>
  <c r="R658" i="2"/>
  <c r="Q658" i="2"/>
  <c r="P658" i="2"/>
  <c r="O658" i="2"/>
  <c r="N658" i="2"/>
  <c r="U657" i="2"/>
  <c r="T657" i="2"/>
  <c r="S657" i="2"/>
  <c r="R657" i="2"/>
  <c r="Q657" i="2"/>
  <c r="P657" i="2"/>
  <c r="O657" i="2"/>
  <c r="N657" i="2"/>
  <c r="U656" i="2"/>
  <c r="T656" i="2"/>
  <c r="S656" i="2"/>
  <c r="R656" i="2"/>
  <c r="Q656" i="2"/>
  <c r="P656" i="2"/>
  <c r="O656" i="2"/>
  <c r="N656" i="2"/>
  <c r="U655" i="2"/>
  <c r="T655" i="2"/>
  <c r="S655" i="2"/>
  <c r="R655" i="2"/>
  <c r="Q655" i="2"/>
  <c r="P655" i="2"/>
  <c r="O655" i="2"/>
  <c r="N655" i="2"/>
  <c r="U654" i="2"/>
  <c r="T654" i="2"/>
  <c r="S654" i="2"/>
  <c r="R654" i="2"/>
  <c r="Q654" i="2"/>
  <c r="P654" i="2"/>
  <c r="O654" i="2"/>
  <c r="N654" i="2"/>
  <c r="U653" i="2"/>
  <c r="T653" i="2"/>
  <c r="S653" i="2"/>
  <c r="R653" i="2"/>
  <c r="Q653" i="2"/>
  <c r="P653" i="2"/>
  <c r="O653" i="2"/>
  <c r="N653" i="2"/>
  <c r="U652" i="2"/>
  <c r="T652" i="2"/>
  <c r="S652" i="2"/>
  <c r="R652" i="2"/>
  <c r="Q652" i="2"/>
  <c r="P652" i="2"/>
  <c r="O652" i="2"/>
  <c r="N652" i="2"/>
  <c r="U651" i="2"/>
  <c r="T651" i="2"/>
  <c r="S651" i="2"/>
  <c r="R651" i="2"/>
  <c r="Q651" i="2"/>
  <c r="P651" i="2"/>
  <c r="O651" i="2"/>
  <c r="N651" i="2"/>
  <c r="U650" i="2"/>
  <c r="T650" i="2"/>
  <c r="S650" i="2"/>
  <c r="R650" i="2"/>
  <c r="Q650" i="2"/>
  <c r="P650" i="2"/>
  <c r="O650" i="2"/>
  <c r="N650" i="2"/>
  <c r="U649" i="2"/>
  <c r="T649" i="2"/>
  <c r="S649" i="2"/>
  <c r="R649" i="2"/>
  <c r="Q649" i="2"/>
  <c r="P649" i="2"/>
  <c r="O649" i="2"/>
  <c r="N649" i="2"/>
  <c r="U648" i="2"/>
  <c r="T648" i="2"/>
  <c r="S648" i="2"/>
  <c r="R648" i="2"/>
  <c r="Q648" i="2"/>
  <c r="P648" i="2"/>
  <c r="O648" i="2"/>
  <c r="N648" i="2"/>
  <c r="U647" i="2"/>
  <c r="T647" i="2"/>
  <c r="S647" i="2"/>
  <c r="R647" i="2"/>
  <c r="Q647" i="2"/>
  <c r="P647" i="2"/>
  <c r="O647" i="2"/>
  <c r="N647" i="2"/>
  <c r="U646" i="2"/>
  <c r="T646" i="2"/>
  <c r="S646" i="2"/>
  <c r="R646" i="2"/>
  <c r="Q646" i="2"/>
  <c r="P646" i="2"/>
  <c r="O646" i="2"/>
  <c r="N646" i="2"/>
  <c r="U645" i="2"/>
  <c r="T645" i="2"/>
  <c r="S645" i="2"/>
  <c r="R645" i="2"/>
  <c r="Q645" i="2"/>
  <c r="P645" i="2"/>
  <c r="O645" i="2"/>
  <c r="N645" i="2"/>
  <c r="U644" i="2"/>
  <c r="T644" i="2"/>
  <c r="S644" i="2"/>
  <c r="R644" i="2"/>
  <c r="Q644" i="2"/>
  <c r="P644" i="2"/>
  <c r="O644" i="2"/>
  <c r="N644" i="2"/>
  <c r="U643" i="2"/>
  <c r="T643" i="2"/>
  <c r="S643" i="2"/>
  <c r="R643" i="2"/>
  <c r="Q643" i="2"/>
  <c r="P643" i="2"/>
  <c r="O643" i="2"/>
  <c r="N643" i="2"/>
  <c r="U642" i="2"/>
  <c r="T642" i="2"/>
  <c r="S642" i="2"/>
  <c r="R642" i="2"/>
  <c r="Q642" i="2"/>
  <c r="P642" i="2"/>
  <c r="O642" i="2"/>
  <c r="N642" i="2"/>
  <c r="U641" i="2"/>
  <c r="T641" i="2"/>
  <c r="S641" i="2"/>
  <c r="R641" i="2"/>
  <c r="Q641" i="2"/>
  <c r="P641" i="2"/>
  <c r="O641" i="2"/>
  <c r="N641" i="2"/>
  <c r="U640" i="2"/>
  <c r="T640" i="2"/>
  <c r="S640" i="2"/>
  <c r="R640" i="2"/>
  <c r="Q640" i="2"/>
  <c r="P640" i="2"/>
  <c r="O640" i="2"/>
  <c r="N640" i="2"/>
  <c r="U639" i="2"/>
  <c r="T639" i="2"/>
  <c r="S639" i="2"/>
  <c r="R639" i="2"/>
  <c r="Q639" i="2"/>
  <c r="P639" i="2"/>
  <c r="O639" i="2"/>
  <c r="N639" i="2"/>
  <c r="U638" i="2"/>
  <c r="T638" i="2"/>
  <c r="S638" i="2"/>
  <c r="R638" i="2"/>
  <c r="Q638" i="2"/>
  <c r="P638" i="2"/>
  <c r="O638" i="2"/>
  <c r="N638" i="2"/>
  <c r="U637" i="2"/>
  <c r="T637" i="2"/>
  <c r="S637" i="2"/>
  <c r="R637" i="2"/>
  <c r="Q637" i="2"/>
  <c r="P637" i="2"/>
  <c r="O637" i="2"/>
  <c r="N637" i="2"/>
  <c r="U636" i="2"/>
  <c r="T636" i="2"/>
  <c r="S636" i="2"/>
  <c r="R636" i="2"/>
  <c r="Q636" i="2"/>
  <c r="P636" i="2"/>
  <c r="O636" i="2"/>
  <c r="N636" i="2"/>
  <c r="U635" i="2"/>
  <c r="T635" i="2"/>
  <c r="S635" i="2"/>
  <c r="R635" i="2"/>
  <c r="Q635" i="2"/>
  <c r="P635" i="2"/>
  <c r="O635" i="2"/>
  <c r="N635" i="2"/>
  <c r="U634" i="2"/>
  <c r="T634" i="2"/>
  <c r="S634" i="2"/>
  <c r="R634" i="2"/>
  <c r="Q634" i="2"/>
  <c r="P634" i="2"/>
  <c r="O634" i="2"/>
  <c r="N634" i="2"/>
  <c r="U633" i="2"/>
  <c r="T633" i="2"/>
  <c r="S633" i="2"/>
  <c r="R633" i="2"/>
  <c r="Q633" i="2"/>
  <c r="P633" i="2"/>
  <c r="O633" i="2"/>
  <c r="N633" i="2"/>
  <c r="U632" i="2"/>
  <c r="T632" i="2"/>
  <c r="S632" i="2"/>
  <c r="R632" i="2"/>
  <c r="Q632" i="2"/>
  <c r="P632" i="2"/>
  <c r="O632" i="2"/>
  <c r="N632" i="2"/>
  <c r="U631" i="2"/>
  <c r="T631" i="2"/>
  <c r="S631" i="2"/>
  <c r="R631" i="2"/>
  <c r="Q631" i="2"/>
  <c r="P631" i="2"/>
  <c r="O631" i="2"/>
  <c r="N631" i="2"/>
  <c r="U630" i="2"/>
  <c r="T630" i="2"/>
  <c r="S630" i="2"/>
  <c r="R630" i="2"/>
  <c r="Q630" i="2"/>
  <c r="P630" i="2"/>
  <c r="O630" i="2"/>
  <c r="N630" i="2"/>
  <c r="U629" i="2"/>
  <c r="T629" i="2"/>
  <c r="S629" i="2"/>
  <c r="R629" i="2"/>
  <c r="Q629" i="2"/>
  <c r="P629" i="2"/>
  <c r="O629" i="2"/>
  <c r="N629" i="2"/>
  <c r="U627" i="2"/>
  <c r="T627" i="2"/>
  <c r="S627" i="2"/>
  <c r="R627" i="2"/>
  <c r="Q627" i="2"/>
  <c r="P627" i="2"/>
  <c r="O627" i="2"/>
  <c r="N627" i="2"/>
  <c r="U626" i="2"/>
  <c r="T626" i="2"/>
  <c r="S626" i="2"/>
  <c r="R626" i="2"/>
  <c r="Q626" i="2"/>
  <c r="P626" i="2"/>
  <c r="O626" i="2"/>
  <c r="N626" i="2"/>
  <c r="U625" i="2"/>
  <c r="T625" i="2"/>
  <c r="S625" i="2"/>
  <c r="R625" i="2"/>
  <c r="Q625" i="2"/>
  <c r="P625" i="2"/>
  <c r="O625" i="2"/>
  <c r="N625" i="2"/>
  <c r="U624" i="2"/>
  <c r="T624" i="2"/>
  <c r="S624" i="2"/>
  <c r="R624" i="2"/>
  <c r="Q624" i="2"/>
  <c r="P624" i="2"/>
  <c r="O624" i="2"/>
  <c r="N624" i="2"/>
  <c r="U623" i="2"/>
  <c r="T623" i="2"/>
  <c r="S623" i="2"/>
  <c r="R623" i="2"/>
  <c r="Q623" i="2"/>
  <c r="P623" i="2"/>
  <c r="O623" i="2"/>
  <c r="N623" i="2"/>
  <c r="U622" i="2"/>
  <c r="T622" i="2"/>
  <c r="S622" i="2"/>
  <c r="R622" i="2"/>
  <c r="Q622" i="2"/>
  <c r="P622" i="2"/>
  <c r="O622" i="2"/>
  <c r="N622" i="2"/>
  <c r="U621" i="2"/>
  <c r="T621" i="2"/>
  <c r="S621" i="2"/>
  <c r="R621" i="2"/>
  <c r="Q621" i="2"/>
  <c r="P621" i="2"/>
  <c r="O621" i="2"/>
  <c r="N621" i="2"/>
  <c r="U620" i="2"/>
  <c r="T620" i="2"/>
  <c r="S620" i="2"/>
  <c r="R620" i="2"/>
  <c r="Q620" i="2"/>
  <c r="P620" i="2"/>
  <c r="O620" i="2"/>
  <c r="N620" i="2"/>
  <c r="U619" i="2"/>
  <c r="T619" i="2"/>
  <c r="S619" i="2"/>
  <c r="R619" i="2"/>
  <c r="Q619" i="2"/>
  <c r="P619" i="2"/>
  <c r="O619" i="2"/>
  <c r="N619" i="2"/>
  <c r="U618" i="2"/>
  <c r="T618" i="2"/>
  <c r="S618" i="2"/>
  <c r="R618" i="2"/>
  <c r="Q618" i="2"/>
  <c r="P618" i="2"/>
  <c r="O618" i="2"/>
  <c r="N618" i="2"/>
  <c r="U617" i="2"/>
  <c r="T617" i="2"/>
  <c r="S617" i="2"/>
  <c r="R617" i="2"/>
  <c r="Q617" i="2"/>
  <c r="P617" i="2"/>
  <c r="O617" i="2"/>
  <c r="N617" i="2"/>
  <c r="U616" i="2"/>
  <c r="T616" i="2"/>
  <c r="S616" i="2"/>
  <c r="R616" i="2"/>
  <c r="Q616" i="2"/>
  <c r="P616" i="2"/>
  <c r="O616" i="2"/>
  <c r="N616" i="2"/>
  <c r="U615" i="2"/>
  <c r="T615" i="2"/>
  <c r="S615" i="2"/>
  <c r="R615" i="2"/>
  <c r="Q615" i="2"/>
  <c r="P615" i="2"/>
  <c r="O615" i="2"/>
  <c r="N615" i="2"/>
  <c r="U614" i="2"/>
  <c r="T614" i="2"/>
  <c r="S614" i="2"/>
  <c r="R614" i="2"/>
  <c r="Q614" i="2"/>
  <c r="P614" i="2"/>
  <c r="O614" i="2"/>
  <c r="N614" i="2"/>
  <c r="U613" i="2"/>
  <c r="T613" i="2"/>
  <c r="S613" i="2"/>
  <c r="R613" i="2"/>
  <c r="Q613" i="2"/>
  <c r="P613" i="2"/>
  <c r="O613" i="2"/>
  <c r="N613" i="2"/>
  <c r="U612" i="2"/>
  <c r="T612" i="2"/>
  <c r="S612" i="2"/>
  <c r="R612" i="2"/>
  <c r="Q612" i="2"/>
  <c r="P612" i="2"/>
  <c r="O612" i="2"/>
  <c r="N612" i="2"/>
  <c r="U611" i="2"/>
  <c r="T611" i="2"/>
  <c r="S611" i="2"/>
  <c r="R611" i="2"/>
  <c r="Q611" i="2"/>
  <c r="P611" i="2"/>
  <c r="O611" i="2"/>
  <c r="N611" i="2"/>
  <c r="U610" i="2"/>
  <c r="T610" i="2"/>
  <c r="S610" i="2"/>
  <c r="R610" i="2"/>
  <c r="Q610" i="2"/>
  <c r="P610" i="2"/>
  <c r="O610" i="2"/>
  <c r="N610" i="2"/>
  <c r="U609" i="2"/>
  <c r="T609" i="2"/>
  <c r="S609" i="2"/>
  <c r="R609" i="2"/>
  <c r="Q609" i="2"/>
  <c r="P609" i="2"/>
  <c r="O609" i="2"/>
  <c r="N609" i="2"/>
  <c r="U608" i="2"/>
  <c r="T608" i="2"/>
  <c r="S608" i="2"/>
  <c r="R608" i="2"/>
  <c r="Q608" i="2"/>
  <c r="P608" i="2"/>
  <c r="O608" i="2"/>
  <c r="N608" i="2"/>
  <c r="U607" i="2"/>
  <c r="T607" i="2"/>
  <c r="S607" i="2"/>
  <c r="R607" i="2"/>
  <c r="Q607" i="2"/>
  <c r="P607" i="2"/>
  <c r="O607" i="2"/>
  <c r="N607" i="2"/>
  <c r="U606" i="2"/>
  <c r="T606" i="2"/>
  <c r="S606" i="2"/>
  <c r="R606" i="2"/>
  <c r="Q606" i="2"/>
  <c r="P606" i="2"/>
  <c r="O606" i="2"/>
  <c r="N606" i="2"/>
  <c r="U605" i="2"/>
  <c r="T605" i="2"/>
  <c r="S605" i="2"/>
  <c r="R605" i="2"/>
  <c r="Q605" i="2"/>
  <c r="P605" i="2"/>
  <c r="O605" i="2"/>
  <c r="N605" i="2"/>
  <c r="U604" i="2"/>
  <c r="T604" i="2"/>
  <c r="S604" i="2"/>
  <c r="R604" i="2"/>
  <c r="Q604" i="2"/>
  <c r="P604" i="2"/>
  <c r="O604" i="2"/>
  <c r="N604" i="2"/>
  <c r="U603" i="2"/>
  <c r="T603" i="2"/>
  <c r="S603" i="2"/>
  <c r="R603" i="2"/>
  <c r="Q603" i="2"/>
  <c r="P603" i="2"/>
  <c r="O603" i="2"/>
  <c r="N603" i="2"/>
  <c r="U602" i="2"/>
  <c r="T602" i="2"/>
  <c r="S602" i="2"/>
  <c r="R602" i="2"/>
  <c r="Q602" i="2"/>
  <c r="P602" i="2"/>
  <c r="O602" i="2"/>
  <c r="N602" i="2"/>
  <c r="U601" i="2"/>
  <c r="T601" i="2"/>
  <c r="S601" i="2"/>
  <c r="R601" i="2"/>
  <c r="Q601" i="2"/>
  <c r="P601" i="2"/>
  <c r="O601" i="2"/>
  <c r="N601" i="2"/>
  <c r="U600" i="2"/>
  <c r="T600" i="2"/>
  <c r="S600" i="2"/>
  <c r="R600" i="2"/>
  <c r="Q600" i="2"/>
  <c r="P600" i="2"/>
  <c r="O600" i="2"/>
  <c r="N600" i="2"/>
  <c r="U599" i="2"/>
  <c r="T599" i="2"/>
  <c r="S599" i="2"/>
  <c r="R599" i="2"/>
  <c r="Q599" i="2"/>
  <c r="P599" i="2"/>
  <c r="O599" i="2"/>
  <c r="N599" i="2"/>
  <c r="U598" i="2"/>
  <c r="T598" i="2"/>
  <c r="S598" i="2"/>
  <c r="R598" i="2"/>
  <c r="Q598" i="2"/>
  <c r="P598" i="2"/>
  <c r="O598" i="2"/>
  <c r="N598" i="2"/>
  <c r="U597" i="2"/>
  <c r="T597" i="2"/>
  <c r="S597" i="2"/>
  <c r="R597" i="2"/>
  <c r="Q597" i="2"/>
  <c r="P597" i="2"/>
  <c r="O597" i="2"/>
  <c r="N597" i="2"/>
  <c r="U596" i="2"/>
  <c r="T596" i="2"/>
  <c r="S596" i="2"/>
  <c r="R596" i="2"/>
  <c r="Q596" i="2"/>
  <c r="P596" i="2"/>
  <c r="O596" i="2"/>
  <c r="N596" i="2"/>
  <c r="U594" i="2"/>
  <c r="T594" i="2"/>
  <c r="S594" i="2"/>
  <c r="R594" i="2"/>
  <c r="Q594" i="2"/>
  <c r="P594" i="2"/>
  <c r="O594" i="2"/>
  <c r="N594" i="2"/>
  <c r="U593" i="2"/>
  <c r="T593" i="2"/>
  <c r="S593" i="2"/>
  <c r="R593" i="2"/>
  <c r="Q593" i="2"/>
  <c r="P593" i="2"/>
  <c r="O593" i="2"/>
  <c r="N593" i="2"/>
  <c r="U592" i="2"/>
  <c r="T592" i="2"/>
  <c r="S592" i="2"/>
  <c r="R592" i="2"/>
  <c r="Q592" i="2"/>
  <c r="P592" i="2"/>
  <c r="O592" i="2"/>
  <c r="N592" i="2"/>
  <c r="U591" i="2"/>
  <c r="T591" i="2"/>
  <c r="S591" i="2"/>
  <c r="R591" i="2"/>
  <c r="Q591" i="2"/>
  <c r="P591" i="2"/>
  <c r="O591" i="2"/>
  <c r="N591" i="2"/>
  <c r="U590" i="2"/>
  <c r="T590" i="2"/>
  <c r="S590" i="2"/>
  <c r="R590" i="2"/>
  <c r="Q590" i="2"/>
  <c r="P590" i="2"/>
  <c r="O590" i="2"/>
  <c r="N590" i="2"/>
  <c r="U589" i="2"/>
  <c r="T589" i="2"/>
  <c r="S589" i="2"/>
  <c r="R589" i="2"/>
  <c r="Q589" i="2"/>
  <c r="P589" i="2"/>
  <c r="O589" i="2"/>
  <c r="N589" i="2"/>
  <c r="U588" i="2"/>
  <c r="T588" i="2"/>
  <c r="S588" i="2"/>
  <c r="R588" i="2"/>
  <c r="Q588" i="2"/>
  <c r="P588" i="2"/>
  <c r="O588" i="2"/>
  <c r="N588" i="2"/>
  <c r="U587" i="2"/>
  <c r="T587" i="2"/>
  <c r="S587" i="2"/>
  <c r="R587" i="2"/>
  <c r="Q587" i="2"/>
  <c r="P587" i="2"/>
  <c r="O587" i="2"/>
  <c r="N587" i="2"/>
  <c r="U586" i="2"/>
  <c r="T586" i="2"/>
  <c r="S586" i="2"/>
  <c r="R586" i="2"/>
  <c r="Q586" i="2"/>
  <c r="P586" i="2"/>
  <c r="O586" i="2"/>
  <c r="N586" i="2"/>
  <c r="U585" i="2"/>
  <c r="T585" i="2"/>
  <c r="S585" i="2"/>
  <c r="R585" i="2"/>
  <c r="Q585" i="2"/>
  <c r="P585" i="2"/>
  <c r="O585" i="2"/>
  <c r="N585" i="2"/>
  <c r="U584" i="2"/>
  <c r="T584" i="2"/>
  <c r="S584" i="2"/>
  <c r="R584" i="2"/>
  <c r="Q584" i="2"/>
  <c r="P584" i="2"/>
  <c r="O584" i="2"/>
  <c r="N584" i="2"/>
  <c r="U583" i="2"/>
  <c r="T583" i="2"/>
  <c r="S583" i="2"/>
  <c r="R583" i="2"/>
  <c r="Q583" i="2"/>
  <c r="P583" i="2"/>
  <c r="O583" i="2"/>
  <c r="N583" i="2"/>
  <c r="U582" i="2"/>
  <c r="T582" i="2"/>
  <c r="S582" i="2"/>
  <c r="R582" i="2"/>
  <c r="Q582" i="2"/>
  <c r="P582" i="2"/>
  <c r="O582" i="2"/>
  <c r="N582" i="2"/>
  <c r="U581" i="2"/>
  <c r="T581" i="2"/>
  <c r="S581" i="2"/>
  <c r="R581" i="2"/>
  <c r="Q581" i="2"/>
  <c r="P581" i="2"/>
  <c r="O581" i="2"/>
  <c r="N581" i="2"/>
  <c r="U580" i="2"/>
  <c r="T580" i="2"/>
  <c r="S580" i="2"/>
  <c r="R580" i="2"/>
  <c r="Q580" i="2"/>
  <c r="P580" i="2"/>
  <c r="O580" i="2"/>
  <c r="N580" i="2"/>
  <c r="U579" i="2"/>
  <c r="T579" i="2"/>
  <c r="S579" i="2"/>
  <c r="R579" i="2"/>
  <c r="Q579" i="2"/>
  <c r="P579" i="2"/>
  <c r="O579" i="2"/>
  <c r="N579" i="2"/>
  <c r="U578" i="2"/>
  <c r="T578" i="2"/>
  <c r="S578" i="2"/>
  <c r="R578" i="2"/>
  <c r="Q578" i="2"/>
  <c r="P578" i="2"/>
  <c r="O578" i="2"/>
  <c r="N578" i="2"/>
  <c r="U577" i="2"/>
  <c r="T577" i="2"/>
  <c r="S577" i="2"/>
  <c r="R577" i="2"/>
  <c r="Q577" i="2"/>
  <c r="P577" i="2"/>
  <c r="O577" i="2"/>
  <c r="N577" i="2"/>
  <c r="U576" i="2"/>
  <c r="T576" i="2"/>
  <c r="S576" i="2"/>
  <c r="R576" i="2"/>
  <c r="Q576" i="2"/>
  <c r="P576" i="2"/>
  <c r="O576" i="2"/>
  <c r="N576" i="2"/>
  <c r="U575" i="2"/>
  <c r="T575" i="2"/>
  <c r="S575" i="2"/>
  <c r="R575" i="2"/>
  <c r="Q575" i="2"/>
  <c r="P575" i="2"/>
  <c r="O575" i="2"/>
  <c r="N575" i="2"/>
  <c r="U574" i="2"/>
  <c r="T574" i="2"/>
  <c r="S574" i="2"/>
  <c r="R574" i="2"/>
  <c r="Q574" i="2"/>
  <c r="P574" i="2"/>
  <c r="O574" i="2"/>
  <c r="N574" i="2"/>
  <c r="U573" i="2"/>
  <c r="T573" i="2"/>
  <c r="S573" i="2"/>
  <c r="R573" i="2"/>
  <c r="Q573" i="2"/>
  <c r="P573" i="2"/>
  <c r="O573" i="2"/>
  <c r="N573" i="2"/>
  <c r="U572" i="2"/>
  <c r="T572" i="2"/>
  <c r="S572" i="2"/>
  <c r="R572" i="2"/>
  <c r="Q572" i="2"/>
  <c r="P572" i="2"/>
  <c r="O572" i="2"/>
  <c r="N572" i="2"/>
  <c r="U571" i="2"/>
  <c r="T571" i="2"/>
  <c r="S571" i="2"/>
  <c r="R571" i="2"/>
  <c r="Q571" i="2"/>
  <c r="P571" i="2"/>
  <c r="O571" i="2"/>
  <c r="N571" i="2"/>
  <c r="U570" i="2"/>
  <c r="T570" i="2"/>
  <c r="S570" i="2"/>
  <c r="R570" i="2"/>
  <c r="Q570" i="2"/>
  <c r="P570" i="2"/>
  <c r="O570" i="2"/>
  <c r="N570" i="2"/>
  <c r="U569" i="2"/>
  <c r="T569" i="2"/>
  <c r="S569" i="2"/>
  <c r="R569" i="2"/>
  <c r="Q569" i="2"/>
  <c r="P569" i="2"/>
  <c r="O569" i="2"/>
  <c r="N569" i="2"/>
  <c r="U568" i="2"/>
  <c r="T568" i="2"/>
  <c r="S568" i="2"/>
  <c r="R568" i="2"/>
  <c r="Q568" i="2"/>
  <c r="P568" i="2"/>
  <c r="O568" i="2"/>
  <c r="N568" i="2"/>
  <c r="U567" i="2"/>
  <c r="T567" i="2"/>
  <c r="S567" i="2"/>
  <c r="R567" i="2"/>
  <c r="Q567" i="2"/>
  <c r="P567" i="2"/>
  <c r="O567" i="2"/>
  <c r="N567" i="2"/>
  <c r="U566" i="2"/>
  <c r="T566" i="2"/>
  <c r="S566" i="2"/>
  <c r="R566" i="2"/>
  <c r="Q566" i="2"/>
  <c r="P566" i="2"/>
  <c r="O566" i="2"/>
  <c r="N566" i="2"/>
  <c r="U565" i="2"/>
  <c r="T565" i="2"/>
  <c r="S565" i="2"/>
  <c r="R565" i="2"/>
  <c r="Q565" i="2"/>
  <c r="P565" i="2"/>
  <c r="O565" i="2"/>
  <c r="N565" i="2"/>
  <c r="U564" i="2"/>
  <c r="T564" i="2"/>
  <c r="S564" i="2"/>
  <c r="R564" i="2"/>
  <c r="Q564" i="2"/>
  <c r="P564" i="2"/>
  <c r="O564" i="2"/>
  <c r="N564" i="2"/>
  <c r="U563" i="2"/>
  <c r="T563" i="2"/>
  <c r="S563" i="2"/>
  <c r="R563" i="2"/>
  <c r="Q563" i="2"/>
  <c r="P563" i="2"/>
  <c r="O563" i="2"/>
  <c r="N563" i="2"/>
  <c r="U561" i="2"/>
  <c r="T561" i="2"/>
  <c r="S561" i="2"/>
  <c r="R561" i="2"/>
  <c r="Q561" i="2"/>
  <c r="P561" i="2"/>
  <c r="O561" i="2"/>
  <c r="N561" i="2"/>
  <c r="U560" i="2"/>
  <c r="T560" i="2"/>
  <c r="S560" i="2"/>
  <c r="R560" i="2"/>
  <c r="Q560" i="2"/>
  <c r="P560" i="2"/>
  <c r="O560" i="2"/>
  <c r="N560" i="2"/>
  <c r="U559" i="2"/>
  <c r="T559" i="2"/>
  <c r="S559" i="2"/>
  <c r="R559" i="2"/>
  <c r="Q559" i="2"/>
  <c r="P559" i="2"/>
  <c r="O559" i="2"/>
  <c r="N559" i="2"/>
  <c r="U558" i="2"/>
  <c r="T558" i="2"/>
  <c r="S558" i="2"/>
  <c r="R558" i="2"/>
  <c r="Q558" i="2"/>
  <c r="P558" i="2"/>
  <c r="O558" i="2"/>
  <c r="N558" i="2"/>
  <c r="U557" i="2"/>
  <c r="T557" i="2"/>
  <c r="S557" i="2"/>
  <c r="R557" i="2"/>
  <c r="Q557" i="2"/>
  <c r="P557" i="2"/>
  <c r="O557" i="2"/>
  <c r="N557" i="2"/>
  <c r="U556" i="2"/>
  <c r="T556" i="2"/>
  <c r="S556" i="2"/>
  <c r="R556" i="2"/>
  <c r="Q556" i="2"/>
  <c r="P556" i="2"/>
  <c r="O556" i="2"/>
  <c r="N556" i="2"/>
  <c r="U555" i="2"/>
  <c r="T555" i="2"/>
  <c r="S555" i="2"/>
  <c r="R555" i="2"/>
  <c r="Q555" i="2"/>
  <c r="P555" i="2"/>
  <c r="O555" i="2"/>
  <c r="N555" i="2"/>
  <c r="U554" i="2"/>
  <c r="T554" i="2"/>
  <c r="S554" i="2"/>
  <c r="R554" i="2"/>
  <c r="Q554" i="2"/>
  <c r="P554" i="2"/>
  <c r="O554" i="2"/>
  <c r="N554" i="2"/>
  <c r="U553" i="2"/>
  <c r="T553" i="2"/>
  <c r="S553" i="2"/>
  <c r="R553" i="2"/>
  <c r="Q553" i="2"/>
  <c r="P553" i="2"/>
  <c r="O553" i="2"/>
  <c r="N553" i="2"/>
  <c r="U552" i="2"/>
  <c r="T552" i="2"/>
  <c r="S552" i="2"/>
  <c r="R552" i="2"/>
  <c r="Q552" i="2"/>
  <c r="P552" i="2"/>
  <c r="O552" i="2"/>
  <c r="N552" i="2"/>
  <c r="U551" i="2"/>
  <c r="T551" i="2"/>
  <c r="S551" i="2"/>
  <c r="R551" i="2"/>
  <c r="Q551" i="2"/>
  <c r="P551" i="2"/>
  <c r="O551" i="2"/>
  <c r="N551" i="2"/>
  <c r="U550" i="2"/>
  <c r="T550" i="2"/>
  <c r="S550" i="2"/>
  <c r="R550" i="2"/>
  <c r="Q550" i="2"/>
  <c r="P550" i="2"/>
  <c r="O550" i="2"/>
  <c r="N550" i="2"/>
  <c r="U549" i="2"/>
  <c r="T549" i="2"/>
  <c r="S549" i="2"/>
  <c r="R549" i="2"/>
  <c r="Q549" i="2"/>
  <c r="P549" i="2"/>
  <c r="O549" i="2"/>
  <c r="N549" i="2"/>
  <c r="U548" i="2"/>
  <c r="T548" i="2"/>
  <c r="S548" i="2"/>
  <c r="R548" i="2"/>
  <c r="Q548" i="2"/>
  <c r="P548" i="2"/>
  <c r="O548" i="2"/>
  <c r="N548" i="2"/>
  <c r="U547" i="2"/>
  <c r="T547" i="2"/>
  <c r="S547" i="2"/>
  <c r="R547" i="2"/>
  <c r="Q547" i="2"/>
  <c r="P547" i="2"/>
  <c r="O547" i="2"/>
  <c r="N547" i="2"/>
  <c r="U546" i="2"/>
  <c r="T546" i="2"/>
  <c r="S546" i="2"/>
  <c r="R546" i="2"/>
  <c r="Q546" i="2"/>
  <c r="P546" i="2"/>
  <c r="O546" i="2"/>
  <c r="N546" i="2"/>
  <c r="U545" i="2"/>
  <c r="T545" i="2"/>
  <c r="S545" i="2"/>
  <c r="R545" i="2"/>
  <c r="Q545" i="2"/>
  <c r="P545" i="2"/>
  <c r="O545" i="2"/>
  <c r="N545" i="2"/>
  <c r="U544" i="2"/>
  <c r="T544" i="2"/>
  <c r="S544" i="2"/>
  <c r="R544" i="2"/>
  <c r="Q544" i="2"/>
  <c r="P544" i="2"/>
  <c r="O544" i="2"/>
  <c r="N544" i="2"/>
  <c r="U543" i="2"/>
  <c r="T543" i="2"/>
  <c r="S543" i="2"/>
  <c r="R543" i="2"/>
  <c r="Q543" i="2"/>
  <c r="P543" i="2"/>
  <c r="O543" i="2"/>
  <c r="N543" i="2"/>
  <c r="U542" i="2"/>
  <c r="T542" i="2"/>
  <c r="S542" i="2"/>
  <c r="R542" i="2"/>
  <c r="Q542" i="2"/>
  <c r="P542" i="2"/>
  <c r="O542" i="2"/>
  <c r="N542" i="2"/>
  <c r="U541" i="2"/>
  <c r="T541" i="2"/>
  <c r="S541" i="2"/>
  <c r="R541" i="2"/>
  <c r="Q541" i="2"/>
  <c r="P541" i="2"/>
  <c r="O541" i="2"/>
  <c r="N541" i="2"/>
  <c r="U540" i="2"/>
  <c r="T540" i="2"/>
  <c r="S540" i="2"/>
  <c r="R540" i="2"/>
  <c r="Q540" i="2"/>
  <c r="P540" i="2"/>
  <c r="O540" i="2"/>
  <c r="N540" i="2"/>
  <c r="U539" i="2"/>
  <c r="T539" i="2"/>
  <c r="S539" i="2"/>
  <c r="R539" i="2"/>
  <c r="Q539" i="2"/>
  <c r="P539" i="2"/>
  <c r="O539" i="2"/>
  <c r="N539" i="2"/>
  <c r="U538" i="2"/>
  <c r="T538" i="2"/>
  <c r="S538" i="2"/>
  <c r="R538" i="2"/>
  <c r="Q538" i="2"/>
  <c r="P538" i="2"/>
  <c r="O538" i="2"/>
  <c r="N538" i="2"/>
  <c r="U537" i="2"/>
  <c r="T537" i="2"/>
  <c r="S537" i="2"/>
  <c r="R537" i="2"/>
  <c r="Q537" i="2"/>
  <c r="P537" i="2"/>
  <c r="O537" i="2"/>
  <c r="N537" i="2"/>
  <c r="U536" i="2"/>
  <c r="T536" i="2"/>
  <c r="S536" i="2"/>
  <c r="R536" i="2"/>
  <c r="Q536" i="2"/>
  <c r="P536" i="2"/>
  <c r="O536" i="2"/>
  <c r="N536" i="2"/>
  <c r="U535" i="2"/>
  <c r="T535" i="2"/>
  <c r="S535" i="2"/>
  <c r="R535" i="2"/>
  <c r="Q535" i="2"/>
  <c r="P535" i="2"/>
  <c r="O535" i="2"/>
  <c r="N535" i="2"/>
  <c r="U534" i="2"/>
  <c r="T534" i="2"/>
  <c r="S534" i="2"/>
  <c r="R534" i="2"/>
  <c r="Q534" i="2"/>
  <c r="P534" i="2"/>
  <c r="O534" i="2"/>
  <c r="N534" i="2"/>
  <c r="U533" i="2"/>
  <c r="T533" i="2"/>
  <c r="S533" i="2"/>
  <c r="R533" i="2"/>
  <c r="Q533" i="2"/>
  <c r="P533" i="2"/>
  <c r="O533" i="2"/>
  <c r="N533" i="2"/>
  <c r="U532" i="2"/>
  <c r="T532" i="2"/>
  <c r="S532" i="2"/>
  <c r="R532" i="2"/>
  <c r="Q532" i="2"/>
  <c r="P532" i="2"/>
  <c r="O532" i="2"/>
  <c r="N532" i="2"/>
  <c r="U531" i="2"/>
  <c r="T531" i="2"/>
  <c r="S531" i="2"/>
  <c r="R531" i="2"/>
  <c r="Q531" i="2"/>
  <c r="P531" i="2"/>
  <c r="O531" i="2"/>
  <c r="N531" i="2"/>
  <c r="U530" i="2"/>
  <c r="T530" i="2"/>
  <c r="S530" i="2"/>
  <c r="R530" i="2"/>
  <c r="Q530" i="2"/>
  <c r="P530" i="2"/>
  <c r="O530" i="2"/>
  <c r="N530" i="2"/>
  <c r="U528" i="2"/>
  <c r="T528" i="2"/>
  <c r="S528" i="2"/>
  <c r="R528" i="2"/>
  <c r="Q528" i="2"/>
  <c r="P528" i="2"/>
  <c r="O528" i="2"/>
  <c r="N528" i="2"/>
  <c r="U527" i="2"/>
  <c r="T527" i="2"/>
  <c r="S527" i="2"/>
  <c r="R527" i="2"/>
  <c r="Q527" i="2"/>
  <c r="P527" i="2"/>
  <c r="O527" i="2"/>
  <c r="N527" i="2"/>
  <c r="U526" i="2"/>
  <c r="T526" i="2"/>
  <c r="S526" i="2"/>
  <c r="R526" i="2"/>
  <c r="Q526" i="2"/>
  <c r="P526" i="2"/>
  <c r="O526" i="2"/>
  <c r="N526" i="2"/>
  <c r="U525" i="2"/>
  <c r="T525" i="2"/>
  <c r="S525" i="2"/>
  <c r="R525" i="2"/>
  <c r="Q525" i="2"/>
  <c r="P525" i="2"/>
  <c r="O525" i="2"/>
  <c r="N525" i="2"/>
  <c r="U524" i="2"/>
  <c r="T524" i="2"/>
  <c r="S524" i="2"/>
  <c r="R524" i="2"/>
  <c r="Q524" i="2"/>
  <c r="P524" i="2"/>
  <c r="O524" i="2"/>
  <c r="N524" i="2"/>
  <c r="U523" i="2"/>
  <c r="T523" i="2"/>
  <c r="S523" i="2"/>
  <c r="R523" i="2"/>
  <c r="Q523" i="2"/>
  <c r="P523" i="2"/>
  <c r="O523" i="2"/>
  <c r="N523" i="2"/>
  <c r="U522" i="2"/>
  <c r="T522" i="2"/>
  <c r="S522" i="2"/>
  <c r="R522" i="2"/>
  <c r="Q522" i="2"/>
  <c r="P522" i="2"/>
  <c r="O522" i="2"/>
  <c r="N522" i="2"/>
  <c r="U521" i="2"/>
  <c r="T521" i="2"/>
  <c r="S521" i="2"/>
  <c r="R521" i="2"/>
  <c r="Q521" i="2"/>
  <c r="P521" i="2"/>
  <c r="O521" i="2"/>
  <c r="N521" i="2"/>
  <c r="U520" i="2"/>
  <c r="T520" i="2"/>
  <c r="S520" i="2"/>
  <c r="R520" i="2"/>
  <c r="Q520" i="2"/>
  <c r="P520" i="2"/>
  <c r="O520" i="2"/>
  <c r="N520" i="2"/>
  <c r="U519" i="2"/>
  <c r="T519" i="2"/>
  <c r="S519" i="2"/>
  <c r="R519" i="2"/>
  <c r="Q519" i="2"/>
  <c r="P519" i="2"/>
  <c r="O519" i="2"/>
  <c r="N519" i="2"/>
  <c r="U518" i="2"/>
  <c r="T518" i="2"/>
  <c r="S518" i="2"/>
  <c r="R518" i="2"/>
  <c r="Q518" i="2"/>
  <c r="P518" i="2"/>
  <c r="O518" i="2"/>
  <c r="N518" i="2"/>
  <c r="U517" i="2"/>
  <c r="T517" i="2"/>
  <c r="S517" i="2"/>
  <c r="R517" i="2"/>
  <c r="Q517" i="2"/>
  <c r="P517" i="2"/>
  <c r="O517" i="2"/>
  <c r="N517" i="2"/>
  <c r="U516" i="2"/>
  <c r="T516" i="2"/>
  <c r="S516" i="2"/>
  <c r="R516" i="2"/>
  <c r="Q516" i="2"/>
  <c r="P516" i="2"/>
  <c r="O516" i="2"/>
  <c r="N516" i="2"/>
  <c r="U515" i="2"/>
  <c r="T515" i="2"/>
  <c r="S515" i="2"/>
  <c r="R515" i="2"/>
  <c r="Q515" i="2"/>
  <c r="P515" i="2"/>
  <c r="O515" i="2"/>
  <c r="N515" i="2"/>
  <c r="U514" i="2"/>
  <c r="T514" i="2"/>
  <c r="S514" i="2"/>
  <c r="R514" i="2"/>
  <c r="Q514" i="2"/>
  <c r="P514" i="2"/>
  <c r="O514" i="2"/>
  <c r="N514" i="2"/>
  <c r="U513" i="2"/>
  <c r="T513" i="2"/>
  <c r="S513" i="2"/>
  <c r="R513" i="2"/>
  <c r="Q513" i="2"/>
  <c r="P513" i="2"/>
  <c r="O513" i="2"/>
  <c r="N513" i="2"/>
  <c r="U512" i="2"/>
  <c r="T512" i="2"/>
  <c r="S512" i="2"/>
  <c r="R512" i="2"/>
  <c r="Q512" i="2"/>
  <c r="P512" i="2"/>
  <c r="O512" i="2"/>
  <c r="N512" i="2"/>
  <c r="U511" i="2"/>
  <c r="T511" i="2"/>
  <c r="S511" i="2"/>
  <c r="R511" i="2"/>
  <c r="Q511" i="2"/>
  <c r="P511" i="2"/>
  <c r="O511" i="2"/>
  <c r="N511" i="2"/>
  <c r="U510" i="2"/>
  <c r="T510" i="2"/>
  <c r="S510" i="2"/>
  <c r="R510" i="2"/>
  <c r="Q510" i="2"/>
  <c r="P510" i="2"/>
  <c r="O510" i="2"/>
  <c r="N510" i="2"/>
  <c r="U509" i="2"/>
  <c r="T509" i="2"/>
  <c r="S509" i="2"/>
  <c r="R509" i="2"/>
  <c r="Q509" i="2"/>
  <c r="P509" i="2"/>
  <c r="O509" i="2"/>
  <c r="N509" i="2"/>
  <c r="U508" i="2"/>
  <c r="T508" i="2"/>
  <c r="S508" i="2"/>
  <c r="R508" i="2"/>
  <c r="Q508" i="2"/>
  <c r="P508" i="2"/>
  <c r="O508" i="2"/>
  <c r="N508" i="2"/>
  <c r="U507" i="2"/>
  <c r="T507" i="2"/>
  <c r="S507" i="2"/>
  <c r="R507" i="2"/>
  <c r="Q507" i="2"/>
  <c r="P507" i="2"/>
  <c r="O507" i="2"/>
  <c r="N507" i="2"/>
  <c r="U506" i="2"/>
  <c r="T506" i="2"/>
  <c r="S506" i="2"/>
  <c r="R506" i="2"/>
  <c r="Q506" i="2"/>
  <c r="P506" i="2"/>
  <c r="O506" i="2"/>
  <c r="N506" i="2"/>
  <c r="U505" i="2"/>
  <c r="T505" i="2"/>
  <c r="S505" i="2"/>
  <c r="R505" i="2"/>
  <c r="Q505" i="2"/>
  <c r="P505" i="2"/>
  <c r="O505" i="2"/>
  <c r="N505" i="2"/>
  <c r="U504" i="2"/>
  <c r="T504" i="2"/>
  <c r="S504" i="2"/>
  <c r="R504" i="2"/>
  <c r="Q504" i="2"/>
  <c r="P504" i="2"/>
  <c r="O504" i="2"/>
  <c r="N504" i="2"/>
  <c r="U503" i="2"/>
  <c r="T503" i="2"/>
  <c r="S503" i="2"/>
  <c r="R503" i="2"/>
  <c r="Q503" i="2"/>
  <c r="P503" i="2"/>
  <c r="O503" i="2"/>
  <c r="N503" i="2"/>
  <c r="U502" i="2"/>
  <c r="T502" i="2"/>
  <c r="S502" i="2"/>
  <c r="R502" i="2"/>
  <c r="Q502" i="2"/>
  <c r="P502" i="2"/>
  <c r="O502" i="2"/>
  <c r="N502" i="2"/>
  <c r="U501" i="2"/>
  <c r="T501" i="2"/>
  <c r="S501" i="2"/>
  <c r="R501" i="2"/>
  <c r="Q501" i="2"/>
  <c r="P501" i="2"/>
  <c r="O501" i="2"/>
  <c r="N501" i="2"/>
  <c r="U500" i="2"/>
  <c r="T500" i="2"/>
  <c r="S500" i="2"/>
  <c r="R500" i="2"/>
  <c r="Q500" i="2"/>
  <c r="P500" i="2"/>
  <c r="O500" i="2"/>
  <c r="N500" i="2"/>
  <c r="U499" i="2"/>
  <c r="T499" i="2"/>
  <c r="S499" i="2"/>
  <c r="R499" i="2"/>
  <c r="Q499" i="2"/>
  <c r="P499" i="2"/>
  <c r="O499" i="2"/>
  <c r="N499" i="2"/>
  <c r="U498" i="2"/>
  <c r="T498" i="2"/>
  <c r="S498" i="2"/>
  <c r="R498" i="2"/>
  <c r="Q498" i="2"/>
  <c r="P498" i="2"/>
  <c r="O498" i="2"/>
  <c r="N498" i="2"/>
  <c r="U497" i="2"/>
  <c r="T497" i="2"/>
  <c r="S497" i="2"/>
  <c r="R497" i="2"/>
  <c r="Q497" i="2"/>
  <c r="P497" i="2"/>
  <c r="O497" i="2"/>
  <c r="N497" i="2"/>
  <c r="U495" i="2"/>
  <c r="T495" i="2"/>
  <c r="S495" i="2"/>
  <c r="R495" i="2"/>
  <c r="Q495" i="2"/>
  <c r="P495" i="2"/>
  <c r="O495" i="2"/>
  <c r="N495" i="2"/>
  <c r="U494" i="2"/>
  <c r="T494" i="2"/>
  <c r="S494" i="2"/>
  <c r="R494" i="2"/>
  <c r="Q494" i="2"/>
  <c r="P494" i="2"/>
  <c r="O494" i="2"/>
  <c r="N494" i="2"/>
  <c r="U493" i="2"/>
  <c r="T493" i="2"/>
  <c r="S493" i="2"/>
  <c r="R493" i="2"/>
  <c r="Q493" i="2"/>
  <c r="P493" i="2"/>
  <c r="O493" i="2"/>
  <c r="N493" i="2"/>
  <c r="U492" i="2"/>
  <c r="T492" i="2"/>
  <c r="S492" i="2"/>
  <c r="R492" i="2"/>
  <c r="Q492" i="2"/>
  <c r="P492" i="2"/>
  <c r="O492" i="2"/>
  <c r="N492" i="2"/>
  <c r="U491" i="2"/>
  <c r="T491" i="2"/>
  <c r="S491" i="2"/>
  <c r="R491" i="2"/>
  <c r="Q491" i="2"/>
  <c r="P491" i="2"/>
  <c r="O491" i="2"/>
  <c r="N491" i="2"/>
  <c r="U490" i="2"/>
  <c r="T490" i="2"/>
  <c r="S490" i="2"/>
  <c r="R490" i="2"/>
  <c r="Q490" i="2"/>
  <c r="P490" i="2"/>
  <c r="O490" i="2"/>
  <c r="N490" i="2"/>
  <c r="U489" i="2"/>
  <c r="T489" i="2"/>
  <c r="S489" i="2"/>
  <c r="R489" i="2"/>
  <c r="Q489" i="2"/>
  <c r="P489" i="2"/>
  <c r="O489" i="2"/>
  <c r="N489" i="2"/>
  <c r="U488" i="2"/>
  <c r="T488" i="2"/>
  <c r="S488" i="2"/>
  <c r="R488" i="2"/>
  <c r="Q488" i="2"/>
  <c r="P488" i="2"/>
  <c r="O488" i="2"/>
  <c r="N488" i="2"/>
  <c r="U487" i="2"/>
  <c r="T487" i="2"/>
  <c r="S487" i="2"/>
  <c r="R487" i="2"/>
  <c r="Q487" i="2"/>
  <c r="P487" i="2"/>
  <c r="O487" i="2"/>
  <c r="N487" i="2"/>
  <c r="U486" i="2"/>
  <c r="T486" i="2"/>
  <c r="S486" i="2"/>
  <c r="R486" i="2"/>
  <c r="Q486" i="2"/>
  <c r="P486" i="2"/>
  <c r="O486" i="2"/>
  <c r="N486" i="2"/>
  <c r="U485" i="2"/>
  <c r="T485" i="2"/>
  <c r="S485" i="2"/>
  <c r="R485" i="2"/>
  <c r="Q485" i="2"/>
  <c r="P485" i="2"/>
  <c r="O485" i="2"/>
  <c r="N485" i="2"/>
  <c r="U484" i="2"/>
  <c r="T484" i="2"/>
  <c r="S484" i="2"/>
  <c r="R484" i="2"/>
  <c r="Q484" i="2"/>
  <c r="P484" i="2"/>
  <c r="O484" i="2"/>
  <c r="N484" i="2"/>
  <c r="U483" i="2"/>
  <c r="T483" i="2"/>
  <c r="S483" i="2"/>
  <c r="R483" i="2"/>
  <c r="Q483" i="2"/>
  <c r="P483" i="2"/>
  <c r="O483" i="2"/>
  <c r="N483" i="2"/>
  <c r="U482" i="2"/>
  <c r="T482" i="2"/>
  <c r="S482" i="2"/>
  <c r="R482" i="2"/>
  <c r="Q482" i="2"/>
  <c r="P482" i="2"/>
  <c r="O482" i="2"/>
  <c r="N482" i="2"/>
  <c r="U481" i="2"/>
  <c r="T481" i="2"/>
  <c r="S481" i="2"/>
  <c r="R481" i="2"/>
  <c r="Q481" i="2"/>
  <c r="P481" i="2"/>
  <c r="O481" i="2"/>
  <c r="N481" i="2"/>
  <c r="U480" i="2"/>
  <c r="T480" i="2"/>
  <c r="S480" i="2"/>
  <c r="R480" i="2"/>
  <c r="Q480" i="2"/>
  <c r="P480" i="2"/>
  <c r="O480" i="2"/>
  <c r="N480" i="2"/>
  <c r="U479" i="2"/>
  <c r="T479" i="2"/>
  <c r="S479" i="2"/>
  <c r="R479" i="2"/>
  <c r="Q479" i="2"/>
  <c r="P479" i="2"/>
  <c r="O479" i="2"/>
  <c r="N479" i="2"/>
  <c r="U478" i="2"/>
  <c r="T478" i="2"/>
  <c r="S478" i="2"/>
  <c r="R478" i="2"/>
  <c r="Q478" i="2"/>
  <c r="P478" i="2"/>
  <c r="O478" i="2"/>
  <c r="N478" i="2"/>
  <c r="U477" i="2"/>
  <c r="T477" i="2"/>
  <c r="S477" i="2"/>
  <c r="R477" i="2"/>
  <c r="Q477" i="2"/>
  <c r="P477" i="2"/>
  <c r="O477" i="2"/>
  <c r="N477" i="2"/>
  <c r="U476" i="2"/>
  <c r="T476" i="2"/>
  <c r="S476" i="2"/>
  <c r="R476" i="2"/>
  <c r="Q476" i="2"/>
  <c r="P476" i="2"/>
  <c r="O476" i="2"/>
  <c r="N476" i="2"/>
  <c r="U475" i="2"/>
  <c r="T475" i="2"/>
  <c r="S475" i="2"/>
  <c r="R475" i="2"/>
  <c r="Q475" i="2"/>
  <c r="P475" i="2"/>
  <c r="O475" i="2"/>
  <c r="N475" i="2"/>
  <c r="U474" i="2"/>
  <c r="T474" i="2"/>
  <c r="S474" i="2"/>
  <c r="R474" i="2"/>
  <c r="Q474" i="2"/>
  <c r="P474" i="2"/>
  <c r="O474" i="2"/>
  <c r="N474" i="2"/>
  <c r="U473" i="2"/>
  <c r="T473" i="2"/>
  <c r="S473" i="2"/>
  <c r="R473" i="2"/>
  <c r="Q473" i="2"/>
  <c r="P473" i="2"/>
  <c r="O473" i="2"/>
  <c r="N473" i="2"/>
  <c r="U472" i="2"/>
  <c r="T472" i="2"/>
  <c r="S472" i="2"/>
  <c r="R472" i="2"/>
  <c r="Q472" i="2"/>
  <c r="P472" i="2"/>
  <c r="O472" i="2"/>
  <c r="N472" i="2"/>
  <c r="U471" i="2"/>
  <c r="T471" i="2"/>
  <c r="S471" i="2"/>
  <c r="R471" i="2"/>
  <c r="Q471" i="2"/>
  <c r="P471" i="2"/>
  <c r="O471" i="2"/>
  <c r="N471" i="2"/>
  <c r="U470" i="2"/>
  <c r="T470" i="2"/>
  <c r="S470" i="2"/>
  <c r="R470" i="2"/>
  <c r="Q470" i="2"/>
  <c r="P470" i="2"/>
  <c r="O470" i="2"/>
  <c r="N470" i="2"/>
  <c r="U469" i="2"/>
  <c r="T469" i="2"/>
  <c r="S469" i="2"/>
  <c r="R469" i="2"/>
  <c r="Q469" i="2"/>
  <c r="P469" i="2"/>
  <c r="O469" i="2"/>
  <c r="N469" i="2"/>
  <c r="U468" i="2"/>
  <c r="T468" i="2"/>
  <c r="S468" i="2"/>
  <c r="R468" i="2"/>
  <c r="Q468" i="2"/>
  <c r="P468" i="2"/>
  <c r="O468" i="2"/>
  <c r="N468" i="2"/>
  <c r="U467" i="2"/>
  <c r="T467" i="2"/>
  <c r="S467" i="2"/>
  <c r="R467" i="2"/>
  <c r="Q467" i="2"/>
  <c r="P467" i="2"/>
  <c r="O467" i="2"/>
  <c r="N467" i="2"/>
  <c r="U466" i="2"/>
  <c r="T466" i="2"/>
  <c r="S466" i="2"/>
  <c r="R466" i="2"/>
  <c r="Q466" i="2"/>
  <c r="P466" i="2"/>
  <c r="O466" i="2"/>
  <c r="N466" i="2"/>
  <c r="U465" i="2"/>
  <c r="T465" i="2"/>
  <c r="S465" i="2"/>
  <c r="R465" i="2"/>
  <c r="Q465" i="2"/>
  <c r="P465" i="2"/>
  <c r="O465" i="2"/>
  <c r="N465" i="2"/>
  <c r="U464" i="2"/>
  <c r="T464" i="2"/>
  <c r="S464" i="2"/>
  <c r="R464" i="2"/>
  <c r="Q464" i="2"/>
  <c r="P464" i="2"/>
  <c r="O464" i="2"/>
  <c r="N464" i="2"/>
  <c r="U462" i="2"/>
  <c r="T462" i="2"/>
  <c r="S462" i="2"/>
  <c r="R462" i="2"/>
  <c r="Q462" i="2"/>
  <c r="P462" i="2"/>
  <c r="O462" i="2"/>
  <c r="N462" i="2"/>
  <c r="U461" i="2"/>
  <c r="T461" i="2"/>
  <c r="S461" i="2"/>
  <c r="R461" i="2"/>
  <c r="Q461" i="2"/>
  <c r="P461" i="2"/>
  <c r="O461" i="2"/>
  <c r="N461" i="2"/>
  <c r="U460" i="2"/>
  <c r="T460" i="2"/>
  <c r="S460" i="2"/>
  <c r="R460" i="2"/>
  <c r="Q460" i="2"/>
  <c r="P460" i="2"/>
  <c r="O460" i="2"/>
  <c r="N460" i="2"/>
  <c r="U459" i="2"/>
  <c r="T459" i="2"/>
  <c r="S459" i="2"/>
  <c r="R459" i="2"/>
  <c r="Q459" i="2"/>
  <c r="P459" i="2"/>
  <c r="O459" i="2"/>
  <c r="N459" i="2"/>
  <c r="U458" i="2"/>
  <c r="T458" i="2"/>
  <c r="S458" i="2"/>
  <c r="R458" i="2"/>
  <c r="Q458" i="2"/>
  <c r="P458" i="2"/>
  <c r="O458" i="2"/>
  <c r="N458" i="2"/>
  <c r="U457" i="2"/>
  <c r="T457" i="2"/>
  <c r="S457" i="2"/>
  <c r="R457" i="2"/>
  <c r="Q457" i="2"/>
  <c r="P457" i="2"/>
  <c r="O457" i="2"/>
  <c r="N457" i="2"/>
  <c r="U456" i="2"/>
  <c r="T456" i="2"/>
  <c r="S456" i="2"/>
  <c r="R456" i="2"/>
  <c r="Q456" i="2"/>
  <c r="P456" i="2"/>
  <c r="O456" i="2"/>
  <c r="N456" i="2"/>
  <c r="U455" i="2"/>
  <c r="T455" i="2"/>
  <c r="S455" i="2"/>
  <c r="R455" i="2"/>
  <c r="Q455" i="2"/>
  <c r="P455" i="2"/>
  <c r="O455" i="2"/>
  <c r="N455" i="2"/>
  <c r="U454" i="2"/>
  <c r="T454" i="2"/>
  <c r="S454" i="2"/>
  <c r="R454" i="2"/>
  <c r="Q454" i="2"/>
  <c r="P454" i="2"/>
  <c r="O454" i="2"/>
  <c r="N454" i="2"/>
  <c r="U453" i="2"/>
  <c r="T453" i="2"/>
  <c r="S453" i="2"/>
  <c r="R453" i="2"/>
  <c r="Q453" i="2"/>
  <c r="P453" i="2"/>
  <c r="O453" i="2"/>
  <c r="N453" i="2"/>
  <c r="U452" i="2"/>
  <c r="T452" i="2"/>
  <c r="S452" i="2"/>
  <c r="R452" i="2"/>
  <c r="Q452" i="2"/>
  <c r="P452" i="2"/>
  <c r="O452" i="2"/>
  <c r="N452" i="2"/>
  <c r="U451" i="2"/>
  <c r="T451" i="2"/>
  <c r="S451" i="2"/>
  <c r="R451" i="2"/>
  <c r="Q451" i="2"/>
  <c r="P451" i="2"/>
  <c r="O451" i="2"/>
  <c r="N451" i="2"/>
  <c r="U450" i="2"/>
  <c r="T450" i="2"/>
  <c r="S450" i="2"/>
  <c r="R450" i="2"/>
  <c r="Q450" i="2"/>
  <c r="P450" i="2"/>
  <c r="O450" i="2"/>
  <c r="N450" i="2"/>
  <c r="U449" i="2"/>
  <c r="T449" i="2"/>
  <c r="S449" i="2"/>
  <c r="R449" i="2"/>
  <c r="Q449" i="2"/>
  <c r="P449" i="2"/>
  <c r="O449" i="2"/>
  <c r="N449" i="2"/>
  <c r="U448" i="2"/>
  <c r="T448" i="2"/>
  <c r="S448" i="2"/>
  <c r="R448" i="2"/>
  <c r="Q448" i="2"/>
  <c r="P448" i="2"/>
  <c r="O448" i="2"/>
  <c r="N448" i="2"/>
  <c r="U447" i="2"/>
  <c r="T447" i="2"/>
  <c r="S447" i="2"/>
  <c r="R447" i="2"/>
  <c r="Q447" i="2"/>
  <c r="P447" i="2"/>
  <c r="O447" i="2"/>
  <c r="N447" i="2"/>
  <c r="U446" i="2"/>
  <c r="T446" i="2"/>
  <c r="S446" i="2"/>
  <c r="R446" i="2"/>
  <c r="Q446" i="2"/>
  <c r="P446" i="2"/>
  <c r="O446" i="2"/>
  <c r="N446" i="2"/>
  <c r="U445" i="2"/>
  <c r="T445" i="2"/>
  <c r="S445" i="2"/>
  <c r="R445" i="2"/>
  <c r="Q445" i="2"/>
  <c r="P445" i="2"/>
  <c r="O445" i="2"/>
  <c r="N445" i="2"/>
  <c r="U444" i="2"/>
  <c r="T444" i="2"/>
  <c r="S444" i="2"/>
  <c r="R444" i="2"/>
  <c r="Q444" i="2"/>
  <c r="P444" i="2"/>
  <c r="O444" i="2"/>
  <c r="N444" i="2"/>
  <c r="U443" i="2"/>
  <c r="T443" i="2"/>
  <c r="S443" i="2"/>
  <c r="R443" i="2"/>
  <c r="Q443" i="2"/>
  <c r="P443" i="2"/>
  <c r="O443" i="2"/>
  <c r="N443" i="2"/>
  <c r="U442" i="2"/>
  <c r="T442" i="2"/>
  <c r="S442" i="2"/>
  <c r="R442" i="2"/>
  <c r="Q442" i="2"/>
  <c r="P442" i="2"/>
  <c r="O442" i="2"/>
  <c r="N442" i="2"/>
  <c r="U441" i="2"/>
  <c r="T441" i="2"/>
  <c r="S441" i="2"/>
  <c r="R441" i="2"/>
  <c r="Q441" i="2"/>
  <c r="P441" i="2"/>
  <c r="O441" i="2"/>
  <c r="N441" i="2"/>
  <c r="U440" i="2"/>
  <c r="T440" i="2"/>
  <c r="S440" i="2"/>
  <c r="R440" i="2"/>
  <c r="Q440" i="2"/>
  <c r="P440" i="2"/>
  <c r="O440" i="2"/>
  <c r="N440" i="2"/>
  <c r="U439" i="2"/>
  <c r="T439" i="2"/>
  <c r="S439" i="2"/>
  <c r="R439" i="2"/>
  <c r="Q439" i="2"/>
  <c r="P439" i="2"/>
  <c r="O439" i="2"/>
  <c r="N439" i="2"/>
  <c r="U438" i="2"/>
  <c r="T438" i="2"/>
  <c r="S438" i="2"/>
  <c r="R438" i="2"/>
  <c r="Q438" i="2"/>
  <c r="P438" i="2"/>
  <c r="O438" i="2"/>
  <c r="N438" i="2"/>
  <c r="U437" i="2"/>
  <c r="T437" i="2"/>
  <c r="S437" i="2"/>
  <c r="R437" i="2"/>
  <c r="Q437" i="2"/>
  <c r="P437" i="2"/>
  <c r="O437" i="2"/>
  <c r="N437" i="2"/>
  <c r="U436" i="2"/>
  <c r="T436" i="2"/>
  <c r="S436" i="2"/>
  <c r="R436" i="2"/>
  <c r="Q436" i="2"/>
  <c r="P436" i="2"/>
  <c r="O436" i="2"/>
  <c r="N436" i="2"/>
  <c r="U435" i="2"/>
  <c r="T435" i="2"/>
  <c r="S435" i="2"/>
  <c r="R435" i="2"/>
  <c r="Q435" i="2"/>
  <c r="P435" i="2"/>
  <c r="O435" i="2"/>
  <c r="N435" i="2"/>
  <c r="U434" i="2"/>
  <c r="T434" i="2"/>
  <c r="S434" i="2"/>
  <c r="R434" i="2"/>
  <c r="Q434" i="2"/>
  <c r="P434" i="2"/>
  <c r="O434" i="2"/>
  <c r="N434" i="2"/>
  <c r="U433" i="2"/>
  <c r="T433" i="2"/>
  <c r="S433" i="2"/>
  <c r="R433" i="2"/>
  <c r="Q433" i="2"/>
  <c r="P433" i="2"/>
  <c r="O433" i="2"/>
  <c r="N433" i="2"/>
  <c r="U432" i="2"/>
  <c r="T432" i="2"/>
  <c r="S432" i="2"/>
  <c r="R432" i="2"/>
  <c r="Q432" i="2"/>
  <c r="P432" i="2"/>
  <c r="O432" i="2"/>
  <c r="N432" i="2"/>
  <c r="U431" i="2"/>
  <c r="T431" i="2"/>
  <c r="S431" i="2"/>
  <c r="R431" i="2"/>
  <c r="Q431" i="2"/>
  <c r="P431" i="2"/>
  <c r="O431" i="2"/>
  <c r="N431" i="2"/>
  <c r="U429" i="2"/>
  <c r="T429" i="2"/>
  <c r="S429" i="2"/>
  <c r="R429" i="2"/>
  <c r="Q429" i="2"/>
  <c r="P429" i="2"/>
  <c r="O429" i="2"/>
  <c r="N429" i="2"/>
  <c r="U428" i="2"/>
  <c r="T428" i="2"/>
  <c r="S428" i="2"/>
  <c r="R428" i="2"/>
  <c r="Q428" i="2"/>
  <c r="P428" i="2"/>
  <c r="O428" i="2"/>
  <c r="N428" i="2"/>
  <c r="U427" i="2"/>
  <c r="T427" i="2"/>
  <c r="S427" i="2"/>
  <c r="R427" i="2"/>
  <c r="Q427" i="2"/>
  <c r="P427" i="2"/>
  <c r="O427" i="2"/>
  <c r="N427" i="2"/>
  <c r="U426" i="2"/>
  <c r="T426" i="2"/>
  <c r="S426" i="2"/>
  <c r="R426" i="2"/>
  <c r="Q426" i="2"/>
  <c r="P426" i="2"/>
  <c r="O426" i="2"/>
  <c r="N426" i="2"/>
  <c r="U425" i="2"/>
  <c r="T425" i="2"/>
  <c r="S425" i="2"/>
  <c r="R425" i="2"/>
  <c r="Q425" i="2"/>
  <c r="P425" i="2"/>
  <c r="O425" i="2"/>
  <c r="N425" i="2"/>
  <c r="U424" i="2"/>
  <c r="T424" i="2"/>
  <c r="S424" i="2"/>
  <c r="R424" i="2"/>
  <c r="Q424" i="2"/>
  <c r="P424" i="2"/>
  <c r="O424" i="2"/>
  <c r="N424" i="2"/>
  <c r="U423" i="2"/>
  <c r="T423" i="2"/>
  <c r="S423" i="2"/>
  <c r="R423" i="2"/>
  <c r="Q423" i="2"/>
  <c r="P423" i="2"/>
  <c r="O423" i="2"/>
  <c r="N423" i="2"/>
  <c r="U422" i="2"/>
  <c r="T422" i="2"/>
  <c r="S422" i="2"/>
  <c r="R422" i="2"/>
  <c r="Q422" i="2"/>
  <c r="P422" i="2"/>
  <c r="O422" i="2"/>
  <c r="N422" i="2"/>
  <c r="U421" i="2"/>
  <c r="T421" i="2"/>
  <c r="S421" i="2"/>
  <c r="R421" i="2"/>
  <c r="Q421" i="2"/>
  <c r="P421" i="2"/>
  <c r="O421" i="2"/>
  <c r="N421" i="2"/>
  <c r="U420" i="2"/>
  <c r="T420" i="2"/>
  <c r="S420" i="2"/>
  <c r="R420" i="2"/>
  <c r="Q420" i="2"/>
  <c r="P420" i="2"/>
  <c r="O420" i="2"/>
  <c r="N420" i="2"/>
  <c r="U419" i="2"/>
  <c r="T419" i="2"/>
  <c r="S419" i="2"/>
  <c r="R419" i="2"/>
  <c r="Q419" i="2"/>
  <c r="P419" i="2"/>
  <c r="O419" i="2"/>
  <c r="N419" i="2"/>
  <c r="U418" i="2"/>
  <c r="T418" i="2"/>
  <c r="S418" i="2"/>
  <c r="R418" i="2"/>
  <c r="Q418" i="2"/>
  <c r="P418" i="2"/>
  <c r="O418" i="2"/>
  <c r="N418" i="2"/>
  <c r="U417" i="2"/>
  <c r="T417" i="2"/>
  <c r="S417" i="2"/>
  <c r="R417" i="2"/>
  <c r="Q417" i="2"/>
  <c r="P417" i="2"/>
  <c r="O417" i="2"/>
  <c r="N417" i="2"/>
  <c r="U416" i="2"/>
  <c r="T416" i="2"/>
  <c r="S416" i="2"/>
  <c r="R416" i="2"/>
  <c r="Q416" i="2"/>
  <c r="P416" i="2"/>
  <c r="O416" i="2"/>
  <c r="N416" i="2"/>
  <c r="U415" i="2"/>
  <c r="T415" i="2"/>
  <c r="S415" i="2"/>
  <c r="R415" i="2"/>
  <c r="Q415" i="2"/>
  <c r="P415" i="2"/>
  <c r="O415" i="2"/>
  <c r="N415" i="2"/>
  <c r="U414" i="2"/>
  <c r="T414" i="2"/>
  <c r="S414" i="2"/>
  <c r="R414" i="2"/>
  <c r="Q414" i="2"/>
  <c r="P414" i="2"/>
  <c r="O414" i="2"/>
  <c r="N414" i="2"/>
  <c r="U413" i="2"/>
  <c r="T413" i="2"/>
  <c r="S413" i="2"/>
  <c r="R413" i="2"/>
  <c r="Q413" i="2"/>
  <c r="P413" i="2"/>
  <c r="O413" i="2"/>
  <c r="N413" i="2"/>
  <c r="U412" i="2"/>
  <c r="T412" i="2"/>
  <c r="S412" i="2"/>
  <c r="R412" i="2"/>
  <c r="Q412" i="2"/>
  <c r="P412" i="2"/>
  <c r="O412" i="2"/>
  <c r="N412" i="2"/>
  <c r="U411" i="2"/>
  <c r="T411" i="2"/>
  <c r="S411" i="2"/>
  <c r="R411" i="2"/>
  <c r="Q411" i="2"/>
  <c r="P411" i="2"/>
  <c r="O411" i="2"/>
  <c r="N411" i="2"/>
  <c r="U410" i="2"/>
  <c r="T410" i="2"/>
  <c r="S410" i="2"/>
  <c r="R410" i="2"/>
  <c r="Q410" i="2"/>
  <c r="P410" i="2"/>
  <c r="O410" i="2"/>
  <c r="N410" i="2"/>
  <c r="U409" i="2"/>
  <c r="T409" i="2"/>
  <c r="S409" i="2"/>
  <c r="R409" i="2"/>
  <c r="Q409" i="2"/>
  <c r="P409" i="2"/>
  <c r="O409" i="2"/>
  <c r="N409" i="2"/>
  <c r="U408" i="2"/>
  <c r="T408" i="2"/>
  <c r="S408" i="2"/>
  <c r="R408" i="2"/>
  <c r="Q408" i="2"/>
  <c r="P408" i="2"/>
  <c r="O408" i="2"/>
  <c r="N408" i="2"/>
  <c r="U407" i="2"/>
  <c r="T407" i="2"/>
  <c r="S407" i="2"/>
  <c r="R407" i="2"/>
  <c r="Q407" i="2"/>
  <c r="P407" i="2"/>
  <c r="O407" i="2"/>
  <c r="N407" i="2"/>
  <c r="U406" i="2"/>
  <c r="T406" i="2"/>
  <c r="S406" i="2"/>
  <c r="R406" i="2"/>
  <c r="Q406" i="2"/>
  <c r="P406" i="2"/>
  <c r="O406" i="2"/>
  <c r="N406" i="2"/>
  <c r="U405" i="2"/>
  <c r="T405" i="2"/>
  <c r="S405" i="2"/>
  <c r="R405" i="2"/>
  <c r="Q405" i="2"/>
  <c r="P405" i="2"/>
  <c r="O405" i="2"/>
  <c r="N405" i="2"/>
  <c r="U404" i="2"/>
  <c r="T404" i="2"/>
  <c r="S404" i="2"/>
  <c r="R404" i="2"/>
  <c r="Q404" i="2"/>
  <c r="P404" i="2"/>
  <c r="O404" i="2"/>
  <c r="N404" i="2"/>
  <c r="U403" i="2"/>
  <c r="T403" i="2"/>
  <c r="S403" i="2"/>
  <c r="R403" i="2"/>
  <c r="Q403" i="2"/>
  <c r="P403" i="2"/>
  <c r="O403" i="2"/>
  <c r="N403" i="2"/>
  <c r="U402" i="2"/>
  <c r="T402" i="2"/>
  <c r="S402" i="2"/>
  <c r="R402" i="2"/>
  <c r="Q402" i="2"/>
  <c r="P402" i="2"/>
  <c r="O402" i="2"/>
  <c r="N402" i="2"/>
  <c r="U401" i="2"/>
  <c r="T401" i="2"/>
  <c r="S401" i="2"/>
  <c r="R401" i="2"/>
  <c r="Q401" i="2"/>
  <c r="P401" i="2"/>
  <c r="O401" i="2"/>
  <c r="N401" i="2"/>
  <c r="U400" i="2"/>
  <c r="T400" i="2"/>
  <c r="S400" i="2"/>
  <c r="R400" i="2"/>
  <c r="Q400" i="2"/>
  <c r="P400" i="2"/>
  <c r="O400" i="2"/>
  <c r="N400" i="2"/>
  <c r="U399" i="2"/>
  <c r="T399" i="2"/>
  <c r="S399" i="2"/>
  <c r="R399" i="2"/>
  <c r="Q399" i="2"/>
  <c r="P399" i="2"/>
  <c r="O399" i="2"/>
  <c r="N399" i="2"/>
  <c r="U398" i="2"/>
  <c r="T398" i="2"/>
  <c r="S398" i="2"/>
  <c r="R398" i="2"/>
  <c r="Q398" i="2"/>
  <c r="P398" i="2"/>
  <c r="O398" i="2"/>
  <c r="N398" i="2"/>
  <c r="U396" i="2"/>
  <c r="T396" i="2"/>
  <c r="S396" i="2"/>
  <c r="R396" i="2"/>
  <c r="Q396" i="2"/>
  <c r="P396" i="2"/>
  <c r="O396" i="2"/>
  <c r="N396" i="2"/>
  <c r="U395" i="2"/>
  <c r="T395" i="2"/>
  <c r="S395" i="2"/>
  <c r="R395" i="2"/>
  <c r="Q395" i="2"/>
  <c r="P395" i="2"/>
  <c r="O395" i="2"/>
  <c r="N395" i="2"/>
  <c r="U394" i="2"/>
  <c r="T394" i="2"/>
  <c r="S394" i="2"/>
  <c r="R394" i="2"/>
  <c r="Q394" i="2"/>
  <c r="P394" i="2"/>
  <c r="O394" i="2"/>
  <c r="N394" i="2"/>
  <c r="U393" i="2"/>
  <c r="T393" i="2"/>
  <c r="S393" i="2"/>
  <c r="R393" i="2"/>
  <c r="Q393" i="2"/>
  <c r="P393" i="2"/>
  <c r="O393" i="2"/>
  <c r="N393" i="2"/>
  <c r="U392" i="2"/>
  <c r="T392" i="2"/>
  <c r="S392" i="2"/>
  <c r="R392" i="2"/>
  <c r="Q392" i="2"/>
  <c r="P392" i="2"/>
  <c r="O392" i="2"/>
  <c r="N392" i="2"/>
  <c r="U391" i="2"/>
  <c r="T391" i="2"/>
  <c r="S391" i="2"/>
  <c r="R391" i="2"/>
  <c r="Q391" i="2"/>
  <c r="P391" i="2"/>
  <c r="O391" i="2"/>
  <c r="N391" i="2"/>
  <c r="U390" i="2"/>
  <c r="T390" i="2"/>
  <c r="S390" i="2"/>
  <c r="R390" i="2"/>
  <c r="Q390" i="2"/>
  <c r="P390" i="2"/>
  <c r="O390" i="2"/>
  <c r="N390" i="2"/>
  <c r="U389" i="2"/>
  <c r="T389" i="2"/>
  <c r="S389" i="2"/>
  <c r="R389" i="2"/>
  <c r="Q389" i="2"/>
  <c r="P389" i="2"/>
  <c r="O389" i="2"/>
  <c r="N389" i="2"/>
  <c r="U388" i="2"/>
  <c r="T388" i="2"/>
  <c r="S388" i="2"/>
  <c r="R388" i="2"/>
  <c r="Q388" i="2"/>
  <c r="P388" i="2"/>
  <c r="O388" i="2"/>
  <c r="N388" i="2"/>
  <c r="U387" i="2"/>
  <c r="T387" i="2"/>
  <c r="S387" i="2"/>
  <c r="R387" i="2"/>
  <c r="Q387" i="2"/>
  <c r="P387" i="2"/>
  <c r="O387" i="2"/>
  <c r="N387" i="2"/>
  <c r="U386" i="2"/>
  <c r="T386" i="2"/>
  <c r="S386" i="2"/>
  <c r="R386" i="2"/>
  <c r="Q386" i="2"/>
  <c r="P386" i="2"/>
  <c r="O386" i="2"/>
  <c r="N386" i="2"/>
  <c r="U385" i="2"/>
  <c r="T385" i="2"/>
  <c r="S385" i="2"/>
  <c r="R385" i="2"/>
  <c r="Q385" i="2"/>
  <c r="P385" i="2"/>
  <c r="O385" i="2"/>
  <c r="N385" i="2"/>
  <c r="U384" i="2"/>
  <c r="T384" i="2"/>
  <c r="S384" i="2"/>
  <c r="R384" i="2"/>
  <c r="Q384" i="2"/>
  <c r="P384" i="2"/>
  <c r="O384" i="2"/>
  <c r="N384" i="2"/>
  <c r="U383" i="2"/>
  <c r="T383" i="2"/>
  <c r="S383" i="2"/>
  <c r="R383" i="2"/>
  <c r="Q383" i="2"/>
  <c r="P383" i="2"/>
  <c r="O383" i="2"/>
  <c r="N383" i="2"/>
  <c r="U382" i="2"/>
  <c r="T382" i="2"/>
  <c r="S382" i="2"/>
  <c r="R382" i="2"/>
  <c r="Q382" i="2"/>
  <c r="P382" i="2"/>
  <c r="O382" i="2"/>
  <c r="N382" i="2"/>
  <c r="U381" i="2"/>
  <c r="T381" i="2"/>
  <c r="S381" i="2"/>
  <c r="R381" i="2"/>
  <c r="Q381" i="2"/>
  <c r="P381" i="2"/>
  <c r="O381" i="2"/>
  <c r="N381" i="2"/>
  <c r="U380" i="2"/>
  <c r="T380" i="2"/>
  <c r="S380" i="2"/>
  <c r="R380" i="2"/>
  <c r="Q380" i="2"/>
  <c r="P380" i="2"/>
  <c r="O380" i="2"/>
  <c r="N380" i="2"/>
  <c r="U379" i="2"/>
  <c r="T379" i="2"/>
  <c r="S379" i="2"/>
  <c r="R379" i="2"/>
  <c r="Q379" i="2"/>
  <c r="P379" i="2"/>
  <c r="O379" i="2"/>
  <c r="N379" i="2"/>
  <c r="U378" i="2"/>
  <c r="T378" i="2"/>
  <c r="S378" i="2"/>
  <c r="R378" i="2"/>
  <c r="Q378" i="2"/>
  <c r="P378" i="2"/>
  <c r="O378" i="2"/>
  <c r="N378" i="2"/>
  <c r="U377" i="2"/>
  <c r="T377" i="2"/>
  <c r="S377" i="2"/>
  <c r="R377" i="2"/>
  <c r="Q377" i="2"/>
  <c r="P377" i="2"/>
  <c r="O377" i="2"/>
  <c r="N377" i="2"/>
  <c r="U376" i="2"/>
  <c r="T376" i="2"/>
  <c r="S376" i="2"/>
  <c r="R376" i="2"/>
  <c r="Q376" i="2"/>
  <c r="P376" i="2"/>
  <c r="O376" i="2"/>
  <c r="N376" i="2"/>
  <c r="U375" i="2"/>
  <c r="T375" i="2"/>
  <c r="S375" i="2"/>
  <c r="R375" i="2"/>
  <c r="Q375" i="2"/>
  <c r="P375" i="2"/>
  <c r="O375" i="2"/>
  <c r="N375" i="2"/>
  <c r="U374" i="2"/>
  <c r="T374" i="2"/>
  <c r="S374" i="2"/>
  <c r="R374" i="2"/>
  <c r="Q374" i="2"/>
  <c r="P374" i="2"/>
  <c r="O374" i="2"/>
  <c r="N374" i="2"/>
  <c r="U373" i="2"/>
  <c r="T373" i="2"/>
  <c r="S373" i="2"/>
  <c r="R373" i="2"/>
  <c r="Q373" i="2"/>
  <c r="P373" i="2"/>
  <c r="O373" i="2"/>
  <c r="N373" i="2"/>
  <c r="U372" i="2"/>
  <c r="T372" i="2"/>
  <c r="S372" i="2"/>
  <c r="R372" i="2"/>
  <c r="Q372" i="2"/>
  <c r="P372" i="2"/>
  <c r="O372" i="2"/>
  <c r="N372" i="2"/>
  <c r="U371" i="2"/>
  <c r="T371" i="2"/>
  <c r="S371" i="2"/>
  <c r="R371" i="2"/>
  <c r="Q371" i="2"/>
  <c r="P371" i="2"/>
  <c r="O371" i="2"/>
  <c r="N371" i="2"/>
  <c r="U370" i="2"/>
  <c r="T370" i="2"/>
  <c r="S370" i="2"/>
  <c r="R370" i="2"/>
  <c r="Q370" i="2"/>
  <c r="P370" i="2"/>
  <c r="O370" i="2"/>
  <c r="N370" i="2"/>
  <c r="U369" i="2"/>
  <c r="T369" i="2"/>
  <c r="S369" i="2"/>
  <c r="R369" i="2"/>
  <c r="Q369" i="2"/>
  <c r="P369" i="2"/>
  <c r="O369" i="2"/>
  <c r="N369" i="2"/>
  <c r="U368" i="2"/>
  <c r="T368" i="2"/>
  <c r="S368" i="2"/>
  <c r="R368" i="2"/>
  <c r="Q368" i="2"/>
  <c r="P368" i="2"/>
  <c r="O368" i="2"/>
  <c r="N368" i="2"/>
  <c r="U367" i="2"/>
  <c r="T367" i="2"/>
  <c r="S367" i="2"/>
  <c r="R367" i="2"/>
  <c r="Q367" i="2"/>
  <c r="P367" i="2"/>
  <c r="O367" i="2"/>
  <c r="N367" i="2"/>
  <c r="U366" i="2"/>
  <c r="T366" i="2"/>
  <c r="S366" i="2"/>
  <c r="R366" i="2"/>
  <c r="Q366" i="2"/>
  <c r="P366" i="2"/>
  <c r="O366" i="2"/>
  <c r="N366" i="2"/>
  <c r="U365" i="2"/>
  <c r="T365" i="2"/>
  <c r="S365" i="2"/>
  <c r="R365" i="2"/>
  <c r="Q365" i="2"/>
  <c r="P365" i="2"/>
  <c r="O365" i="2"/>
  <c r="N365" i="2"/>
  <c r="U363" i="2"/>
  <c r="T363" i="2"/>
  <c r="S363" i="2"/>
  <c r="R363" i="2"/>
  <c r="Q363" i="2"/>
  <c r="P363" i="2"/>
  <c r="O363" i="2"/>
  <c r="N363" i="2"/>
  <c r="U362" i="2"/>
  <c r="T362" i="2"/>
  <c r="S362" i="2"/>
  <c r="R362" i="2"/>
  <c r="Q362" i="2"/>
  <c r="P362" i="2"/>
  <c r="O362" i="2"/>
  <c r="N362" i="2"/>
  <c r="U361" i="2"/>
  <c r="T361" i="2"/>
  <c r="S361" i="2"/>
  <c r="R361" i="2"/>
  <c r="Q361" i="2"/>
  <c r="P361" i="2"/>
  <c r="O361" i="2"/>
  <c r="N361" i="2"/>
  <c r="U360" i="2"/>
  <c r="T360" i="2"/>
  <c r="S360" i="2"/>
  <c r="R360" i="2"/>
  <c r="Q360" i="2"/>
  <c r="P360" i="2"/>
  <c r="O360" i="2"/>
  <c r="N360" i="2"/>
  <c r="U359" i="2"/>
  <c r="T359" i="2"/>
  <c r="S359" i="2"/>
  <c r="R359" i="2"/>
  <c r="Q359" i="2"/>
  <c r="P359" i="2"/>
  <c r="O359" i="2"/>
  <c r="N359" i="2"/>
  <c r="U358" i="2"/>
  <c r="T358" i="2"/>
  <c r="S358" i="2"/>
  <c r="R358" i="2"/>
  <c r="Q358" i="2"/>
  <c r="P358" i="2"/>
  <c r="O358" i="2"/>
  <c r="N358" i="2"/>
  <c r="U357" i="2"/>
  <c r="T357" i="2"/>
  <c r="S357" i="2"/>
  <c r="R357" i="2"/>
  <c r="Q357" i="2"/>
  <c r="P357" i="2"/>
  <c r="O357" i="2"/>
  <c r="N357" i="2"/>
  <c r="U356" i="2"/>
  <c r="T356" i="2"/>
  <c r="S356" i="2"/>
  <c r="R356" i="2"/>
  <c r="Q356" i="2"/>
  <c r="P356" i="2"/>
  <c r="O356" i="2"/>
  <c r="N356" i="2"/>
  <c r="U355" i="2"/>
  <c r="T355" i="2"/>
  <c r="S355" i="2"/>
  <c r="R355" i="2"/>
  <c r="Q355" i="2"/>
  <c r="P355" i="2"/>
  <c r="O355" i="2"/>
  <c r="N355" i="2"/>
  <c r="U354" i="2"/>
  <c r="T354" i="2"/>
  <c r="S354" i="2"/>
  <c r="R354" i="2"/>
  <c r="Q354" i="2"/>
  <c r="P354" i="2"/>
  <c r="O354" i="2"/>
  <c r="N354" i="2"/>
  <c r="U353" i="2"/>
  <c r="T353" i="2"/>
  <c r="S353" i="2"/>
  <c r="R353" i="2"/>
  <c r="Q353" i="2"/>
  <c r="P353" i="2"/>
  <c r="O353" i="2"/>
  <c r="N353" i="2"/>
  <c r="U352" i="2"/>
  <c r="T352" i="2"/>
  <c r="S352" i="2"/>
  <c r="R352" i="2"/>
  <c r="Q352" i="2"/>
  <c r="P352" i="2"/>
  <c r="O352" i="2"/>
  <c r="N352" i="2"/>
  <c r="U351" i="2"/>
  <c r="T351" i="2"/>
  <c r="S351" i="2"/>
  <c r="R351" i="2"/>
  <c r="Q351" i="2"/>
  <c r="P351" i="2"/>
  <c r="O351" i="2"/>
  <c r="N351" i="2"/>
  <c r="U350" i="2"/>
  <c r="T350" i="2"/>
  <c r="S350" i="2"/>
  <c r="R350" i="2"/>
  <c r="Q350" i="2"/>
  <c r="P350" i="2"/>
  <c r="O350" i="2"/>
  <c r="N350" i="2"/>
  <c r="U349" i="2"/>
  <c r="T349" i="2"/>
  <c r="S349" i="2"/>
  <c r="R349" i="2"/>
  <c r="Q349" i="2"/>
  <c r="P349" i="2"/>
  <c r="O349" i="2"/>
  <c r="N349" i="2"/>
  <c r="U348" i="2"/>
  <c r="T348" i="2"/>
  <c r="S348" i="2"/>
  <c r="R348" i="2"/>
  <c r="Q348" i="2"/>
  <c r="P348" i="2"/>
  <c r="O348" i="2"/>
  <c r="N348" i="2"/>
  <c r="U347" i="2"/>
  <c r="T347" i="2"/>
  <c r="S347" i="2"/>
  <c r="R347" i="2"/>
  <c r="Q347" i="2"/>
  <c r="P347" i="2"/>
  <c r="O347" i="2"/>
  <c r="N347" i="2"/>
  <c r="U346" i="2"/>
  <c r="T346" i="2"/>
  <c r="S346" i="2"/>
  <c r="R346" i="2"/>
  <c r="Q346" i="2"/>
  <c r="P346" i="2"/>
  <c r="O346" i="2"/>
  <c r="N346" i="2"/>
  <c r="U345" i="2"/>
  <c r="T345" i="2"/>
  <c r="S345" i="2"/>
  <c r="R345" i="2"/>
  <c r="Q345" i="2"/>
  <c r="P345" i="2"/>
  <c r="O345" i="2"/>
  <c r="N345" i="2"/>
  <c r="U344" i="2"/>
  <c r="T344" i="2"/>
  <c r="S344" i="2"/>
  <c r="R344" i="2"/>
  <c r="Q344" i="2"/>
  <c r="P344" i="2"/>
  <c r="O344" i="2"/>
  <c r="N344" i="2"/>
  <c r="U343" i="2"/>
  <c r="T343" i="2"/>
  <c r="S343" i="2"/>
  <c r="R343" i="2"/>
  <c r="Q343" i="2"/>
  <c r="P343" i="2"/>
  <c r="O343" i="2"/>
  <c r="N343" i="2"/>
  <c r="U342" i="2"/>
  <c r="T342" i="2"/>
  <c r="S342" i="2"/>
  <c r="R342" i="2"/>
  <c r="Q342" i="2"/>
  <c r="P342" i="2"/>
  <c r="O342" i="2"/>
  <c r="N342" i="2"/>
  <c r="U341" i="2"/>
  <c r="T341" i="2"/>
  <c r="S341" i="2"/>
  <c r="R341" i="2"/>
  <c r="Q341" i="2"/>
  <c r="P341" i="2"/>
  <c r="O341" i="2"/>
  <c r="N341" i="2"/>
  <c r="U340" i="2"/>
  <c r="T340" i="2"/>
  <c r="S340" i="2"/>
  <c r="R340" i="2"/>
  <c r="Q340" i="2"/>
  <c r="P340" i="2"/>
  <c r="O340" i="2"/>
  <c r="N340" i="2"/>
  <c r="U339" i="2"/>
  <c r="T339" i="2"/>
  <c r="S339" i="2"/>
  <c r="R339" i="2"/>
  <c r="Q339" i="2"/>
  <c r="P339" i="2"/>
  <c r="O339" i="2"/>
  <c r="N339" i="2"/>
  <c r="U338" i="2"/>
  <c r="T338" i="2"/>
  <c r="S338" i="2"/>
  <c r="R338" i="2"/>
  <c r="Q338" i="2"/>
  <c r="P338" i="2"/>
  <c r="O338" i="2"/>
  <c r="N338" i="2"/>
  <c r="U337" i="2"/>
  <c r="T337" i="2"/>
  <c r="S337" i="2"/>
  <c r="R337" i="2"/>
  <c r="Q337" i="2"/>
  <c r="P337" i="2"/>
  <c r="O337" i="2"/>
  <c r="N337" i="2"/>
  <c r="U336" i="2"/>
  <c r="T336" i="2"/>
  <c r="S336" i="2"/>
  <c r="R336" i="2"/>
  <c r="Q336" i="2"/>
  <c r="P336" i="2"/>
  <c r="O336" i="2"/>
  <c r="N336" i="2"/>
  <c r="U335" i="2"/>
  <c r="T335" i="2"/>
  <c r="S335" i="2"/>
  <c r="R335" i="2"/>
  <c r="Q335" i="2"/>
  <c r="P335" i="2"/>
  <c r="O335" i="2"/>
  <c r="N335" i="2"/>
  <c r="U334" i="2"/>
  <c r="T334" i="2"/>
  <c r="S334" i="2"/>
  <c r="R334" i="2"/>
  <c r="Q334" i="2"/>
  <c r="P334" i="2"/>
  <c r="O334" i="2"/>
  <c r="N334" i="2"/>
  <c r="U333" i="2"/>
  <c r="T333" i="2"/>
  <c r="S333" i="2"/>
  <c r="R333" i="2"/>
  <c r="Q333" i="2"/>
  <c r="P333" i="2"/>
  <c r="O333" i="2"/>
  <c r="N333" i="2"/>
  <c r="U332" i="2"/>
  <c r="T332" i="2"/>
  <c r="S332" i="2"/>
  <c r="R332" i="2"/>
  <c r="Q332" i="2"/>
  <c r="P332" i="2"/>
  <c r="O332" i="2"/>
  <c r="N332" i="2"/>
  <c r="U330" i="2"/>
  <c r="T330" i="2"/>
  <c r="S330" i="2"/>
  <c r="R330" i="2"/>
  <c r="Q330" i="2"/>
  <c r="P330" i="2"/>
  <c r="O330" i="2"/>
  <c r="N330" i="2"/>
  <c r="U329" i="2"/>
  <c r="T329" i="2"/>
  <c r="S329" i="2"/>
  <c r="R329" i="2"/>
  <c r="Q329" i="2"/>
  <c r="P329" i="2"/>
  <c r="O329" i="2"/>
  <c r="N329" i="2"/>
  <c r="U328" i="2"/>
  <c r="T328" i="2"/>
  <c r="S328" i="2"/>
  <c r="R328" i="2"/>
  <c r="Q328" i="2"/>
  <c r="P328" i="2"/>
  <c r="O328" i="2"/>
  <c r="N328" i="2"/>
  <c r="U327" i="2"/>
  <c r="T327" i="2"/>
  <c r="S327" i="2"/>
  <c r="R327" i="2"/>
  <c r="Q327" i="2"/>
  <c r="P327" i="2"/>
  <c r="O327" i="2"/>
  <c r="N327" i="2"/>
  <c r="U326" i="2"/>
  <c r="T326" i="2"/>
  <c r="S326" i="2"/>
  <c r="R326" i="2"/>
  <c r="Q326" i="2"/>
  <c r="P326" i="2"/>
  <c r="O326" i="2"/>
  <c r="N326" i="2"/>
  <c r="U325" i="2"/>
  <c r="T325" i="2"/>
  <c r="S325" i="2"/>
  <c r="R325" i="2"/>
  <c r="Q325" i="2"/>
  <c r="P325" i="2"/>
  <c r="O325" i="2"/>
  <c r="N325" i="2"/>
  <c r="U324" i="2"/>
  <c r="T324" i="2"/>
  <c r="S324" i="2"/>
  <c r="R324" i="2"/>
  <c r="Q324" i="2"/>
  <c r="P324" i="2"/>
  <c r="O324" i="2"/>
  <c r="N324" i="2"/>
  <c r="U323" i="2"/>
  <c r="T323" i="2"/>
  <c r="S323" i="2"/>
  <c r="R323" i="2"/>
  <c r="Q323" i="2"/>
  <c r="P323" i="2"/>
  <c r="O323" i="2"/>
  <c r="N323" i="2"/>
  <c r="U322" i="2"/>
  <c r="T322" i="2"/>
  <c r="S322" i="2"/>
  <c r="R322" i="2"/>
  <c r="Q322" i="2"/>
  <c r="P322" i="2"/>
  <c r="O322" i="2"/>
  <c r="N322" i="2"/>
  <c r="U321" i="2"/>
  <c r="T321" i="2"/>
  <c r="S321" i="2"/>
  <c r="R321" i="2"/>
  <c r="Q321" i="2"/>
  <c r="P321" i="2"/>
  <c r="O321" i="2"/>
  <c r="N321" i="2"/>
  <c r="U320" i="2"/>
  <c r="T320" i="2"/>
  <c r="S320" i="2"/>
  <c r="R320" i="2"/>
  <c r="Q320" i="2"/>
  <c r="P320" i="2"/>
  <c r="O320" i="2"/>
  <c r="N320" i="2"/>
  <c r="U319" i="2"/>
  <c r="T319" i="2"/>
  <c r="S319" i="2"/>
  <c r="R319" i="2"/>
  <c r="Q319" i="2"/>
  <c r="P319" i="2"/>
  <c r="O319" i="2"/>
  <c r="N319" i="2"/>
  <c r="U318" i="2"/>
  <c r="T318" i="2"/>
  <c r="S318" i="2"/>
  <c r="R318" i="2"/>
  <c r="Q318" i="2"/>
  <c r="P318" i="2"/>
  <c r="O318" i="2"/>
  <c r="N318" i="2"/>
  <c r="U317" i="2"/>
  <c r="T317" i="2"/>
  <c r="S317" i="2"/>
  <c r="R317" i="2"/>
  <c r="Q317" i="2"/>
  <c r="P317" i="2"/>
  <c r="O317" i="2"/>
  <c r="N317" i="2"/>
  <c r="U316" i="2"/>
  <c r="T316" i="2"/>
  <c r="S316" i="2"/>
  <c r="R316" i="2"/>
  <c r="Q316" i="2"/>
  <c r="P316" i="2"/>
  <c r="O316" i="2"/>
  <c r="N316" i="2"/>
  <c r="U315" i="2"/>
  <c r="T315" i="2"/>
  <c r="S315" i="2"/>
  <c r="R315" i="2"/>
  <c r="Q315" i="2"/>
  <c r="P315" i="2"/>
  <c r="O315" i="2"/>
  <c r="N315" i="2"/>
  <c r="U314" i="2"/>
  <c r="T314" i="2"/>
  <c r="S314" i="2"/>
  <c r="R314" i="2"/>
  <c r="Q314" i="2"/>
  <c r="P314" i="2"/>
  <c r="O314" i="2"/>
  <c r="N314" i="2"/>
  <c r="U313" i="2"/>
  <c r="T313" i="2"/>
  <c r="S313" i="2"/>
  <c r="R313" i="2"/>
  <c r="Q313" i="2"/>
  <c r="P313" i="2"/>
  <c r="O313" i="2"/>
  <c r="N313" i="2"/>
  <c r="U312" i="2"/>
  <c r="T312" i="2"/>
  <c r="S312" i="2"/>
  <c r="R312" i="2"/>
  <c r="Q312" i="2"/>
  <c r="P312" i="2"/>
  <c r="O312" i="2"/>
  <c r="N312" i="2"/>
  <c r="U311" i="2"/>
  <c r="T311" i="2"/>
  <c r="S311" i="2"/>
  <c r="R311" i="2"/>
  <c r="Q311" i="2"/>
  <c r="P311" i="2"/>
  <c r="O311" i="2"/>
  <c r="N311" i="2"/>
  <c r="U310" i="2"/>
  <c r="T310" i="2"/>
  <c r="S310" i="2"/>
  <c r="R310" i="2"/>
  <c r="Q310" i="2"/>
  <c r="P310" i="2"/>
  <c r="O310" i="2"/>
  <c r="N310" i="2"/>
  <c r="U309" i="2"/>
  <c r="T309" i="2"/>
  <c r="S309" i="2"/>
  <c r="R309" i="2"/>
  <c r="Q309" i="2"/>
  <c r="P309" i="2"/>
  <c r="O309" i="2"/>
  <c r="N309" i="2"/>
  <c r="U308" i="2"/>
  <c r="T308" i="2"/>
  <c r="S308" i="2"/>
  <c r="R308" i="2"/>
  <c r="Q308" i="2"/>
  <c r="P308" i="2"/>
  <c r="O308" i="2"/>
  <c r="N308" i="2"/>
  <c r="U307" i="2"/>
  <c r="T307" i="2"/>
  <c r="S307" i="2"/>
  <c r="R307" i="2"/>
  <c r="Q307" i="2"/>
  <c r="P307" i="2"/>
  <c r="O307" i="2"/>
  <c r="N307" i="2"/>
  <c r="U306" i="2"/>
  <c r="T306" i="2"/>
  <c r="S306" i="2"/>
  <c r="R306" i="2"/>
  <c r="Q306" i="2"/>
  <c r="P306" i="2"/>
  <c r="O306" i="2"/>
  <c r="N306" i="2"/>
  <c r="U305" i="2"/>
  <c r="T305" i="2"/>
  <c r="S305" i="2"/>
  <c r="R305" i="2"/>
  <c r="Q305" i="2"/>
  <c r="P305" i="2"/>
  <c r="O305" i="2"/>
  <c r="N305" i="2"/>
  <c r="U304" i="2"/>
  <c r="T304" i="2"/>
  <c r="S304" i="2"/>
  <c r="R304" i="2"/>
  <c r="Q304" i="2"/>
  <c r="P304" i="2"/>
  <c r="O304" i="2"/>
  <c r="N304" i="2"/>
  <c r="U303" i="2"/>
  <c r="T303" i="2"/>
  <c r="S303" i="2"/>
  <c r="R303" i="2"/>
  <c r="Q303" i="2"/>
  <c r="P303" i="2"/>
  <c r="O303" i="2"/>
  <c r="N303" i="2"/>
  <c r="U302" i="2"/>
  <c r="T302" i="2"/>
  <c r="S302" i="2"/>
  <c r="R302" i="2"/>
  <c r="Q302" i="2"/>
  <c r="P302" i="2"/>
  <c r="O302" i="2"/>
  <c r="N302" i="2"/>
  <c r="U301" i="2"/>
  <c r="T301" i="2"/>
  <c r="S301" i="2"/>
  <c r="R301" i="2"/>
  <c r="Q301" i="2"/>
  <c r="P301" i="2"/>
  <c r="O301" i="2"/>
  <c r="N301" i="2"/>
  <c r="U300" i="2"/>
  <c r="T300" i="2"/>
  <c r="S300" i="2"/>
  <c r="R300" i="2"/>
  <c r="Q300" i="2"/>
  <c r="P300" i="2"/>
  <c r="O300" i="2"/>
  <c r="N300" i="2"/>
  <c r="U299" i="2"/>
  <c r="T299" i="2"/>
  <c r="S299" i="2"/>
  <c r="R299" i="2"/>
  <c r="Q299" i="2"/>
  <c r="P299" i="2"/>
  <c r="O299" i="2"/>
  <c r="N299" i="2"/>
  <c r="U297" i="2"/>
  <c r="T297" i="2"/>
  <c r="S297" i="2"/>
  <c r="R297" i="2"/>
  <c r="Q297" i="2"/>
  <c r="P297" i="2"/>
  <c r="O297" i="2"/>
  <c r="N297" i="2"/>
  <c r="U296" i="2"/>
  <c r="T296" i="2"/>
  <c r="S296" i="2"/>
  <c r="R296" i="2"/>
  <c r="Q296" i="2"/>
  <c r="P296" i="2"/>
  <c r="O296" i="2"/>
  <c r="N296" i="2"/>
  <c r="U295" i="2"/>
  <c r="T295" i="2"/>
  <c r="S295" i="2"/>
  <c r="R295" i="2"/>
  <c r="Q295" i="2"/>
  <c r="P295" i="2"/>
  <c r="O295" i="2"/>
  <c r="N295" i="2"/>
  <c r="U294" i="2"/>
  <c r="T294" i="2"/>
  <c r="S294" i="2"/>
  <c r="R294" i="2"/>
  <c r="Q294" i="2"/>
  <c r="P294" i="2"/>
  <c r="O294" i="2"/>
  <c r="N294" i="2"/>
  <c r="U293" i="2"/>
  <c r="T293" i="2"/>
  <c r="S293" i="2"/>
  <c r="R293" i="2"/>
  <c r="Q293" i="2"/>
  <c r="P293" i="2"/>
  <c r="O293" i="2"/>
  <c r="N293" i="2"/>
  <c r="U292" i="2"/>
  <c r="T292" i="2"/>
  <c r="S292" i="2"/>
  <c r="R292" i="2"/>
  <c r="Q292" i="2"/>
  <c r="P292" i="2"/>
  <c r="O292" i="2"/>
  <c r="N292" i="2"/>
  <c r="U291" i="2"/>
  <c r="T291" i="2"/>
  <c r="S291" i="2"/>
  <c r="R291" i="2"/>
  <c r="Q291" i="2"/>
  <c r="P291" i="2"/>
  <c r="O291" i="2"/>
  <c r="N291" i="2"/>
  <c r="U290" i="2"/>
  <c r="T290" i="2"/>
  <c r="S290" i="2"/>
  <c r="R290" i="2"/>
  <c r="Q290" i="2"/>
  <c r="P290" i="2"/>
  <c r="O290" i="2"/>
  <c r="N290" i="2"/>
  <c r="U289" i="2"/>
  <c r="T289" i="2"/>
  <c r="S289" i="2"/>
  <c r="R289" i="2"/>
  <c r="Q289" i="2"/>
  <c r="P289" i="2"/>
  <c r="O289" i="2"/>
  <c r="N289" i="2"/>
  <c r="U288" i="2"/>
  <c r="T288" i="2"/>
  <c r="S288" i="2"/>
  <c r="R288" i="2"/>
  <c r="Q288" i="2"/>
  <c r="P288" i="2"/>
  <c r="O288" i="2"/>
  <c r="N288" i="2"/>
  <c r="U287" i="2"/>
  <c r="T287" i="2"/>
  <c r="S287" i="2"/>
  <c r="R287" i="2"/>
  <c r="Q287" i="2"/>
  <c r="P287" i="2"/>
  <c r="O287" i="2"/>
  <c r="N287" i="2"/>
  <c r="U286" i="2"/>
  <c r="T286" i="2"/>
  <c r="S286" i="2"/>
  <c r="R286" i="2"/>
  <c r="Q286" i="2"/>
  <c r="P286" i="2"/>
  <c r="O286" i="2"/>
  <c r="N286" i="2"/>
  <c r="U285" i="2"/>
  <c r="T285" i="2"/>
  <c r="S285" i="2"/>
  <c r="R285" i="2"/>
  <c r="Q285" i="2"/>
  <c r="P285" i="2"/>
  <c r="O285" i="2"/>
  <c r="N285" i="2"/>
  <c r="U284" i="2"/>
  <c r="T284" i="2"/>
  <c r="S284" i="2"/>
  <c r="R284" i="2"/>
  <c r="Q284" i="2"/>
  <c r="P284" i="2"/>
  <c r="O284" i="2"/>
  <c r="N284" i="2"/>
  <c r="U283" i="2"/>
  <c r="T283" i="2"/>
  <c r="S283" i="2"/>
  <c r="R283" i="2"/>
  <c r="Q283" i="2"/>
  <c r="P283" i="2"/>
  <c r="O283" i="2"/>
  <c r="N283" i="2"/>
  <c r="U282" i="2"/>
  <c r="T282" i="2"/>
  <c r="S282" i="2"/>
  <c r="R282" i="2"/>
  <c r="Q282" i="2"/>
  <c r="P282" i="2"/>
  <c r="O282" i="2"/>
  <c r="N282" i="2"/>
  <c r="U281" i="2"/>
  <c r="T281" i="2"/>
  <c r="S281" i="2"/>
  <c r="R281" i="2"/>
  <c r="Q281" i="2"/>
  <c r="P281" i="2"/>
  <c r="O281" i="2"/>
  <c r="N281" i="2"/>
  <c r="U280" i="2"/>
  <c r="T280" i="2"/>
  <c r="S280" i="2"/>
  <c r="R280" i="2"/>
  <c r="Q280" i="2"/>
  <c r="P280" i="2"/>
  <c r="O280" i="2"/>
  <c r="N280" i="2"/>
  <c r="U279" i="2"/>
  <c r="T279" i="2"/>
  <c r="S279" i="2"/>
  <c r="R279" i="2"/>
  <c r="Q279" i="2"/>
  <c r="P279" i="2"/>
  <c r="O279" i="2"/>
  <c r="N279" i="2"/>
  <c r="U278" i="2"/>
  <c r="T278" i="2"/>
  <c r="S278" i="2"/>
  <c r="R278" i="2"/>
  <c r="Q278" i="2"/>
  <c r="P278" i="2"/>
  <c r="O278" i="2"/>
  <c r="N278" i="2"/>
  <c r="U277" i="2"/>
  <c r="T277" i="2"/>
  <c r="S277" i="2"/>
  <c r="R277" i="2"/>
  <c r="Q277" i="2"/>
  <c r="P277" i="2"/>
  <c r="O277" i="2"/>
  <c r="N277" i="2"/>
  <c r="U276" i="2"/>
  <c r="T276" i="2"/>
  <c r="S276" i="2"/>
  <c r="R276" i="2"/>
  <c r="Q276" i="2"/>
  <c r="P276" i="2"/>
  <c r="O276" i="2"/>
  <c r="N276" i="2"/>
  <c r="U275" i="2"/>
  <c r="T275" i="2"/>
  <c r="S275" i="2"/>
  <c r="R275" i="2"/>
  <c r="Q275" i="2"/>
  <c r="P275" i="2"/>
  <c r="O275" i="2"/>
  <c r="N275" i="2"/>
  <c r="U274" i="2"/>
  <c r="T274" i="2"/>
  <c r="S274" i="2"/>
  <c r="R274" i="2"/>
  <c r="Q274" i="2"/>
  <c r="P274" i="2"/>
  <c r="O274" i="2"/>
  <c r="N274" i="2"/>
  <c r="U273" i="2"/>
  <c r="T273" i="2"/>
  <c r="S273" i="2"/>
  <c r="R273" i="2"/>
  <c r="Q273" i="2"/>
  <c r="P273" i="2"/>
  <c r="O273" i="2"/>
  <c r="N273" i="2"/>
  <c r="U272" i="2"/>
  <c r="T272" i="2"/>
  <c r="S272" i="2"/>
  <c r="R272" i="2"/>
  <c r="Q272" i="2"/>
  <c r="P272" i="2"/>
  <c r="O272" i="2"/>
  <c r="N272" i="2"/>
  <c r="U271" i="2"/>
  <c r="T271" i="2"/>
  <c r="S271" i="2"/>
  <c r="R271" i="2"/>
  <c r="Q271" i="2"/>
  <c r="P271" i="2"/>
  <c r="O271" i="2"/>
  <c r="N271" i="2"/>
  <c r="U270" i="2"/>
  <c r="T270" i="2"/>
  <c r="S270" i="2"/>
  <c r="R270" i="2"/>
  <c r="Q270" i="2"/>
  <c r="P270" i="2"/>
  <c r="O270" i="2"/>
  <c r="N270" i="2"/>
  <c r="U269" i="2"/>
  <c r="T269" i="2"/>
  <c r="S269" i="2"/>
  <c r="R269" i="2"/>
  <c r="Q269" i="2"/>
  <c r="P269" i="2"/>
  <c r="O269" i="2"/>
  <c r="N269" i="2"/>
  <c r="U268" i="2"/>
  <c r="T268" i="2"/>
  <c r="S268" i="2"/>
  <c r="R268" i="2"/>
  <c r="Q268" i="2"/>
  <c r="P268" i="2"/>
  <c r="O268" i="2"/>
  <c r="N268" i="2"/>
  <c r="U267" i="2"/>
  <c r="T267" i="2"/>
  <c r="S267" i="2"/>
  <c r="R267" i="2"/>
  <c r="Q267" i="2"/>
  <c r="P267" i="2"/>
  <c r="O267" i="2"/>
  <c r="N267" i="2"/>
  <c r="U266" i="2"/>
  <c r="T266" i="2"/>
  <c r="S266" i="2"/>
  <c r="R266" i="2"/>
  <c r="Q266" i="2"/>
  <c r="P266" i="2"/>
  <c r="O266" i="2"/>
  <c r="N266" i="2"/>
  <c r="U264" i="2"/>
  <c r="T264" i="2"/>
  <c r="S264" i="2"/>
  <c r="R264" i="2"/>
  <c r="Q264" i="2"/>
  <c r="P264" i="2"/>
  <c r="O264" i="2"/>
  <c r="N264" i="2"/>
  <c r="U263" i="2"/>
  <c r="T263" i="2"/>
  <c r="S263" i="2"/>
  <c r="R263" i="2"/>
  <c r="Q263" i="2"/>
  <c r="P263" i="2"/>
  <c r="O263" i="2"/>
  <c r="N263" i="2"/>
  <c r="U262" i="2"/>
  <c r="T262" i="2"/>
  <c r="S262" i="2"/>
  <c r="R262" i="2"/>
  <c r="Q262" i="2"/>
  <c r="P262" i="2"/>
  <c r="O262" i="2"/>
  <c r="N262" i="2"/>
  <c r="U261" i="2"/>
  <c r="T261" i="2"/>
  <c r="S261" i="2"/>
  <c r="R261" i="2"/>
  <c r="Q261" i="2"/>
  <c r="P261" i="2"/>
  <c r="O261" i="2"/>
  <c r="N261" i="2"/>
  <c r="U260" i="2"/>
  <c r="T260" i="2"/>
  <c r="S260" i="2"/>
  <c r="R260" i="2"/>
  <c r="Q260" i="2"/>
  <c r="P260" i="2"/>
  <c r="O260" i="2"/>
  <c r="N260" i="2"/>
  <c r="U259" i="2"/>
  <c r="T259" i="2"/>
  <c r="S259" i="2"/>
  <c r="R259" i="2"/>
  <c r="Q259" i="2"/>
  <c r="P259" i="2"/>
  <c r="O259" i="2"/>
  <c r="N259" i="2"/>
  <c r="U258" i="2"/>
  <c r="T258" i="2"/>
  <c r="S258" i="2"/>
  <c r="R258" i="2"/>
  <c r="Q258" i="2"/>
  <c r="P258" i="2"/>
  <c r="O258" i="2"/>
  <c r="N258" i="2"/>
  <c r="U257" i="2"/>
  <c r="T257" i="2"/>
  <c r="S257" i="2"/>
  <c r="R257" i="2"/>
  <c r="Q257" i="2"/>
  <c r="P257" i="2"/>
  <c r="O257" i="2"/>
  <c r="N257" i="2"/>
  <c r="U256" i="2"/>
  <c r="T256" i="2"/>
  <c r="S256" i="2"/>
  <c r="R256" i="2"/>
  <c r="Q256" i="2"/>
  <c r="P256" i="2"/>
  <c r="O256" i="2"/>
  <c r="N256" i="2"/>
  <c r="U255" i="2"/>
  <c r="T255" i="2"/>
  <c r="S255" i="2"/>
  <c r="R255" i="2"/>
  <c r="Q255" i="2"/>
  <c r="P255" i="2"/>
  <c r="O255" i="2"/>
  <c r="N255" i="2"/>
  <c r="U254" i="2"/>
  <c r="T254" i="2"/>
  <c r="S254" i="2"/>
  <c r="R254" i="2"/>
  <c r="Q254" i="2"/>
  <c r="P254" i="2"/>
  <c r="O254" i="2"/>
  <c r="N254" i="2"/>
  <c r="U253" i="2"/>
  <c r="T253" i="2"/>
  <c r="S253" i="2"/>
  <c r="R253" i="2"/>
  <c r="Q253" i="2"/>
  <c r="P253" i="2"/>
  <c r="O253" i="2"/>
  <c r="N253" i="2"/>
  <c r="U252" i="2"/>
  <c r="T252" i="2"/>
  <c r="S252" i="2"/>
  <c r="R252" i="2"/>
  <c r="Q252" i="2"/>
  <c r="P252" i="2"/>
  <c r="O252" i="2"/>
  <c r="N252" i="2"/>
  <c r="U251" i="2"/>
  <c r="T251" i="2"/>
  <c r="S251" i="2"/>
  <c r="R251" i="2"/>
  <c r="Q251" i="2"/>
  <c r="P251" i="2"/>
  <c r="O251" i="2"/>
  <c r="N251" i="2"/>
  <c r="U250" i="2"/>
  <c r="T250" i="2"/>
  <c r="S250" i="2"/>
  <c r="R250" i="2"/>
  <c r="Q250" i="2"/>
  <c r="P250" i="2"/>
  <c r="O250" i="2"/>
  <c r="N250" i="2"/>
  <c r="U249" i="2"/>
  <c r="T249" i="2"/>
  <c r="S249" i="2"/>
  <c r="R249" i="2"/>
  <c r="Q249" i="2"/>
  <c r="P249" i="2"/>
  <c r="O249" i="2"/>
  <c r="N249" i="2"/>
  <c r="U248" i="2"/>
  <c r="T248" i="2"/>
  <c r="S248" i="2"/>
  <c r="R248" i="2"/>
  <c r="Q248" i="2"/>
  <c r="P248" i="2"/>
  <c r="O248" i="2"/>
  <c r="N248" i="2"/>
  <c r="U247" i="2"/>
  <c r="T247" i="2"/>
  <c r="S247" i="2"/>
  <c r="R247" i="2"/>
  <c r="Q247" i="2"/>
  <c r="P247" i="2"/>
  <c r="O247" i="2"/>
  <c r="N247" i="2"/>
  <c r="U246" i="2"/>
  <c r="T246" i="2"/>
  <c r="S246" i="2"/>
  <c r="R246" i="2"/>
  <c r="Q246" i="2"/>
  <c r="P246" i="2"/>
  <c r="O246" i="2"/>
  <c r="N246" i="2"/>
  <c r="U245" i="2"/>
  <c r="T245" i="2"/>
  <c r="S245" i="2"/>
  <c r="R245" i="2"/>
  <c r="Q245" i="2"/>
  <c r="P245" i="2"/>
  <c r="O245" i="2"/>
  <c r="N245" i="2"/>
  <c r="U244" i="2"/>
  <c r="T244" i="2"/>
  <c r="S244" i="2"/>
  <c r="R244" i="2"/>
  <c r="Q244" i="2"/>
  <c r="P244" i="2"/>
  <c r="O244" i="2"/>
  <c r="N244" i="2"/>
  <c r="U243" i="2"/>
  <c r="T243" i="2"/>
  <c r="S243" i="2"/>
  <c r="R243" i="2"/>
  <c r="Q243" i="2"/>
  <c r="P243" i="2"/>
  <c r="O243" i="2"/>
  <c r="N243" i="2"/>
  <c r="U242" i="2"/>
  <c r="T242" i="2"/>
  <c r="S242" i="2"/>
  <c r="R242" i="2"/>
  <c r="Q242" i="2"/>
  <c r="P242" i="2"/>
  <c r="O242" i="2"/>
  <c r="N242" i="2"/>
  <c r="U241" i="2"/>
  <c r="T241" i="2"/>
  <c r="S241" i="2"/>
  <c r="R241" i="2"/>
  <c r="Q241" i="2"/>
  <c r="P241" i="2"/>
  <c r="O241" i="2"/>
  <c r="N241" i="2"/>
  <c r="U240" i="2"/>
  <c r="T240" i="2"/>
  <c r="S240" i="2"/>
  <c r="R240" i="2"/>
  <c r="Q240" i="2"/>
  <c r="P240" i="2"/>
  <c r="O240" i="2"/>
  <c r="N240" i="2"/>
  <c r="U239" i="2"/>
  <c r="T239" i="2"/>
  <c r="S239" i="2"/>
  <c r="R239" i="2"/>
  <c r="Q239" i="2"/>
  <c r="P239" i="2"/>
  <c r="O239" i="2"/>
  <c r="N239" i="2"/>
  <c r="U238" i="2"/>
  <c r="T238" i="2"/>
  <c r="S238" i="2"/>
  <c r="R238" i="2"/>
  <c r="Q238" i="2"/>
  <c r="P238" i="2"/>
  <c r="O238" i="2"/>
  <c r="N238" i="2"/>
  <c r="U237" i="2"/>
  <c r="T237" i="2"/>
  <c r="S237" i="2"/>
  <c r="R237" i="2"/>
  <c r="Q237" i="2"/>
  <c r="P237" i="2"/>
  <c r="O237" i="2"/>
  <c r="N237" i="2"/>
  <c r="U236" i="2"/>
  <c r="T236" i="2"/>
  <c r="S236" i="2"/>
  <c r="R236" i="2"/>
  <c r="Q236" i="2"/>
  <c r="P236" i="2"/>
  <c r="O236" i="2"/>
  <c r="N236" i="2"/>
  <c r="U235" i="2"/>
  <c r="T235" i="2"/>
  <c r="S235" i="2"/>
  <c r="R235" i="2"/>
  <c r="Q235" i="2"/>
  <c r="P235" i="2"/>
  <c r="O235" i="2"/>
  <c r="N235" i="2"/>
  <c r="U234" i="2"/>
  <c r="T234" i="2"/>
  <c r="S234" i="2"/>
  <c r="R234" i="2"/>
  <c r="Q234" i="2"/>
  <c r="P234" i="2"/>
  <c r="O234" i="2"/>
  <c r="N234" i="2"/>
  <c r="U233" i="2"/>
  <c r="T233" i="2"/>
  <c r="S233" i="2"/>
  <c r="R233" i="2"/>
  <c r="Q233" i="2"/>
  <c r="P233" i="2"/>
  <c r="O233" i="2"/>
  <c r="N233" i="2"/>
  <c r="U231" i="2"/>
  <c r="T231" i="2"/>
  <c r="S231" i="2"/>
  <c r="R231" i="2"/>
  <c r="Q231" i="2"/>
  <c r="P231" i="2"/>
  <c r="O231" i="2"/>
  <c r="N231" i="2"/>
  <c r="U230" i="2"/>
  <c r="T230" i="2"/>
  <c r="S230" i="2"/>
  <c r="R230" i="2"/>
  <c r="Q230" i="2"/>
  <c r="P230" i="2"/>
  <c r="O230" i="2"/>
  <c r="N230" i="2"/>
  <c r="U229" i="2"/>
  <c r="T229" i="2"/>
  <c r="S229" i="2"/>
  <c r="R229" i="2"/>
  <c r="Q229" i="2"/>
  <c r="P229" i="2"/>
  <c r="O229" i="2"/>
  <c r="N229" i="2"/>
  <c r="U228" i="2"/>
  <c r="T228" i="2"/>
  <c r="S228" i="2"/>
  <c r="R228" i="2"/>
  <c r="Q228" i="2"/>
  <c r="P228" i="2"/>
  <c r="O228" i="2"/>
  <c r="N228" i="2"/>
  <c r="U227" i="2"/>
  <c r="T227" i="2"/>
  <c r="S227" i="2"/>
  <c r="R227" i="2"/>
  <c r="Q227" i="2"/>
  <c r="P227" i="2"/>
  <c r="O227" i="2"/>
  <c r="N227" i="2"/>
  <c r="U226" i="2"/>
  <c r="T226" i="2"/>
  <c r="S226" i="2"/>
  <c r="R226" i="2"/>
  <c r="Q226" i="2"/>
  <c r="P226" i="2"/>
  <c r="O226" i="2"/>
  <c r="N226" i="2"/>
  <c r="U225" i="2"/>
  <c r="T225" i="2"/>
  <c r="S225" i="2"/>
  <c r="R225" i="2"/>
  <c r="Q225" i="2"/>
  <c r="P225" i="2"/>
  <c r="O225" i="2"/>
  <c r="N225" i="2"/>
  <c r="U224" i="2"/>
  <c r="T224" i="2"/>
  <c r="S224" i="2"/>
  <c r="R224" i="2"/>
  <c r="Q224" i="2"/>
  <c r="P224" i="2"/>
  <c r="O224" i="2"/>
  <c r="N224" i="2"/>
  <c r="U223" i="2"/>
  <c r="T223" i="2"/>
  <c r="S223" i="2"/>
  <c r="R223" i="2"/>
  <c r="Q223" i="2"/>
  <c r="P223" i="2"/>
  <c r="O223" i="2"/>
  <c r="N223" i="2"/>
  <c r="U222" i="2"/>
  <c r="T222" i="2"/>
  <c r="S222" i="2"/>
  <c r="R222" i="2"/>
  <c r="Q222" i="2"/>
  <c r="P222" i="2"/>
  <c r="O222" i="2"/>
  <c r="N222" i="2"/>
  <c r="U221" i="2"/>
  <c r="T221" i="2"/>
  <c r="S221" i="2"/>
  <c r="R221" i="2"/>
  <c r="Q221" i="2"/>
  <c r="P221" i="2"/>
  <c r="O221" i="2"/>
  <c r="N221" i="2"/>
  <c r="U220" i="2"/>
  <c r="T220" i="2"/>
  <c r="S220" i="2"/>
  <c r="R220" i="2"/>
  <c r="Q220" i="2"/>
  <c r="P220" i="2"/>
  <c r="O220" i="2"/>
  <c r="N220" i="2"/>
  <c r="U219" i="2"/>
  <c r="T219" i="2"/>
  <c r="S219" i="2"/>
  <c r="R219" i="2"/>
  <c r="Q219" i="2"/>
  <c r="P219" i="2"/>
  <c r="O219" i="2"/>
  <c r="N219" i="2"/>
  <c r="U218" i="2"/>
  <c r="T218" i="2"/>
  <c r="S218" i="2"/>
  <c r="R218" i="2"/>
  <c r="Q218" i="2"/>
  <c r="P218" i="2"/>
  <c r="O218" i="2"/>
  <c r="N218" i="2"/>
  <c r="U217" i="2"/>
  <c r="T217" i="2"/>
  <c r="S217" i="2"/>
  <c r="R217" i="2"/>
  <c r="Q217" i="2"/>
  <c r="P217" i="2"/>
  <c r="O217" i="2"/>
  <c r="N217" i="2"/>
  <c r="U216" i="2"/>
  <c r="T216" i="2"/>
  <c r="S216" i="2"/>
  <c r="R216" i="2"/>
  <c r="Q216" i="2"/>
  <c r="P216" i="2"/>
  <c r="O216" i="2"/>
  <c r="N216" i="2"/>
  <c r="U215" i="2"/>
  <c r="T215" i="2"/>
  <c r="S215" i="2"/>
  <c r="R215" i="2"/>
  <c r="Q215" i="2"/>
  <c r="P215" i="2"/>
  <c r="O215" i="2"/>
  <c r="N215" i="2"/>
  <c r="U214" i="2"/>
  <c r="T214" i="2"/>
  <c r="S214" i="2"/>
  <c r="R214" i="2"/>
  <c r="Q214" i="2"/>
  <c r="P214" i="2"/>
  <c r="O214" i="2"/>
  <c r="N214" i="2"/>
  <c r="U213" i="2"/>
  <c r="T213" i="2"/>
  <c r="S213" i="2"/>
  <c r="R213" i="2"/>
  <c r="Q213" i="2"/>
  <c r="P213" i="2"/>
  <c r="O213" i="2"/>
  <c r="N213" i="2"/>
  <c r="U212" i="2"/>
  <c r="T212" i="2"/>
  <c r="S212" i="2"/>
  <c r="R212" i="2"/>
  <c r="Q212" i="2"/>
  <c r="P212" i="2"/>
  <c r="O212" i="2"/>
  <c r="N212" i="2"/>
  <c r="U211" i="2"/>
  <c r="T211" i="2"/>
  <c r="S211" i="2"/>
  <c r="R211" i="2"/>
  <c r="Q211" i="2"/>
  <c r="P211" i="2"/>
  <c r="O211" i="2"/>
  <c r="N211" i="2"/>
  <c r="U210" i="2"/>
  <c r="T210" i="2"/>
  <c r="S210" i="2"/>
  <c r="R210" i="2"/>
  <c r="Q210" i="2"/>
  <c r="P210" i="2"/>
  <c r="O210" i="2"/>
  <c r="N210" i="2"/>
  <c r="U209" i="2"/>
  <c r="T209" i="2"/>
  <c r="S209" i="2"/>
  <c r="R209" i="2"/>
  <c r="Q209" i="2"/>
  <c r="P209" i="2"/>
  <c r="O209" i="2"/>
  <c r="N209" i="2"/>
  <c r="U208" i="2"/>
  <c r="T208" i="2"/>
  <c r="S208" i="2"/>
  <c r="R208" i="2"/>
  <c r="Q208" i="2"/>
  <c r="P208" i="2"/>
  <c r="O208" i="2"/>
  <c r="N208" i="2"/>
  <c r="U207" i="2"/>
  <c r="T207" i="2"/>
  <c r="S207" i="2"/>
  <c r="R207" i="2"/>
  <c r="Q207" i="2"/>
  <c r="P207" i="2"/>
  <c r="O207" i="2"/>
  <c r="N207" i="2"/>
  <c r="U206" i="2"/>
  <c r="T206" i="2"/>
  <c r="S206" i="2"/>
  <c r="R206" i="2"/>
  <c r="Q206" i="2"/>
  <c r="P206" i="2"/>
  <c r="O206" i="2"/>
  <c r="N206" i="2"/>
  <c r="U205" i="2"/>
  <c r="T205" i="2"/>
  <c r="S205" i="2"/>
  <c r="R205" i="2"/>
  <c r="Q205" i="2"/>
  <c r="P205" i="2"/>
  <c r="O205" i="2"/>
  <c r="N205" i="2"/>
  <c r="U204" i="2"/>
  <c r="T204" i="2"/>
  <c r="S204" i="2"/>
  <c r="R204" i="2"/>
  <c r="Q204" i="2"/>
  <c r="P204" i="2"/>
  <c r="O204" i="2"/>
  <c r="N204" i="2"/>
  <c r="U203" i="2"/>
  <c r="T203" i="2"/>
  <c r="S203" i="2"/>
  <c r="R203" i="2"/>
  <c r="Q203" i="2"/>
  <c r="P203" i="2"/>
  <c r="O203" i="2"/>
  <c r="N203" i="2"/>
  <c r="U202" i="2"/>
  <c r="T202" i="2"/>
  <c r="S202" i="2"/>
  <c r="R202" i="2"/>
  <c r="Q202" i="2"/>
  <c r="P202" i="2"/>
  <c r="O202" i="2"/>
  <c r="N202" i="2"/>
  <c r="U201" i="2"/>
  <c r="T201" i="2"/>
  <c r="S201" i="2"/>
  <c r="R201" i="2"/>
  <c r="Q201" i="2"/>
  <c r="P201" i="2"/>
  <c r="O201" i="2"/>
  <c r="N201" i="2"/>
  <c r="U200" i="2"/>
  <c r="T200" i="2"/>
  <c r="S200" i="2"/>
  <c r="R200" i="2"/>
  <c r="Q200" i="2"/>
  <c r="P200" i="2"/>
  <c r="O200" i="2"/>
  <c r="N200" i="2"/>
  <c r="U198" i="2"/>
  <c r="T198" i="2"/>
  <c r="S198" i="2"/>
  <c r="R198" i="2"/>
  <c r="Q198" i="2"/>
  <c r="P198" i="2"/>
  <c r="O198" i="2"/>
  <c r="N198" i="2"/>
  <c r="U197" i="2"/>
  <c r="T197" i="2"/>
  <c r="S197" i="2"/>
  <c r="R197" i="2"/>
  <c r="Q197" i="2"/>
  <c r="P197" i="2"/>
  <c r="O197" i="2"/>
  <c r="N197" i="2"/>
  <c r="U196" i="2"/>
  <c r="T196" i="2"/>
  <c r="S196" i="2"/>
  <c r="R196" i="2"/>
  <c r="Q196" i="2"/>
  <c r="P196" i="2"/>
  <c r="O196" i="2"/>
  <c r="N196" i="2"/>
  <c r="U195" i="2"/>
  <c r="T195" i="2"/>
  <c r="S195" i="2"/>
  <c r="R195" i="2"/>
  <c r="Q195" i="2"/>
  <c r="P195" i="2"/>
  <c r="O195" i="2"/>
  <c r="N195" i="2"/>
  <c r="U194" i="2"/>
  <c r="T194" i="2"/>
  <c r="S194" i="2"/>
  <c r="R194" i="2"/>
  <c r="Q194" i="2"/>
  <c r="P194" i="2"/>
  <c r="O194" i="2"/>
  <c r="N194" i="2"/>
  <c r="U193" i="2"/>
  <c r="T193" i="2"/>
  <c r="S193" i="2"/>
  <c r="R193" i="2"/>
  <c r="Q193" i="2"/>
  <c r="P193" i="2"/>
  <c r="O193" i="2"/>
  <c r="N193" i="2"/>
  <c r="U192" i="2"/>
  <c r="T192" i="2"/>
  <c r="S192" i="2"/>
  <c r="R192" i="2"/>
  <c r="Q192" i="2"/>
  <c r="P192" i="2"/>
  <c r="O192" i="2"/>
  <c r="N192" i="2"/>
  <c r="U191" i="2"/>
  <c r="T191" i="2"/>
  <c r="S191" i="2"/>
  <c r="R191" i="2"/>
  <c r="Q191" i="2"/>
  <c r="P191" i="2"/>
  <c r="O191" i="2"/>
  <c r="N191" i="2"/>
  <c r="U190" i="2"/>
  <c r="T190" i="2"/>
  <c r="S190" i="2"/>
  <c r="R190" i="2"/>
  <c r="Q190" i="2"/>
  <c r="P190" i="2"/>
  <c r="O190" i="2"/>
  <c r="N190" i="2"/>
  <c r="U189" i="2"/>
  <c r="T189" i="2"/>
  <c r="S189" i="2"/>
  <c r="R189" i="2"/>
  <c r="Q189" i="2"/>
  <c r="P189" i="2"/>
  <c r="O189" i="2"/>
  <c r="N189" i="2"/>
  <c r="U188" i="2"/>
  <c r="T188" i="2"/>
  <c r="S188" i="2"/>
  <c r="R188" i="2"/>
  <c r="Q188" i="2"/>
  <c r="P188" i="2"/>
  <c r="O188" i="2"/>
  <c r="N188" i="2"/>
  <c r="U187" i="2"/>
  <c r="T187" i="2"/>
  <c r="S187" i="2"/>
  <c r="R187" i="2"/>
  <c r="Q187" i="2"/>
  <c r="P187" i="2"/>
  <c r="O187" i="2"/>
  <c r="N187" i="2"/>
  <c r="U186" i="2"/>
  <c r="T186" i="2"/>
  <c r="S186" i="2"/>
  <c r="R186" i="2"/>
  <c r="Q186" i="2"/>
  <c r="P186" i="2"/>
  <c r="O186" i="2"/>
  <c r="N186" i="2"/>
  <c r="U185" i="2"/>
  <c r="T185" i="2"/>
  <c r="S185" i="2"/>
  <c r="R185" i="2"/>
  <c r="Q185" i="2"/>
  <c r="P185" i="2"/>
  <c r="O185" i="2"/>
  <c r="N185" i="2"/>
  <c r="U184" i="2"/>
  <c r="T184" i="2"/>
  <c r="S184" i="2"/>
  <c r="R184" i="2"/>
  <c r="Q184" i="2"/>
  <c r="P184" i="2"/>
  <c r="O184" i="2"/>
  <c r="N184" i="2"/>
  <c r="U183" i="2"/>
  <c r="T183" i="2"/>
  <c r="S183" i="2"/>
  <c r="R183" i="2"/>
  <c r="Q183" i="2"/>
  <c r="P183" i="2"/>
  <c r="O183" i="2"/>
  <c r="N183" i="2"/>
  <c r="U182" i="2"/>
  <c r="T182" i="2"/>
  <c r="S182" i="2"/>
  <c r="R182" i="2"/>
  <c r="Q182" i="2"/>
  <c r="P182" i="2"/>
  <c r="O182" i="2"/>
  <c r="N182" i="2"/>
  <c r="U181" i="2"/>
  <c r="T181" i="2"/>
  <c r="S181" i="2"/>
  <c r="R181" i="2"/>
  <c r="Q181" i="2"/>
  <c r="P181" i="2"/>
  <c r="O181" i="2"/>
  <c r="N181" i="2"/>
  <c r="U180" i="2"/>
  <c r="T180" i="2"/>
  <c r="S180" i="2"/>
  <c r="R180" i="2"/>
  <c r="Q180" i="2"/>
  <c r="P180" i="2"/>
  <c r="O180" i="2"/>
  <c r="N180" i="2"/>
  <c r="U179" i="2"/>
  <c r="T179" i="2"/>
  <c r="S179" i="2"/>
  <c r="R179" i="2"/>
  <c r="Q179" i="2"/>
  <c r="P179" i="2"/>
  <c r="O179" i="2"/>
  <c r="N179" i="2"/>
  <c r="U178" i="2"/>
  <c r="T178" i="2"/>
  <c r="S178" i="2"/>
  <c r="R178" i="2"/>
  <c r="Q178" i="2"/>
  <c r="P178" i="2"/>
  <c r="O178" i="2"/>
  <c r="N178" i="2"/>
  <c r="U177" i="2"/>
  <c r="T177" i="2"/>
  <c r="S177" i="2"/>
  <c r="R177" i="2"/>
  <c r="Q177" i="2"/>
  <c r="P177" i="2"/>
  <c r="O177" i="2"/>
  <c r="N177" i="2"/>
  <c r="U176" i="2"/>
  <c r="T176" i="2"/>
  <c r="S176" i="2"/>
  <c r="R176" i="2"/>
  <c r="Q176" i="2"/>
  <c r="P176" i="2"/>
  <c r="O176" i="2"/>
  <c r="N176" i="2"/>
  <c r="U175" i="2"/>
  <c r="T175" i="2"/>
  <c r="S175" i="2"/>
  <c r="R175" i="2"/>
  <c r="Q175" i="2"/>
  <c r="P175" i="2"/>
  <c r="O175" i="2"/>
  <c r="N175" i="2"/>
  <c r="U174" i="2"/>
  <c r="T174" i="2"/>
  <c r="S174" i="2"/>
  <c r="R174" i="2"/>
  <c r="Q174" i="2"/>
  <c r="P174" i="2"/>
  <c r="O174" i="2"/>
  <c r="N174" i="2"/>
  <c r="U173" i="2"/>
  <c r="T173" i="2"/>
  <c r="S173" i="2"/>
  <c r="R173" i="2"/>
  <c r="Q173" i="2"/>
  <c r="P173" i="2"/>
  <c r="O173" i="2"/>
  <c r="N173" i="2"/>
  <c r="U172" i="2"/>
  <c r="T172" i="2"/>
  <c r="S172" i="2"/>
  <c r="R172" i="2"/>
  <c r="Q172" i="2"/>
  <c r="P172" i="2"/>
  <c r="O172" i="2"/>
  <c r="N172" i="2"/>
  <c r="U171" i="2"/>
  <c r="T171" i="2"/>
  <c r="S171" i="2"/>
  <c r="R171" i="2"/>
  <c r="Q171" i="2"/>
  <c r="P171" i="2"/>
  <c r="O171" i="2"/>
  <c r="N171" i="2"/>
  <c r="U170" i="2"/>
  <c r="T170" i="2"/>
  <c r="S170" i="2"/>
  <c r="R170" i="2"/>
  <c r="Q170" i="2"/>
  <c r="P170" i="2"/>
  <c r="O170" i="2"/>
  <c r="N170" i="2"/>
  <c r="U169" i="2"/>
  <c r="T169" i="2"/>
  <c r="S169" i="2"/>
  <c r="R169" i="2"/>
  <c r="Q169" i="2"/>
  <c r="P169" i="2"/>
  <c r="O169" i="2"/>
  <c r="N169" i="2"/>
  <c r="U168" i="2"/>
  <c r="T168" i="2"/>
  <c r="S168" i="2"/>
  <c r="R168" i="2"/>
  <c r="Q168" i="2"/>
  <c r="P168" i="2"/>
  <c r="O168" i="2"/>
  <c r="N168" i="2"/>
  <c r="U167" i="2"/>
  <c r="T167" i="2"/>
  <c r="S167" i="2"/>
  <c r="R167" i="2"/>
  <c r="Q167" i="2"/>
  <c r="P167" i="2"/>
  <c r="O167" i="2"/>
  <c r="N167" i="2"/>
  <c r="U165" i="2"/>
  <c r="T165" i="2"/>
  <c r="S165" i="2"/>
  <c r="R165" i="2"/>
  <c r="Q165" i="2"/>
  <c r="P165" i="2"/>
  <c r="O165" i="2"/>
  <c r="N165" i="2"/>
  <c r="U164" i="2"/>
  <c r="T164" i="2"/>
  <c r="S164" i="2"/>
  <c r="R164" i="2"/>
  <c r="Q164" i="2"/>
  <c r="P164" i="2"/>
  <c r="O164" i="2"/>
  <c r="N164" i="2"/>
  <c r="U163" i="2"/>
  <c r="T163" i="2"/>
  <c r="S163" i="2"/>
  <c r="R163" i="2"/>
  <c r="Q163" i="2"/>
  <c r="P163" i="2"/>
  <c r="O163" i="2"/>
  <c r="N163" i="2"/>
  <c r="U162" i="2"/>
  <c r="T162" i="2"/>
  <c r="S162" i="2"/>
  <c r="R162" i="2"/>
  <c r="Q162" i="2"/>
  <c r="P162" i="2"/>
  <c r="O162" i="2"/>
  <c r="N162" i="2"/>
  <c r="U161" i="2"/>
  <c r="T161" i="2"/>
  <c r="S161" i="2"/>
  <c r="R161" i="2"/>
  <c r="Q161" i="2"/>
  <c r="P161" i="2"/>
  <c r="O161" i="2"/>
  <c r="N161" i="2"/>
  <c r="U160" i="2"/>
  <c r="T160" i="2"/>
  <c r="S160" i="2"/>
  <c r="R160" i="2"/>
  <c r="Q160" i="2"/>
  <c r="P160" i="2"/>
  <c r="O160" i="2"/>
  <c r="N160" i="2"/>
  <c r="U159" i="2"/>
  <c r="T159" i="2"/>
  <c r="S159" i="2"/>
  <c r="R159" i="2"/>
  <c r="Q159" i="2"/>
  <c r="P159" i="2"/>
  <c r="O159" i="2"/>
  <c r="N159" i="2"/>
  <c r="U158" i="2"/>
  <c r="T158" i="2"/>
  <c r="S158" i="2"/>
  <c r="R158" i="2"/>
  <c r="Q158" i="2"/>
  <c r="P158" i="2"/>
  <c r="O158" i="2"/>
  <c r="N158" i="2"/>
  <c r="U157" i="2"/>
  <c r="T157" i="2"/>
  <c r="S157" i="2"/>
  <c r="R157" i="2"/>
  <c r="Q157" i="2"/>
  <c r="P157" i="2"/>
  <c r="O157" i="2"/>
  <c r="N157" i="2"/>
  <c r="U156" i="2"/>
  <c r="T156" i="2"/>
  <c r="S156" i="2"/>
  <c r="R156" i="2"/>
  <c r="Q156" i="2"/>
  <c r="P156" i="2"/>
  <c r="O156" i="2"/>
  <c r="N156" i="2"/>
  <c r="U155" i="2"/>
  <c r="T155" i="2"/>
  <c r="S155" i="2"/>
  <c r="R155" i="2"/>
  <c r="Q155" i="2"/>
  <c r="P155" i="2"/>
  <c r="O155" i="2"/>
  <c r="N155" i="2"/>
  <c r="U154" i="2"/>
  <c r="T154" i="2"/>
  <c r="S154" i="2"/>
  <c r="R154" i="2"/>
  <c r="Q154" i="2"/>
  <c r="P154" i="2"/>
  <c r="O154" i="2"/>
  <c r="N154" i="2"/>
  <c r="U153" i="2"/>
  <c r="T153" i="2"/>
  <c r="S153" i="2"/>
  <c r="R153" i="2"/>
  <c r="Q153" i="2"/>
  <c r="P153" i="2"/>
  <c r="O153" i="2"/>
  <c r="N153" i="2"/>
  <c r="U152" i="2"/>
  <c r="T152" i="2"/>
  <c r="S152" i="2"/>
  <c r="R152" i="2"/>
  <c r="Q152" i="2"/>
  <c r="P152" i="2"/>
  <c r="O152" i="2"/>
  <c r="N152" i="2"/>
  <c r="U151" i="2"/>
  <c r="T151" i="2"/>
  <c r="S151" i="2"/>
  <c r="R151" i="2"/>
  <c r="Q151" i="2"/>
  <c r="P151" i="2"/>
  <c r="O151" i="2"/>
  <c r="N151" i="2"/>
  <c r="U150" i="2"/>
  <c r="T150" i="2"/>
  <c r="S150" i="2"/>
  <c r="R150" i="2"/>
  <c r="Q150" i="2"/>
  <c r="P150" i="2"/>
  <c r="O150" i="2"/>
  <c r="N150" i="2"/>
  <c r="U149" i="2"/>
  <c r="T149" i="2"/>
  <c r="S149" i="2"/>
  <c r="R149" i="2"/>
  <c r="Q149" i="2"/>
  <c r="P149" i="2"/>
  <c r="O149" i="2"/>
  <c r="N149" i="2"/>
  <c r="U148" i="2"/>
  <c r="T148" i="2"/>
  <c r="S148" i="2"/>
  <c r="R148" i="2"/>
  <c r="Q148" i="2"/>
  <c r="P148" i="2"/>
  <c r="O148" i="2"/>
  <c r="N148" i="2"/>
  <c r="U147" i="2"/>
  <c r="T147" i="2"/>
  <c r="S147" i="2"/>
  <c r="R147" i="2"/>
  <c r="Q147" i="2"/>
  <c r="P147" i="2"/>
  <c r="O147" i="2"/>
  <c r="N147" i="2"/>
  <c r="U146" i="2"/>
  <c r="T146" i="2"/>
  <c r="S146" i="2"/>
  <c r="R146" i="2"/>
  <c r="Q146" i="2"/>
  <c r="P146" i="2"/>
  <c r="O146" i="2"/>
  <c r="N146" i="2"/>
  <c r="U145" i="2"/>
  <c r="T145" i="2"/>
  <c r="S145" i="2"/>
  <c r="R145" i="2"/>
  <c r="Q145" i="2"/>
  <c r="P145" i="2"/>
  <c r="O145" i="2"/>
  <c r="N145" i="2"/>
  <c r="U144" i="2"/>
  <c r="T144" i="2"/>
  <c r="S144" i="2"/>
  <c r="R144" i="2"/>
  <c r="Q144" i="2"/>
  <c r="P144" i="2"/>
  <c r="O144" i="2"/>
  <c r="N144" i="2"/>
  <c r="U143" i="2"/>
  <c r="T143" i="2"/>
  <c r="S143" i="2"/>
  <c r="R143" i="2"/>
  <c r="Q143" i="2"/>
  <c r="P143" i="2"/>
  <c r="O143" i="2"/>
  <c r="N143" i="2"/>
  <c r="U142" i="2"/>
  <c r="T142" i="2"/>
  <c r="S142" i="2"/>
  <c r="R142" i="2"/>
  <c r="Q142" i="2"/>
  <c r="P142" i="2"/>
  <c r="O142" i="2"/>
  <c r="N142" i="2"/>
  <c r="U141" i="2"/>
  <c r="T141" i="2"/>
  <c r="S141" i="2"/>
  <c r="R141" i="2"/>
  <c r="Q141" i="2"/>
  <c r="P141" i="2"/>
  <c r="O141" i="2"/>
  <c r="N141" i="2"/>
  <c r="U140" i="2"/>
  <c r="T140" i="2"/>
  <c r="S140" i="2"/>
  <c r="R140" i="2"/>
  <c r="Q140" i="2"/>
  <c r="P140" i="2"/>
  <c r="O140" i="2"/>
  <c r="N140" i="2"/>
  <c r="U139" i="2"/>
  <c r="T139" i="2"/>
  <c r="S139" i="2"/>
  <c r="R139" i="2"/>
  <c r="Q139" i="2"/>
  <c r="P139" i="2"/>
  <c r="O139" i="2"/>
  <c r="N139" i="2"/>
  <c r="U138" i="2"/>
  <c r="T138" i="2"/>
  <c r="S138" i="2"/>
  <c r="R138" i="2"/>
  <c r="Q138" i="2"/>
  <c r="P138" i="2"/>
  <c r="O138" i="2"/>
  <c r="N138" i="2"/>
  <c r="U137" i="2"/>
  <c r="T137" i="2"/>
  <c r="S137" i="2"/>
  <c r="R137" i="2"/>
  <c r="Q137" i="2"/>
  <c r="P137" i="2"/>
  <c r="O137" i="2"/>
  <c r="N137" i="2"/>
  <c r="U136" i="2"/>
  <c r="T136" i="2"/>
  <c r="S136" i="2"/>
  <c r="R136" i="2"/>
  <c r="Q136" i="2"/>
  <c r="P136" i="2"/>
  <c r="O136" i="2"/>
  <c r="N136" i="2"/>
  <c r="U135" i="2"/>
  <c r="T135" i="2"/>
  <c r="S135" i="2"/>
  <c r="R135" i="2"/>
  <c r="Q135" i="2"/>
  <c r="P135" i="2"/>
  <c r="O135" i="2"/>
  <c r="N135" i="2"/>
  <c r="U134" i="2"/>
  <c r="T134" i="2"/>
  <c r="S134" i="2"/>
  <c r="R134" i="2"/>
  <c r="Q134" i="2"/>
  <c r="P134" i="2"/>
  <c r="O134" i="2"/>
  <c r="N134" i="2"/>
  <c r="U132" i="2"/>
  <c r="T132" i="2"/>
  <c r="S132" i="2"/>
  <c r="R132" i="2"/>
  <c r="Q132" i="2"/>
  <c r="P132" i="2"/>
  <c r="O132" i="2"/>
  <c r="N132" i="2"/>
  <c r="U131" i="2"/>
  <c r="T131" i="2"/>
  <c r="S131" i="2"/>
  <c r="R131" i="2"/>
  <c r="Q131" i="2"/>
  <c r="P131" i="2"/>
  <c r="O131" i="2"/>
  <c r="N131" i="2"/>
  <c r="U130" i="2"/>
  <c r="T130" i="2"/>
  <c r="S130" i="2"/>
  <c r="R130" i="2"/>
  <c r="Q130" i="2"/>
  <c r="P130" i="2"/>
  <c r="O130" i="2"/>
  <c r="N130" i="2"/>
  <c r="U129" i="2"/>
  <c r="T129" i="2"/>
  <c r="S129" i="2"/>
  <c r="R129" i="2"/>
  <c r="Q129" i="2"/>
  <c r="P129" i="2"/>
  <c r="O129" i="2"/>
  <c r="N129" i="2"/>
  <c r="U128" i="2"/>
  <c r="T128" i="2"/>
  <c r="S128" i="2"/>
  <c r="R128" i="2"/>
  <c r="Q128" i="2"/>
  <c r="P128" i="2"/>
  <c r="O128" i="2"/>
  <c r="N128" i="2"/>
  <c r="U127" i="2"/>
  <c r="T127" i="2"/>
  <c r="S127" i="2"/>
  <c r="R127" i="2"/>
  <c r="Q127" i="2"/>
  <c r="P127" i="2"/>
  <c r="O127" i="2"/>
  <c r="N127" i="2"/>
  <c r="U126" i="2"/>
  <c r="T126" i="2"/>
  <c r="S126" i="2"/>
  <c r="R126" i="2"/>
  <c r="Q126" i="2"/>
  <c r="P126" i="2"/>
  <c r="O126" i="2"/>
  <c r="N126" i="2"/>
  <c r="U125" i="2"/>
  <c r="T125" i="2"/>
  <c r="S125" i="2"/>
  <c r="R125" i="2"/>
  <c r="Q125" i="2"/>
  <c r="P125" i="2"/>
  <c r="O125" i="2"/>
  <c r="N125" i="2"/>
  <c r="U124" i="2"/>
  <c r="T124" i="2"/>
  <c r="S124" i="2"/>
  <c r="R124" i="2"/>
  <c r="Q124" i="2"/>
  <c r="P124" i="2"/>
  <c r="O124" i="2"/>
  <c r="N124" i="2"/>
  <c r="U123" i="2"/>
  <c r="T123" i="2"/>
  <c r="S123" i="2"/>
  <c r="R123" i="2"/>
  <c r="Q123" i="2"/>
  <c r="P123" i="2"/>
  <c r="O123" i="2"/>
  <c r="N123" i="2"/>
  <c r="U122" i="2"/>
  <c r="T122" i="2"/>
  <c r="S122" i="2"/>
  <c r="R122" i="2"/>
  <c r="Q122" i="2"/>
  <c r="P122" i="2"/>
  <c r="O122" i="2"/>
  <c r="N122" i="2"/>
  <c r="U121" i="2"/>
  <c r="T121" i="2"/>
  <c r="S121" i="2"/>
  <c r="R121" i="2"/>
  <c r="Q121" i="2"/>
  <c r="P121" i="2"/>
  <c r="O121" i="2"/>
  <c r="N121" i="2"/>
  <c r="U120" i="2"/>
  <c r="T120" i="2"/>
  <c r="S120" i="2"/>
  <c r="R120" i="2"/>
  <c r="Q120" i="2"/>
  <c r="P120" i="2"/>
  <c r="O120" i="2"/>
  <c r="N120" i="2"/>
  <c r="U119" i="2"/>
  <c r="T119" i="2"/>
  <c r="S119" i="2"/>
  <c r="R119" i="2"/>
  <c r="Q119" i="2"/>
  <c r="P119" i="2"/>
  <c r="O119" i="2"/>
  <c r="N119" i="2"/>
  <c r="U118" i="2"/>
  <c r="T118" i="2"/>
  <c r="S118" i="2"/>
  <c r="R118" i="2"/>
  <c r="Q118" i="2"/>
  <c r="P118" i="2"/>
  <c r="O118" i="2"/>
  <c r="N118" i="2"/>
  <c r="U117" i="2"/>
  <c r="T117" i="2"/>
  <c r="S117" i="2"/>
  <c r="R117" i="2"/>
  <c r="Q117" i="2"/>
  <c r="P117" i="2"/>
  <c r="O117" i="2"/>
  <c r="N117" i="2"/>
  <c r="U116" i="2"/>
  <c r="T116" i="2"/>
  <c r="S116" i="2"/>
  <c r="R116" i="2"/>
  <c r="Q116" i="2"/>
  <c r="P116" i="2"/>
  <c r="O116" i="2"/>
  <c r="N116" i="2"/>
  <c r="U115" i="2"/>
  <c r="T115" i="2"/>
  <c r="S115" i="2"/>
  <c r="R115" i="2"/>
  <c r="Q115" i="2"/>
  <c r="P115" i="2"/>
  <c r="O115" i="2"/>
  <c r="N115" i="2"/>
  <c r="U114" i="2"/>
  <c r="T114" i="2"/>
  <c r="S114" i="2"/>
  <c r="R114" i="2"/>
  <c r="Q114" i="2"/>
  <c r="P114" i="2"/>
  <c r="O114" i="2"/>
  <c r="N114" i="2"/>
  <c r="U113" i="2"/>
  <c r="T113" i="2"/>
  <c r="S113" i="2"/>
  <c r="R113" i="2"/>
  <c r="Q113" i="2"/>
  <c r="P113" i="2"/>
  <c r="O113" i="2"/>
  <c r="N113" i="2"/>
  <c r="U112" i="2"/>
  <c r="T112" i="2"/>
  <c r="S112" i="2"/>
  <c r="R112" i="2"/>
  <c r="Q112" i="2"/>
  <c r="P112" i="2"/>
  <c r="O112" i="2"/>
  <c r="N112" i="2"/>
  <c r="U111" i="2"/>
  <c r="T111" i="2"/>
  <c r="S111" i="2"/>
  <c r="R111" i="2"/>
  <c r="Q111" i="2"/>
  <c r="P111" i="2"/>
  <c r="O111" i="2"/>
  <c r="N111" i="2"/>
  <c r="U110" i="2"/>
  <c r="T110" i="2"/>
  <c r="S110" i="2"/>
  <c r="R110" i="2"/>
  <c r="Q110" i="2"/>
  <c r="P110" i="2"/>
  <c r="O110" i="2"/>
  <c r="N110" i="2"/>
  <c r="U109" i="2"/>
  <c r="T109" i="2"/>
  <c r="S109" i="2"/>
  <c r="R109" i="2"/>
  <c r="Q109" i="2"/>
  <c r="P109" i="2"/>
  <c r="O109" i="2"/>
  <c r="N109" i="2"/>
  <c r="U108" i="2"/>
  <c r="T108" i="2"/>
  <c r="S108" i="2"/>
  <c r="R108" i="2"/>
  <c r="Q108" i="2"/>
  <c r="P108" i="2"/>
  <c r="O108" i="2"/>
  <c r="N108" i="2"/>
  <c r="U107" i="2"/>
  <c r="T107" i="2"/>
  <c r="S107" i="2"/>
  <c r="R107" i="2"/>
  <c r="Q107" i="2"/>
  <c r="P107" i="2"/>
  <c r="O107" i="2"/>
  <c r="N107" i="2"/>
  <c r="U106" i="2"/>
  <c r="T106" i="2"/>
  <c r="S106" i="2"/>
  <c r="R106" i="2"/>
  <c r="Q106" i="2"/>
  <c r="P106" i="2"/>
  <c r="O106" i="2"/>
  <c r="N106" i="2"/>
  <c r="U105" i="2"/>
  <c r="T105" i="2"/>
  <c r="S105" i="2"/>
  <c r="R105" i="2"/>
  <c r="Q105" i="2"/>
  <c r="P105" i="2"/>
  <c r="O105" i="2"/>
  <c r="N105" i="2"/>
  <c r="U104" i="2"/>
  <c r="T104" i="2"/>
  <c r="S104" i="2"/>
  <c r="R104" i="2"/>
  <c r="Q104" i="2"/>
  <c r="P104" i="2"/>
  <c r="O104" i="2"/>
  <c r="N104" i="2"/>
  <c r="U103" i="2"/>
  <c r="T103" i="2"/>
  <c r="S103" i="2"/>
  <c r="R103" i="2"/>
  <c r="Q103" i="2"/>
  <c r="P103" i="2"/>
  <c r="O103" i="2"/>
  <c r="N103" i="2"/>
  <c r="U102" i="2"/>
  <c r="T102" i="2"/>
  <c r="S102" i="2"/>
  <c r="R102" i="2"/>
  <c r="Q102" i="2"/>
  <c r="P102" i="2"/>
  <c r="O102" i="2"/>
  <c r="N102" i="2"/>
  <c r="U101" i="2"/>
  <c r="T101" i="2"/>
  <c r="S101" i="2"/>
  <c r="R101" i="2"/>
  <c r="Q101" i="2"/>
  <c r="P101" i="2"/>
  <c r="O101" i="2"/>
  <c r="N101" i="2"/>
  <c r="U99" i="2"/>
  <c r="T99" i="2"/>
  <c r="S99" i="2"/>
  <c r="R99" i="2"/>
  <c r="Q99" i="2"/>
  <c r="P99" i="2"/>
  <c r="O99" i="2"/>
  <c r="N99" i="2"/>
  <c r="U98" i="2"/>
  <c r="T98" i="2"/>
  <c r="S98" i="2"/>
  <c r="R98" i="2"/>
  <c r="Q98" i="2"/>
  <c r="P98" i="2"/>
  <c r="O98" i="2"/>
  <c r="N98" i="2"/>
  <c r="U97" i="2"/>
  <c r="T97" i="2"/>
  <c r="S97" i="2"/>
  <c r="R97" i="2"/>
  <c r="Q97" i="2"/>
  <c r="P97" i="2"/>
  <c r="O97" i="2"/>
  <c r="N97" i="2"/>
  <c r="U96" i="2"/>
  <c r="T96" i="2"/>
  <c r="S96" i="2"/>
  <c r="R96" i="2"/>
  <c r="Q96" i="2"/>
  <c r="P96" i="2"/>
  <c r="O96" i="2"/>
  <c r="N96" i="2"/>
  <c r="U95" i="2"/>
  <c r="T95" i="2"/>
  <c r="S95" i="2"/>
  <c r="R95" i="2"/>
  <c r="Q95" i="2"/>
  <c r="P95" i="2"/>
  <c r="O95" i="2"/>
  <c r="N95" i="2"/>
  <c r="U94" i="2"/>
  <c r="T94" i="2"/>
  <c r="S94" i="2"/>
  <c r="R94" i="2"/>
  <c r="Q94" i="2"/>
  <c r="P94" i="2"/>
  <c r="O94" i="2"/>
  <c r="N94" i="2"/>
  <c r="U93" i="2"/>
  <c r="T93" i="2"/>
  <c r="S93" i="2"/>
  <c r="R93" i="2"/>
  <c r="Q93" i="2"/>
  <c r="P93" i="2"/>
  <c r="O93" i="2"/>
  <c r="N93" i="2"/>
  <c r="U92" i="2"/>
  <c r="T92" i="2"/>
  <c r="S92" i="2"/>
  <c r="R92" i="2"/>
  <c r="Q92" i="2"/>
  <c r="P92" i="2"/>
  <c r="O92" i="2"/>
  <c r="N92" i="2"/>
  <c r="U91" i="2"/>
  <c r="T91" i="2"/>
  <c r="S91" i="2"/>
  <c r="R91" i="2"/>
  <c r="Q91" i="2"/>
  <c r="P91" i="2"/>
  <c r="O91" i="2"/>
  <c r="N91" i="2"/>
  <c r="U90" i="2"/>
  <c r="T90" i="2"/>
  <c r="S90" i="2"/>
  <c r="R90" i="2"/>
  <c r="Q90" i="2"/>
  <c r="P90" i="2"/>
  <c r="O90" i="2"/>
  <c r="N90" i="2"/>
  <c r="U89" i="2"/>
  <c r="T89" i="2"/>
  <c r="S89" i="2"/>
  <c r="R89" i="2"/>
  <c r="Q89" i="2"/>
  <c r="P89" i="2"/>
  <c r="O89" i="2"/>
  <c r="N89" i="2"/>
  <c r="U88" i="2"/>
  <c r="T88" i="2"/>
  <c r="S88" i="2"/>
  <c r="R88" i="2"/>
  <c r="Q88" i="2"/>
  <c r="P88" i="2"/>
  <c r="O88" i="2"/>
  <c r="N88" i="2"/>
  <c r="U87" i="2"/>
  <c r="T87" i="2"/>
  <c r="S87" i="2"/>
  <c r="R87" i="2"/>
  <c r="Q87" i="2"/>
  <c r="P87" i="2"/>
  <c r="O87" i="2"/>
  <c r="N87" i="2"/>
  <c r="U86" i="2"/>
  <c r="T86" i="2"/>
  <c r="S86" i="2"/>
  <c r="R86" i="2"/>
  <c r="Q86" i="2"/>
  <c r="P86" i="2"/>
  <c r="O86" i="2"/>
  <c r="N86" i="2"/>
  <c r="U85" i="2"/>
  <c r="T85" i="2"/>
  <c r="S85" i="2"/>
  <c r="R85" i="2"/>
  <c r="Q85" i="2"/>
  <c r="P85" i="2"/>
  <c r="O85" i="2"/>
  <c r="N85" i="2"/>
  <c r="U84" i="2"/>
  <c r="T84" i="2"/>
  <c r="S84" i="2"/>
  <c r="R84" i="2"/>
  <c r="Q84" i="2"/>
  <c r="P84" i="2"/>
  <c r="O84" i="2"/>
  <c r="N84" i="2"/>
  <c r="U83" i="2"/>
  <c r="T83" i="2"/>
  <c r="S83" i="2"/>
  <c r="R83" i="2"/>
  <c r="Q83" i="2"/>
  <c r="P83" i="2"/>
  <c r="O83" i="2"/>
  <c r="N83" i="2"/>
  <c r="U82" i="2"/>
  <c r="T82" i="2"/>
  <c r="S82" i="2"/>
  <c r="R82" i="2"/>
  <c r="Q82" i="2"/>
  <c r="P82" i="2"/>
  <c r="O82" i="2"/>
  <c r="N82" i="2"/>
  <c r="U81" i="2"/>
  <c r="T81" i="2"/>
  <c r="S81" i="2"/>
  <c r="R81" i="2"/>
  <c r="Q81" i="2"/>
  <c r="P81" i="2"/>
  <c r="O81" i="2"/>
  <c r="N81" i="2"/>
  <c r="U80" i="2"/>
  <c r="T80" i="2"/>
  <c r="S80" i="2"/>
  <c r="R80" i="2"/>
  <c r="Q80" i="2"/>
  <c r="P80" i="2"/>
  <c r="O80" i="2"/>
  <c r="N80" i="2"/>
  <c r="U79" i="2"/>
  <c r="T79" i="2"/>
  <c r="S79" i="2"/>
  <c r="R79" i="2"/>
  <c r="Q79" i="2"/>
  <c r="P79" i="2"/>
  <c r="O79" i="2"/>
  <c r="N79" i="2"/>
  <c r="U78" i="2"/>
  <c r="T78" i="2"/>
  <c r="S78" i="2"/>
  <c r="R78" i="2"/>
  <c r="Q78" i="2"/>
  <c r="P78" i="2"/>
  <c r="O78" i="2"/>
  <c r="N78" i="2"/>
  <c r="U77" i="2"/>
  <c r="T77" i="2"/>
  <c r="S77" i="2"/>
  <c r="R77" i="2"/>
  <c r="Q77" i="2"/>
  <c r="P77" i="2"/>
  <c r="O77" i="2"/>
  <c r="N77" i="2"/>
  <c r="U76" i="2"/>
  <c r="T76" i="2"/>
  <c r="S76" i="2"/>
  <c r="R76" i="2"/>
  <c r="Q76" i="2"/>
  <c r="P76" i="2"/>
  <c r="O76" i="2"/>
  <c r="N76" i="2"/>
  <c r="U75" i="2"/>
  <c r="T75" i="2"/>
  <c r="S75" i="2"/>
  <c r="R75" i="2"/>
  <c r="Q75" i="2"/>
  <c r="P75" i="2"/>
  <c r="O75" i="2"/>
  <c r="N75" i="2"/>
  <c r="U74" i="2"/>
  <c r="T74" i="2"/>
  <c r="S74" i="2"/>
  <c r="R74" i="2"/>
  <c r="Q74" i="2"/>
  <c r="P74" i="2"/>
  <c r="O74" i="2"/>
  <c r="N74" i="2"/>
  <c r="U73" i="2"/>
  <c r="T73" i="2"/>
  <c r="S73" i="2"/>
  <c r="R73" i="2"/>
  <c r="Q73" i="2"/>
  <c r="P73" i="2"/>
  <c r="O73" i="2"/>
  <c r="N73" i="2"/>
  <c r="U72" i="2"/>
  <c r="T72" i="2"/>
  <c r="S72" i="2"/>
  <c r="R72" i="2"/>
  <c r="Q72" i="2"/>
  <c r="P72" i="2"/>
  <c r="O72" i="2"/>
  <c r="N72" i="2"/>
  <c r="U71" i="2"/>
  <c r="T71" i="2"/>
  <c r="S71" i="2"/>
  <c r="R71" i="2"/>
  <c r="Q71" i="2"/>
  <c r="P71" i="2"/>
  <c r="O71" i="2"/>
  <c r="N71" i="2"/>
  <c r="U70" i="2"/>
  <c r="T70" i="2"/>
  <c r="S70" i="2"/>
  <c r="R70" i="2"/>
  <c r="Q70" i="2"/>
  <c r="P70" i="2"/>
  <c r="O70" i="2"/>
  <c r="N70" i="2"/>
  <c r="U69" i="2"/>
  <c r="AH69" i="2" s="1"/>
  <c r="T69" i="2"/>
  <c r="AG69" i="2" s="1"/>
  <c r="S69" i="2"/>
  <c r="AF69" i="2" s="1"/>
  <c r="R69" i="2"/>
  <c r="AE69" i="2" s="1"/>
  <c r="Q69" i="2"/>
  <c r="AD69" i="2" s="1"/>
  <c r="P69" i="2"/>
  <c r="AC69" i="2" s="1"/>
  <c r="O69" i="2"/>
  <c r="AB69" i="2" s="1"/>
  <c r="N69" i="2"/>
  <c r="AA69" i="2" s="1"/>
  <c r="U67" i="2"/>
  <c r="T67" i="2"/>
  <c r="S67" i="2"/>
  <c r="R67" i="2"/>
  <c r="Q67" i="2"/>
  <c r="P67" i="2"/>
  <c r="O67" i="2"/>
  <c r="N67" i="2"/>
  <c r="U66" i="2"/>
  <c r="T66" i="2"/>
  <c r="S66" i="2"/>
  <c r="R66" i="2"/>
  <c r="Q66" i="2"/>
  <c r="P66" i="2"/>
  <c r="O66" i="2"/>
  <c r="N66" i="2"/>
  <c r="U65" i="2"/>
  <c r="T65" i="2"/>
  <c r="S65" i="2"/>
  <c r="R65" i="2"/>
  <c r="Q65" i="2"/>
  <c r="P65" i="2"/>
  <c r="O65" i="2"/>
  <c r="N65" i="2"/>
  <c r="U64" i="2"/>
  <c r="T64" i="2"/>
  <c r="S64" i="2"/>
  <c r="R64" i="2"/>
  <c r="Q64" i="2"/>
  <c r="P64" i="2"/>
  <c r="O64" i="2"/>
  <c r="N64" i="2"/>
  <c r="U63" i="2"/>
  <c r="T63" i="2"/>
  <c r="S63" i="2"/>
  <c r="R63" i="2"/>
  <c r="Q63" i="2"/>
  <c r="P63" i="2"/>
  <c r="O63" i="2"/>
  <c r="N63" i="2"/>
  <c r="U62" i="2"/>
  <c r="T62" i="2"/>
  <c r="S62" i="2"/>
  <c r="R62" i="2"/>
  <c r="Q62" i="2"/>
  <c r="P62" i="2"/>
  <c r="O62" i="2"/>
  <c r="N62" i="2"/>
  <c r="U61" i="2"/>
  <c r="T61" i="2"/>
  <c r="S61" i="2"/>
  <c r="R61" i="2"/>
  <c r="Q61" i="2"/>
  <c r="P61" i="2"/>
  <c r="O61" i="2"/>
  <c r="N61" i="2"/>
  <c r="U60" i="2"/>
  <c r="T60" i="2"/>
  <c r="S60" i="2"/>
  <c r="R60" i="2"/>
  <c r="Q60" i="2"/>
  <c r="P60" i="2"/>
  <c r="O60" i="2"/>
  <c r="N60" i="2"/>
  <c r="U59" i="2"/>
  <c r="T59" i="2"/>
  <c r="S59" i="2"/>
  <c r="R59" i="2"/>
  <c r="Q59" i="2"/>
  <c r="P59" i="2"/>
  <c r="O59" i="2"/>
  <c r="N59" i="2"/>
  <c r="U58" i="2"/>
  <c r="T58" i="2"/>
  <c r="S58" i="2"/>
  <c r="R58" i="2"/>
  <c r="Q58" i="2"/>
  <c r="P58" i="2"/>
  <c r="O58" i="2"/>
  <c r="N58" i="2"/>
  <c r="U57" i="2"/>
  <c r="T57" i="2"/>
  <c r="S57" i="2"/>
  <c r="R57" i="2"/>
  <c r="Q57" i="2"/>
  <c r="P57" i="2"/>
  <c r="O57" i="2"/>
  <c r="N57" i="2"/>
  <c r="U56" i="2"/>
  <c r="T56" i="2"/>
  <c r="S56" i="2"/>
  <c r="R56" i="2"/>
  <c r="Q56" i="2"/>
  <c r="P56" i="2"/>
  <c r="O56" i="2"/>
  <c r="N56" i="2"/>
  <c r="U55" i="2"/>
  <c r="T55" i="2"/>
  <c r="S55" i="2"/>
  <c r="R55" i="2"/>
  <c r="Q55" i="2"/>
  <c r="P55" i="2"/>
  <c r="O55" i="2"/>
  <c r="N55" i="2"/>
  <c r="U54" i="2"/>
  <c r="T54" i="2"/>
  <c r="S54" i="2"/>
  <c r="R54" i="2"/>
  <c r="Q54" i="2"/>
  <c r="P54" i="2"/>
  <c r="O54" i="2"/>
  <c r="N54" i="2"/>
  <c r="U53" i="2"/>
  <c r="T53" i="2"/>
  <c r="S53" i="2"/>
  <c r="R53" i="2"/>
  <c r="Q53" i="2"/>
  <c r="P53" i="2"/>
  <c r="O53" i="2"/>
  <c r="N53" i="2"/>
  <c r="U52" i="2"/>
  <c r="T52" i="2"/>
  <c r="S52" i="2"/>
  <c r="R52" i="2"/>
  <c r="Q52" i="2"/>
  <c r="P52" i="2"/>
  <c r="O52" i="2"/>
  <c r="N52" i="2"/>
  <c r="U51" i="2"/>
  <c r="T51" i="2"/>
  <c r="S51" i="2"/>
  <c r="R51" i="2"/>
  <c r="Q51" i="2"/>
  <c r="P51" i="2"/>
  <c r="O51" i="2"/>
  <c r="N51" i="2"/>
  <c r="U50" i="2"/>
  <c r="T50" i="2"/>
  <c r="S50" i="2"/>
  <c r="R50" i="2"/>
  <c r="Q50" i="2"/>
  <c r="P50" i="2"/>
  <c r="O50" i="2"/>
  <c r="N50" i="2"/>
  <c r="U49" i="2"/>
  <c r="T49" i="2"/>
  <c r="S49" i="2"/>
  <c r="R49" i="2"/>
  <c r="Q49" i="2"/>
  <c r="P49" i="2"/>
  <c r="O49" i="2"/>
  <c r="N49" i="2"/>
  <c r="U48" i="2"/>
  <c r="T48" i="2"/>
  <c r="S48" i="2"/>
  <c r="R48" i="2"/>
  <c r="Q48" i="2"/>
  <c r="P48" i="2"/>
  <c r="O48" i="2"/>
  <c r="N48" i="2"/>
  <c r="U47" i="2"/>
  <c r="T47" i="2"/>
  <c r="S47" i="2"/>
  <c r="R47" i="2"/>
  <c r="Q47" i="2"/>
  <c r="P47" i="2"/>
  <c r="O47" i="2"/>
  <c r="N47" i="2"/>
  <c r="U46" i="2"/>
  <c r="T46" i="2"/>
  <c r="S46" i="2"/>
  <c r="R46" i="2"/>
  <c r="Q46" i="2"/>
  <c r="P46" i="2"/>
  <c r="O46" i="2"/>
  <c r="N46" i="2"/>
  <c r="U45" i="2"/>
  <c r="T45" i="2"/>
  <c r="S45" i="2"/>
  <c r="R45" i="2"/>
  <c r="Q45" i="2"/>
  <c r="P45" i="2"/>
  <c r="O45" i="2"/>
  <c r="N45" i="2"/>
  <c r="U44" i="2"/>
  <c r="T44" i="2"/>
  <c r="S44" i="2"/>
  <c r="R44" i="2"/>
  <c r="Q44" i="2"/>
  <c r="P44" i="2"/>
  <c r="O44" i="2"/>
  <c r="N44" i="2"/>
  <c r="U43" i="2"/>
  <c r="T43" i="2"/>
  <c r="S43" i="2"/>
  <c r="R43" i="2"/>
  <c r="Q43" i="2"/>
  <c r="P43" i="2"/>
  <c r="O43" i="2"/>
  <c r="N43" i="2"/>
  <c r="U42" i="2"/>
  <c r="T42" i="2"/>
  <c r="S42" i="2"/>
  <c r="R42" i="2"/>
  <c r="Q42" i="2"/>
  <c r="P42" i="2"/>
  <c r="O42" i="2"/>
  <c r="N42" i="2"/>
  <c r="U41" i="2"/>
  <c r="T41" i="2"/>
  <c r="S41" i="2"/>
  <c r="R41" i="2"/>
  <c r="Q41" i="2"/>
  <c r="P41" i="2"/>
  <c r="O41" i="2"/>
  <c r="N41" i="2"/>
  <c r="U40" i="2"/>
  <c r="T40" i="2"/>
  <c r="S40" i="2"/>
  <c r="R40" i="2"/>
  <c r="Q40" i="2"/>
  <c r="P40" i="2"/>
  <c r="O40" i="2"/>
  <c r="N40" i="2"/>
  <c r="U39" i="2"/>
  <c r="T39" i="2"/>
  <c r="S39" i="2"/>
  <c r="R39" i="2"/>
  <c r="Q39" i="2"/>
  <c r="P39" i="2"/>
  <c r="O39" i="2"/>
  <c r="N39" i="2"/>
  <c r="U38" i="2"/>
  <c r="T38" i="2"/>
  <c r="S38" i="2"/>
  <c r="R38" i="2"/>
  <c r="Q38" i="2"/>
  <c r="P38" i="2"/>
  <c r="O38" i="2"/>
  <c r="N38" i="2"/>
  <c r="U37" i="2"/>
  <c r="T37" i="2"/>
  <c r="S37" i="2"/>
  <c r="R37" i="2"/>
  <c r="Q37" i="2"/>
  <c r="P37" i="2"/>
  <c r="O37" i="2"/>
  <c r="N37" i="2"/>
  <c r="U36" i="2"/>
  <c r="T36" i="2"/>
  <c r="S36" i="2"/>
  <c r="R36" i="2"/>
  <c r="Q36" i="2"/>
  <c r="P36" i="2"/>
  <c r="O36" i="2"/>
  <c r="N36" i="2"/>
  <c r="U35" i="2"/>
  <c r="T35" i="2"/>
  <c r="S35" i="2"/>
  <c r="R35" i="2"/>
  <c r="Q35" i="2"/>
  <c r="P35" i="2"/>
  <c r="O35" i="2"/>
  <c r="N35" i="2"/>
  <c r="U33" i="2"/>
  <c r="T33" i="2"/>
  <c r="S33" i="2"/>
  <c r="R33" i="2"/>
  <c r="Q33" i="2"/>
  <c r="P33" i="2"/>
  <c r="O33" i="2"/>
  <c r="N33" i="2"/>
  <c r="U32" i="2"/>
  <c r="T32" i="2"/>
  <c r="S32" i="2"/>
  <c r="R32" i="2"/>
  <c r="Q32" i="2"/>
  <c r="P32" i="2"/>
  <c r="O32" i="2"/>
  <c r="N32" i="2"/>
  <c r="U31" i="2"/>
  <c r="T31" i="2"/>
  <c r="S31" i="2"/>
  <c r="R31" i="2"/>
  <c r="Q31" i="2"/>
  <c r="P31" i="2"/>
  <c r="O31" i="2"/>
  <c r="N31" i="2"/>
  <c r="U30" i="2"/>
  <c r="T30" i="2"/>
  <c r="S30" i="2"/>
  <c r="R30" i="2"/>
  <c r="Q30" i="2"/>
  <c r="P30" i="2"/>
  <c r="O30" i="2"/>
  <c r="N30" i="2"/>
  <c r="U29" i="2"/>
  <c r="T29" i="2"/>
  <c r="S29" i="2"/>
  <c r="R29" i="2"/>
  <c r="Q29" i="2"/>
  <c r="P29" i="2"/>
  <c r="O29" i="2"/>
  <c r="N29" i="2"/>
  <c r="U28" i="2"/>
  <c r="T28" i="2"/>
  <c r="S28" i="2"/>
  <c r="R28" i="2"/>
  <c r="Q28" i="2"/>
  <c r="P28" i="2"/>
  <c r="O28" i="2"/>
  <c r="N28" i="2"/>
  <c r="U27" i="2"/>
  <c r="T27" i="2"/>
  <c r="S27" i="2"/>
  <c r="R27" i="2"/>
  <c r="Q27" i="2"/>
  <c r="P27" i="2"/>
  <c r="O27" i="2"/>
  <c r="N27" i="2"/>
  <c r="U26" i="2"/>
  <c r="T26" i="2"/>
  <c r="S26" i="2"/>
  <c r="R26" i="2"/>
  <c r="Q26" i="2"/>
  <c r="P26" i="2"/>
  <c r="O26" i="2"/>
  <c r="N26" i="2"/>
  <c r="U25" i="2"/>
  <c r="T25" i="2"/>
  <c r="S25" i="2"/>
  <c r="R25" i="2"/>
  <c r="Q25" i="2"/>
  <c r="P25" i="2"/>
  <c r="O25" i="2"/>
  <c r="N25" i="2"/>
  <c r="U24" i="2"/>
  <c r="T24" i="2"/>
  <c r="S24" i="2"/>
  <c r="R24" i="2"/>
  <c r="Q24" i="2"/>
  <c r="P24" i="2"/>
  <c r="O24" i="2"/>
  <c r="N24" i="2"/>
  <c r="U23" i="2"/>
  <c r="T23" i="2"/>
  <c r="S23" i="2"/>
  <c r="R23" i="2"/>
  <c r="Q23" i="2"/>
  <c r="P23" i="2"/>
  <c r="O23" i="2"/>
  <c r="N23" i="2"/>
  <c r="U22" i="2"/>
  <c r="T22" i="2"/>
  <c r="S22" i="2"/>
  <c r="R22" i="2"/>
  <c r="Q22" i="2"/>
  <c r="P22" i="2"/>
  <c r="O22" i="2"/>
  <c r="N22" i="2"/>
  <c r="U21" i="2"/>
  <c r="T21" i="2"/>
  <c r="S21" i="2"/>
  <c r="R21" i="2"/>
  <c r="Q21" i="2"/>
  <c r="P21" i="2"/>
  <c r="O21" i="2"/>
  <c r="N21" i="2"/>
  <c r="U20" i="2"/>
  <c r="T20" i="2"/>
  <c r="S20" i="2"/>
  <c r="R20" i="2"/>
  <c r="Q20" i="2"/>
  <c r="P20" i="2"/>
  <c r="O20" i="2"/>
  <c r="N20" i="2"/>
  <c r="U19" i="2"/>
  <c r="T19" i="2"/>
  <c r="S19" i="2"/>
  <c r="R19" i="2"/>
  <c r="Q19" i="2"/>
  <c r="P19" i="2"/>
  <c r="O19" i="2"/>
  <c r="N19" i="2"/>
  <c r="U18" i="2"/>
  <c r="T18" i="2"/>
  <c r="S18" i="2"/>
  <c r="R18" i="2"/>
  <c r="Q18" i="2"/>
  <c r="P18" i="2"/>
  <c r="O18" i="2"/>
  <c r="N18" i="2"/>
  <c r="U17" i="2"/>
  <c r="T17" i="2"/>
  <c r="S17" i="2"/>
  <c r="R17" i="2"/>
  <c r="Q17" i="2"/>
  <c r="P17" i="2"/>
  <c r="O17" i="2"/>
  <c r="N17" i="2"/>
  <c r="U16" i="2"/>
  <c r="T16" i="2"/>
  <c r="S16" i="2"/>
  <c r="R16" i="2"/>
  <c r="Q16" i="2"/>
  <c r="P16" i="2"/>
  <c r="O16" i="2"/>
  <c r="N16" i="2"/>
  <c r="U15" i="2"/>
  <c r="T15" i="2"/>
  <c r="S15" i="2"/>
  <c r="R15" i="2"/>
  <c r="Q15" i="2"/>
  <c r="P15" i="2"/>
  <c r="O15" i="2"/>
  <c r="N15" i="2"/>
  <c r="U14" i="2"/>
  <c r="T14" i="2"/>
  <c r="S14" i="2"/>
  <c r="R14" i="2"/>
  <c r="Q14" i="2"/>
  <c r="P14" i="2"/>
  <c r="O14" i="2"/>
  <c r="N14" i="2"/>
  <c r="U13" i="2"/>
  <c r="T13" i="2"/>
  <c r="S13" i="2"/>
  <c r="R13" i="2"/>
  <c r="Q13" i="2"/>
  <c r="P13" i="2"/>
  <c r="O13" i="2"/>
  <c r="N13" i="2"/>
  <c r="U12" i="2"/>
  <c r="T12" i="2"/>
  <c r="S12" i="2"/>
  <c r="R12" i="2"/>
  <c r="Q12" i="2"/>
  <c r="P12" i="2"/>
  <c r="O12" i="2"/>
  <c r="N12" i="2"/>
  <c r="U11" i="2"/>
  <c r="T11" i="2"/>
  <c r="S11" i="2"/>
  <c r="R11" i="2"/>
  <c r="Q11" i="2"/>
  <c r="P11" i="2"/>
  <c r="O11" i="2"/>
  <c r="N11" i="2"/>
  <c r="U10" i="2"/>
  <c r="T10" i="2"/>
  <c r="S10" i="2"/>
  <c r="R10" i="2"/>
  <c r="Q10" i="2"/>
  <c r="P10" i="2"/>
  <c r="O10" i="2"/>
  <c r="N10" i="2"/>
  <c r="U9" i="2"/>
  <c r="T9" i="2"/>
  <c r="S9" i="2"/>
  <c r="R9" i="2"/>
  <c r="Q9" i="2"/>
  <c r="P9" i="2"/>
  <c r="O9" i="2"/>
  <c r="N9" i="2"/>
  <c r="U8" i="2"/>
  <c r="T8" i="2"/>
  <c r="S8" i="2"/>
  <c r="R8" i="2"/>
  <c r="Q8" i="2"/>
  <c r="P8" i="2"/>
  <c r="O8" i="2"/>
  <c r="N8" i="2"/>
  <c r="U7" i="2"/>
  <c r="T7" i="2"/>
  <c r="S7" i="2"/>
  <c r="R7" i="2"/>
  <c r="Q7" i="2"/>
  <c r="P7" i="2"/>
  <c r="O7" i="2"/>
  <c r="N7" i="2"/>
  <c r="U6" i="2"/>
  <c r="T6" i="2"/>
  <c r="S6" i="2"/>
  <c r="R6" i="2"/>
  <c r="Q6" i="2"/>
  <c r="P6" i="2"/>
  <c r="O6" i="2"/>
  <c r="N6" i="2"/>
  <c r="U5" i="2"/>
  <c r="T5" i="2"/>
  <c r="S5" i="2"/>
  <c r="R5" i="2"/>
  <c r="Q5" i="2"/>
  <c r="P5" i="2"/>
  <c r="O5" i="2"/>
  <c r="N5" i="2"/>
  <c r="U4" i="2"/>
  <c r="T4" i="2"/>
  <c r="S4" i="2"/>
  <c r="R4" i="2"/>
  <c r="Q4" i="2"/>
  <c r="P4" i="2"/>
  <c r="O4" i="2"/>
  <c r="N4" i="2"/>
  <c r="U3" i="2"/>
  <c r="T3" i="2"/>
  <c r="S3" i="2"/>
  <c r="R3" i="2"/>
  <c r="Q3" i="2"/>
  <c r="P3" i="2"/>
  <c r="O3" i="2"/>
  <c r="N3" i="2"/>
  <c r="U2" i="2"/>
  <c r="T2" i="2"/>
  <c r="S2" i="2"/>
  <c r="R2" i="2"/>
  <c r="Q2" i="2"/>
  <c r="P2" i="2"/>
  <c r="O2" i="2"/>
  <c r="N2" i="2"/>
  <c r="M2" i="2"/>
  <c r="M3" i="2"/>
  <c r="Z3" i="2" s="1"/>
  <c r="M4" i="2"/>
  <c r="Z4" i="2" s="1"/>
  <c r="M5" i="2"/>
  <c r="Z5" i="2" s="1"/>
  <c r="M6" i="2"/>
  <c r="Z6" i="2" s="1"/>
  <c r="M7" i="2"/>
  <c r="Z7" i="2" s="1"/>
  <c r="M8" i="2"/>
  <c r="Z8" i="2" s="1"/>
  <c r="M9" i="2"/>
  <c r="Z9" i="2" s="1"/>
  <c r="M10" i="2"/>
  <c r="Z10" i="2" s="1"/>
  <c r="M11" i="2"/>
  <c r="Z11" i="2" s="1"/>
  <c r="M12" i="2"/>
  <c r="Z12" i="2" s="1"/>
  <c r="M13" i="2"/>
  <c r="Z13" i="2" s="1"/>
  <c r="M14" i="2"/>
  <c r="Z14" i="2" s="1"/>
  <c r="M15" i="2"/>
  <c r="Z15" i="2" s="1"/>
  <c r="M16" i="2"/>
  <c r="Z16" i="2" s="1"/>
  <c r="M17" i="2"/>
  <c r="Z17" i="2" s="1"/>
  <c r="M18" i="2"/>
  <c r="Z18" i="2" s="1"/>
  <c r="M19" i="2"/>
  <c r="Z19" i="2" s="1"/>
  <c r="M20" i="2"/>
  <c r="Z20" i="2" s="1"/>
  <c r="M21" i="2"/>
  <c r="Z21" i="2" s="1"/>
  <c r="M22" i="2"/>
  <c r="Z22" i="2" s="1"/>
  <c r="M23" i="2"/>
  <c r="Z23" i="2" s="1"/>
  <c r="M24" i="2"/>
  <c r="Z24" i="2" s="1"/>
  <c r="M25" i="2"/>
  <c r="Z25" i="2" s="1"/>
  <c r="M26" i="2"/>
  <c r="Z26" i="2" s="1"/>
  <c r="M27" i="2"/>
  <c r="Z27" i="2" s="1"/>
  <c r="M28" i="2"/>
  <c r="M29" i="2"/>
  <c r="M30" i="2"/>
  <c r="Z30" i="2" s="1"/>
  <c r="M31" i="2"/>
  <c r="Z31" i="2" s="1"/>
  <c r="M32" i="2"/>
  <c r="Z32" i="2" s="1"/>
  <c r="M33" i="2"/>
  <c r="Z33" i="2" s="1"/>
  <c r="M35" i="2"/>
  <c r="M36" i="2"/>
  <c r="Z36" i="2" s="1"/>
  <c r="M37" i="2"/>
  <c r="Z37" i="2" s="1"/>
  <c r="M38" i="2"/>
  <c r="Z38" i="2" s="1"/>
  <c r="M39" i="2"/>
  <c r="Z39" i="2" s="1"/>
  <c r="M40" i="2"/>
  <c r="Z40" i="2" s="1"/>
  <c r="M41" i="2"/>
  <c r="Z41" i="2" s="1"/>
  <c r="M42" i="2"/>
  <c r="Z42" i="2" s="1"/>
  <c r="M43" i="2"/>
  <c r="Z43" i="2" s="1"/>
  <c r="M44" i="2"/>
  <c r="Z44" i="2" s="1"/>
  <c r="M45" i="2"/>
  <c r="Z45" i="2" s="1"/>
  <c r="M46" i="2"/>
  <c r="Z46" i="2" s="1"/>
  <c r="M47" i="2"/>
  <c r="Z47" i="2" s="1"/>
  <c r="M48" i="2"/>
  <c r="Z48" i="2" s="1"/>
  <c r="M49" i="2"/>
  <c r="Z49" i="2" s="1"/>
  <c r="M50" i="2"/>
  <c r="Z50" i="2" s="1"/>
  <c r="M51" i="2"/>
  <c r="Z51" i="2" s="1"/>
  <c r="M52" i="2"/>
  <c r="Z52" i="2" s="1"/>
  <c r="M53" i="2"/>
  <c r="Z53" i="2" s="1"/>
  <c r="M54" i="2"/>
  <c r="Z54" i="2" s="1"/>
  <c r="M55" i="2"/>
  <c r="Z55" i="2" s="1"/>
  <c r="M56" i="2"/>
  <c r="Z56" i="2" s="1"/>
  <c r="M57" i="2"/>
  <c r="Z57" i="2" s="1"/>
  <c r="M58" i="2"/>
  <c r="Z58" i="2" s="1"/>
  <c r="M59" i="2"/>
  <c r="Z59" i="2" s="1"/>
  <c r="M60" i="2"/>
  <c r="Z60" i="2" s="1"/>
  <c r="M61" i="2"/>
  <c r="M62" i="2"/>
  <c r="M63" i="2"/>
  <c r="Z63" i="2" s="1"/>
  <c r="M64" i="2"/>
  <c r="Z64" i="2" s="1"/>
  <c r="M65" i="2"/>
  <c r="Z65" i="2" s="1"/>
  <c r="M66" i="2"/>
  <c r="Z66" i="2" s="1"/>
  <c r="M67" i="2"/>
  <c r="M69" i="2"/>
  <c r="Z69" i="2" s="1"/>
  <c r="M70" i="2"/>
  <c r="Z70" i="2" s="1"/>
  <c r="M71" i="2"/>
  <c r="Z71" i="2" s="1"/>
  <c r="M72" i="2"/>
  <c r="Z72" i="2" s="1"/>
  <c r="M73" i="2"/>
  <c r="Z73" i="2" s="1"/>
  <c r="M74" i="2"/>
  <c r="Z74" i="2" s="1"/>
  <c r="M75" i="2"/>
  <c r="Z75" i="2" s="1"/>
  <c r="M76" i="2"/>
  <c r="Z76" i="2" s="1"/>
  <c r="M77" i="2"/>
  <c r="Z77" i="2" s="1"/>
  <c r="M78" i="2"/>
  <c r="Z78" i="2" s="1"/>
  <c r="M79" i="2"/>
  <c r="Z79" i="2" s="1"/>
  <c r="M80" i="2"/>
  <c r="Z80" i="2" s="1"/>
  <c r="M81" i="2"/>
  <c r="Z81" i="2" s="1"/>
  <c r="M82" i="2"/>
  <c r="Z82" i="2" s="1"/>
  <c r="M83" i="2"/>
  <c r="Z83" i="2" s="1"/>
  <c r="M84" i="2"/>
  <c r="Z84" i="2" s="1"/>
  <c r="M85" i="2"/>
  <c r="Z85" i="2" s="1"/>
  <c r="M86" i="2"/>
  <c r="Z86" i="2" s="1"/>
  <c r="M87" i="2"/>
  <c r="Z87" i="2" s="1"/>
  <c r="M88" i="2"/>
  <c r="Z88" i="2" s="1"/>
  <c r="M89" i="2"/>
  <c r="Z89" i="2" s="1"/>
  <c r="M90" i="2"/>
  <c r="Z90" i="2" s="1"/>
  <c r="M91" i="2"/>
  <c r="Z91" i="2" s="1"/>
  <c r="M92" i="2"/>
  <c r="Z92" i="2" s="1"/>
  <c r="M93" i="2"/>
  <c r="Z93" i="2" s="1"/>
  <c r="M94" i="2"/>
  <c r="M95" i="2"/>
  <c r="M96" i="2"/>
  <c r="Z96" i="2" s="1"/>
  <c r="M97" i="2"/>
  <c r="Z97" i="2" s="1"/>
  <c r="M98" i="2"/>
  <c r="Z98" i="2" s="1"/>
  <c r="M99" i="2"/>
  <c r="Z99" i="2" s="1"/>
  <c r="M101" i="2"/>
  <c r="M102" i="2"/>
  <c r="Z102" i="2" s="1"/>
  <c r="M103" i="2"/>
  <c r="Z103" i="2" s="1"/>
  <c r="M104" i="2"/>
  <c r="Z104" i="2" s="1"/>
  <c r="M105" i="2"/>
  <c r="Z105" i="2" s="1"/>
  <c r="M106" i="2"/>
  <c r="Z106" i="2" s="1"/>
  <c r="M107" i="2"/>
  <c r="Z107" i="2" s="1"/>
  <c r="M108" i="2"/>
  <c r="Z108" i="2" s="1"/>
  <c r="M109" i="2"/>
  <c r="Z109" i="2" s="1"/>
  <c r="M110" i="2"/>
  <c r="Z110" i="2" s="1"/>
  <c r="M111" i="2"/>
  <c r="Z111" i="2" s="1"/>
  <c r="M112" i="2"/>
  <c r="Z112" i="2" s="1"/>
  <c r="M113" i="2"/>
  <c r="Z113" i="2" s="1"/>
  <c r="M114" i="2"/>
  <c r="Z114" i="2" s="1"/>
  <c r="M115" i="2"/>
  <c r="Z115" i="2" s="1"/>
  <c r="M116" i="2"/>
  <c r="Z116" i="2" s="1"/>
  <c r="M117" i="2"/>
  <c r="Z117" i="2" s="1"/>
  <c r="M118" i="2"/>
  <c r="Z118" i="2" s="1"/>
  <c r="M119" i="2"/>
  <c r="Z119" i="2" s="1"/>
  <c r="M120" i="2"/>
  <c r="Z120" i="2" s="1"/>
  <c r="M121" i="2"/>
  <c r="Z121" i="2" s="1"/>
  <c r="M122" i="2"/>
  <c r="Z122" i="2" s="1"/>
  <c r="M123" i="2"/>
  <c r="Z123" i="2" s="1"/>
  <c r="M124" i="2"/>
  <c r="Z124" i="2" s="1"/>
  <c r="M125" i="2"/>
  <c r="Z125" i="2" s="1"/>
  <c r="M126" i="2"/>
  <c r="Z126" i="2" s="1"/>
  <c r="M127" i="2"/>
  <c r="M128" i="2"/>
  <c r="M129" i="2"/>
  <c r="Z129" i="2" s="1"/>
  <c r="M130" i="2"/>
  <c r="Z130" i="2" s="1"/>
  <c r="M131" i="2"/>
  <c r="Z131" i="2" s="1"/>
  <c r="M132" i="2"/>
  <c r="Z132" i="2" s="1"/>
  <c r="M134" i="2"/>
  <c r="M135" i="2"/>
  <c r="Z135" i="2" s="1"/>
  <c r="M136" i="2"/>
  <c r="Z136" i="2" s="1"/>
  <c r="M137" i="2"/>
  <c r="Z137" i="2" s="1"/>
  <c r="M138" i="2"/>
  <c r="Z138" i="2" s="1"/>
  <c r="M139" i="2"/>
  <c r="Z139" i="2" s="1"/>
  <c r="M140" i="2"/>
  <c r="Z140" i="2" s="1"/>
  <c r="M141" i="2"/>
  <c r="Z141" i="2" s="1"/>
  <c r="M142" i="2"/>
  <c r="Z142" i="2" s="1"/>
  <c r="M143" i="2"/>
  <c r="Z143" i="2" s="1"/>
  <c r="M144" i="2"/>
  <c r="Z144" i="2" s="1"/>
  <c r="M145" i="2"/>
  <c r="Z145" i="2" s="1"/>
  <c r="M146" i="2"/>
  <c r="Z146" i="2" s="1"/>
  <c r="M147" i="2"/>
  <c r="Z147" i="2" s="1"/>
  <c r="M148" i="2"/>
  <c r="Z148" i="2" s="1"/>
  <c r="M149" i="2"/>
  <c r="Z149" i="2" s="1"/>
  <c r="M150" i="2"/>
  <c r="Z150" i="2" s="1"/>
  <c r="M151" i="2"/>
  <c r="Z151" i="2" s="1"/>
  <c r="M152" i="2"/>
  <c r="Z152" i="2" s="1"/>
  <c r="M153" i="2"/>
  <c r="Z153" i="2" s="1"/>
  <c r="M154" i="2"/>
  <c r="Z154" i="2" s="1"/>
  <c r="M155" i="2"/>
  <c r="Z155" i="2" s="1"/>
  <c r="M156" i="2"/>
  <c r="Z156" i="2" s="1"/>
  <c r="M157" i="2"/>
  <c r="Z157" i="2" s="1"/>
  <c r="M158" i="2"/>
  <c r="Z158" i="2" s="1"/>
  <c r="M159" i="2"/>
  <c r="Z159" i="2" s="1"/>
  <c r="M160" i="2"/>
  <c r="M161" i="2"/>
  <c r="M162" i="2"/>
  <c r="Z162" i="2" s="1"/>
  <c r="M163" i="2"/>
  <c r="Z163" i="2" s="1"/>
  <c r="M164" i="2"/>
  <c r="Z164" i="2" s="1"/>
  <c r="M165" i="2"/>
  <c r="Z165" i="2" s="1"/>
  <c r="M167" i="2"/>
  <c r="M168" i="2"/>
  <c r="Z168" i="2" s="1"/>
  <c r="M169" i="2"/>
  <c r="Z169" i="2" s="1"/>
  <c r="M170" i="2"/>
  <c r="Z170" i="2" s="1"/>
  <c r="M171" i="2"/>
  <c r="Z171" i="2" s="1"/>
  <c r="M172" i="2"/>
  <c r="Z172" i="2" s="1"/>
  <c r="M173" i="2"/>
  <c r="Z173" i="2" s="1"/>
  <c r="M174" i="2"/>
  <c r="Z174" i="2" s="1"/>
  <c r="M175" i="2"/>
  <c r="Z175" i="2" s="1"/>
  <c r="M176" i="2"/>
  <c r="Z176" i="2" s="1"/>
  <c r="M177" i="2"/>
  <c r="Z177" i="2" s="1"/>
  <c r="M178" i="2"/>
  <c r="Z178" i="2" s="1"/>
  <c r="M179" i="2"/>
  <c r="Z179" i="2" s="1"/>
  <c r="M180" i="2"/>
  <c r="Z180" i="2" s="1"/>
  <c r="M181" i="2"/>
  <c r="Z181" i="2" s="1"/>
  <c r="M182" i="2"/>
  <c r="Z182" i="2" s="1"/>
  <c r="M183" i="2"/>
  <c r="Z183" i="2" s="1"/>
  <c r="M184" i="2"/>
  <c r="Z184" i="2" s="1"/>
  <c r="M185" i="2"/>
  <c r="Z185" i="2" s="1"/>
  <c r="M186" i="2"/>
  <c r="Z186" i="2" s="1"/>
  <c r="M187" i="2"/>
  <c r="Z187" i="2" s="1"/>
  <c r="M188" i="2"/>
  <c r="Z188" i="2" s="1"/>
  <c r="M189" i="2"/>
  <c r="Z189" i="2" s="1"/>
  <c r="M190" i="2"/>
  <c r="Z190" i="2" s="1"/>
  <c r="M191" i="2"/>
  <c r="Z191" i="2" s="1"/>
  <c r="M192" i="2"/>
  <c r="Z192" i="2" s="1"/>
  <c r="M193" i="2"/>
  <c r="M194" i="2"/>
  <c r="M195" i="2"/>
  <c r="Z195" i="2" s="1"/>
  <c r="M196" i="2"/>
  <c r="Z196" i="2" s="1"/>
  <c r="M197" i="2"/>
  <c r="Z197" i="2" s="1"/>
  <c r="M198" i="2"/>
  <c r="Z198" i="2" s="1"/>
  <c r="M200" i="2"/>
  <c r="M201" i="2"/>
  <c r="Z201" i="2" s="1"/>
  <c r="M202" i="2"/>
  <c r="Z202" i="2" s="1"/>
  <c r="M203" i="2"/>
  <c r="Z203" i="2" s="1"/>
  <c r="M204" i="2"/>
  <c r="Z204" i="2" s="1"/>
  <c r="M205" i="2"/>
  <c r="Z205" i="2" s="1"/>
  <c r="M206" i="2"/>
  <c r="Z206" i="2" s="1"/>
  <c r="M207" i="2"/>
  <c r="Z207" i="2" s="1"/>
  <c r="M208" i="2"/>
  <c r="Z208" i="2" s="1"/>
  <c r="M209" i="2"/>
  <c r="Z209" i="2" s="1"/>
  <c r="M210" i="2"/>
  <c r="Z210" i="2" s="1"/>
  <c r="M211" i="2"/>
  <c r="Z211" i="2" s="1"/>
  <c r="M212" i="2"/>
  <c r="Z212" i="2" s="1"/>
  <c r="M213" i="2"/>
  <c r="Z213" i="2" s="1"/>
  <c r="M214" i="2"/>
  <c r="Z214" i="2" s="1"/>
  <c r="M215" i="2"/>
  <c r="Z215" i="2" s="1"/>
  <c r="M216" i="2"/>
  <c r="Z216" i="2" s="1"/>
  <c r="M217" i="2"/>
  <c r="Z217" i="2" s="1"/>
  <c r="M218" i="2"/>
  <c r="Z218" i="2" s="1"/>
  <c r="M219" i="2"/>
  <c r="Z219" i="2" s="1"/>
  <c r="M220" i="2"/>
  <c r="Z220" i="2" s="1"/>
  <c r="M221" i="2"/>
  <c r="Z221" i="2" s="1"/>
  <c r="M222" i="2"/>
  <c r="Z222" i="2" s="1"/>
  <c r="M223" i="2"/>
  <c r="Z223" i="2" s="1"/>
  <c r="M224" i="2"/>
  <c r="Z224" i="2" s="1"/>
  <c r="M225" i="2"/>
  <c r="Z225" i="2" s="1"/>
  <c r="M226" i="2"/>
  <c r="M227" i="2"/>
  <c r="M228" i="2"/>
  <c r="Z228" i="2" s="1"/>
  <c r="M229" i="2"/>
  <c r="Z229" i="2" s="1"/>
  <c r="M230" i="2"/>
  <c r="Z230" i="2" s="1"/>
  <c r="M231" i="2"/>
  <c r="Z231" i="2" s="1"/>
  <c r="M233" i="2"/>
  <c r="M234" i="2"/>
  <c r="Z234" i="2" s="1"/>
  <c r="M235" i="2"/>
  <c r="Z235" i="2" s="1"/>
  <c r="M236" i="2"/>
  <c r="Z236" i="2" s="1"/>
  <c r="M237" i="2"/>
  <c r="Z237" i="2" s="1"/>
  <c r="M238" i="2"/>
  <c r="Z238" i="2" s="1"/>
  <c r="M239" i="2"/>
  <c r="Z239" i="2" s="1"/>
  <c r="M240" i="2"/>
  <c r="Z240" i="2" s="1"/>
  <c r="M241" i="2"/>
  <c r="Z241" i="2" s="1"/>
  <c r="M242" i="2"/>
  <c r="Z242" i="2" s="1"/>
  <c r="M243" i="2"/>
  <c r="Z243" i="2" s="1"/>
  <c r="M244" i="2"/>
  <c r="Z244" i="2" s="1"/>
  <c r="M245" i="2"/>
  <c r="Z245" i="2" s="1"/>
  <c r="M246" i="2"/>
  <c r="Z246" i="2" s="1"/>
  <c r="M247" i="2"/>
  <c r="Z247" i="2" s="1"/>
  <c r="M248" i="2"/>
  <c r="Z248" i="2" s="1"/>
  <c r="M249" i="2"/>
  <c r="Z249" i="2" s="1"/>
  <c r="M250" i="2"/>
  <c r="Z250" i="2" s="1"/>
  <c r="M251" i="2"/>
  <c r="Z251" i="2" s="1"/>
  <c r="M252" i="2"/>
  <c r="Z252" i="2" s="1"/>
  <c r="M253" i="2"/>
  <c r="Z253" i="2" s="1"/>
  <c r="M254" i="2"/>
  <c r="Z254" i="2" s="1"/>
  <c r="M255" i="2"/>
  <c r="Z255" i="2" s="1"/>
  <c r="M256" i="2"/>
  <c r="Z256" i="2" s="1"/>
  <c r="M257" i="2"/>
  <c r="Z257" i="2" s="1"/>
  <c r="M258" i="2"/>
  <c r="Z258" i="2" s="1"/>
  <c r="M259" i="2"/>
  <c r="M260" i="2"/>
  <c r="M261" i="2"/>
  <c r="Z261" i="2" s="1"/>
  <c r="M262" i="2"/>
  <c r="Z262" i="2" s="1"/>
  <c r="M263" i="2"/>
  <c r="Z263" i="2" s="1"/>
  <c r="M264" i="2"/>
  <c r="Z264" i="2" s="1"/>
  <c r="M266" i="2"/>
  <c r="M267" i="2"/>
  <c r="Z267" i="2" s="1"/>
  <c r="M268" i="2"/>
  <c r="Z268" i="2" s="1"/>
  <c r="M269" i="2"/>
  <c r="Z269" i="2" s="1"/>
  <c r="M270" i="2"/>
  <c r="Z270" i="2" s="1"/>
  <c r="M271" i="2"/>
  <c r="Z271" i="2" s="1"/>
  <c r="M272" i="2"/>
  <c r="Z272" i="2" s="1"/>
  <c r="M273" i="2"/>
  <c r="Z273" i="2" s="1"/>
  <c r="M274" i="2"/>
  <c r="Z274" i="2" s="1"/>
  <c r="M275" i="2"/>
  <c r="Z275" i="2" s="1"/>
  <c r="M276" i="2"/>
  <c r="Z276" i="2" s="1"/>
  <c r="M277" i="2"/>
  <c r="Z277" i="2" s="1"/>
  <c r="M278" i="2"/>
  <c r="Z278" i="2" s="1"/>
  <c r="M279" i="2"/>
  <c r="Z279" i="2" s="1"/>
  <c r="M280" i="2"/>
  <c r="Z280" i="2" s="1"/>
  <c r="M281" i="2"/>
  <c r="Z281" i="2" s="1"/>
  <c r="M282" i="2"/>
  <c r="Z282" i="2" s="1"/>
  <c r="M283" i="2"/>
  <c r="Z283" i="2" s="1"/>
  <c r="M284" i="2"/>
  <c r="Z284" i="2" s="1"/>
  <c r="M285" i="2"/>
  <c r="Z285" i="2" s="1"/>
  <c r="M286" i="2"/>
  <c r="Z286" i="2" s="1"/>
  <c r="M287" i="2"/>
  <c r="Z287" i="2" s="1"/>
  <c r="M288" i="2"/>
  <c r="Z288" i="2" s="1"/>
  <c r="M289" i="2"/>
  <c r="Z289" i="2" s="1"/>
  <c r="M290" i="2"/>
  <c r="Z290" i="2" s="1"/>
  <c r="M291" i="2"/>
  <c r="Z291" i="2" s="1"/>
  <c r="M292" i="2"/>
  <c r="M293" i="2"/>
  <c r="M294" i="2"/>
  <c r="Z294" i="2" s="1"/>
  <c r="M295" i="2"/>
  <c r="Z295" i="2" s="1"/>
  <c r="M296" i="2"/>
  <c r="Z296" i="2" s="1"/>
  <c r="M297" i="2"/>
  <c r="Z297" i="2" s="1"/>
  <c r="M299" i="2"/>
  <c r="M300" i="2"/>
  <c r="Z300" i="2" s="1"/>
  <c r="M301" i="2"/>
  <c r="Z301" i="2" s="1"/>
  <c r="M302" i="2"/>
  <c r="Z302" i="2" s="1"/>
  <c r="M303" i="2"/>
  <c r="Z303" i="2" s="1"/>
  <c r="M304" i="2"/>
  <c r="Z304" i="2" s="1"/>
  <c r="M305" i="2"/>
  <c r="Z305" i="2" s="1"/>
  <c r="M306" i="2"/>
  <c r="Z306" i="2" s="1"/>
  <c r="M307" i="2"/>
  <c r="Z307" i="2" s="1"/>
  <c r="M308" i="2"/>
  <c r="Z308" i="2" s="1"/>
  <c r="M309" i="2"/>
  <c r="Z309" i="2" s="1"/>
  <c r="M310" i="2"/>
  <c r="Z310" i="2" s="1"/>
  <c r="M311" i="2"/>
  <c r="Z311" i="2" s="1"/>
  <c r="M312" i="2"/>
  <c r="Z312" i="2" s="1"/>
  <c r="M313" i="2"/>
  <c r="Z313" i="2" s="1"/>
  <c r="M314" i="2"/>
  <c r="Z314" i="2" s="1"/>
  <c r="M315" i="2"/>
  <c r="Z315" i="2" s="1"/>
  <c r="M316" i="2"/>
  <c r="Z316" i="2" s="1"/>
  <c r="M317" i="2"/>
  <c r="Z317" i="2" s="1"/>
  <c r="M318" i="2"/>
  <c r="Z318" i="2" s="1"/>
  <c r="M319" i="2"/>
  <c r="Z319" i="2" s="1"/>
  <c r="M320" i="2"/>
  <c r="Z320" i="2" s="1"/>
  <c r="M321" i="2"/>
  <c r="Z321" i="2" s="1"/>
  <c r="M322" i="2"/>
  <c r="Z322" i="2" s="1"/>
  <c r="M323" i="2"/>
  <c r="Z323" i="2" s="1"/>
  <c r="M324" i="2"/>
  <c r="Z324" i="2" s="1"/>
  <c r="M325" i="2"/>
  <c r="M326" i="2"/>
  <c r="M327" i="2"/>
  <c r="Z327" i="2" s="1"/>
  <c r="M328" i="2"/>
  <c r="Z328" i="2" s="1"/>
  <c r="M329" i="2"/>
  <c r="Z329" i="2" s="1"/>
  <c r="M330" i="2"/>
  <c r="Z330" i="2" s="1"/>
  <c r="M332" i="2"/>
  <c r="M333" i="2"/>
  <c r="Z333" i="2" s="1"/>
  <c r="M334" i="2"/>
  <c r="Z334" i="2" s="1"/>
  <c r="M335" i="2"/>
  <c r="Z335" i="2" s="1"/>
  <c r="M336" i="2"/>
  <c r="Z336" i="2" s="1"/>
  <c r="M337" i="2"/>
  <c r="Z337" i="2" s="1"/>
  <c r="M338" i="2"/>
  <c r="Z338" i="2" s="1"/>
  <c r="M339" i="2"/>
  <c r="Z339" i="2" s="1"/>
  <c r="M340" i="2"/>
  <c r="Z340" i="2" s="1"/>
  <c r="M341" i="2"/>
  <c r="Z341" i="2" s="1"/>
  <c r="M342" i="2"/>
  <c r="Z342" i="2" s="1"/>
  <c r="M343" i="2"/>
  <c r="Z343" i="2" s="1"/>
  <c r="M344" i="2"/>
  <c r="Z344" i="2" s="1"/>
  <c r="M345" i="2"/>
  <c r="Z345" i="2" s="1"/>
  <c r="M346" i="2"/>
  <c r="Z346" i="2" s="1"/>
  <c r="M347" i="2"/>
  <c r="Z347" i="2" s="1"/>
  <c r="M348" i="2"/>
  <c r="Z348" i="2" s="1"/>
  <c r="M349" i="2"/>
  <c r="Z349" i="2" s="1"/>
  <c r="M350" i="2"/>
  <c r="Z350" i="2" s="1"/>
  <c r="M351" i="2"/>
  <c r="Z351" i="2" s="1"/>
  <c r="M352" i="2"/>
  <c r="Z352" i="2" s="1"/>
  <c r="M353" i="2"/>
  <c r="Z353" i="2" s="1"/>
  <c r="M354" i="2"/>
  <c r="Z354" i="2" s="1"/>
  <c r="M355" i="2"/>
  <c r="Z355" i="2" s="1"/>
  <c r="M356" i="2"/>
  <c r="Z356" i="2" s="1"/>
  <c r="M357" i="2"/>
  <c r="Z357" i="2" s="1"/>
  <c r="M358" i="2"/>
  <c r="M359" i="2"/>
  <c r="M360" i="2"/>
  <c r="Z360" i="2" s="1"/>
  <c r="M361" i="2"/>
  <c r="Z361" i="2" s="1"/>
  <c r="M362" i="2"/>
  <c r="Z362" i="2" s="1"/>
  <c r="M363" i="2"/>
  <c r="Z363" i="2" s="1"/>
  <c r="M365" i="2"/>
  <c r="M366" i="2"/>
  <c r="Z366" i="2" s="1"/>
  <c r="M367" i="2"/>
  <c r="Z367" i="2" s="1"/>
  <c r="M368" i="2"/>
  <c r="Z368" i="2" s="1"/>
  <c r="M369" i="2"/>
  <c r="Z369" i="2" s="1"/>
  <c r="M370" i="2"/>
  <c r="Z370" i="2" s="1"/>
  <c r="M371" i="2"/>
  <c r="Z371" i="2" s="1"/>
  <c r="M372" i="2"/>
  <c r="Z372" i="2" s="1"/>
  <c r="M373" i="2"/>
  <c r="Z373" i="2" s="1"/>
  <c r="M374" i="2"/>
  <c r="Z374" i="2" s="1"/>
  <c r="M375" i="2"/>
  <c r="Z375" i="2" s="1"/>
  <c r="M376" i="2"/>
  <c r="Z376" i="2" s="1"/>
  <c r="M377" i="2"/>
  <c r="Z377" i="2" s="1"/>
  <c r="M378" i="2"/>
  <c r="Z378" i="2" s="1"/>
  <c r="M379" i="2"/>
  <c r="Z379" i="2" s="1"/>
  <c r="M380" i="2"/>
  <c r="Z380" i="2" s="1"/>
  <c r="M381" i="2"/>
  <c r="Z381" i="2" s="1"/>
  <c r="M382" i="2"/>
  <c r="Z382" i="2" s="1"/>
  <c r="M383" i="2"/>
  <c r="Z383" i="2" s="1"/>
  <c r="M384" i="2"/>
  <c r="Z384" i="2" s="1"/>
  <c r="M385" i="2"/>
  <c r="Z385" i="2" s="1"/>
  <c r="M386" i="2"/>
  <c r="Z386" i="2" s="1"/>
  <c r="M387" i="2"/>
  <c r="Z387" i="2" s="1"/>
  <c r="M388" i="2"/>
  <c r="Z388" i="2" s="1"/>
  <c r="M389" i="2"/>
  <c r="Z389" i="2" s="1"/>
  <c r="M390" i="2"/>
  <c r="Z390" i="2" s="1"/>
  <c r="M391" i="2"/>
  <c r="M392" i="2"/>
  <c r="M393" i="2"/>
  <c r="Z393" i="2" s="1"/>
  <c r="M394" i="2"/>
  <c r="Z394" i="2" s="1"/>
  <c r="M395" i="2"/>
  <c r="Z395" i="2" s="1"/>
  <c r="M396" i="2"/>
  <c r="Z396" i="2" s="1"/>
  <c r="M398" i="2"/>
  <c r="M399" i="2"/>
  <c r="Z399" i="2" s="1"/>
  <c r="M400" i="2"/>
  <c r="Z400" i="2" s="1"/>
  <c r="M401" i="2"/>
  <c r="Z401" i="2" s="1"/>
  <c r="M402" i="2"/>
  <c r="Z402" i="2" s="1"/>
  <c r="M403" i="2"/>
  <c r="Z403" i="2" s="1"/>
  <c r="M404" i="2"/>
  <c r="Z404" i="2" s="1"/>
  <c r="M405" i="2"/>
  <c r="Z405" i="2" s="1"/>
  <c r="M406" i="2"/>
  <c r="Z406" i="2" s="1"/>
  <c r="M407" i="2"/>
  <c r="Z407" i="2" s="1"/>
  <c r="M408" i="2"/>
  <c r="Z408" i="2" s="1"/>
  <c r="M409" i="2"/>
  <c r="Z409" i="2" s="1"/>
  <c r="M410" i="2"/>
  <c r="Z410" i="2" s="1"/>
  <c r="M411" i="2"/>
  <c r="Z411" i="2" s="1"/>
  <c r="M412" i="2"/>
  <c r="Z412" i="2" s="1"/>
  <c r="M413" i="2"/>
  <c r="Z413" i="2" s="1"/>
  <c r="M414" i="2"/>
  <c r="Z414" i="2" s="1"/>
  <c r="M415" i="2"/>
  <c r="Z415" i="2" s="1"/>
  <c r="M416" i="2"/>
  <c r="Z416" i="2" s="1"/>
  <c r="M417" i="2"/>
  <c r="Z417" i="2" s="1"/>
  <c r="M418" i="2"/>
  <c r="Z418" i="2" s="1"/>
  <c r="M419" i="2"/>
  <c r="Z419" i="2" s="1"/>
  <c r="M420" i="2"/>
  <c r="Z420" i="2" s="1"/>
  <c r="M421" i="2"/>
  <c r="Z421" i="2" s="1"/>
  <c r="M422" i="2"/>
  <c r="Z422" i="2" s="1"/>
  <c r="M423" i="2"/>
  <c r="Z423" i="2" s="1"/>
  <c r="M424" i="2"/>
  <c r="M425" i="2"/>
  <c r="M426" i="2"/>
  <c r="Z426" i="2" s="1"/>
  <c r="M427" i="2"/>
  <c r="Z427" i="2" s="1"/>
  <c r="M428" i="2"/>
  <c r="Z428" i="2" s="1"/>
  <c r="M429" i="2"/>
  <c r="Z429" i="2" s="1"/>
  <c r="M431" i="2"/>
  <c r="M432" i="2"/>
  <c r="Z432" i="2" s="1"/>
  <c r="M433" i="2"/>
  <c r="Z433" i="2" s="1"/>
  <c r="M434" i="2"/>
  <c r="Z434" i="2" s="1"/>
  <c r="M435" i="2"/>
  <c r="Z435" i="2" s="1"/>
  <c r="M436" i="2"/>
  <c r="Z436" i="2" s="1"/>
  <c r="M437" i="2"/>
  <c r="Z437" i="2" s="1"/>
  <c r="M438" i="2"/>
  <c r="Z438" i="2" s="1"/>
  <c r="M439" i="2"/>
  <c r="Z439" i="2" s="1"/>
  <c r="M440" i="2"/>
  <c r="Z440" i="2" s="1"/>
  <c r="M441" i="2"/>
  <c r="Z441" i="2" s="1"/>
  <c r="M442" i="2"/>
  <c r="Z442" i="2" s="1"/>
  <c r="M443" i="2"/>
  <c r="Z443" i="2" s="1"/>
  <c r="M444" i="2"/>
  <c r="Z444" i="2" s="1"/>
  <c r="M445" i="2"/>
  <c r="Z445" i="2" s="1"/>
  <c r="M446" i="2"/>
  <c r="Z446" i="2" s="1"/>
  <c r="M447" i="2"/>
  <c r="Z447" i="2" s="1"/>
  <c r="M448" i="2"/>
  <c r="Z448" i="2" s="1"/>
  <c r="M449" i="2"/>
  <c r="Z449" i="2" s="1"/>
  <c r="M450" i="2"/>
  <c r="Z450" i="2" s="1"/>
  <c r="M451" i="2"/>
  <c r="Z451" i="2" s="1"/>
  <c r="M452" i="2"/>
  <c r="Z452" i="2" s="1"/>
  <c r="M453" i="2"/>
  <c r="Z453" i="2" s="1"/>
  <c r="M454" i="2"/>
  <c r="Z454" i="2" s="1"/>
  <c r="M455" i="2"/>
  <c r="Z455" i="2" s="1"/>
  <c r="M456" i="2"/>
  <c r="Z456" i="2" s="1"/>
  <c r="M457" i="2"/>
  <c r="M458" i="2"/>
  <c r="M459" i="2"/>
  <c r="Z459" i="2" s="1"/>
  <c r="M460" i="2"/>
  <c r="Z460" i="2" s="1"/>
  <c r="M461" i="2"/>
  <c r="Z461" i="2" s="1"/>
  <c r="M462" i="2"/>
  <c r="Z462" i="2" s="1"/>
  <c r="M464" i="2"/>
  <c r="M465" i="2"/>
  <c r="Z465" i="2" s="1"/>
  <c r="M466" i="2"/>
  <c r="Z466" i="2" s="1"/>
  <c r="M467" i="2"/>
  <c r="Z467" i="2" s="1"/>
  <c r="M468" i="2"/>
  <c r="Z468" i="2" s="1"/>
  <c r="M469" i="2"/>
  <c r="Z469" i="2" s="1"/>
  <c r="M470" i="2"/>
  <c r="Z470" i="2" s="1"/>
  <c r="M471" i="2"/>
  <c r="Z471" i="2" s="1"/>
  <c r="M472" i="2"/>
  <c r="Z472" i="2" s="1"/>
  <c r="M473" i="2"/>
  <c r="Z473" i="2" s="1"/>
  <c r="M474" i="2"/>
  <c r="Z474" i="2" s="1"/>
  <c r="M475" i="2"/>
  <c r="Z475" i="2" s="1"/>
  <c r="M476" i="2"/>
  <c r="Z476" i="2" s="1"/>
  <c r="M477" i="2"/>
  <c r="Z477" i="2" s="1"/>
  <c r="M478" i="2"/>
  <c r="Z478" i="2" s="1"/>
  <c r="M479" i="2"/>
  <c r="Z479" i="2" s="1"/>
  <c r="M480" i="2"/>
  <c r="Z480" i="2" s="1"/>
  <c r="M481" i="2"/>
  <c r="Z481" i="2" s="1"/>
  <c r="M482" i="2"/>
  <c r="Z482" i="2" s="1"/>
  <c r="M483" i="2"/>
  <c r="Z483" i="2" s="1"/>
  <c r="M484" i="2"/>
  <c r="Z484" i="2" s="1"/>
  <c r="M485" i="2"/>
  <c r="Z485" i="2" s="1"/>
  <c r="M486" i="2"/>
  <c r="Z486" i="2" s="1"/>
  <c r="M487" i="2"/>
  <c r="Z487" i="2" s="1"/>
  <c r="M488" i="2"/>
  <c r="Z488" i="2" s="1"/>
  <c r="M489" i="2"/>
  <c r="Z489" i="2" s="1"/>
  <c r="M490" i="2"/>
  <c r="M491" i="2"/>
  <c r="M492" i="2"/>
  <c r="Z492" i="2" s="1"/>
  <c r="M493" i="2"/>
  <c r="Z493" i="2" s="1"/>
  <c r="M494" i="2"/>
  <c r="Z494" i="2" s="1"/>
  <c r="M495" i="2"/>
  <c r="Z495" i="2" s="1"/>
  <c r="M497" i="2"/>
  <c r="M498" i="2"/>
  <c r="Z498" i="2" s="1"/>
  <c r="M499" i="2"/>
  <c r="Z499" i="2" s="1"/>
  <c r="M500" i="2"/>
  <c r="Z500" i="2" s="1"/>
  <c r="M501" i="2"/>
  <c r="Z501" i="2" s="1"/>
  <c r="M502" i="2"/>
  <c r="Z502" i="2" s="1"/>
  <c r="M503" i="2"/>
  <c r="Z503" i="2" s="1"/>
  <c r="M504" i="2"/>
  <c r="Z504" i="2" s="1"/>
  <c r="M505" i="2"/>
  <c r="Z505" i="2" s="1"/>
  <c r="M506" i="2"/>
  <c r="Z506" i="2" s="1"/>
  <c r="M507" i="2"/>
  <c r="Z507" i="2" s="1"/>
  <c r="M508" i="2"/>
  <c r="Z508" i="2" s="1"/>
  <c r="M509" i="2"/>
  <c r="Z509" i="2" s="1"/>
  <c r="M510" i="2"/>
  <c r="Z510" i="2" s="1"/>
  <c r="M511" i="2"/>
  <c r="Z511" i="2" s="1"/>
  <c r="M512" i="2"/>
  <c r="Z512" i="2" s="1"/>
  <c r="M513" i="2"/>
  <c r="Z513" i="2" s="1"/>
  <c r="M514" i="2"/>
  <c r="Z514" i="2" s="1"/>
  <c r="M515" i="2"/>
  <c r="Z515" i="2" s="1"/>
  <c r="M516" i="2"/>
  <c r="Z516" i="2" s="1"/>
  <c r="M517" i="2"/>
  <c r="Z517" i="2" s="1"/>
  <c r="M518" i="2"/>
  <c r="Z518" i="2" s="1"/>
  <c r="M519" i="2"/>
  <c r="Z519" i="2" s="1"/>
  <c r="M520" i="2"/>
  <c r="Z520" i="2" s="1"/>
  <c r="M521" i="2"/>
  <c r="Z521" i="2" s="1"/>
  <c r="M522" i="2"/>
  <c r="Z522" i="2" s="1"/>
  <c r="M523" i="2"/>
  <c r="M524" i="2"/>
  <c r="M525" i="2"/>
  <c r="Z525" i="2" s="1"/>
  <c r="M526" i="2"/>
  <c r="Z526" i="2" s="1"/>
  <c r="M527" i="2"/>
  <c r="Z527" i="2" s="1"/>
  <c r="M528" i="2"/>
  <c r="Z528" i="2" s="1"/>
  <c r="M530" i="2"/>
  <c r="M531" i="2"/>
  <c r="Z531" i="2" s="1"/>
  <c r="M532" i="2"/>
  <c r="Z532" i="2" s="1"/>
  <c r="M533" i="2"/>
  <c r="Z533" i="2" s="1"/>
  <c r="M534" i="2"/>
  <c r="Z534" i="2" s="1"/>
  <c r="M535" i="2"/>
  <c r="Z535" i="2" s="1"/>
  <c r="M536" i="2"/>
  <c r="Z536" i="2" s="1"/>
  <c r="M537" i="2"/>
  <c r="Z537" i="2" s="1"/>
  <c r="M538" i="2"/>
  <c r="Z538" i="2" s="1"/>
  <c r="M539" i="2"/>
  <c r="Z539" i="2" s="1"/>
  <c r="M540" i="2"/>
  <c r="Z540" i="2" s="1"/>
  <c r="M541" i="2"/>
  <c r="Z541" i="2" s="1"/>
  <c r="M542" i="2"/>
  <c r="Z542" i="2" s="1"/>
  <c r="M543" i="2"/>
  <c r="Z543" i="2" s="1"/>
  <c r="M544" i="2"/>
  <c r="Z544" i="2" s="1"/>
  <c r="M545" i="2"/>
  <c r="Z545" i="2" s="1"/>
  <c r="M546" i="2"/>
  <c r="Z546" i="2" s="1"/>
  <c r="M547" i="2"/>
  <c r="Z547" i="2" s="1"/>
  <c r="M548" i="2"/>
  <c r="Z548" i="2" s="1"/>
  <c r="M549" i="2"/>
  <c r="Z549" i="2" s="1"/>
  <c r="M550" i="2"/>
  <c r="Z550" i="2" s="1"/>
  <c r="M551" i="2"/>
  <c r="Z551" i="2" s="1"/>
  <c r="M552" i="2"/>
  <c r="Z552" i="2" s="1"/>
  <c r="M553" i="2"/>
  <c r="Z553" i="2" s="1"/>
  <c r="M554" i="2"/>
  <c r="Z554" i="2" s="1"/>
  <c r="M555" i="2"/>
  <c r="Z555" i="2" s="1"/>
  <c r="M556" i="2"/>
  <c r="M557" i="2"/>
  <c r="M558" i="2"/>
  <c r="Z558" i="2" s="1"/>
  <c r="M559" i="2"/>
  <c r="Z559" i="2" s="1"/>
  <c r="M560" i="2"/>
  <c r="Z560" i="2" s="1"/>
  <c r="M561" i="2"/>
  <c r="Z561" i="2" s="1"/>
  <c r="M563" i="2"/>
  <c r="M564" i="2"/>
  <c r="Z564" i="2" s="1"/>
  <c r="M565" i="2"/>
  <c r="Z565" i="2" s="1"/>
  <c r="M566" i="2"/>
  <c r="Z566" i="2" s="1"/>
  <c r="M567" i="2"/>
  <c r="Z567" i="2" s="1"/>
  <c r="M568" i="2"/>
  <c r="Z568" i="2" s="1"/>
  <c r="M569" i="2"/>
  <c r="Z569" i="2" s="1"/>
  <c r="M570" i="2"/>
  <c r="Z570" i="2" s="1"/>
  <c r="M571" i="2"/>
  <c r="Z571" i="2" s="1"/>
  <c r="M572" i="2"/>
  <c r="Z572" i="2" s="1"/>
  <c r="M573" i="2"/>
  <c r="Z573" i="2" s="1"/>
  <c r="M574" i="2"/>
  <c r="Z574" i="2" s="1"/>
  <c r="M575" i="2"/>
  <c r="Z575" i="2" s="1"/>
  <c r="M576" i="2"/>
  <c r="Z576" i="2" s="1"/>
  <c r="M577" i="2"/>
  <c r="Z577" i="2" s="1"/>
  <c r="M578" i="2"/>
  <c r="Z578" i="2" s="1"/>
  <c r="M579" i="2"/>
  <c r="Z579" i="2" s="1"/>
  <c r="M580" i="2"/>
  <c r="Z580" i="2" s="1"/>
  <c r="M581" i="2"/>
  <c r="Z581" i="2" s="1"/>
  <c r="M582" i="2"/>
  <c r="Z582" i="2" s="1"/>
  <c r="M583" i="2"/>
  <c r="Z583" i="2" s="1"/>
  <c r="M584" i="2"/>
  <c r="Z584" i="2" s="1"/>
  <c r="M585" i="2"/>
  <c r="Z585" i="2" s="1"/>
  <c r="M586" i="2"/>
  <c r="Z586" i="2" s="1"/>
  <c r="M587" i="2"/>
  <c r="Z587" i="2" s="1"/>
  <c r="M588" i="2"/>
  <c r="Z588" i="2" s="1"/>
  <c r="M589" i="2"/>
  <c r="M590" i="2"/>
  <c r="M591" i="2"/>
  <c r="Z591" i="2" s="1"/>
  <c r="M592" i="2"/>
  <c r="Z592" i="2" s="1"/>
  <c r="M593" i="2"/>
  <c r="Z593" i="2" s="1"/>
  <c r="M594" i="2"/>
  <c r="Z594" i="2" s="1"/>
  <c r="M596" i="2"/>
  <c r="M597" i="2"/>
  <c r="Z597" i="2" s="1"/>
  <c r="M598" i="2"/>
  <c r="Z598" i="2" s="1"/>
  <c r="M599" i="2"/>
  <c r="Z599" i="2" s="1"/>
  <c r="M600" i="2"/>
  <c r="Z600" i="2" s="1"/>
  <c r="M601" i="2"/>
  <c r="Z601" i="2" s="1"/>
  <c r="M602" i="2"/>
  <c r="Z602" i="2" s="1"/>
  <c r="M603" i="2"/>
  <c r="Z603" i="2" s="1"/>
  <c r="M604" i="2"/>
  <c r="Z604" i="2" s="1"/>
  <c r="M605" i="2"/>
  <c r="Z605" i="2" s="1"/>
  <c r="M606" i="2"/>
  <c r="Z606" i="2" s="1"/>
  <c r="M607" i="2"/>
  <c r="Z607" i="2" s="1"/>
  <c r="M608" i="2"/>
  <c r="Z608" i="2" s="1"/>
  <c r="M609" i="2"/>
  <c r="Z609" i="2" s="1"/>
  <c r="M610" i="2"/>
  <c r="Z610" i="2" s="1"/>
  <c r="M611" i="2"/>
  <c r="Z611" i="2" s="1"/>
  <c r="M612" i="2"/>
  <c r="Z612" i="2" s="1"/>
  <c r="M613" i="2"/>
  <c r="Z613" i="2" s="1"/>
  <c r="M614" i="2"/>
  <c r="Z614" i="2" s="1"/>
  <c r="M615" i="2"/>
  <c r="Z615" i="2" s="1"/>
  <c r="M616" i="2"/>
  <c r="Z616" i="2" s="1"/>
  <c r="M617" i="2"/>
  <c r="Z617" i="2" s="1"/>
  <c r="M618" i="2"/>
  <c r="Z618" i="2" s="1"/>
  <c r="M619" i="2"/>
  <c r="Z619" i="2" s="1"/>
  <c r="M620" i="2"/>
  <c r="Z620" i="2" s="1"/>
  <c r="M621" i="2"/>
  <c r="Z621" i="2" s="1"/>
  <c r="M622" i="2"/>
  <c r="M623" i="2"/>
  <c r="M624" i="2"/>
  <c r="Z624" i="2" s="1"/>
  <c r="M625" i="2"/>
  <c r="Z625" i="2" s="1"/>
  <c r="M626" i="2"/>
  <c r="Z626" i="2" s="1"/>
  <c r="M627" i="2"/>
  <c r="Z627" i="2" s="1"/>
  <c r="M629" i="2"/>
  <c r="M630" i="2"/>
  <c r="Z630" i="2" s="1"/>
  <c r="M631" i="2"/>
  <c r="Z631" i="2" s="1"/>
  <c r="M632" i="2"/>
  <c r="Z632" i="2" s="1"/>
  <c r="M633" i="2"/>
  <c r="Z633" i="2" s="1"/>
  <c r="M634" i="2"/>
  <c r="Z634" i="2" s="1"/>
  <c r="M635" i="2"/>
  <c r="Z635" i="2" s="1"/>
  <c r="M636" i="2"/>
  <c r="Z636" i="2" s="1"/>
  <c r="M637" i="2"/>
  <c r="Z637" i="2" s="1"/>
  <c r="M638" i="2"/>
  <c r="Z638" i="2" s="1"/>
  <c r="M639" i="2"/>
  <c r="Z639" i="2" s="1"/>
  <c r="M640" i="2"/>
  <c r="Z640" i="2" s="1"/>
  <c r="M641" i="2"/>
  <c r="Z641" i="2" s="1"/>
  <c r="M642" i="2"/>
  <c r="Z642" i="2" s="1"/>
  <c r="M643" i="2"/>
  <c r="Z643" i="2" s="1"/>
  <c r="M644" i="2"/>
  <c r="Z644" i="2" s="1"/>
  <c r="M645" i="2"/>
  <c r="Z645" i="2" s="1"/>
  <c r="M646" i="2"/>
  <c r="Z646" i="2" s="1"/>
  <c r="M647" i="2"/>
  <c r="Z647" i="2" s="1"/>
  <c r="M648" i="2"/>
  <c r="Z648" i="2" s="1"/>
  <c r="M649" i="2"/>
  <c r="Z649" i="2" s="1"/>
  <c r="M650" i="2"/>
  <c r="Z650" i="2" s="1"/>
  <c r="M651" i="2"/>
  <c r="Z651" i="2" s="1"/>
  <c r="M652" i="2"/>
  <c r="Z652" i="2" s="1"/>
  <c r="M653" i="2"/>
  <c r="Z653" i="2" s="1"/>
  <c r="M654" i="2"/>
  <c r="Z654" i="2" s="1"/>
  <c r="M655" i="2"/>
  <c r="M656" i="2"/>
  <c r="M657" i="2"/>
  <c r="Z657" i="2" s="1"/>
  <c r="M658" i="2"/>
  <c r="Z658" i="2" s="1"/>
  <c r="M659" i="2"/>
  <c r="Z659" i="2" s="1"/>
  <c r="M660" i="2"/>
  <c r="Z660" i="2" s="1"/>
  <c r="M662" i="2"/>
  <c r="M663" i="2"/>
  <c r="Z663" i="2" s="1"/>
  <c r="M664" i="2"/>
  <c r="Z664" i="2" s="1"/>
  <c r="M665" i="2"/>
  <c r="Z665" i="2" s="1"/>
  <c r="M666" i="2"/>
  <c r="Z666" i="2" s="1"/>
  <c r="M667" i="2"/>
  <c r="Z667" i="2" s="1"/>
  <c r="M668" i="2"/>
  <c r="Z668" i="2" s="1"/>
  <c r="M669" i="2"/>
  <c r="Z669" i="2" s="1"/>
  <c r="M670" i="2"/>
  <c r="Z670" i="2" s="1"/>
  <c r="M671" i="2"/>
  <c r="Z671" i="2" s="1"/>
  <c r="M672" i="2"/>
  <c r="Z672" i="2" s="1"/>
  <c r="M673" i="2"/>
  <c r="Z673" i="2" s="1"/>
  <c r="M674" i="2"/>
  <c r="Z674" i="2" s="1"/>
  <c r="M675" i="2"/>
  <c r="Z675" i="2" s="1"/>
  <c r="M676" i="2"/>
  <c r="Z676" i="2" s="1"/>
  <c r="M677" i="2"/>
  <c r="Z677" i="2" s="1"/>
  <c r="M678" i="2"/>
  <c r="Z678" i="2" s="1"/>
  <c r="M679" i="2"/>
  <c r="Z679" i="2" s="1"/>
  <c r="M680" i="2"/>
  <c r="Z680" i="2" s="1"/>
  <c r="M681" i="2"/>
  <c r="Z681" i="2" s="1"/>
  <c r="M682" i="2"/>
  <c r="Z682" i="2" s="1"/>
  <c r="M683" i="2"/>
  <c r="Z683" i="2" s="1"/>
  <c r="M684" i="2"/>
  <c r="Z684" i="2" s="1"/>
  <c r="M685" i="2"/>
  <c r="Z685" i="2" s="1"/>
  <c r="M686" i="2"/>
  <c r="Z686" i="2" s="1"/>
  <c r="M687" i="2"/>
  <c r="Z687" i="2" s="1"/>
  <c r="M688" i="2"/>
  <c r="M689" i="2"/>
  <c r="M690" i="2"/>
  <c r="Z690" i="2" s="1"/>
  <c r="M691" i="2"/>
  <c r="Z691" i="2" s="1"/>
  <c r="M692" i="2"/>
  <c r="Z692" i="2" s="1"/>
  <c r="M693" i="2"/>
  <c r="Z693" i="2" s="1"/>
  <c r="M695" i="2"/>
  <c r="M696" i="2"/>
  <c r="Z696" i="2" s="1"/>
  <c r="M697" i="2"/>
  <c r="Z697" i="2" s="1"/>
  <c r="M698" i="2"/>
  <c r="Z698" i="2" s="1"/>
  <c r="M699" i="2"/>
  <c r="Z699" i="2" s="1"/>
  <c r="M700" i="2"/>
  <c r="Z700" i="2" s="1"/>
  <c r="M701" i="2"/>
  <c r="Z701" i="2" s="1"/>
  <c r="M702" i="2"/>
  <c r="Z702" i="2" s="1"/>
  <c r="M703" i="2"/>
  <c r="Z703" i="2" s="1"/>
  <c r="M704" i="2"/>
  <c r="Z704" i="2" s="1"/>
  <c r="M705" i="2"/>
  <c r="Z705" i="2" s="1"/>
  <c r="M706" i="2"/>
  <c r="Z706" i="2" s="1"/>
  <c r="M707" i="2"/>
  <c r="Z707" i="2" s="1"/>
  <c r="M708" i="2"/>
  <c r="Z708" i="2" s="1"/>
  <c r="M709" i="2"/>
  <c r="Z709" i="2" s="1"/>
  <c r="M710" i="2"/>
  <c r="Z710" i="2" s="1"/>
  <c r="M711" i="2"/>
  <c r="Z711" i="2" s="1"/>
  <c r="M712" i="2"/>
  <c r="Z712" i="2" s="1"/>
  <c r="M713" i="2"/>
  <c r="Z713" i="2" s="1"/>
  <c r="M714" i="2"/>
  <c r="Z714" i="2" s="1"/>
  <c r="M715" i="2"/>
  <c r="Z715" i="2" s="1"/>
  <c r="M716" i="2"/>
  <c r="Z716" i="2" s="1"/>
  <c r="M717" i="2"/>
  <c r="Z717" i="2" s="1"/>
  <c r="M718" i="2"/>
  <c r="Z718" i="2" s="1"/>
  <c r="M719" i="2"/>
  <c r="Z719" i="2" s="1"/>
  <c r="M720" i="2"/>
  <c r="Z720" i="2" s="1"/>
  <c r="M721" i="2"/>
  <c r="M722" i="2"/>
  <c r="M723" i="2"/>
  <c r="Z723" i="2" s="1"/>
  <c r="M724" i="2"/>
  <c r="Z724" i="2" s="1"/>
  <c r="M725" i="2"/>
  <c r="Z725" i="2" s="1"/>
  <c r="M726" i="2"/>
  <c r="Z726" i="2" s="1"/>
  <c r="M728" i="2"/>
  <c r="M729" i="2"/>
  <c r="Z729" i="2" s="1"/>
  <c r="M730" i="2"/>
  <c r="Z730" i="2" s="1"/>
  <c r="M731" i="2"/>
  <c r="Z731" i="2" s="1"/>
  <c r="M732" i="2"/>
  <c r="Z732" i="2" s="1"/>
  <c r="M733" i="2"/>
  <c r="Z733" i="2" s="1"/>
  <c r="M734" i="2"/>
  <c r="Z734" i="2" s="1"/>
  <c r="M735" i="2"/>
  <c r="Z735" i="2" s="1"/>
  <c r="M736" i="2"/>
  <c r="Z736" i="2" s="1"/>
  <c r="M737" i="2"/>
  <c r="Z737" i="2" s="1"/>
  <c r="M738" i="2"/>
  <c r="Z738" i="2" s="1"/>
  <c r="M739" i="2"/>
  <c r="Z739" i="2" s="1"/>
  <c r="M740" i="2"/>
  <c r="Z740" i="2" s="1"/>
  <c r="M741" i="2"/>
  <c r="Z741" i="2" s="1"/>
  <c r="M742" i="2"/>
  <c r="Z742" i="2" s="1"/>
  <c r="M743" i="2"/>
  <c r="Z743" i="2" s="1"/>
  <c r="M744" i="2"/>
  <c r="Z744" i="2" s="1"/>
  <c r="M745" i="2"/>
  <c r="Z745" i="2" s="1"/>
  <c r="M746" i="2"/>
  <c r="Z746" i="2" s="1"/>
  <c r="M747" i="2"/>
  <c r="Z747" i="2" s="1"/>
  <c r="M748" i="2"/>
  <c r="Z748" i="2" s="1"/>
  <c r="M749" i="2"/>
  <c r="Z749" i="2" s="1"/>
  <c r="M750" i="2"/>
  <c r="Z750" i="2" s="1"/>
  <c r="M751" i="2"/>
  <c r="Z751" i="2" s="1"/>
  <c r="M752" i="2"/>
  <c r="Z752" i="2" s="1"/>
  <c r="M753" i="2"/>
  <c r="Z753" i="2" s="1"/>
  <c r="M754" i="2"/>
  <c r="M755" i="2"/>
  <c r="M756" i="2"/>
  <c r="Z756" i="2" s="1"/>
  <c r="M757" i="2"/>
  <c r="Z757" i="2" s="1"/>
  <c r="M758" i="2"/>
  <c r="Z758" i="2" s="1"/>
  <c r="M759" i="2"/>
  <c r="Z759" i="2" s="1"/>
  <c r="M761" i="2"/>
  <c r="M762" i="2"/>
  <c r="Z762" i="2" s="1"/>
  <c r="M763" i="2"/>
  <c r="Z763" i="2" s="1"/>
  <c r="M764" i="2"/>
  <c r="Z764" i="2" s="1"/>
  <c r="M765" i="2"/>
  <c r="Z765" i="2" s="1"/>
  <c r="M766" i="2"/>
  <c r="Z766" i="2" s="1"/>
  <c r="M767" i="2"/>
  <c r="Z767" i="2" s="1"/>
  <c r="M768" i="2"/>
  <c r="Z768" i="2" s="1"/>
  <c r="M769" i="2"/>
  <c r="Z769" i="2" s="1"/>
  <c r="M770" i="2"/>
  <c r="Z770" i="2" s="1"/>
  <c r="M771" i="2"/>
  <c r="Z771" i="2" s="1"/>
  <c r="M772" i="2"/>
  <c r="Z772" i="2" s="1"/>
  <c r="M773" i="2"/>
  <c r="Z773" i="2" s="1"/>
  <c r="M774" i="2"/>
  <c r="Z774" i="2" s="1"/>
  <c r="M775" i="2"/>
  <c r="Z775" i="2" s="1"/>
  <c r="M776" i="2"/>
  <c r="Z776" i="2" s="1"/>
  <c r="M777" i="2"/>
  <c r="Z777" i="2" s="1"/>
  <c r="M778" i="2"/>
  <c r="Z778" i="2" s="1"/>
  <c r="M779" i="2"/>
  <c r="Z779" i="2" s="1"/>
  <c r="M780" i="2"/>
  <c r="Z780" i="2" s="1"/>
  <c r="M781" i="2"/>
  <c r="Z781" i="2" s="1"/>
  <c r="M782" i="2"/>
  <c r="Z782" i="2" s="1"/>
  <c r="M783" i="2"/>
  <c r="Z783" i="2" s="1"/>
  <c r="M784" i="2"/>
  <c r="Z784" i="2" s="1"/>
  <c r="M785" i="2"/>
  <c r="Z785" i="2" s="1"/>
  <c r="M786" i="2"/>
  <c r="Z786" i="2" s="1"/>
  <c r="M787" i="2"/>
  <c r="M788" i="2"/>
  <c r="M789" i="2"/>
  <c r="Z789" i="2" s="1"/>
  <c r="M790" i="2"/>
  <c r="Z790" i="2" s="1"/>
  <c r="M791" i="2"/>
  <c r="Z791" i="2" s="1"/>
  <c r="M792" i="2"/>
  <c r="Z792" i="2" s="1"/>
  <c r="M794" i="2"/>
  <c r="M795" i="2"/>
  <c r="Z795" i="2" s="1"/>
  <c r="M796" i="2"/>
  <c r="Z796" i="2" s="1"/>
  <c r="M797" i="2"/>
  <c r="Z797" i="2" s="1"/>
  <c r="M798" i="2"/>
  <c r="Z798" i="2" s="1"/>
  <c r="M799" i="2"/>
  <c r="Z799" i="2" s="1"/>
  <c r="M800" i="2"/>
  <c r="Z800" i="2" s="1"/>
  <c r="M801" i="2"/>
  <c r="Z801" i="2" s="1"/>
  <c r="M802" i="2"/>
  <c r="Z802" i="2" s="1"/>
  <c r="M803" i="2"/>
  <c r="Z803" i="2" s="1"/>
  <c r="M804" i="2"/>
  <c r="Z804" i="2" s="1"/>
  <c r="M805" i="2"/>
  <c r="Z805" i="2" s="1"/>
  <c r="M806" i="2"/>
  <c r="Z806" i="2" s="1"/>
  <c r="M807" i="2"/>
  <c r="Z807" i="2" s="1"/>
  <c r="M808" i="2"/>
  <c r="Z808" i="2" s="1"/>
  <c r="M809" i="2"/>
  <c r="Z809" i="2" s="1"/>
  <c r="M810" i="2"/>
  <c r="Z810" i="2" s="1"/>
  <c r="M811" i="2"/>
  <c r="Z811" i="2" s="1"/>
  <c r="M812" i="2"/>
  <c r="Z812" i="2" s="1"/>
  <c r="M813" i="2"/>
  <c r="Z813" i="2" s="1"/>
  <c r="M814" i="2"/>
  <c r="Z814" i="2" s="1"/>
  <c r="M815" i="2"/>
  <c r="Z815" i="2" s="1"/>
  <c r="M816" i="2"/>
  <c r="Z816" i="2" s="1"/>
  <c r="M817" i="2"/>
  <c r="Z817" i="2" s="1"/>
  <c r="M818" i="2"/>
  <c r="Z818" i="2" s="1"/>
  <c r="M819" i="2"/>
  <c r="Z819" i="2" s="1"/>
  <c r="M820" i="2"/>
  <c r="M821" i="2"/>
  <c r="M822" i="2"/>
  <c r="Z822" i="2" s="1"/>
  <c r="M823" i="2"/>
  <c r="Z823" i="2" s="1"/>
  <c r="M824" i="2"/>
  <c r="Z824" i="2" s="1"/>
  <c r="M825" i="2"/>
  <c r="Z825" i="2" s="1"/>
  <c r="Q631" i="1"/>
  <c r="Q630" i="1" s="1"/>
  <c r="Q629" i="1" s="1"/>
  <c r="Q628" i="1" s="1"/>
  <c r="Q627" i="1" s="1"/>
  <c r="Q626" i="1" s="1"/>
  <c r="P631" i="1"/>
  <c r="P630" i="1" s="1"/>
  <c r="P629" i="1" s="1"/>
  <c r="P628" i="1" s="1"/>
  <c r="P627" i="1" s="1"/>
  <c r="P626" i="1" s="1"/>
  <c r="P572" i="1"/>
  <c r="Q572" i="1"/>
  <c r="Q573" i="1"/>
  <c r="P573" i="1"/>
  <c r="Q549" i="1"/>
  <c r="Q548" i="1" s="1"/>
  <c r="P549" i="1"/>
  <c r="P548" i="1" s="1"/>
  <c r="Q525" i="1"/>
  <c r="Q524" i="1" s="1"/>
  <c r="Q523" i="1" s="1"/>
  <c r="Q522" i="1" s="1"/>
  <c r="P525" i="1"/>
  <c r="P524" i="1" s="1"/>
  <c r="P523" i="1" s="1"/>
  <c r="P522" i="1" s="1"/>
  <c r="O498" i="1"/>
  <c r="O497" i="1" s="1"/>
  <c r="O496" i="1" s="1"/>
  <c r="R497" i="1"/>
  <c r="R496" i="1" s="1"/>
  <c r="Q421" i="1"/>
  <c r="Q420" i="1" s="1"/>
  <c r="Q419" i="1" s="1"/>
  <c r="Q418" i="1" s="1"/>
  <c r="P421" i="1"/>
  <c r="P420" i="1" s="1"/>
  <c r="P419" i="1" s="1"/>
  <c r="P418" i="1" s="1"/>
  <c r="Q369" i="1"/>
  <c r="Q368" i="1" s="1"/>
  <c r="Q367" i="1" s="1"/>
  <c r="Q366" i="1" s="1"/>
  <c r="P369" i="1"/>
  <c r="P368" i="1" s="1"/>
  <c r="P367" i="1" s="1"/>
  <c r="P366" i="1" s="1"/>
  <c r="Q317" i="1"/>
  <c r="Q316" i="1" s="1"/>
  <c r="Q315" i="1" s="1"/>
  <c r="Q314" i="1" s="1"/>
  <c r="P317" i="1"/>
  <c r="P316" i="1" s="1"/>
  <c r="P315" i="1" s="1"/>
  <c r="P314" i="1" s="1"/>
  <c r="Q343" i="1"/>
  <c r="Q342" i="1" s="1"/>
  <c r="Q341" i="1" s="1"/>
  <c r="Q340" i="1" s="1"/>
  <c r="P343" i="1"/>
  <c r="P342" i="1" s="1"/>
  <c r="P341" i="1" s="1"/>
  <c r="P340" i="1" s="1"/>
  <c r="O236" i="1"/>
  <c r="Q161" i="1"/>
  <c r="Q160" i="1" s="1"/>
  <c r="Q159" i="1" s="1"/>
  <c r="Q158" i="1" s="1"/>
  <c r="P161" i="1"/>
  <c r="P160" i="1" s="1"/>
  <c r="P159" i="1" s="1"/>
  <c r="P158" i="1" s="1"/>
  <c r="R133" i="1"/>
  <c r="R132" i="1" s="1"/>
  <c r="Q213" i="1"/>
  <c r="Q212" i="1" s="1"/>
  <c r="Q211" i="1" s="1"/>
  <c r="Q210" i="1" s="1"/>
  <c r="P213" i="1"/>
  <c r="P212" i="1" s="1"/>
  <c r="P211" i="1" s="1"/>
  <c r="P210" i="1" s="1"/>
  <c r="N587" i="1"/>
  <c r="L630" i="1"/>
  <c r="L629" i="1" s="1"/>
  <c r="L628" i="1" s="1"/>
  <c r="L627" i="1" s="1"/>
  <c r="L626" i="1" s="1"/>
  <c r="K630" i="1"/>
  <c r="K629" i="1" s="1"/>
  <c r="K628" i="1" s="1"/>
  <c r="K627" i="1" s="1"/>
  <c r="K626" i="1" s="1"/>
  <c r="J630" i="1"/>
  <c r="J629" i="1" s="1"/>
  <c r="J628" i="1" s="1"/>
  <c r="J627" i="1" s="1"/>
  <c r="J626" i="1" s="1"/>
  <c r="L604" i="1"/>
  <c r="L603" i="1" s="1"/>
  <c r="L602" i="1" s="1"/>
  <c r="L601" i="1" s="1"/>
  <c r="L600" i="1" s="1"/>
  <c r="K604" i="1"/>
  <c r="K603" i="1" s="1"/>
  <c r="K602" i="1" s="1"/>
  <c r="K601" i="1" s="1"/>
  <c r="K600" i="1" s="1"/>
  <c r="J604" i="1"/>
  <c r="J603" i="1" s="1"/>
  <c r="J602" i="1" s="1"/>
  <c r="J601" i="1" s="1"/>
  <c r="J600" i="1" s="1"/>
  <c r="L578" i="1"/>
  <c r="L577" i="1" s="1"/>
  <c r="L576" i="1" s="1"/>
  <c r="L575" i="1" s="1"/>
  <c r="L574" i="1" s="1"/>
  <c r="K578" i="1"/>
  <c r="K577" i="1" s="1"/>
  <c r="K576" i="1" s="1"/>
  <c r="K575" i="1" s="1"/>
  <c r="K574" i="1" s="1"/>
  <c r="J578" i="1"/>
  <c r="J577" i="1" s="1"/>
  <c r="J576" i="1" s="1"/>
  <c r="J575" i="1" s="1"/>
  <c r="J574" i="1" s="1"/>
  <c r="J552" i="1"/>
  <c r="J551" i="1" s="1"/>
  <c r="J550" i="1" s="1"/>
  <c r="J549" i="1" s="1"/>
  <c r="J548" i="1" s="1"/>
  <c r="K552" i="1"/>
  <c r="K551" i="1" s="1"/>
  <c r="K550" i="1" s="1"/>
  <c r="K549" i="1" s="1"/>
  <c r="K548" i="1" s="1"/>
  <c r="L552" i="1"/>
  <c r="L551" i="1" s="1"/>
  <c r="L550" i="1" s="1"/>
  <c r="L549" i="1" s="1"/>
  <c r="L548" i="1" s="1"/>
  <c r="O526" i="1"/>
  <c r="L526" i="1"/>
  <c r="L525" i="1" s="1"/>
  <c r="L524" i="1" s="1"/>
  <c r="L523" i="1" s="1"/>
  <c r="L522" i="1" s="1"/>
  <c r="K526" i="1"/>
  <c r="K525" i="1" s="1"/>
  <c r="K524" i="1" s="1"/>
  <c r="K523" i="1" s="1"/>
  <c r="K522" i="1" s="1"/>
  <c r="J526" i="1"/>
  <c r="J525" i="1" s="1"/>
  <c r="J524" i="1" s="1"/>
  <c r="J523" i="1" s="1"/>
  <c r="J522" i="1" s="1"/>
  <c r="L500" i="1"/>
  <c r="L499" i="1" s="1"/>
  <c r="L498" i="1" s="1"/>
  <c r="L497" i="1" s="1"/>
  <c r="L496" i="1" s="1"/>
  <c r="K500" i="1"/>
  <c r="K499" i="1" s="1"/>
  <c r="K498" i="1" s="1"/>
  <c r="K497" i="1" s="1"/>
  <c r="K496" i="1" s="1"/>
  <c r="J500" i="1"/>
  <c r="J499" i="1" s="1"/>
  <c r="J498" i="1" s="1"/>
  <c r="J497" i="1" s="1"/>
  <c r="J496" i="1" s="1"/>
  <c r="L474" i="1"/>
  <c r="L473" i="1" s="1"/>
  <c r="L472" i="1" s="1"/>
  <c r="L471" i="1" s="1"/>
  <c r="L470" i="1" s="1"/>
  <c r="K474" i="1"/>
  <c r="K473" i="1" s="1"/>
  <c r="K472" i="1" s="1"/>
  <c r="K471" i="1" s="1"/>
  <c r="K470" i="1" s="1"/>
  <c r="J474" i="1"/>
  <c r="J473" i="1" s="1"/>
  <c r="J472" i="1" s="1"/>
  <c r="J471" i="1" s="1"/>
  <c r="J470" i="1" s="1"/>
  <c r="L448" i="1"/>
  <c r="L447" i="1" s="1"/>
  <c r="L446" i="1" s="1"/>
  <c r="L445" i="1" s="1"/>
  <c r="L444" i="1" s="1"/>
  <c r="K448" i="1"/>
  <c r="K447" i="1" s="1"/>
  <c r="K446" i="1" s="1"/>
  <c r="K445" i="1" s="1"/>
  <c r="K444" i="1" s="1"/>
  <c r="J448" i="1"/>
  <c r="J447" i="1" s="1"/>
  <c r="J446" i="1" s="1"/>
  <c r="J445" i="1" s="1"/>
  <c r="J444" i="1" s="1"/>
  <c r="L422" i="1"/>
  <c r="L421" i="1" s="1"/>
  <c r="L420" i="1" s="1"/>
  <c r="L419" i="1" s="1"/>
  <c r="L418" i="1" s="1"/>
  <c r="K422" i="1"/>
  <c r="K421" i="1" s="1"/>
  <c r="K420" i="1" s="1"/>
  <c r="K419" i="1" s="1"/>
  <c r="K418" i="1" s="1"/>
  <c r="J422" i="1"/>
  <c r="J421" i="1" s="1"/>
  <c r="J420" i="1" s="1"/>
  <c r="J419" i="1" s="1"/>
  <c r="J418" i="1" s="1"/>
  <c r="L370" i="1"/>
  <c r="L369" i="1" s="1"/>
  <c r="L368" i="1" s="1"/>
  <c r="L367" i="1" s="1"/>
  <c r="L366" i="1" s="1"/>
  <c r="K370" i="1"/>
  <c r="K369" i="1" s="1"/>
  <c r="K368" i="1" s="1"/>
  <c r="K367" i="1" s="1"/>
  <c r="K366" i="1" s="1"/>
  <c r="J370" i="1"/>
  <c r="J369" i="1" s="1"/>
  <c r="J368" i="1" s="1"/>
  <c r="J367" i="1" s="1"/>
  <c r="J366" i="1" s="1"/>
  <c r="O370" i="1"/>
  <c r="L396" i="1"/>
  <c r="L395" i="1" s="1"/>
  <c r="L394" i="1" s="1"/>
  <c r="L393" i="1" s="1"/>
  <c r="L392" i="1" s="1"/>
  <c r="K396" i="1"/>
  <c r="K395" i="1" s="1"/>
  <c r="K394" i="1" s="1"/>
  <c r="K393" i="1" s="1"/>
  <c r="K392" i="1" s="1"/>
  <c r="J396" i="1"/>
  <c r="J395" i="1" s="1"/>
  <c r="J394" i="1" s="1"/>
  <c r="J393" i="1" s="1"/>
  <c r="J392" i="1" s="1"/>
  <c r="O318" i="1"/>
  <c r="L318" i="1"/>
  <c r="L317" i="1" s="1"/>
  <c r="L316" i="1" s="1"/>
  <c r="L315" i="1" s="1"/>
  <c r="L314" i="1" s="1"/>
  <c r="K318" i="1"/>
  <c r="K317" i="1" s="1"/>
  <c r="K316" i="1" s="1"/>
  <c r="K315" i="1" s="1"/>
  <c r="K314" i="1" s="1"/>
  <c r="J318" i="1"/>
  <c r="J317" i="1" s="1"/>
  <c r="J316" i="1" s="1"/>
  <c r="J315" i="1" s="1"/>
  <c r="J314" i="1" s="1"/>
  <c r="L344" i="1"/>
  <c r="L343" i="1" s="1"/>
  <c r="L342" i="1" s="1"/>
  <c r="L341" i="1" s="1"/>
  <c r="L340" i="1" s="1"/>
  <c r="K344" i="1"/>
  <c r="K343" i="1" s="1"/>
  <c r="K342" i="1" s="1"/>
  <c r="K341" i="1" s="1"/>
  <c r="K340" i="1" s="1"/>
  <c r="J344" i="1"/>
  <c r="J343" i="1" s="1"/>
  <c r="J342" i="1" s="1"/>
  <c r="J341" i="1" s="1"/>
  <c r="J340" i="1" s="1"/>
  <c r="O344" i="1"/>
  <c r="L292" i="1"/>
  <c r="L291" i="1" s="1"/>
  <c r="L290" i="1" s="1"/>
  <c r="L289" i="1" s="1"/>
  <c r="L288" i="1" s="1"/>
  <c r="K292" i="1"/>
  <c r="K291" i="1" s="1"/>
  <c r="K290" i="1" s="1"/>
  <c r="K289" i="1" s="1"/>
  <c r="K288" i="1" s="1"/>
  <c r="J292" i="1"/>
  <c r="J291" i="1" s="1"/>
  <c r="J290" i="1" s="1"/>
  <c r="J289" i="1" s="1"/>
  <c r="J288" i="1" s="1"/>
  <c r="L266" i="1"/>
  <c r="L265" i="1" s="1"/>
  <c r="L264" i="1" s="1"/>
  <c r="L263" i="1" s="1"/>
  <c r="L262" i="1" s="1"/>
  <c r="K266" i="1"/>
  <c r="K265" i="1" s="1"/>
  <c r="K264" i="1" s="1"/>
  <c r="K263" i="1" s="1"/>
  <c r="K262" i="1" s="1"/>
  <c r="J266" i="1"/>
  <c r="J265" i="1" s="1"/>
  <c r="J264" i="1" s="1"/>
  <c r="J263" i="1" s="1"/>
  <c r="J262" i="1" s="1"/>
  <c r="L240" i="1"/>
  <c r="L239" i="1" s="1"/>
  <c r="L238" i="1" s="1"/>
  <c r="L237" i="1" s="1"/>
  <c r="L236" i="1" s="1"/>
  <c r="K240" i="1"/>
  <c r="K239" i="1" s="1"/>
  <c r="K238" i="1" s="1"/>
  <c r="K237" i="1" s="1"/>
  <c r="K236" i="1" s="1"/>
  <c r="J240" i="1"/>
  <c r="J239" i="1" s="1"/>
  <c r="J238" i="1" s="1"/>
  <c r="J237" i="1" s="1"/>
  <c r="J236" i="1" s="1"/>
  <c r="L188" i="1"/>
  <c r="L187" i="1" s="1"/>
  <c r="L186" i="1" s="1"/>
  <c r="L185" i="1" s="1"/>
  <c r="L184" i="1" s="1"/>
  <c r="K188" i="1"/>
  <c r="K187" i="1" s="1"/>
  <c r="K186" i="1" s="1"/>
  <c r="K185" i="1" s="1"/>
  <c r="K184" i="1" s="1"/>
  <c r="J188" i="1"/>
  <c r="J187" i="1" s="1"/>
  <c r="J186" i="1" s="1"/>
  <c r="J185" i="1" s="1"/>
  <c r="J184" i="1" s="1"/>
  <c r="O162" i="1"/>
  <c r="L162" i="1"/>
  <c r="L161" i="1" s="1"/>
  <c r="L160" i="1" s="1"/>
  <c r="L159" i="1" s="1"/>
  <c r="L158" i="1" s="1"/>
  <c r="K162" i="1"/>
  <c r="K161" i="1" s="1"/>
  <c r="K160" i="1" s="1"/>
  <c r="K159" i="1" s="1"/>
  <c r="K158" i="1" s="1"/>
  <c r="J162" i="1"/>
  <c r="J161" i="1" s="1"/>
  <c r="J160" i="1" s="1"/>
  <c r="J159" i="1" s="1"/>
  <c r="J158" i="1" s="1"/>
  <c r="L136" i="1"/>
  <c r="L135" i="1" s="1"/>
  <c r="L134" i="1" s="1"/>
  <c r="L133" i="1" s="1"/>
  <c r="L132" i="1" s="1"/>
  <c r="K136" i="1"/>
  <c r="K135" i="1" s="1"/>
  <c r="K134" i="1" s="1"/>
  <c r="K133" i="1" s="1"/>
  <c r="K132" i="1" s="1"/>
  <c r="J136" i="1"/>
  <c r="J135" i="1" s="1"/>
  <c r="J134" i="1" s="1"/>
  <c r="J133" i="1" s="1"/>
  <c r="J132" i="1" s="1"/>
  <c r="O214" i="1"/>
  <c r="L214" i="1"/>
  <c r="L213" i="1" s="1"/>
  <c r="L212" i="1" s="1"/>
  <c r="L211" i="1" s="1"/>
  <c r="L210" i="1" s="1"/>
  <c r="K214" i="1"/>
  <c r="K213" i="1" s="1"/>
  <c r="K212" i="1" s="1"/>
  <c r="K211" i="1" s="1"/>
  <c r="K210" i="1" s="1"/>
  <c r="J214" i="1"/>
  <c r="J213" i="1" s="1"/>
  <c r="J212" i="1" s="1"/>
  <c r="J211" i="1" s="1"/>
  <c r="J210" i="1" s="1"/>
  <c r="L84" i="1"/>
  <c r="L83" i="1" s="1"/>
  <c r="L82" i="1" s="1"/>
  <c r="L81" i="1" s="1"/>
  <c r="L80" i="1" s="1"/>
  <c r="K84" i="1"/>
  <c r="K83" i="1" s="1"/>
  <c r="K82" i="1" s="1"/>
  <c r="K81" i="1" s="1"/>
  <c r="K80" i="1" s="1"/>
  <c r="J84" i="1"/>
  <c r="J83" i="1" s="1"/>
  <c r="J82" i="1" s="1"/>
  <c r="J81" i="1" s="1"/>
  <c r="J80" i="1" s="1"/>
  <c r="L110" i="1"/>
  <c r="L109" i="1" s="1"/>
  <c r="L108" i="1" s="1"/>
  <c r="L107" i="1" s="1"/>
  <c r="L106" i="1" s="1"/>
  <c r="K110" i="1"/>
  <c r="K109" i="1" s="1"/>
  <c r="K108" i="1" s="1"/>
  <c r="K107" i="1" s="1"/>
  <c r="K106" i="1" s="1"/>
  <c r="J110" i="1"/>
  <c r="J109" i="1" s="1"/>
  <c r="J108" i="1" s="1"/>
  <c r="J107" i="1" s="1"/>
  <c r="J106" i="1" s="1"/>
  <c r="L58" i="1"/>
  <c r="L57" i="1" s="1"/>
  <c r="L56" i="1" s="1"/>
  <c r="L55" i="1" s="1"/>
  <c r="L54" i="1" s="1"/>
  <c r="K58" i="1"/>
  <c r="K57" i="1" s="1"/>
  <c r="K56" i="1" s="1"/>
  <c r="K55" i="1" s="1"/>
  <c r="K54" i="1" s="1"/>
  <c r="J58" i="1"/>
  <c r="J57" i="1" s="1"/>
  <c r="J56" i="1" s="1"/>
  <c r="J55" i="1" s="1"/>
  <c r="J54" i="1" s="1"/>
  <c r="L32" i="1"/>
  <c r="L31" i="1" s="1"/>
  <c r="L30" i="1" s="1"/>
  <c r="L29" i="1" s="1"/>
  <c r="L28" i="1" s="1"/>
  <c r="K32" i="1"/>
  <c r="K31" i="1" s="1"/>
  <c r="K30" i="1" s="1"/>
  <c r="K29" i="1" s="1"/>
  <c r="K28" i="1" s="1"/>
  <c r="J32" i="1"/>
  <c r="J31" i="1" s="1"/>
  <c r="J30" i="1" s="1"/>
  <c r="J29" i="1" s="1"/>
  <c r="J28" i="1" s="1"/>
  <c r="L6" i="1"/>
  <c r="L5" i="1" s="1"/>
  <c r="L4" i="1" s="1"/>
  <c r="L3" i="1" s="1"/>
  <c r="L2" i="1" s="1"/>
  <c r="K6" i="1"/>
  <c r="K5" i="1" s="1"/>
  <c r="K4" i="1" s="1"/>
  <c r="K3" i="1" s="1"/>
  <c r="K2" i="1" s="1"/>
  <c r="J6" i="1"/>
  <c r="J5" i="1" s="1"/>
  <c r="J4" i="1" s="1"/>
  <c r="J3" i="1" s="1"/>
  <c r="J2" i="1" s="1"/>
  <c r="L636" i="1"/>
  <c r="K636" i="1"/>
  <c r="J636" i="1"/>
  <c r="L634" i="1"/>
  <c r="K634" i="1"/>
  <c r="J634" i="1"/>
  <c r="L632" i="1"/>
  <c r="K632" i="1"/>
  <c r="J632" i="1"/>
  <c r="L610" i="1"/>
  <c r="K610" i="1"/>
  <c r="J610" i="1"/>
  <c r="L608" i="1"/>
  <c r="K608" i="1"/>
  <c r="J608" i="1"/>
  <c r="L606" i="1"/>
  <c r="K606" i="1"/>
  <c r="J606" i="1"/>
  <c r="L584" i="1"/>
  <c r="K584" i="1"/>
  <c r="J584" i="1"/>
  <c r="L582" i="1"/>
  <c r="K582" i="1"/>
  <c r="J582" i="1"/>
  <c r="L580" i="1"/>
  <c r="K580" i="1"/>
  <c r="J580" i="1"/>
  <c r="L558" i="1"/>
  <c r="K558" i="1"/>
  <c r="J558" i="1"/>
  <c r="L556" i="1"/>
  <c r="K556" i="1"/>
  <c r="J556" i="1"/>
  <c r="L554" i="1"/>
  <c r="K554" i="1"/>
  <c r="J554" i="1"/>
  <c r="L532" i="1"/>
  <c r="K532" i="1"/>
  <c r="J532" i="1"/>
  <c r="L530" i="1"/>
  <c r="K530" i="1"/>
  <c r="J530" i="1"/>
  <c r="L528" i="1"/>
  <c r="K528" i="1"/>
  <c r="J528" i="1"/>
  <c r="L506" i="1"/>
  <c r="K506" i="1"/>
  <c r="J506" i="1"/>
  <c r="L504" i="1"/>
  <c r="K504" i="1"/>
  <c r="J504" i="1"/>
  <c r="L502" i="1"/>
  <c r="K502" i="1"/>
  <c r="J502" i="1"/>
  <c r="L480" i="1"/>
  <c r="K480" i="1"/>
  <c r="J480" i="1"/>
  <c r="L478" i="1"/>
  <c r="K478" i="1"/>
  <c r="J478" i="1"/>
  <c r="L476" i="1"/>
  <c r="K476" i="1"/>
  <c r="J476" i="1"/>
  <c r="L454" i="1"/>
  <c r="K454" i="1"/>
  <c r="J454" i="1"/>
  <c r="L452" i="1"/>
  <c r="K452" i="1"/>
  <c r="J452" i="1"/>
  <c r="L450" i="1"/>
  <c r="K450" i="1"/>
  <c r="J450" i="1"/>
  <c r="L428" i="1"/>
  <c r="K428" i="1"/>
  <c r="J428" i="1"/>
  <c r="L426" i="1"/>
  <c r="K426" i="1"/>
  <c r="J426" i="1"/>
  <c r="L424" i="1"/>
  <c r="K424" i="1"/>
  <c r="J424" i="1"/>
  <c r="L376" i="1"/>
  <c r="K376" i="1"/>
  <c r="J376" i="1"/>
  <c r="L374" i="1"/>
  <c r="K374" i="1"/>
  <c r="J374" i="1"/>
  <c r="L372" i="1"/>
  <c r="K372" i="1"/>
  <c r="J372" i="1"/>
  <c r="L402" i="1"/>
  <c r="K402" i="1"/>
  <c r="J402" i="1"/>
  <c r="L400" i="1"/>
  <c r="K400" i="1"/>
  <c r="J400" i="1"/>
  <c r="L398" i="1"/>
  <c r="K398" i="1"/>
  <c r="J398" i="1"/>
  <c r="L324" i="1"/>
  <c r="K324" i="1"/>
  <c r="J324" i="1"/>
  <c r="L322" i="1"/>
  <c r="K322" i="1"/>
  <c r="J322" i="1"/>
  <c r="L320" i="1"/>
  <c r="K320" i="1"/>
  <c r="J320" i="1"/>
  <c r="L350" i="1"/>
  <c r="K350" i="1"/>
  <c r="J350" i="1"/>
  <c r="L348" i="1"/>
  <c r="K348" i="1"/>
  <c r="J348" i="1"/>
  <c r="L346" i="1"/>
  <c r="K346" i="1"/>
  <c r="J346" i="1"/>
  <c r="L298" i="1"/>
  <c r="K298" i="1"/>
  <c r="J298" i="1"/>
  <c r="L296" i="1"/>
  <c r="K296" i="1"/>
  <c r="J296" i="1"/>
  <c r="L294" i="1"/>
  <c r="K294" i="1"/>
  <c r="J294" i="1"/>
  <c r="L272" i="1"/>
  <c r="K272" i="1"/>
  <c r="J272" i="1"/>
  <c r="L270" i="1"/>
  <c r="K270" i="1"/>
  <c r="J270" i="1"/>
  <c r="L268" i="1"/>
  <c r="K268" i="1"/>
  <c r="J268" i="1"/>
  <c r="L246" i="1"/>
  <c r="K246" i="1"/>
  <c r="J246" i="1"/>
  <c r="L242" i="1"/>
  <c r="K242" i="1"/>
  <c r="J242" i="1"/>
  <c r="L194" i="1"/>
  <c r="K194" i="1"/>
  <c r="J194" i="1"/>
  <c r="L192" i="1"/>
  <c r="K192" i="1"/>
  <c r="J192" i="1"/>
  <c r="L190" i="1"/>
  <c r="K190" i="1"/>
  <c r="J190" i="1"/>
  <c r="L168" i="1"/>
  <c r="K168" i="1"/>
  <c r="J168" i="1"/>
  <c r="L166" i="1"/>
  <c r="K166" i="1"/>
  <c r="J166" i="1"/>
  <c r="L164" i="1"/>
  <c r="K164" i="1"/>
  <c r="J164" i="1"/>
  <c r="L142" i="1"/>
  <c r="K142" i="1"/>
  <c r="J142" i="1"/>
  <c r="L140" i="1"/>
  <c r="K140" i="1"/>
  <c r="J140" i="1"/>
  <c r="L138" i="1"/>
  <c r="K138" i="1"/>
  <c r="J138" i="1"/>
  <c r="L220" i="1"/>
  <c r="K220" i="1"/>
  <c r="J220" i="1"/>
  <c r="L218" i="1"/>
  <c r="K218" i="1"/>
  <c r="J218" i="1"/>
  <c r="L216" i="1"/>
  <c r="K216" i="1"/>
  <c r="J216" i="1"/>
  <c r="L90" i="1"/>
  <c r="K90" i="1"/>
  <c r="J90" i="1"/>
  <c r="L88" i="1"/>
  <c r="K88" i="1"/>
  <c r="J88" i="1"/>
  <c r="L86" i="1"/>
  <c r="K86" i="1"/>
  <c r="J86" i="1"/>
  <c r="L116" i="1"/>
  <c r="K116" i="1"/>
  <c r="J116" i="1"/>
  <c r="L114" i="1"/>
  <c r="K114" i="1"/>
  <c r="J114" i="1"/>
  <c r="L112" i="1"/>
  <c r="K112" i="1"/>
  <c r="J112" i="1"/>
  <c r="L64" i="1"/>
  <c r="K64" i="1"/>
  <c r="J64" i="1"/>
  <c r="L62" i="1"/>
  <c r="K62" i="1"/>
  <c r="J62" i="1"/>
  <c r="L60" i="1"/>
  <c r="K60" i="1"/>
  <c r="J60" i="1"/>
  <c r="L38" i="1"/>
  <c r="K38" i="1"/>
  <c r="J38" i="1"/>
  <c r="L36" i="1"/>
  <c r="K36" i="1"/>
  <c r="J36" i="1"/>
  <c r="L34" i="1"/>
  <c r="K34" i="1"/>
  <c r="J34" i="1"/>
  <c r="L12" i="1"/>
  <c r="K12" i="1"/>
  <c r="J12" i="1"/>
  <c r="L10" i="1"/>
  <c r="K10" i="1"/>
  <c r="J10" i="1"/>
  <c r="J8" i="1"/>
  <c r="K8" i="1"/>
  <c r="L8" i="1"/>
  <c r="I496" i="1"/>
  <c r="I497" i="1"/>
  <c r="H496" i="1"/>
  <c r="H497" i="1" s="1"/>
  <c r="H470" i="1"/>
  <c r="H307" i="1"/>
  <c r="H185" i="1"/>
  <c r="H186" i="1" s="1"/>
  <c r="H187" i="1" s="1"/>
  <c r="H132" i="1"/>
  <c r="H133" i="1" s="1"/>
  <c r="H218" i="1"/>
  <c r="H2" i="1"/>
  <c r="K470" i="2"/>
  <c r="K471" i="2"/>
  <c r="K472" i="2"/>
  <c r="K473" i="2"/>
  <c r="K474" i="2"/>
  <c r="K475" i="2"/>
  <c r="K476" i="2"/>
  <c r="K477" i="2"/>
  <c r="K478" i="2"/>
  <c r="K479" i="2"/>
  <c r="K480" i="2"/>
  <c r="K481" i="2"/>
  <c r="K482" i="2"/>
  <c r="K483" i="2"/>
  <c r="K484" i="2"/>
  <c r="K485" i="2"/>
  <c r="K486" i="2"/>
  <c r="K487" i="2"/>
  <c r="K488" i="2"/>
  <c r="K489" i="2"/>
  <c r="K490" i="2"/>
  <c r="K491" i="2"/>
  <c r="K492" i="2"/>
  <c r="K493" i="2"/>
  <c r="K494" i="2"/>
  <c r="K495" i="2"/>
  <c r="K497" i="2"/>
  <c r="K498" i="2"/>
  <c r="K499" i="2"/>
  <c r="K500" i="2"/>
  <c r="K501" i="2"/>
  <c r="K502" i="2"/>
  <c r="K503" i="2"/>
  <c r="K504" i="2"/>
  <c r="K505" i="2"/>
  <c r="K506" i="2"/>
  <c r="K507" i="2"/>
  <c r="K508" i="2"/>
  <c r="K509" i="2"/>
  <c r="K510" i="2"/>
  <c r="K511" i="2"/>
  <c r="K512" i="2"/>
  <c r="K513" i="2"/>
  <c r="K514" i="2"/>
  <c r="K515" i="2"/>
  <c r="K516" i="2"/>
  <c r="K517" i="2"/>
  <c r="K518" i="2"/>
  <c r="K519" i="2"/>
  <c r="K520" i="2"/>
  <c r="K521" i="2"/>
  <c r="K522" i="2"/>
  <c r="K523" i="2"/>
  <c r="K524" i="2"/>
  <c r="K525" i="2"/>
  <c r="K526" i="2"/>
  <c r="K527" i="2"/>
  <c r="K528" i="2"/>
  <c r="K530" i="2"/>
  <c r="K531" i="2"/>
  <c r="K532" i="2"/>
  <c r="K533" i="2"/>
  <c r="K534" i="2"/>
  <c r="K535" i="2"/>
  <c r="K536" i="2"/>
  <c r="K537" i="2"/>
  <c r="K538" i="2"/>
  <c r="K539" i="2"/>
  <c r="K540" i="2"/>
  <c r="K541" i="2"/>
  <c r="K542" i="2"/>
  <c r="K543" i="2"/>
  <c r="K544" i="2"/>
  <c r="K545" i="2"/>
  <c r="K546" i="2"/>
  <c r="K547" i="2"/>
  <c r="K548" i="2"/>
  <c r="K549" i="2"/>
  <c r="K550" i="2"/>
  <c r="K551" i="2"/>
  <c r="K552" i="2"/>
  <c r="K553" i="2"/>
  <c r="K554" i="2"/>
  <c r="K555" i="2"/>
  <c r="K556" i="2"/>
  <c r="K557" i="2"/>
  <c r="K558" i="2"/>
  <c r="K559" i="2"/>
  <c r="K560" i="2"/>
  <c r="K561" i="2"/>
  <c r="K563" i="2"/>
  <c r="K564" i="2"/>
  <c r="K565" i="2"/>
  <c r="K566" i="2"/>
  <c r="K567" i="2"/>
  <c r="K568" i="2"/>
  <c r="K569" i="2"/>
  <c r="K570" i="2"/>
  <c r="K571" i="2"/>
  <c r="K572" i="2"/>
  <c r="K573" i="2"/>
  <c r="K574" i="2"/>
  <c r="K575" i="2"/>
  <c r="K576" i="2"/>
  <c r="K577" i="2"/>
  <c r="K578" i="2"/>
  <c r="K579" i="2"/>
  <c r="K580" i="2"/>
  <c r="K581" i="2"/>
  <c r="K582" i="2"/>
  <c r="K583" i="2"/>
  <c r="K584" i="2"/>
  <c r="K585" i="2"/>
  <c r="K586" i="2"/>
  <c r="K587" i="2"/>
  <c r="K588" i="2"/>
  <c r="K589" i="2"/>
  <c r="K590" i="2"/>
  <c r="K591" i="2"/>
  <c r="K592" i="2"/>
  <c r="K593" i="2"/>
  <c r="K594" i="2"/>
  <c r="K596" i="2"/>
  <c r="K597" i="2"/>
  <c r="K598" i="2"/>
  <c r="K599" i="2"/>
  <c r="K600" i="2"/>
  <c r="K601" i="2"/>
  <c r="K602" i="2"/>
  <c r="K603" i="2"/>
  <c r="K604" i="2"/>
  <c r="K605" i="2"/>
  <c r="K606" i="2"/>
  <c r="K607" i="2"/>
  <c r="K608" i="2"/>
  <c r="K609" i="2"/>
  <c r="K610" i="2"/>
  <c r="K611" i="2"/>
  <c r="K612" i="2"/>
  <c r="K613" i="2"/>
  <c r="K614" i="2"/>
  <c r="K615" i="2"/>
  <c r="K616" i="2"/>
  <c r="K617" i="2"/>
  <c r="K618" i="2"/>
  <c r="K619" i="2"/>
  <c r="K620" i="2"/>
  <c r="K621" i="2"/>
  <c r="K622" i="2"/>
  <c r="K623" i="2"/>
  <c r="K624" i="2"/>
  <c r="K625" i="2"/>
  <c r="K626" i="2"/>
  <c r="K627" i="2"/>
  <c r="K629" i="2"/>
  <c r="K630" i="2"/>
  <c r="K631" i="2"/>
  <c r="K632" i="2"/>
  <c r="K633" i="2"/>
  <c r="K634" i="2"/>
  <c r="K635" i="2"/>
  <c r="K636" i="2"/>
  <c r="K637" i="2"/>
  <c r="K638" i="2"/>
  <c r="K639" i="2"/>
  <c r="K640" i="2"/>
  <c r="K641" i="2"/>
  <c r="K642" i="2"/>
  <c r="K643" i="2"/>
  <c r="K644" i="2"/>
  <c r="K645" i="2"/>
  <c r="K646" i="2"/>
  <c r="K647" i="2"/>
  <c r="K648" i="2"/>
  <c r="K649" i="2"/>
  <c r="K650" i="2"/>
  <c r="K651" i="2"/>
  <c r="K652" i="2"/>
  <c r="K653" i="2"/>
  <c r="K654" i="2"/>
  <c r="K655" i="2"/>
  <c r="K656" i="2"/>
  <c r="K657" i="2"/>
  <c r="K658" i="2"/>
  <c r="K659" i="2"/>
  <c r="K660" i="2"/>
  <c r="K662" i="2"/>
  <c r="K663" i="2"/>
  <c r="K664" i="2"/>
  <c r="K665" i="2"/>
  <c r="K666" i="2"/>
  <c r="K667" i="2"/>
  <c r="K668" i="2"/>
  <c r="K669" i="2"/>
  <c r="K670" i="2"/>
  <c r="K671" i="2"/>
  <c r="K672" i="2"/>
  <c r="K673" i="2"/>
  <c r="K674" i="2"/>
  <c r="K675" i="2"/>
  <c r="K676" i="2"/>
  <c r="K677" i="2"/>
  <c r="K678" i="2"/>
  <c r="K679" i="2"/>
  <c r="K680" i="2"/>
  <c r="K681" i="2"/>
  <c r="K682" i="2"/>
  <c r="K683" i="2"/>
  <c r="K684" i="2"/>
  <c r="K685" i="2"/>
  <c r="K686" i="2"/>
  <c r="K687" i="2"/>
  <c r="K688" i="2"/>
  <c r="K689" i="2"/>
  <c r="K690" i="2"/>
  <c r="K691" i="2"/>
  <c r="K692" i="2"/>
  <c r="K693" i="2"/>
  <c r="K695" i="2"/>
  <c r="K696" i="2"/>
  <c r="K697" i="2"/>
  <c r="K698" i="2"/>
  <c r="K699" i="2"/>
  <c r="K700" i="2"/>
  <c r="K701" i="2"/>
  <c r="K702" i="2"/>
  <c r="K703" i="2"/>
  <c r="K704" i="2"/>
  <c r="K705" i="2"/>
  <c r="K706" i="2"/>
  <c r="K707" i="2"/>
  <c r="K708" i="2"/>
  <c r="K709" i="2"/>
  <c r="K710" i="2"/>
  <c r="K711" i="2"/>
  <c r="K712" i="2"/>
  <c r="K713" i="2"/>
  <c r="K714" i="2"/>
  <c r="K715" i="2"/>
  <c r="K716" i="2"/>
  <c r="K717" i="2"/>
  <c r="K718" i="2"/>
  <c r="K719" i="2"/>
  <c r="K720" i="2"/>
  <c r="K721" i="2"/>
  <c r="K722" i="2"/>
  <c r="K723" i="2"/>
  <c r="K724" i="2"/>
  <c r="K725" i="2"/>
  <c r="K726" i="2"/>
  <c r="K728" i="2"/>
  <c r="K729" i="2"/>
  <c r="K730" i="2"/>
  <c r="K731" i="2"/>
  <c r="K732" i="2"/>
  <c r="K733" i="2"/>
  <c r="K734" i="2"/>
  <c r="K735" i="2"/>
  <c r="K736" i="2"/>
  <c r="K737" i="2"/>
  <c r="K738" i="2"/>
  <c r="K739" i="2"/>
  <c r="K740" i="2"/>
  <c r="K741" i="2"/>
  <c r="K742" i="2"/>
  <c r="K743" i="2"/>
  <c r="K744" i="2"/>
  <c r="K745" i="2"/>
  <c r="K746" i="2"/>
  <c r="K747" i="2"/>
  <c r="K748" i="2"/>
  <c r="K749" i="2"/>
  <c r="K750" i="2"/>
  <c r="K751" i="2"/>
  <c r="K752" i="2"/>
  <c r="K753" i="2"/>
  <c r="K754" i="2"/>
  <c r="K755" i="2"/>
  <c r="K756" i="2"/>
  <c r="K757" i="2"/>
  <c r="K758" i="2"/>
  <c r="K759" i="2"/>
  <c r="K761" i="2"/>
  <c r="K762" i="2"/>
  <c r="K763" i="2"/>
  <c r="K764" i="2"/>
  <c r="K765" i="2"/>
  <c r="K766" i="2"/>
  <c r="K767" i="2"/>
  <c r="K768" i="2"/>
  <c r="K769" i="2"/>
  <c r="K770" i="2"/>
  <c r="K771" i="2"/>
  <c r="K772" i="2"/>
  <c r="K773" i="2"/>
  <c r="K774" i="2"/>
  <c r="K775" i="2"/>
  <c r="K776" i="2"/>
  <c r="K777" i="2"/>
  <c r="K778" i="2"/>
  <c r="K779" i="2"/>
  <c r="K780" i="2"/>
  <c r="K781" i="2"/>
  <c r="K782" i="2"/>
  <c r="K783" i="2"/>
  <c r="K784" i="2"/>
  <c r="K785" i="2"/>
  <c r="K786" i="2"/>
  <c r="K787" i="2"/>
  <c r="K788" i="2"/>
  <c r="K789" i="2"/>
  <c r="K790" i="2"/>
  <c r="K791" i="2"/>
  <c r="K792" i="2"/>
  <c r="K794" i="2"/>
  <c r="K795" i="2"/>
  <c r="K796" i="2"/>
  <c r="K797" i="2"/>
  <c r="K798" i="2"/>
  <c r="K799" i="2"/>
  <c r="K800" i="2"/>
  <c r="K801" i="2"/>
  <c r="K802" i="2"/>
  <c r="K803" i="2"/>
  <c r="K804" i="2"/>
  <c r="K805" i="2"/>
  <c r="K806" i="2"/>
  <c r="K807" i="2"/>
  <c r="K808" i="2"/>
  <c r="K809" i="2"/>
  <c r="K810" i="2"/>
  <c r="K811" i="2"/>
  <c r="K812" i="2"/>
  <c r="K813" i="2"/>
  <c r="K814" i="2"/>
  <c r="K815" i="2"/>
  <c r="K816" i="2"/>
  <c r="K817" i="2"/>
  <c r="K818" i="2"/>
  <c r="K819" i="2"/>
  <c r="K820" i="2"/>
  <c r="K821" i="2"/>
  <c r="K822" i="2"/>
  <c r="K823" i="2"/>
  <c r="K824" i="2"/>
  <c r="K825" i="2"/>
  <c r="K4" i="2"/>
  <c r="K5" i="2"/>
  <c r="K6" i="2"/>
  <c r="K7" i="2"/>
  <c r="K8" i="2"/>
  <c r="K9" i="2"/>
  <c r="K10" i="2"/>
  <c r="K11" i="2"/>
  <c r="K12" i="2"/>
  <c r="K13" i="2"/>
  <c r="K14" i="2"/>
  <c r="K15" i="2"/>
  <c r="K16" i="2"/>
  <c r="K17" i="2"/>
  <c r="K18" i="2"/>
  <c r="K19" i="2"/>
  <c r="K20" i="2"/>
  <c r="K21" i="2"/>
  <c r="K22" i="2"/>
  <c r="K23" i="2"/>
  <c r="K24" i="2"/>
  <c r="K25" i="2"/>
  <c r="K26" i="2"/>
  <c r="K27" i="2"/>
  <c r="K28" i="2"/>
  <c r="K29" i="2"/>
  <c r="K30" i="2"/>
  <c r="K31" i="2"/>
  <c r="K32" i="2"/>
  <c r="K33" i="2"/>
  <c r="K35" i="2"/>
  <c r="K36" i="2"/>
  <c r="K37" i="2"/>
  <c r="K38" i="2"/>
  <c r="K39" i="2"/>
  <c r="K40" i="2"/>
  <c r="K41" i="2"/>
  <c r="K42" i="2"/>
  <c r="K43" i="2"/>
  <c r="K44" i="2"/>
  <c r="K45" i="2"/>
  <c r="K46" i="2"/>
  <c r="K47" i="2"/>
  <c r="K48" i="2"/>
  <c r="K49" i="2"/>
  <c r="K50" i="2"/>
  <c r="K51" i="2"/>
  <c r="K52" i="2"/>
  <c r="K53" i="2"/>
  <c r="K54" i="2"/>
  <c r="K55" i="2"/>
  <c r="K56" i="2"/>
  <c r="K57" i="2"/>
  <c r="K58" i="2"/>
  <c r="K59" i="2"/>
  <c r="K60" i="2"/>
  <c r="K61" i="2"/>
  <c r="K62" i="2"/>
  <c r="K63" i="2"/>
  <c r="K64" i="2"/>
  <c r="K65" i="2"/>
  <c r="K66" i="2"/>
  <c r="K67" i="2"/>
  <c r="K69" i="2"/>
  <c r="K70" i="2"/>
  <c r="K71" i="2"/>
  <c r="K72" i="2"/>
  <c r="K73" i="2"/>
  <c r="K74" i="2"/>
  <c r="K75" i="2"/>
  <c r="K76" i="2"/>
  <c r="K77" i="2"/>
  <c r="K78" i="2"/>
  <c r="K79" i="2"/>
  <c r="K80" i="2"/>
  <c r="K81" i="2"/>
  <c r="K82" i="2"/>
  <c r="K83" i="2"/>
  <c r="K84" i="2"/>
  <c r="K85" i="2"/>
  <c r="K86" i="2"/>
  <c r="K87" i="2"/>
  <c r="K88" i="2"/>
  <c r="K89" i="2"/>
  <c r="K90" i="2"/>
  <c r="K91" i="2"/>
  <c r="K92" i="2"/>
  <c r="K93" i="2"/>
  <c r="K94" i="2"/>
  <c r="K95" i="2"/>
  <c r="K96" i="2"/>
  <c r="K97" i="2"/>
  <c r="K98" i="2"/>
  <c r="K99" i="2"/>
  <c r="K101" i="2"/>
  <c r="K102" i="2"/>
  <c r="K103" i="2"/>
  <c r="K104" i="2"/>
  <c r="K105" i="2"/>
  <c r="K106" i="2"/>
  <c r="K107" i="2"/>
  <c r="K108" i="2"/>
  <c r="K109" i="2"/>
  <c r="K110" i="2"/>
  <c r="K111" i="2"/>
  <c r="K112" i="2"/>
  <c r="K113" i="2"/>
  <c r="K114" i="2"/>
  <c r="K115" i="2"/>
  <c r="K116" i="2"/>
  <c r="K117" i="2"/>
  <c r="K118" i="2"/>
  <c r="K119" i="2"/>
  <c r="K120" i="2"/>
  <c r="K121" i="2"/>
  <c r="K122" i="2"/>
  <c r="K123" i="2"/>
  <c r="K124" i="2"/>
  <c r="K125" i="2"/>
  <c r="K126" i="2"/>
  <c r="K127" i="2"/>
  <c r="K128" i="2"/>
  <c r="K129" i="2"/>
  <c r="K130" i="2"/>
  <c r="K131" i="2"/>
  <c r="K132" i="2"/>
  <c r="K134" i="2"/>
  <c r="K135" i="2"/>
  <c r="K136" i="2"/>
  <c r="K137" i="2"/>
  <c r="K138" i="2"/>
  <c r="K139" i="2"/>
  <c r="K140" i="2"/>
  <c r="K141" i="2"/>
  <c r="K142" i="2"/>
  <c r="K143" i="2"/>
  <c r="K144" i="2"/>
  <c r="K145" i="2"/>
  <c r="K146" i="2"/>
  <c r="K147" i="2"/>
  <c r="K148" i="2"/>
  <c r="K149" i="2"/>
  <c r="K150" i="2"/>
  <c r="K151" i="2"/>
  <c r="K152" i="2"/>
  <c r="K153" i="2"/>
  <c r="K154" i="2"/>
  <c r="K155" i="2"/>
  <c r="K156" i="2"/>
  <c r="K157" i="2"/>
  <c r="K158" i="2"/>
  <c r="K159" i="2"/>
  <c r="K160" i="2"/>
  <c r="K161" i="2"/>
  <c r="K162" i="2"/>
  <c r="K163" i="2"/>
  <c r="K164" i="2"/>
  <c r="K165" i="2"/>
  <c r="K167" i="2"/>
  <c r="K168" i="2"/>
  <c r="K169" i="2"/>
  <c r="K170" i="2"/>
  <c r="K171" i="2"/>
  <c r="K172" i="2"/>
  <c r="K173" i="2"/>
  <c r="K174" i="2"/>
  <c r="K175" i="2"/>
  <c r="K176" i="2"/>
  <c r="K177" i="2"/>
  <c r="K178" i="2"/>
  <c r="K179" i="2"/>
  <c r="K180" i="2"/>
  <c r="K181" i="2"/>
  <c r="K182" i="2"/>
  <c r="K183" i="2"/>
  <c r="K184" i="2"/>
  <c r="K185" i="2"/>
  <c r="K186" i="2"/>
  <c r="K187" i="2"/>
  <c r="K188" i="2"/>
  <c r="K189" i="2"/>
  <c r="K190" i="2"/>
  <c r="K191" i="2"/>
  <c r="K192" i="2"/>
  <c r="K193" i="2"/>
  <c r="K194" i="2"/>
  <c r="K195" i="2"/>
  <c r="K196" i="2"/>
  <c r="K197" i="2"/>
  <c r="K198" i="2"/>
  <c r="K200" i="2"/>
  <c r="K201" i="2"/>
  <c r="K202" i="2"/>
  <c r="K203" i="2"/>
  <c r="K204" i="2"/>
  <c r="K205" i="2"/>
  <c r="K206" i="2"/>
  <c r="K207" i="2"/>
  <c r="K208" i="2"/>
  <c r="K209" i="2"/>
  <c r="K210" i="2"/>
  <c r="K211" i="2"/>
  <c r="K212" i="2"/>
  <c r="K213" i="2"/>
  <c r="K214" i="2"/>
  <c r="K215" i="2"/>
  <c r="K216" i="2"/>
  <c r="K217" i="2"/>
  <c r="K218" i="2"/>
  <c r="K219" i="2"/>
  <c r="K220" i="2"/>
  <c r="K221" i="2"/>
  <c r="K222" i="2"/>
  <c r="K223" i="2"/>
  <c r="K224" i="2"/>
  <c r="K225" i="2"/>
  <c r="K226" i="2"/>
  <c r="K227" i="2"/>
  <c r="K228" i="2"/>
  <c r="K229" i="2"/>
  <c r="K230" i="2"/>
  <c r="K231" i="2"/>
  <c r="K233" i="2"/>
  <c r="K234" i="2"/>
  <c r="K235" i="2"/>
  <c r="K236" i="2"/>
  <c r="K237" i="2"/>
  <c r="K238" i="2"/>
  <c r="K239" i="2"/>
  <c r="K240" i="2"/>
  <c r="K241" i="2"/>
  <c r="K242" i="2"/>
  <c r="K243" i="2"/>
  <c r="K244" i="2"/>
  <c r="K245" i="2"/>
  <c r="K246" i="2"/>
  <c r="K247" i="2"/>
  <c r="K248" i="2"/>
  <c r="K249" i="2"/>
  <c r="K250" i="2"/>
  <c r="K251" i="2"/>
  <c r="K252" i="2"/>
  <c r="K253" i="2"/>
  <c r="K254" i="2"/>
  <c r="K255" i="2"/>
  <c r="K256" i="2"/>
  <c r="K257" i="2"/>
  <c r="K258" i="2"/>
  <c r="K259" i="2"/>
  <c r="K260" i="2"/>
  <c r="K261" i="2"/>
  <c r="K262" i="2"/>
  <c r="K263" i="2"/>
  <c r="K264" i="2"/>
  <c r="K266" i="2"/>
  <c r="K267" i="2"/>
  <c r="K268" i="2"/>
  <c r="K269" i="2"/>
  <c r="K270" i="2"/>
  <c r="K271" i="2"/>
  <c r="K272" i="2"/>
  <c r="K273" i="2"/>
  <c r="K274" i="2"/>
  <c r="K275" i="2"/>
  <c r="K276" i="2"/>
  <c r="K277" i="2"/>
  <c r="K278" i="2"/>
  <c r="K279" i="2"/>
  <c r="K280" i="2"/>
  <c r="K281" i="2"/>
  <c r="K282" i="2"/>
  <c r="K283" i="2"/>
  <c r="K284" i="2"/>
  <c r="K285" i="2"/>
  <c r="K286" i="2"/>
  <c r="K287" i="2"/>
  <c r="K288" i="2"/>
  <c r="K289" i="2"/>
  <c r="K290" i="2"/>
  <c r="K291" i="2"/>
  <c r="K292" i="2"/>
  <c r="K293" i="2"/>
  <c r="K294" i="2"/>
  <c r="K295" i="2"/>
  <c r="K296" i="2"/>
  <c r="K297" i="2"/>
  <c r="K299" i="2"/>
  <c r="K300" i="2"/>
  <c r="K301" i="2"/>
  <c r="K302" i="2"/>
  <c r="K303" i="2"/>
  <c r="K304" i="2"/>
  <c r="K305" i="2"/>
  <c r="K306" i="2"/>
  <c r="K307" i="2"/>
  <c r="K308" i="2"/>
  <c r="K309" i="2"/>
  <c r="K310" i="2"/>
  <c r="K311" i="2"/>
  <c r="K312" i="2"/>
  <c r="K313" i="2"/>
  <c r="K314" i="2"/>
  <c r="K315" i="2"/>
  <c r="K316" i="2"/>
  <c r="K317" i="2"/>
  <c r="K318" i="2"/>
  <c r="K319" i="2"/>
  <c r="K320" i="2"/>
  <c r="K321" i="2"/>
  <c r="K322" i="2"/>
  <c r="K323" i="2"/>
  <c r="K324" i="2"/>
  <c r="K325" i="2"/>
  <c r="K326" i="2"/>
  <c r="K327" i="2"/>
  <c r="K328" i="2"/>
  <c r="K329" i="2"/>
  <c r="K330" i="2"/>
  <c r="K332" i="2"/>
  <c r="K333" i="2"/>
  <c r="K334" i="2"/>
  <c r="K335" i="2"/>
  <c r="K336" i="2"/>
  <c r="K337" i="2"/>
  <c r="K338" i="2"/>
  <c r="K339" i="2"/>
  <c r="K340" i="2"/>
  <c r="K341" i="2"/>
  <c r="K342" i="2"/>
  <c r="K343" i="2"/>
  <c r="K344" i="2"/>
  <c r="K345" i="2"/>
  <c r="K346" i="2"/>
  <c r="K347" i="2"/>
  <c r="K348" i="2"/>
  <c r="K349" i="2"/>
  <c r="K350" i="2"/>
  <c r="K351" i="2"/>
  <c r="K352" i="2"/>
  <c r="K353" i="2"/>
  <c r="K354" i="2"/>
  <c r="K355" i="2"/>
  <c r="K356" i="2"/>
  <c r="K357" i="2"/>
  <c r="K358" i="2"/>
  <c r="K359" i="2"/>
  <c r="K360" i="2"/>
  <c r="K361" i="2"/>
  <c r="K362" i="2"/>
  <c r="K363" i="2"/>
  <c r="K365" i="2"/>
  <c r="K366" i="2"/>
  <c r="K367" i="2"/>
  <c r="K368" i="2"/>
  <c r="K369" i="2"/>
  <c r="K370" i="2"/>
  <c r="K371" i="2"/>
  <c r="K372" i="2"/>
  <c r="K373" i="2"/>
  <c r="K374" i="2"/>
  <c r="K375" i="2"/>
  <c r="K376" i="2"/>
  <c r="K377" i="2"/>
  <c r="K378" i="2"/>
  <c r="K379" i="2"/>
  <c r="K380" i="2"/>
  <c r="K381" i="2"/>
  <c r="K382" i="2"/>
  <c r="K383" i="2"/>
  <c r="K384" i="2"/>
  <c r="K385" i="2"/>
  <c r="K386" i="2"/>
  <c r="K387" i="2"/>
  <c r="K388" i="2"/>
  <c r="K389" i="2"/>
  <c r="K390" i="2"/>
  <c r="K391" i="2"/>
  <c r="K392" i="2"/>
  <c r="K393" i="2"/>
  <c r="K394" i="2"/>
  <c r="K395" i="2"/>
  <c r="K396" i="2"/>
  <c r="K398" i="2"/>
  <c r="K399" i="2"/>
  <c r="K400" i="2"/>
  <c r="K401" i="2"/>
  <c r="K402" i="2"/>
  <c r="K403" i="2"/>
  <c r="K404" i="2"/>
  <c r="K405" i="2"/>
  <c r="K406" i="2"/>
  <c r="K407" i="2"/>
  <c r="K408" i="2"/>
  <c r="K409" i="2"/>
  <c r="K410" i="2"/>
  <c r="K411" i="2"/>
  <c r="K412" i="2"/>
  <c r="K413" i="2"/>
  <c r="K414" i="2"/>
  <c r="K415" i="2"/>
  <c r="K416" i="2"/>
  <c r="K417" i="2"/>
  <c r="K418" i="2"/>
  <c r="K419" i="2"/>
  <c r="K420" i="2"/>
  <c r="K421" i="2"/>
  <c r="K422" i="2"/>
  <c r="K423" i="2"/>
  <c r="K424" i="2"/>
  <c r="K425" i="2"/>
  <c r="K426" i="2"/>
  <c r="K427" i="2"/>
  <c r="K428" i="2"/>
  <c r="K429" i="2"/>
  <c r="K431" i="2"/>
  <c r="K432" i="2"/>
  <c r="K433" i="2"/>
  <c r="K434" i="2"/>
  <c r="K435" i="2"/>
  <c r="K436" i="2"/>
  <c r="K437" i="2"/>
  <c r="K438" i="2"/>
  <c r="K439" i="2"/>
  <c r="K440" i="2"/>
  <c r="K441" i="2"/>
  <c r="K442" i="2"/>
  <c r="K443" i="2"/>
  <c r="K444" i="2"/>
  <c r="K445" i="2"/>
  <c r="K446" i="2"/>
  <c r="K447" i="2"/>
  <c r="K448" i="2"/>
  <c r="K449" i="2"/>
  <c r="K450" i="2"/>
  <c r="K451" i="2"/>
  <c r="K452" i="2"/>
  <c r="K453" i="2"/>
  <c r="K454" i="2"/>
  <c r="K455" i="2"/>
  <c r="K456" i="2"/>
  <c r="K457" i="2"/>
  <c r="K458" i="2"/>
  <c r="K459" i="2"/>
  <c r="K460" i="2"/>
  <c r="K461" i="2"/>
  <c r="K462" i="2"/>
  <c r="K464" i="2"/>
  <c r="K465" i="2"/>
  <c r="K466" i="2"/>
  <c r="K467" i="2"/>
  <c r="K468" i="2"/>
  <c r="K469" i="2"/>
  <c r="K3" i="2"/>
  <c r="K2" i="2"/>
  <c r="AA3" i="2" l="1"/>
  <c r="AB3" i="2"/>
  <c r="AC3" i="2"/>
  <c r="AD3" i="2"/>
  <c r="AE3" i="2"/>
  <c r="AF3" i="2"/>
  <c r="AG3" i="2"/>
  <c r="AH3" i="2"/>
  <c r="AA4" i="2"/>
  <c r="AB4" i="2"/>
  <c r="AC4" i="2"/>
  <c r="AD4" i="2"/>
  <c r="AE4" i="2"/>
  <c r="AF4" i="2"/>
  <c r="AG4" i="2"/>
  <c r="AH4" i="2"/>
  <c r="AA5" i="2"/>
  <c r="AB5" i="2"/>
  <c r="AC5" i="2"/>
  <c r="AD5" i="2"/>
  <c r="AE5" i="2"/>
  <c r="AF5" i="2"/>
  <c r="AG5" i="2"/>
  <c r="AH5" i="2"/>
  <c r="AA6" i="2"/>
  <c r="AB6" i="2"/>
  <c r="AC6" i="2"/>
  <c r="AD6" i="2"/>
  <c r="AE6" i="2"/>
  <c r="AF6" i="2"/>
  <c r="AG6" i="2"/>
  <c r="AH6" i="2"/>
  <c r="AA7" i="2"/>
  <c r="AB7" i="2"/>
  <c r="AC7" i="2"/>
  <c r="AD7" i="2"/>
  <c r="AE7" i="2"/>
  <c r="AF7" i="2"/>
  <c r="AG7" i="2"/>
  <c r="AH7" i="2"/>
  <c r="AA8" i="2"/>
  <c r="AB8" i="2"/>
  <c r="AC8" i="2"/>
  <c r="AD8" i="2"/>
  <c r="AE8" i="2"/>
  <c r="AF8" i="2"/>
  <c r="AG8" i="2"/>
  <c r="AH8" i="2"/>
  <c r="AA9" i="2"/>
  <c r="AB9" i="2"/>
  <c r="AC9" i="2"/>
  <c r="AD9" i="2"/>
  <c r="AE9" i="2"/>
  <c r="AF9" i="2"/>
  <c r="AG9" i="2"/>
  <c r="AH9" i="2"/>
  <c r="AA10" i="2"/>
  <c r="AB10" i="2"/>
  <c r="AC10" i="2"/>
  <c r="AD10" i="2"/>
  <c r="AE10" i="2"/>
  <c r="AF10" i="2"/>
  <c r="AG10" i="2"/>
  <c r="AH10" i="2"/>
  <c r="AA11" i="2"/>
  <c r="AB11" i="2"/>
  <c r="AC11" i="2"/>
  <c r="AD11" i="2"/>
  <c r="AE11" i="2"/>
  <c r="AF11" i="2"/>
  <c r="AG11" i="2"/>
  <c r="AH11" i="2"/>
  <c r="AA12" i="2"/>
  <c r="AB12" i="2"/>
  <c r="AC12" i="2"/>
  <c r="AD12" i="2"/>
  <c r="AE12" i="2"/>
  <c r="AF12" i="2"/>
  <c r="AG12" i="2"/>
  <c r="AH12" i="2"/>
  <c r="AA13" i="2"/>
  <c r="AB13" i="2"/>
  <c r="AC13" i="2"/>
  <c r="AD13" i="2"/>
  <c r="AE13" i="2"/>
  <c r="AF13" i="2"/>
  <c r="AG13" i="2"/>
  <c r="AH13" i="2"/>
  <c r="AA14" i="2"/>
  <c r="AB14" i="2"/>
  <c r="AC14" i="2"/>
  <c r="AD14" i="2"/>
  <c r="AE14" i="2"/>
  <c r="AF14" i="2"/>
  <c r="AG14" i="2"/>
  <c r="AH14" i="2"/>
  <c r="AA15" i="2"/>
  <c r="AB15" i="2"/>
  <c r="AC15" i="2"/>
  <c r="AD15" i="2"/>
  <c r="AE15" i="2"/>
  <c r="AF15" i="2"/>
  <c r="AG15" i="2"/>
  <c r="AH15" i="2"/>
  <c r="AA16" i="2"/>
  <c r="AB16" i="2"/>
  <c r="AC16" i="2"/>
  <c r="AD16" i="2"/>
  <c r="AE16" i="2"/>
  <c r="AF16" i="2"/>
  <c r="AG16" i="2"/>
  <c r="AH16" i="2"/>
  <c r="AA17" i="2"/>
  <c r="AB17" i="2"/>
  <c r="AC17" i="2"/>
  <c r="AD17" i="2"/>
  <c r="AE17" i="2"/>
  <c r="AF17" i="2"/>
  <c r="AG17" i="2"/>
  <c r="AH17" i="2"/>
  <c r="AA18" i="2"/>
  <c r="AB18" i="2"/>
  <c r="AC18" i="2"/>
  <c r="AD18" i="2"/>
  <c r="AE18" i="2"/>
  <c r="AF18" i="2"/>
  <c r="AG18" i="2"/>
  <c r="AH18" i="2"/>
  <c r="AA19" i="2"/>
  <c r="AB19" i="2"/>
  <c r="AC19" i="2"/>
  <c r="AD19" i="2"/>
  <c r="AE19" i="2"/>
  <c r="AF19" i="2"/>
  <c r="AG19" i="2"/>
  <c r="AH19" i="2"/>
  <c r="AA20" i="2"/>
  <c r="AB20" i="2"/>
  <c r="AC20" i="2"/>
  <c r="AD20" i="2"/>
  <c r="AE20" i="2"/>
  <c r="AF20" i="2"/>
  <c r="AG20" i="2"/>
  <c r="AH20" i="2"/>
  <c r="AA21" i="2"/>
  <c r="AB21" i="2"/>
  <c r="AC21" i="2"/>
  <c r="AD21" i="2"/>
  <c r="AE21" i="2"/>
  <c r="AF21" i="2"/>
  <c r="AG21" i="2"/>
  <c r="AH21" i="2"/>
  <c r="AA22" i="2"/>
  <c r="AB22" i="2"/>
  <c r="AC22" i="2"/>
  <c r="AD22" i="2"/>
  <c r="AE22" i="2"/>
  <c r="AF22" i="2"/>
  <c r="AG22" i="2"/>
  <c r="AH22" i="2"/>
  <c r="AA23" i="2"/>
  <c r="AB23" i="2"/>
  <c r="AC23" i="2"/>
  <c r="AD23" i="2"/>
  <c r="AE23" i="2"/>
  <c r="AF23" i="2"/>
  <c r="AG23" i="2"/>
  <c r="AH23" i="2"/>
  <c r="AA24" i="2"/>
  <c r="AB24" i="2"/>
  <c r="AC24" i="2"/>
  <c r="AD24" i="2"/>
  <c r="AE24" i="2"/>
  <c r="AF24" i="2"/>
  <c r="AG24" i="2"/>
  <c r="AH24" i="2"/>
  <c r="AA25" i="2"/>
  <c r="AB25" i="2"/>
  <c r="AC25" i="2"/>
  <c r="AD25" i="2"/>
  <c r="AE25" i="2"/>
  <c r="AF25" i="2"/>
  <c r="AG25" i="2"/>
  <c r="AH25" i="2"/>
  <c r="AA26" i="2"/>
  <c r="AB26" i="2"/>
  <c r="AC26" i="2"/>
  <c r="AD26" i="2"/>
  <c r="AE26" i="2"/>
  <c r="AF26" i="2"/>
  <c r="AG26" i="2"/>
  <c r="AH26" i="2"/>
  <c r="AA27" i="2"/>
  <c r="AB27" i="2"/>
  <c r="AC27" i="2"/>
  <c r="AD27" i="2"/>
  <c r="AE27" i="2"/>
  <c r="AF27" i="2"/>
  <c r="AG27" i="2"/>
  <c r="AH27" i="2"/>
  <c r="AA30" i="2"/>
  <c r="AB30" i="2"/>
  <c r="AC30" i="2"/>
  <c r="AD30" i="2"/>
  <c r="AE30" i="2"/>
  <c r="AF30" i="2"/>
  <c r="AG30" i="2"/>
  <c r="AH30" i="2"/>
  <c r="AA31" i="2"/>
  <c r="AB31" i="2"/>
  <c r="AC31" i="2"/>
  <c r="AD31" i="2"/>
  <c r="AE31" i="2"/>
  <c r="AF31" i="2"/>
  <c r="AG31" i="2"/>
  <c r="AH31" i="2"/>
  <c r="AA32" i="2"/>
  <c r="AB32" i="2"/>
  <c r="AC32" i="2"/>
  <c r="AD32" i="2"/>
  <c r="AE32" i="2"/>
  <c r="AF32" i="2"/>
  <c r="AG32" i="2"/>
  <c r="AH32" i="2"/>
  <c r="AA33" i="2"/>
  <c r="AB33" i="2"/>
  <c r="AC33" i="2"/>
  <c r="AD33" i="2"/>
  <c r="AE33" i="2"/>
  <c r="AF33" i="2"/>
  <c r="AG33" i="2"/>
  <c r="AH33" i="2"/>
  <c r="AA36" i="2"/>
  <c r="AB36" i="2"/>
  <c r="AC36" i="2"/>
  <c r="AD36" i="2"/>
  <c r="AE36" i="2"/>
  <c r="AF36" i="2"/>
  <c r="AG36" i="2"/>
  <c r="AH36" i="2"/>
  <c r="AA37" i="2"/>
  <c r="AB37" i="2"/>
  <c r="AC37" i="2"/>
  <c r="AD37" i="2"/>
  <c r="AE37" i="2"/>
  <c r="AF37" i="2"/>
  <c r="AG37" i="2"/>
  <c r="AH37" i="2"/>
  <c r="AA38" i="2"/>
  <c r="AB38" i="2"/>
  <c r="AC38" i="2"/>
  <c r="AD38" i="2"/>
  <c r="AE38" i="2"/>
  <c r="AF38" i="2"/>
  <c r="AG38" i="2"/>
  <c r="AH38" i="2"/>
  <c r="AA39" i="2"/>
  <c r="AB39" i="2"/>
  <c r="AC39" i="2"/>
  <c r="AD39" i="2"/>
  <c r="AE39" i="2"/>
  <c r="AF39" i="2"/>
  <c r="AG39" i="2"/>
  <c r="AH39" i="2"/>
  <c r="AA40" i="2"/>
  <c r="AB40" i="2"/>
  <c r="AC40" i="2"/>
  <c r="AD40" i="2"/>
  <c r="AE40" i="2"/>
  <c r="AF40" i="2"/>
  <c r="AG40" i="2"/>
  <c r="AH40" i="2"/>
  <c r="AA41" i="2"/>
  <c r="AB41" i="2"/>
  <c r="AC41" i="2"/>
  <c r="AD41" i="2"/>
  <c r="AE41" i="2"/>
  <c r="AF41" i="2"/>
  <c r="AG41" i="2"/>
  <c r="AH41" i="2"/>
  <c r="AA42" i="2"/>
  <c r="AB42" i="2"/>
  <c r="AC42" i="2"/>
  <c r="AD42" i="2"/>
  <c r="AE42" i="2"/>
  <c r="AF42" i="2"/>
  <c r="AG42" i="2"/>
  <c r="AH42" i="2"/>
  <c r="AA43" i="2"/>
  <c r="AB43" i="2"/>
  <c r="AC43" i="2"/>
  <c r="AD43" i="2"/>
  <c r="AE43" i="2"/>
  <c r="AF43" i="2"/>
  <c r="AG43" i="2"/>
  <c r="AH43" i="2"/>
  <c r="AA44" i="2"/>
  <c r="AB44" i="2"/>
  <c r="AC44" i="2"/>
  <c r="AD44" i="2"/>
  <c r="AE44" i="2"/>
  <c r="AF44" i="2"/>
  <c r="AG44" i="2"/>
  <c r="AH44" i="2"/>
  <c r="AA45" i="2"/>
  <c r="AB45" i="2"/>
  <c r="AC45" i="2"/>
  <c r="AD45" i="2"/>
  <c r="AE45" i="2"/>
  <c r="AF45" i="2"/>
  <c r="AG45" i="2"/>
  <c r="AH45" i="2"/>
  <c r="AA46" i="2"/>
  <c r="AB46" i="2"/>
  <c r="AC46" i="2"/>
  <c r="AD46" i="2"/>
  <c r="AE46" i="2"/>
  <c r="AF46" i="2"/>
  <c r="AG46" i="2"/>
  <c r="AH46" i="2"/>
  <c r="AA47" i="2"/>
  <c r="AB47" i="2"/>
  <c r="AC47" i="2"/>
  <c r="AD47" i="2"/>
  <c r="AE47" i="2"/>
  <c r="AF47" i="2"/>
  <c r="AG47" i="2"/>
  <c r="AH47" i="2"/>
  <c r="AA48" i="2"/>
  <c r="AB48" i="2"/>
  <c r="AC48" i="2"/>
  <c r="AD48" i="2"/>
  <c r="AE48" i="2"/>
  <c r="AF48" i="2"/>
  <c r="AG48" i="2"/>
  <c r="AH48" i="2"/>
  <c r="AA49" i="2"/>
  <c r="AB49" i="2"/>
  <c r="AC49" i="2"/>
  <c r="AD49" i="2"/>
  <c r="AE49" i="2"/>
  <c r="AF49" i="2"/>
  <c r="AG49" i="2"/>
  <c r="AH49" i="2"/>
  <c r="AA50" i="2"/>
  <c r="AB50" i="2"/>
  <c r="AC50" i="2"/>
  <c r="AD50" i="2"/>
  <c r="AE50" i="2"/>
  <c r="AF50" i="2"/>
  <c r="AG50" i="2"/>
  <c r="AH50" i="2"/>
  <c r="AA51" i="2"/>
  <c r="AB51" i="2"/>
  <c r="AC51" i="2"/>
  <c r="AD51" i="2"/>
  <c r="AE51" i="2"/>
  <c r="AF51" i="2"/>
  <c r="AG51" i="2"/>
  <c r="AH51" i="2"/>
  <c r="AA52" i="2"/>
  <c r="AB52" i="2"/>
  <c r="AC52" i="2"/>
  <c r="AD52" i="2"/>
  <c r="AE52" i="2"/>
  <c r="AF52" i="2"/>
  <c r="AG52" i="2"/>
  <c r="AH52" i="2"/>
  <c r="AA53" i="2"/>
  <c r="AB53" i="2"/>
  <c r="AC53" i="2"/>
  <c r="AD53" i="2"/>
  <c r="AE53" i="2"/>
  <c r="AF53" i="2"/>
  <c r="AG53" i="2"/>
  <c r="AH53" i="2"/>
  <c r="AA54" i="2"/>
  <c r="AB54" i="2"/>
  <c r="AC54" i="2"/>
  <c r="AD54" i="2"/>
  <c r="AE54" i="2"/>
  <c r="AF54" i="2"/>
  <c r="AG54" i="2"/>
  <c r="AH54" i="2"/>
  <c r="AA55" i="2"/>
  <c r="AB55" i="2"/>
  <c r="AC55" i="2"/>
  <c r="AD55" i="2"/>
  <c r="AE55" i="2"/>
  <c r="AF55" i="2"/>
  <c r="AG55" i="2"/>
  <c r="AH55" i="2"/>
  <c r="AA56" i="2"/>
  <c r="AB56" i="2"/>
  <c r="AC56" i="2"/>
  <c r="AD56" i="2"/>
  <c r="AE56" i="2"/>
  <c r="AF56" i="2"/>
  <c r="AG56" i="2"/>
  <c r="AH56" i="2"/>
  <c r="AA57" i="2"/>
  <c r="AB57" i="2"/>
  <c r="AC57" i="2"/>
  <c r="AD57" i="2"/>
  <c r="AE57" i="2"/>
  <c r="AF57" i="2"/>
  <c r="AG57" i="2"/>
  <c r="AH57" i="2"/>
  <c r="AA58" i="2"/>
  <c r="AB58" i="2"/>
  <c r="AC58" i="2"/>
  <c r="AD58" i="2"/>
  <c r="AE58" i="2"/>
  <c r="AF58" i="2"/>
  <c r="AG58" i="2"/>
  <c r="AH58" i="2"/>
  <c r="AA59" i="2"/>
  <c r="AB59" i="2"/>
  <c r="AC59" i="2"/>
  <c r="AD59" i="2"/>
  <c r="AE59" i="2"/>
  <c r="AF59" i="2"/>
  <c r="AG59" i="2"/>
  <c r="AH59" i="2"/>
  <c r="AA60" i="2"/>
  <c r="AB60" i="2"/>
  <c r="AC60" i="2"/>
  <c r="AD60" i="2"/>
  <c r="AE60" i="2"/>
  <c r="AF60" i="2"/>
  <c r="AG60" i="2"/>
  <c r="AH60" i="2"/>
  <c r="AA63" i="2"/>
  <c r="AB63" i="2"/>
  <c r="AC63" i="2"/>
  <c r="AD63" i="2"/>
  <c r="AE63" i="2"/>
  <c r="AF63" i="2"/>
  <c r="AG63" i="2"/>
  <c r="AH63" i="2"/>
  <c r="AA64" i="2"/>
  <c r="AB64" i="2"/>
  <c r="AC64" i="2"/>
  <c r="AD64" i="2"/>
  <c r="AE64" i="2"/>
  <c r="AF64" i="2"/>
  <c r="AG64" i="2"/>
  <c r="AH64" i="2"/>
  <c r="AA65" i="2"/>
  <c r="AB65" i="2"/>
  <c r="AC65" i="2"/>
  <c r="AD65" i="2"/>
  <c r="AE65" i="2"/>
  <c r="AF65" i="2"/>
  <c r="AG65" i="2"/>
  <c r="AH65" i="2"/>
  <c r="AA66" i="2"/>
  <c r="AB66" i="2"/>
  <c r="AC66" i="2"/>
  <c r="AD66" i="2"/>
  <c r="AE66" i="2"/>
  <c r="AF66" i="2"/>
  <c r="AG66" i="2"/>
  <c r="AH66" i="2"/>
  <c r="AA70" i="2"/>
  <c r="AB70" i="2"/>
  <c r="AC70" i="2"/>
  <c r="AD70" i="2"/>
  <c r="AE70" i="2"/>
  <c r="AF70" i="2"/>
  <c r="AG70" i="2"/>
  <c r="AH70" i="2"/>
  <c r="AA71" i="2"/>
  <c r="AB71" i="2"/>
  <c r="AC71" i="2"/>
  <c r="AD71" i="2"/>
  <c r="AE71" i="2"/>
  <c r="AF71" i="2"/>
  <c r="AG71" i="2"/>
  <c r="AH71" i="2"/>
  <c r="AA72" i="2"/>
  <c r="AB72" i="2"/>
  <c r="AC72" i="2"/>
  <c r="AD72" i="2"/>
  <c r="AE72" i="2"/>
  <c r="AF72" i="2"/>
  <c r="AG72" i="2"/>
  <c r="AH72" i="2"/>
  <c r="AA73" i="2"/>
  <c r="AB73" i="2"/>
  <c r="AC73" i="2"/>
  <c r="AD73" i="2"/>
  <c r="AE73" i="2"/>
  <c r="AF73" i="2"/>
  <c r="AG73" i="2"/>
  <c r="AH73" i="2"/>
  <c r="AA74" i="2"/>
  <c r="AB74" i="2"/>
  <c r="AC74" i="2"/>
  <c r="AD74" i="2"/>
  <c r="AE74" i="2"/>
  <c r="AF74" i="2"/>
  <c r="AG74" i="2"/>
  <c r="AH74" i="2"/>
  <c r="AA75" i="2"/>
  <c r="AB75" i="2"/>
  <c r="AC75" i="2"/>
  <c r="AD75" i="2"/>
  <c r="AE75" i="2"/>
  <c r="AF75" i="2"/>
  <c r="AG75" i="2"/>
  <c r="AH75" i="2"/>
  <c r="AA76" i="2"/>
  <c r="AB76" i="2"/>
  <c r="AC76" i="2"/>
  <c r="AD76" i="2"/>
  <c r="AE76" i="2"/>
  <c r="AF76" i="2"/>
  <c r="AG76" i="2"/>
  <c r="AH76" i="2"/>
  <c r="AA77" i="2"/>
  <c r="AB77" i="2"/>
  <c r="AC77" i="2"/>
  <c r="AD77" i="2"/>
  <c r="AE77" i="2"/>
  <c r="AF77" i="2"/>
  <c r="AG77" i="2"/>
  <c r="AH77" i="2"/>
  <c r="AA78" i="2"/>
  <c r="AB78" i="2"/>
  <c r="AC78" i="2"/>
  <c r="AD78" i="2"/>
  <c r="AE78" i="2"/>
  <c r="AF78" i="2"/>
  <c r="AG78" i="2"/>
  <c r="AH78" i="2"/>
  <c r="AA79" i="2"/>
  <c r="AB79" i="2"/>
  <c r="AC79" i="2"/>
  <c r="AD79" i="2"/>
  <c r="AE79" i="2"/>
  <c r="AF79" i="2"/>
  <c r="AG79" i="2"/>
  <c r="AH79" i="2"/>
  <c r="AA80" i="2"/>
  <c r="AB80" i="2"/>
  <c r="AC80" i="2"/>
  <c r="AD80" i="2"/>
  <c r="AE80" i="2"/>
  <c r="AF80" i="2"/>
  <c r="AG80" i="2"/>
  <c r="AH80" i="2"/>
  <c r="AA81" i="2"/>
  <c r="AB81" i="2"/>
  <c r="AC81" i="2"/>
  <c r="AD81" i="2"/>
  <c r="AE81" i="2"/>
  <c r="AF81" i="2"/>
  <c r="AG81" i="2"/>
  <c r="AH81" i="2"/>
  <c r="AA82" i="2"/>
  <c r="AB82" i="2"/>
  <c r="AC82" i="2"/>
  <c r="AD82" i="2"/>
  <c r="AE82" i="2"/>
  <c r="AF82" i="2"/>
  <c r="AG82" i="2"/>
  <c r="AH82" i="2"/>
  <c r="AA83" i="2"/>
  <c r="AB83" i="2"/>
  <c r="AC83" i="2"/>
  <c r="AD83" i="2"/>
  <c r="AE83" i="2"/>
  <c r="AF83" i="2"/>
  <c r="AG83" i="2"/>
  <c r="AH83" i="2"/>
  <c r="AA84" i="2"/>
  <c r="AB84" i="2"/>
  <c r="AC84" i="2"/>
  <c r="AD84" i="2"/>
  <c r="AE84" i="2"/>
  <c r="AF84" i="2"/>
  <c r="AG84" i="2"/>
  <c r="AH84" i="2"/>
  <c r="AA85" i="2"/>
  <c r="AB85" i="2"/>
  <c r="AC85" i="2"/>
  <c r="AD85" i="2"/>
  <c r="AE85" i="2"/>
  <c r="AF85" i="2"/>
  <c r="AG85" i="2"/>
  <c r="AH85" i="2"/>
  <c r="AA86" i="2"/>
  <c r="AB86" i="2"/>
  <c r="AC86" i="2"/>
  <c r="AD86" i="2"/>
  <c r="AE86" i="2"/>
  <c r="AF86" i="2"/>
  <c r="AG86" i="2"/>
  <c r="AH86" i="2"/>
  <c r="AA87" i="2"/>
  <c r="AB87" i="2"/>
  <c r="AC87" i="2"/>
  <c r="AD87" i="2"/>
  <c r="AE87" i="2"/>
  <c r="AF87" i="2"/>
  <c r="AG87" i="2"/>
  <c r="AH87" i="2"/>
  <c r="AA88" i="2"/>
  <c r="AB88" i="2"/>
  <c r="AC88" i="2"/>
  <c r="AD88" i="2"/>
  <c r="AE88" i="2"/>
  <c r="AF88" i="2"/>
  <c r="AG88" i="2"/>
  <c r="AH88" i="2"/>
  <c r="AA89" i="2"/>
  <c r="AB89" i="2"/>
  <c r="AC89" i="2"/>
  <c r="AD89" i="2"/>
  <c r="AE89" i="2"/>
  <c r="AF89" i="2"/>
  <c r="AG89" i="2"/>
  <c r="AH89" i="2"/>
  <c r="AA90" i="2"/>
  <c r="AB90" i="2"/>
  <c r="AC90" i="2"/>
  <c r="AD90" i="2"/>
  <c r="AE90" i="2"/>
  <c r="AF90" i="2"/>
  <c r="AG90" i="2"/>
  <c r="AH90" i="2"/>
  <c r="AA91" i="2"/>
  <c r="AB91" i="2"/>
  <c r="AC91" i="2"/>
  <c r="AD91" i="2"/>
  <c r="AE91" i="2"/>
  <c r="AF91" i="2"/>
  <c r="AG91" i="2"/>
  <c r="AH91" i="2"/>
  <c r="AA92" i="2"/>
  <c r="AB92" i="2"/>
  <c r="AC92" i="2"/>
  <c r="AD92" i="2"/>
  <c r="AE92" i="2"/>
  <c r="AF92" i="2"/>
  <c r="AG92" i="2"/>
  <c r="AH92" i="2"/>
  <c r="AA93" i="2"/>
  <c r="AB93" i="2"/>
  <c r="AC93" i="2"/>
  <c r="AD93" i="2"/>
  <c r="AE93" i="2"/>
  <c r="AF93" i="2"/>
  <c r="AG93" i="2"/>
  <c r="AH93" i="2"/>
  <c r="AA96" i="2"/>
  <c r="AB96" i="2"/>
  <c r="AC96" i="2"/>
  <c r="AD96" i="2"/>
  <c r="AE96" i="2"/>
  <c r="AF96" i="2"/>
  <c r="AG96" i="2"/>
  <c r="AH96" i="2"/>
  <c r="AA97" i="2"/>
  <c r="AB97" i="2"/>
  <c r="AC97" i="2"/>
  <c r="AD97" i="2"/>
  <c r="AE97" i="2"/>
  <c r="AF97" i="2"/>
  <c r="AG97" i="2"/>
  <c r="AH97" i="2"/>
  <c r="AA98" i="2"/>
  <c r="AB98" i="2"/>
  <c r="AC98" i="2"/>
  <c r="AD98" i="2"/>
  <c r="AE98" i="2"/>
  <c r="AF98" i="2"/>
  <c r="AG98" i="2"/>
  <c r="AH98" i="2"/>
  <c r="AA99" i="2"/>
  <c r="AB99" i="2"/>
  <c r="AC99" i="2"/>
  <c r="AD99" i="2"/>
  <c r="AE99" i="2"/>
  <c r="AF99" i="2"/>
  <c r="AG99" i="2"/>
  <c r="AH99" i="2"/>
  <c r="AA102" i="2"/>
  <c r="AB102" i="2"/>
  <c r="AC102" i="2"/>
  <c r="AD102" i="2"/>
  <c r="AE102" i="2"/>
  <c r="AF102" i="2"/>
  <c r="AG102" i="2"/>
  <c r="AH102" i="2"/>
  <c r="AA103" i="2"/>
  <c r="AB103" i="2"/>
  <c r="AC103" i="2"/>
  <c r="AD103" i="2"/>
  <c r="AE103" i="2"/>
  <c r="AF103" i="2"/>
  <c r="AG103" i="2"/>
  <c r="AH103" i="2"/>
  <c r="AA104" i="2"/>
  <c r="AB104" i="2"/>
  <c r="AC104" i="2"/>
  <c r="AD104" i="2"/>
  <c r="AE104" i="2"/>
  <c r="AF104" i="2"/>
  <c r="AG104" i="2"/>
  <c r="AH104" i="2"/>
  <c r="AA105" i="2"/>
  <c r="AB105" i="2"/>
  <c r="AC105" i="2"/>
  <c r="AD105" i="2"/>
  <c r="AE105" i="2"/>
  <c r="AF105" i="2"/>
  <c r="AG105" i="2"/>
  <c r="AH105" i="2"/>
  <c r="AA106" i="2"/>
  <c r="AB106" i="2"/>
  <c r="AC106" i="2"/>
  <c r="AD106" i="2"/>
  <c r="AE106" i="2"/>
  <c r="AF106" i="2"/>
  <c r="AG106" i="2"/>
  <c r="AH106" i="2"/>
  <c r="AA107" i="2"/>
  <c r="AB107" i="2"/>
  <c r="AC107" i="2"/>
  <c r="AD107" i="2"/>
  <c r="AE107" i="2"/>
  <c r="AF107" i="2"/>
  <c r="AG107" i="2"/>
  <c r="AH107" i="2"/>
  <c r="AA108" i="2"/>
  <c r="AB108" i="2"/>
  <c r="AC108" i="2"/>
  <c r="AD108" i="2"/>
  <c r="AE108" i="2"/>
  <c r="AF108" i="2"/>
  <c r="AG108" i="2"/>
  <c r="AH108" i="2"/>
  <c r="AA109" i="2"/>
  <c r="AB109" i="2"/>
  <c r="AC109" i="2"/>
  <c r="AD109" i="2"/>
  <c r="AE109" i="2"/>
  <c r="AF109" i="2"/>
  <c r="AG109" i="2"/>
  <c r="AH109" i="2"/>
  <c r="AA110" i="2"/>
  <c r="AB110" i="2"/>
  <c r="AC110" i="2"/>
  <c r="AD110" i="2"/>
  <c r="AE110" i="2"/>
  <c r="AF110" i="2"/>
  <c r="AG110" i="2"/>
  <c r="AH110" i="2"/>
  <c r="AA111" i="2"/>
  <c r="AB111" i="2"/>
  <c r="AC111" i="2"/>
  <c r="AD111" i="2"/>
  <c r="AE111" i="2"/>
  <c r="AF111" i="2"/>
  <c r="AG111" i="2"/>
  <c r="AH111" i="2"/>
  <c r="AA112" i="2"/>
  <c r="AB112" i="2"/>
  <c r="AC112" i="2"/>
  <c r="AD112" i="2"/>
  <c r="AE112" i="2"/>
  <c r="AF112" i="2"/>
  <c r="AG112" i="2"/>
  <c r="AH112" i="2"/>
  <c r="AA113" i="2"/>
  <c r="AB113" i="2"/>
  <c r="AC113" i="2"/>
  <c r="AD113" i="2"/>
  <c r="AE113" i="2"/>
  <c r="AF113" i="2"/>
  <c r="AG113" i="2"/>
  <c r="AH113" i="2"/>
  <c r="AA114" i="2"/>
  <c r="AB114" i="2"/>
  <c r="AC114" i="2"/>
  <c r="AD114" i="2"/>
  <c r="AE114" i="2"/>
  <c r="AF114" i="2"/>
  <c r="AG114" i="2"/>
  <c r="AH114" i="2"/>
  <c r="AA115" i="2"/>
  <c r="AB115" i="2"/>
  <c r="AC115" i="2"/>
  <c r="AD115" i="2"/>
  <c r="AE115" i="2"/>
  <c r="AF115" i="2"/>
  <c r="AG115" i="2"/>
  <c r="AH115" i="2"/>
  <c r="AA116" i="2"/>
  <c r="AB116" i="2"/>
  <c r="AC116" i="2"/>
  <c r="AD116" i="2"/>
  <c r="AE116" i="2"/>
  <c r="AF116" i="2"/>
  <c r="AG116" i="2"/>
  <c r="AH116" i="2"/>
  <c r="AA117" i="2"/>
  <c r="AB117" i="2"/>
  <c r="AC117" i="2"/>
  <c r="AD117" i="2"/>
  <c r="AE117" i="2"/>
  <c r="AF117" i="2"/>
  <c r="AG117" i="2"/>
  <c r="AH117" i="2"/>
  <c r="AA118" i="2"/>
  <c r="AB118" i="2"/>
  <c r="AC118" i="2"/>
  <c r="AD118" i="2"/>
  <c r="AE118" i="2"/>
  <c r="AF118" i="2"/>
  <c r="AG118" i="2"/>
  <c r="AH118" i="2"/>
  <c r="AA119" i="2"/>
  <c r="AB119" i="2"/>
  <c r="AC119" i="2"/>
  <c r="AD119" i="2"/>
  <c r="AE119" i="2"/>
  <c r="AF119" i="2"/>
  <c r="AG119" i="2"/>
  <c r="AH119" i="2"/>
  <c r="AA120" i="2"/>
  <c r="AB120" i="2"/>
  <c r="AC120" i="2"/>
  <c r="AD120" i="2"/>
  <c r="AE120" i="2"/>
  <c r="AF120" i="2"/>
  <c r="AG120" i="2"/>
  <c r="AH120" i="2"/>
  <c r="AA121" i="2"/>
  <c r="AB121" i="2"/>
  <c r="AC121" i="2"/>
  <c r="AD121" i="2"/>
  <c r="AE121" i="2"/>
  <c r="AF121" i="2"/>
  <c r="AG121" i="2"/>
  <c r="AH121" i="2"/>
  <c r="AA122" i="2"/>
  <c r="AB122" i="2"/>
  <c r="AC122" i="2"/>
  <c r="AD122" i="2"/>
  <c r="AE122" i="2"/>
  <c r="AF122" i="2"/>
  <c r="AG122" i="2"/>
  <c r="AH122" i="2"/>
  <c r="AA123" i="2"/>
  <c r="AB123" i="2"/>
  <c r="AC123" i="2"/>
  <c r="AD123" i="2"/>
  <c r="AE123" i="2"/>
  <c r="AF123" i="2"/>
  <c r="AG123" i="2"/>
  <c r="AH123" i="2"/>
  <c r="AA124" i="2"/>
  <c r="AB124" i="2"/>
  <c r="AC124" i="2"/>
  <c r="AD124" i="2"/>
  <c r="AE124" i="2"/>
  <c r="AF124" i="2"/>
  <c r="AG124" i="2"/>
  <c r="AH124" i="2"/>
  <c r="AA125" i="2"/>
  <c r="AB125" i="2"/>
  <c r="AC125" i="2"/>
  <c r="AD125" i="2"/>
  <c r="AE125" i="2"/>
  <c r="AF125" i="2"/>
  <c r="AG125" i="2"/>
  <c r="AH125" i="2"/>
  <c r="AA126" i="2"/>
  <c r="AB126" i="2"/>
  <c r="AC126" i="2"/>
  <c r="AD126" i="2"/>
  <c r="AE126" i="2"/>
  <c r="AF126" i="2"/>
  <c r="AG126" i="2"/>
  <c r="AH126" i="2"/>
  <c r="AA129" i="2"/>
  <c r="AB129" i="2"/>
  <c r="AC129" i="2"/>
  <c r="AD129" i="2"/>
  <c r="AE129" i="2"/>
  <c r="AF129" i="2"/>
  <c r="AG129" i="2"/>
  <c r="AH129" i="2"/>
  <c r="AA130" i="2"/>
  <c r="AB130" i="2"/>
  <c r="AC130" i="2"/>
  <c r="AD130" i="2"/>
  <c r="AE130" i="2"/>
  <c r="AF130" i="2"/>
  <c r="AG130" i="2"/>
  <c r="AH130" i="2"/>
  <c r="AA131" i="2"/>
  <c r="AB131" i="2"/>
  <c r="AC131" i="2"/>
  <c r="AD131" i="2"/>
  <c r="AE131" i="2"/>
  <c r="AF131" i="2"/>
  <c r="AG131" i="2"/>
  <c r="AH131" i="2"/>
  <c r="AA132" i="2"/>
  <c r="AB132" i="2"/>
  <c r="AC132" i="2"/>
  <c r="AD132" i="2"/>
  <c r="AE132" i="2"/>
  <c r="AF132" i="2"/>
  <c r="AG132" i="2"/>
  <c r="AH132" i="2"/>
  <c r="AA135" i="2"/>
  <c r="AB135" i="2"/>
  <c r="AC135" i="2"/>
  <c r="AD135" i="2"/>
  <c r="AE135" i="2"/>
  <c r="AF135" i="2"/>
  <c r="AG135" i="2"/>
  <c r="AH135" i="2"/>
  <c r="AA136" i="2"/>
  <c r="AB136" i="2"/>
  <c r="AC136" i="2"/>
  <c r="AD136" i="2"/>
  <c r="AE136" i="2"/>
  <c r="AF136" i="2"/>
  <c r="AG136" i="2"/>
  <c r="AH136" i="2"/>
  <c r="AA137" i="2"/>
  <c r="AB137" i="2"/>
  <c r="AC137" i="2"/>
  <c r="AD137" i="2"/>
  <c r="AE137" i="2"/>
  <c r="AF137" i="2"/>
  <c r="AG137" i="2"/>
  <c r="AH137" i="2"/>
  <c r="AA138" i="2"/>
  <c r="AB138" i="2"/>
  <c r="AC138" i="2"/>
  <c r="AD138" i="2"/>
  <c r="AE138" i="2"/>
  <c r="AF138" i="2"/>
  <c r="AG138" i="2"/>
  <c r="AH138" i="2"/>
  <c r="AA139" i="2"/>
  <c r="AB139" i="2"/>
  <c r="AC139" i="2"/>
  <c r="AD139" i="2"/>
  <c r="AE139" i="2"/>
  <c r="AF139" i="2"/>
  <c r="AG139" i="2"/>
  <c r="AH139" i="2"/>
  <c r="AA140" i="2"/>
  <c r="AB140" i="2"/>
  <c r="AC140" i="2"/>
  <c r="AD140" i="2"/>
  <c r="AE140" i="2"/>
  <c r="AF140" i="2"/>
  <c r="AG140" i="2"/>
  <c r="AH140" i="2"/>
  <c r="AA141" i="2"/>
  <c r="AB141" i="2"/>
  <c r="AC141" i="2"/>
  <c r="AD141" i="2"/>
  <c r="AE141" i="2"/>
  <c r="AF141" i="2"/>
  <c r="AG141" i="2"/>
  <c r="AH141" i="2"/>
  <c r="AA142" i="2"/>
  <c r="AB142" i="2"/>
  <c r="AC142" i="2"/>
  <c r="AD142" i="2"/>
  <c r="AE142" i="2"/>
  <c r="AF142" i="2"/>
  <c r="AG142" i="2"/>
  <c r="AH142" i="2"/>
  <c r="AA143" i="2"/>
  <c r="AB143" i="2"/>
  <c r="AC143" i="2"/>
  <c r="AD143" i="2"/>
  <c r="AE143" i="2"/>
  <c r="AF143" i="2"/>
  <c r="AG143" i="2"/>
  <c r="AH143" i="2"/>
  <c r="AA144" i="2"/>
  <c r="AB144" i="2"/>
  <c r="AC144" i="2"/>
  <c r="AD144" i="2"/>
  <c r="AE144" i="2"/>
  <c r="AF144" i="2"/>
  <c r="AG144" i="2"/>
  <c r="AH144" i="2"/>
  <c r="AA145" i="2"/>
  <c r="AB145" i="2"/>
  <c r="AC145" i="2"/>
  <c r="AD145" i="2"/>
  <c r="AE145" i="2"/>
  <c r="AF145" i="2"/>
  <c r="AG145" i="2"/>
  <c r="AH145" i="2"/>
  <c r="AA146" i="2"/>
  <c r="AB146" i="2"/>
  <c r="AC146" i="2"/>
  <c r="AD146" i="2"/>
  <c r="AE146" i="2"/>
  <c r="AF146" i="2"/>
  <c r="AG146" i="2"/>
  <c r="AH146" i="2"/>
  <c r="AA147" i="2"/>
  <c r="AB147" i="2"/>
  <c r="AC147" i="2"/>
  <c r="AD147" i="2"/>
  <c r="AE147" i="2"/>
  <c r="AF147" i="2"/>
  <c r="AG147" i="2"/>
  <c r="AH147" i="2"/>
  <c r="AA148" i="2"/>
  <c r="AB148" i="2"/>
  <c r="AC148" i="2"/>
  <c r="AD148" i="2"/>
  <c r="AE148" i="2"/>
  <c r="AF148" i="2"/>
  <c r="AG148" i="2"/>
  <c r="AH148" i="2"/>
  <c r="AA149" i="2"/>
  <c r="AB149" i="2"/>
  <c r="AC149" i="2"/>
  <c r="AD149" i="2"/>
  <c r="AE149" i="2"/>
  <c r="AF149" i="2"/>
  <c r="AG149" i="2"/>
  <c r="AH149" i="2"/>
  <c r="AA150" i="2"/>
  <c r="AB150" i="2"/>
  <c r="AC150" i="2"/>
  <c r="AD150" i="2"/>
  <c r="AE150" i="2"/>
  <c r="AF150" i="2"/>
  <c r="AG150" i="2"/>
  <c r="AH150" i="2"/>
  <c r="AA151" i="2"/>
  <c r="AB151" i="2"/>
  <c r="AC151" i="2"/>
  <c r="AD151" i="2"/>
  <c r="AE151" i="2"/>
  <c r="AF151" i="2"/>
  <c r="AG151" i="2"/>
  <c r="AH151" i="2"/>
  <c r="AA152" i="2"/>
  <c r="AB152" i="2"/>
  <c r="AC152" i="2"/>
  <c r="AD152" i="2"/>
  <c r="AE152" i="2"/>
  <c r="AF152" i="2"/>
  <c r="AG152" i="2"/>
  <c r="AH152" i="2"/>
  <c r="AA153" i="2"/>
  <c r="AB153" i="2"/>
  <c r="AC153" i="2"/>
  <c r="AD153" i="2"/>
  <c r="AE153" i="2"/>
  <c r="AF153" i="2"/>
  <c r="AG153" i="2"/>
  <c r="AH153" i="2"/>
  <c r="AA154" i="2"/>
  <c r="AB154" i="2"/>
  <c r="AC154" i="2"/>
  <c r="AD154" i="2"/>
  <c r="AE154" i="2"/>
  <c r="AF154" i="2"/>
  <c r="AG154" i="2"/>
  <c r="AH154" i="2"/>
  <c r="AA155" i="2"/>
  <c r="AB155" i="2"/>
  <c r="AC155" i="2"/>
  <c r="AD155" i="2"/>
  <c r="AE155" i="2"/>
  <c r="AF155" i="2"/>
  <c r="AG155" i="2"/>
  <c r="AH155" i="2"/>
  <c r="AA156" i="2"/>
  <c r="AB156" i="2"/>
  <c r="AC156" i="2"/>
  <c r="AD156" i="2"/>
  <c r="AE156" i="2"/>
  <c r="AF156" i="2"/>
  <c r="AG156" i="2"/>
  <c r="AH156" i="2"/>
  <c r="AA157" i="2"/>
  <c r="AB157" i="2"/>
  <c r="AC157" i="2"/>
  <c r="AD157" i="2"/>
  <c r="AE157" i="2"/>
  <c r="AF157" i="2"/>
  <c r="AG157" i="2"/>
  <c r="AH157" i="2"/>
  <c r="AA158" i="2"/>
  <c r="AB158" i="2"/>
  <c r="AC158" i="2"/>
  <c r="AD158" i="2"/>
  <c r="AE158" i="2"/>
  <c r="AF158" i="2"/>
  <c r="AG158" i="2"/>
  <c r="AH158" i="2"/>
  <c r="AA159" i="2"/>
  <c r="AB159" i="2"/>
  <c r="AC159" i="2"/>
  <c r="AD159" i="2"/>
  <c r="AE159" i="2"/>
  <c r="AF159" i="2"/>
  <c r="AG159" i="2"/>
  <c r="AH159" i="2"/>
  <c r="AA162" i="2"/>
  <c r="AB162" i="2"/>
  <c r="AC162" i="2"/>
  <c r="AD162" i="2"/>
  <c r="AE162" i="2"/>
  <c r="AF162" i="2"/>
  <c r="AG162" i="2"/>
  <c r="AH162" i="2"/>
  <c r="AA163" i="2"/>
  <c r="AB163" i="2"/>
  <c r="AC163" i="2"/>
  <c r="AD163" i="2"/>
  <c r="AE163" i="2"/>
  <c r="AF163" i="2"/>
  <c r="AG163" i="2"/>
  <c r="AH163" i="2"/>
  <c r="AA164" i="2"/>
  <c r="AB164" i="2"/>
  <c r="AC164" i="2"/>
  <c r="AD164" i="2"/>
  <c r="AE164" i="2"/>
  <c r="AF164" i="2"/>
  <c r="AG164" i="2"/>
  <c r="AH164" i="2"/>
  <c r="AA165" i="2"/>
  <c r="AB165" i="2"/>
  <c r="AC165" i="2"/>
  <c r="AD165" i="2"/>
  <c r="AE165" i="2"/>
  <c r="AF165" i="2"/>
  <c r="AG165" i="2"/>
  <c r="AH165" i="2"/>
  <c r="AA168" i="2"/>
  <c r="AB168" i="2"/>
  <c r="AC168" i="2"/>
  <c r="AD168" i="2"/>
  <c r="AE168" i="2"/>
  <c r="AF168" i="2"/>
  <c r="AG168" i="2"/>
  <c r="AH168" i="2"/>
  <c r="AA169" i="2"/>
  <c r="AB169" i="2"/>
  <c r="AC169" i="2"/>
  <c r="AD169" i="2"/>
  <c r="AE169" i="2"/>
  <c r="AF169" i="2"/>
  <c r="AG169" i="2"/>
  <c r="AH169" i="2"/>
  <c r="AA170" i="2"/>
  <c r="AB170" i="2"/>
  <c r="AC170" i="2"/>
  <c r="AD170" i="2"/>
  <c r="AE170" i="2"/>
  <c r="AF170" i="2"/>
  <c r="AG170" i="2"/>
  <c r="AH170" i="2"/>
  <c r="AA171" i="2"/>
  <c r="AB171" i="2"/>
  <c r="AC171" i="2"/>
  <c r="AD171" i="2"/>
  <c r="AE171" i="2"/>
  <c r="AF171" i="2"/>
  <c r="AG171" i="2"/>
  <c r="AH171" i="2"/>
  <c r="AA172" i="2"/>
  <c r="AB172" i="2"/>
  <c r="AC172" i="2"/>
  <c r="AD172" i="2"/>
  <c r="AE172" i="2"/>
  <c r="AF172" i="2"/>
  <c r="AG172" i="2"/>
  <c r="AH172" i="2"/>
  <c r="AA173" i="2"/>
  <c r="AB173" i="2"/>
  <c r="AC173" i="2"/>
  <c r="AD173" i="2"/>
  <c r="AE173" i="2"/>
  <c r="AF173" i="2"/>
  <c r="AG173" i="2"/>
  <c r="AH173" i="2"/>
  <c r="AA174" i="2"/>
  <c r="AB174" i="2"/>
  <c r="AC174" i="2"/>
  <c r="AD174" i="2"/>
  <c r="AE174" i="2"/>
  <c r="AF174" i="2"/>
  <c r="AG174" i="2"/>
  <c r="AH174" i="2"/>
  <c r="AA175" i="2"/>
  <c r="AB175" i="2"/>
  <c r="AC175" i="2"/>
  <c r="AD175" i="2"/>
  <c r="AE175" i="2"/>
  <c r="AF175" i="2"/>
  <c r="AG175" i="2"/>
  <c r="AH175" i="2"/>
  <c r="AA176" i="2"/>
  <c r="AB176" i="2"/>
  <c r="AC176" i="2"/>
  <c r="AD176" i="2"/>
  <c r="AE176" i="2"/>
  <c r="AF176" i="2"/>
  <c r="AG176" i="2"/>
  <c r="AH176" i="2"/>
  <c r="AA177" i="2"/>
  <c r="AB177" i="2"/>
  <c r="AC177" i="2"/>
  <c r="AD177" i="2"/>
  <c r="AE177" i="2"/>
  <c r="AF177" i="2"/>
  <c r="AG177" i="2"/>
  <c r="AH177" i="2"/>
  <c r="AA178" i="2"/>
  <c r="AB178" i="2"/>
  <c r="AC178" i="2"/>
  <c r="AD178" i="2"/>
  <c r="AE178" i="2"/>
  <c r="AF178" i="2"/>
  <c r="AG178" i="2"/>
  <c r="AH178" i="2"/>
  <c r="AA179" i="2"/>
  <c r="AB179" i="2"/>
  <c r="AC179" i="2"/>
  <c r="AD179" i="2"/>
  <c r="AE179" i="2"/>
  <c r="AF179" i="2"/>
  <c r="AG179" i="2"/>
  <c r="AH179" i="2"/>
  <c r="AA180" i="2"/>
  <c r="AB180" i="2"/>
  <c r="AC180" i="2"/>
  <c r="AD180" i="2"/>
  <c r="AE180" i="2"/>
  <c r="AF180" i="2"/>
  <c r="AG180" i="2"/>
  <c r="AH180" i="2"/>
  <c r="AA181" i="2"/>
  <c r="AB181" i="2"/>
  <c r="AC181" i="2"/>
  <c r="AD181" i="2"/>
  <c r="AE181" i="2"/>
  <c r="AF181" i="2"/>
  <c r="AG181" i="2"/>
  <c r="AH181" i="2"/>
  <c r="AA182" i="2"/>
  <c r="AB182" i="2"/>
  <c r="AC182" i="2"/>
  <c r="AD182" i="2"/>
  <c r="AE182" i="2"/>
  <c r="AF182" i="2"/>
  <c r="AG182" i="2"/>
  <c r="AH182" i="2"/>
  <c r="AA183" i="2"/>
  <c r="AB183" i="2"/>
  <c r="AC183" i="2"/>
  <c r="AD183" i="2"/>
  <c r="AE183" i="2"/>
  <c r="AF183" i="2"/>
  <c r="AG183" i="2"/>
  <c r="AH183" i="2"/>
  <c r="AA184" i="2"/>
  <c r="AB184" i="2"/>
  <c r="AC184" i="2"/>
  <c r="AD184" i="2"/>
  <c r="AE184" i="2"/>
  <c r="AF184" i="2"/>
  <c r="AG184" i="2"/>
  <c r="AH184" i="2"/>
  <c r="AA185" i="2"/>
  <c r="AB185" i="2"/>
  <c r="AC185" i="2"/>
  <c r="AD185" i="2"/>
  <c r="AE185" i="2"/>
  <c r="AF185" i="2"/>
  <c r="AG185" i="2"/>
  <c r="AH185" i="2"/>
  <c r="AA186" i="2"/>
  <c r="AB186" i="2"/>
  <c r="AC186" i="2"/>
  <c r="AD186" i="2"/>
  <c r="AE186" i="2"/>
  <c r="AF186" i="2"/>
  <c r="AG186" i="2"/>
  <c r="AH186" i="2"/>
  <c r="AA187" i="2"/>
  <c r="AB187" i="2"/>
  <c r="AC187" i="2"/>
  <c r="AD187" i="2"/>
  <c r="AE187" i="2"/>
  <c r="AF187" i="2"/>
  <c r="AG187" i="2"/>
  <c r="AH187" i="2"/>
  <c r="AA188" i="2"/>
  <c r="AB188" i="2"/>
  <c r="AC188" i="2"/>
  <c r="AD188" i="2"/>
  <c r="AE188" i="2"/>
  <c r="AF188" i="2"/>
  <c r="AG188" i="2"/>
  <c r="AH188" i="2"/>
  <c r="AA189" i="2"/>
  <c r="AB189" i="2"/>
  <c r="AC189" i="2"/>
  <c r="AD189" i="2"/>
  <c r="AE189" i="2"/>
  <c r="AF189" i="2"/>
  <c r="AG189" i="2"/>
  <c r="AH189" i="2"/>
  <c r="AA190" i="2"/>
  <c r="AB190" i="2"/>
  <c r="AC190" i="2"/>
  <c r="AD190" i="2"/>
  <c r="AE190" i="2"/>
  <c r="AF190" i="2"/>
  <c r="AG190" i="2"/>
  <c r="AH190" i="2"/>
  <c r="AA191" i="2"/>
  <c r="AB191" i="2"/>
  <c r="AC191" i="2"/>
  <c r="AD191" i="2"/>
  <c r="AE191" i="2"/>
  <c r="AF191" i="2"/>
  <c r="AG191" i="2"/>
  <c r="AH191" i="2"/>
  <c r="AA192" i="2"/>
  <c r="AB192" i="2"/>
  <c r="AC192" i="2"/>
  <c r="AD192" i="2"/>
  <c r="AE192" i="2"/>
  <c r="AF192" i="2"/>
  <c r="AG192" i="2"/>
  <c r="AH192" i="2"/>
  <c r="AA195" i="2"/>
  <c r="AB195" i="2"/>
  <c r="AC195" i="2"/>
  <c r="AD195" i="2"/>
  <c r="AE195" i="2"/>
  <c r="AF195" i="2"/>
  <c r="AG195" i="2"/>
  <c r="AH195" i="2"/>
  <c r="AA196" i="2"/>
  <c r="AB196" i="2"/>
  <c r="AC196" i="2"/>
  <c r="AD196" i="2"/>
  <c r="AE196" i="2"/>
  <c r="AF196" i="2"/>
  <c r="AG196" i="2"/>
  <c r="AH196" i="2"/>
  <c r="AA197" i="2"/>
  <c r="AB197" i="2"/>
  <c r="AC197" i="2"/>
  <c r="AD197" i="2"/>
  <c r="AE197" i="2"/>
  <c r="AF197" i="2"/>
  <c r="AG197" i="2"/>
  <c r="AH197" i="2"/>
  <c r="AA198" i="2"/>
  <c r="AB198" i="2"/>
  <c r="AC198" i="2"/>
  <c r="AD198" i="2"/>
  <c r="AE198" i="2"/>
  <c r="AF198" i="2"/>
  <c r="AG198" i="2"/>
  <c r="AH198" i="2"/>
  <c r="AA201" i="2"/>
  <c r="AB201" i="2"/>
  <c r="AC201" i="2"/>
  <c r="AD201" i="2"/>
  <c r="AE201" i="2"/>
  <c r="AF201" i="2"/>
  <c r="AG201" i="2"/>
  <c r="AH201" i="2"/>
  <c r="AA202" i="2"/>
  <c r="AB202" i="2"/>
  <c r="AC202" i="2"/>
  <c r="AD202" i="2"/>
  <c r="AE202" i="2"/>
  <c r="AF202" i="2"/>
  <c r="AG202" i="2"/>
  <c r="AH202" i="2"/>
  <c r="AA203" i="2"/>
  <c r="AB203" i="2"/>
  <c r="AC203" i="2"/>
  <c r="AD203" i="2"/>
  <c r="AE203" i="2"/>
  <c r="AF203" i="2"/>
  <c r="AG203" i="2"/>
  <c r="AH203" i="2"/>
  <c r="AA204" i="2"/>
  <c r="AB204" i="2"/>
  <c r="AC204" i="2"/>
  <c r="AD204" i="2"/>
  <c r="AE204" i="2"/>
  <c r="AF204" i="2"/>
  <c r="AG204" i="2"/>
  <c r="AH204" i="2"/>
  <c r="AA205" i="2"/>
  <c r="AB205" i="2"/>
  <c r="AC205" i="2"/>
  <c r="AD205" i="2"/>
  <c r="AE205" i="2"/>
  <c r="AF205" i="2"/>
  <c r="AG205" i="2"/>
  <c r="AH205" i="2"/>
  <c r="AA206" i="2"/>
  <c r="AB206" i="2"/>
  <c r="AC206" i="2"/>
  <c r="AD206" i="2"/>
  <c r="AE206" i="2"/>
  <c r="AF206" i="2"/>
  <c r="AG206" i="2"/>
  <c r="AH206" i="2"/>
  <c r="AA207" i="2"/>
  <c r="AB207" i="2"/>
  <c r="AC207" i="2"/>
  <c r="AD207" i="2"/>
  <c r="AE207" i="2"/>
  <c r="AF207" i="2"/>
  <c r="AG207" i="2"/>
  <c r="AH207" i="2"/>
  <c r="AA208" i="2"/>
  <c r="AB208" i="2"/>
  <c r="AC208" i="2"/>
  <c r="AD208" i="2"/>
  <c r="AE208" i="2"/>
  <c r="AF208" i="2"/>
  <c r="AG208" i="2"/>
  <c r="AH208" i="2"/>
  <c r="AA209" i="2"/>
  <c r="AB209" i="2"/>
  <c r="AC209" i="2"/>
  <c r="AD209" i="2"/>
  <c r="AE209" i="2"/>
  <c r="AF209" i="2"/>
  <c r="AG209" i="2"/>
  <c r="AH209" i="2"/>
  <c r="AA210" i="2"/>
  <c r="AB210" i="2"/>
  <c r="AC210" i="2"/>
  <c r="AD210" i="2"/>
  <c r="AE210" i="2"/>
  <c r="AF210" i="2"/>
  <c r="AG210" i="2"/>
  <c r="AH210" i="2"/>
  <c r="AA211" i="2"/>
  <c r="AB211" i="2"/>
  <c r="AC211" i="2"/>
  <c r="AD211" i="2"/>
  <c r="AE211" i="2"/>
  <c r="AF211" i="2"/>
  <c r="AG211" i="2"/>
  <c r="AH211" i="2"/>
  <c r="AA212" i="2"/>
  <c r="AB212" i="2"/>
  <c r="AC212" i="2"/>
  <c r="AD212" i="2"/>
  <c r="AE212" i="2"/>
  <c r="AF212" i="2"/>
  <c r="AG212" i="2"/>
  <c r="AH212" i="2"/>
  <c r="AA213" i="2"/>
  <c r="AB213" i="2"/>
  <c r="AC213" i="2"/>
  <c r="AD213" i="2"/>
  <c r="AE213" i="2"/>
  <c r="AF213" i="2"/>
  <c r="AG213" i="2"/>
  <c r="AH213" i="2"/>
  <c r="AA214" i="2"/>
  <c r="AB214" i="2"/>
  <c r="AC214" i="2"/>
  <c r="AD214" i="2"/>
  <c r="AE214" i="2"/>
  <c r="AF214" i="2"/>
  <c r="AG214" i="2"/>
  <c r="AH214" i="2"/>
  <c r="AA215" i="2"/>
  <c r="AB215" i="2"/>
  <c r="AC215" i="2"/>
  <c r="AD215" i="2"/>
  <c r="AE215" i="2"/>
  <c r="AF215" i="2"/>
  <c r="AG215" i="2"/>
  <c r="AH215" i="2"/>
  <c r="AA216" i="2"/>
  <c r="AB216" i="2"/>
  <c r="AC216" i="2"/>
  <c r="AD216" i="2"/>
  <c r="AE216" i="2"/>
  <c r="AF216" i="2"/>
  <c r="AG216" i="2"/>
  <c r="AH216" i="2"/>
  <c r="AA217" i="2"/>
  <c r="AB217" i="2"/>
  <c r="AC217" i="2"/>
  <c r="AD217" i="2"/>
  <c r="AE217" i="2"/>
  <c r="AF217" i="2"/>
  <c r="AG217" i="2"/>
  <c r="AH217" i="2"/>
  <c r="AA218" i="2"/>
  <c r="AB218" i="2"/>
  <c r="AC218" i="2"/>
  <c r="AD218" i="2"/>
  <c r="AE218" i="2"/>
  <c r="AF218" i="2"/>
  <c r="AG218" i="2"/>
  <c r="AH218" i="2"/>
  <c r="AA219" i="2"/>
  <c r="AB219" i="2"/>
  <c r="AC219" i="2"/>
  <c r="AD219" i="2"/>
  <c r="AE219" i="2"/>
  <c r="AF219" i="2"/>
  <c r="AG219" i="2"/>
  <c r="AH219" i="2"/>
  <c r="AA220" i="2"/>
  <c r="AB220" i="2"/>
  <c r="AC220" i="2"/>
  <c r="AD220" i="2"/>
  <c r="AE220" i="2"/>
  <c r="AF220" i="2"/>
  <c r="AG220" i="2"/>
  <c r="AH220" i="2"/>
  <c r="AA221" i="2"/>
  <c r="AB221" i="2"/>
  <c r="AC221" i="2"/>
  <c r="AD221" i="2"/>
  <c r="AE221" i="2"/>
  <c r="AF221" i="2"/>
  <c r="AG221" i="2"/>
  <c r="AH221" i="2"/>
  <c r="AA222" i="2"/>
  <c r="AB222" i="2"/>
  <c r="AC222" i="2"/>
  <c r="AD222" i="2"/>
  <c r="AE222" i="2"/>
  <c r="AF222" i="2"/>
  <c r="AG222" i="2"/>
  <c r="AH222" i="2"/>
  <c r="AA223" i="2"/>
  <c r="AB223" i="2"/>
  <c r="AC223" i="2"/>
  <c r="AD223" i="2"/>
  <c r="AE223" i="2"/>
  <c r="AF223" i="2"/>
  <c r="AG223" i="2"/>
  <c r="AH223" i="2"/>
  <c r="AA224" i="2"/>
  <c r="AB224" i="2"/>
  <c r="AC224" i="2"/>
  <c r="AD224" i="2"/>
  <c r="AE224" i="2"/>
  <c r="AF224" i="2"/>
  <c r="AG224" i="2"/>
  <c r="AH224" i="2"/>
  <c r="AA225" i="2"/>
  <c r="AB225" i="2"/>
  <c r="AC225" i="2"/>
  <c r="AD225" i="2"/>
  <c r="AE225" i="2"/>
  <c r="AF225" i="2"/>
  <c r="AG225" i="2"/>
  <c r="AH225" i="2"/>
  <c r="AA228" i="2"/>
  <c r="AB228" i="2"/>
  <c r="AC228" i="2"/>
  <c r="AD228" i="2"/>
  <c r="AE228" i="2"/>
  <c r="AF228" i="2"/>
  <c r="AG228" i="2"/>
  <c r="AH228" i="2"/>
  <c r="AA229" i="2"/>
  <c r="AB229" i="2"/>
  <c r="AC229" i="2"/>
  <c r="AD229" i="2"/>
  <c r="AE229" i="2"/>
  <c r="AF229" i="2"/>
  <c r="AG229" i="2"/>
  <c r="AH229" i="2"/>
  <c r="AA230" i="2"/>
  <c r="AB230" i="2"/>
  <c r="AC230" i="2"/>
  <c r="AD230" i="2"/>
  <c r="AE230" i="2"/>
  <c r="AF230" i="2"/>
  <c r="AG230" i="2"/>
  <c r="AH230" i="2"/>
  <c r="AA231" i="2"/>
  <c r="AB231" i="2"/>
  <c r="AC231" i="2"/>
  <c r="AD231" i="2"/>
  <c r="AE231" i="2"/>
  <c r="AF231" i="2"/>
  <c r="AG231" i="2"/>
  <c r="AH231" i="2"/>
  <c r="AA234" i="2"/>
  <c r="AB234" i="2"/>
  <c r="AC234" i="2"/>
  <c r="AD234" i="2"/>
  <c r="AE234" i="2"/>
  <c r="AF234" i="2"/>
  <c r="AG234" i="2"/>
  <c r="AH234" i="2"/>
  <c r="AA235" i="2"/>
  <c r="AB235" i="2"/>
  <c r="AC235" i="2"/>
  <c r="AD235" i="2"/>
  <c r="AE235" i="2"/>
  <c r="AF235" i="2"/>
  <c r="AG235" i="2"/>
  <c r="AH235" i="2"/>
  <c r="AA236" i="2"/>
  <c r="AB236" i="2"/>
  <c r="AC236" i="2"/>
  <c r="AD236" i="2"/>
  <c r="AE236" i="2"/>
  <c r="AF236" i="2"/>
  <c r="AG236" i="2"/>
  <c r="AH236" i="2"/>
  <c r="AA237" i="2"/>
  <c r="AB237" i="2"/>
  <c r="AC237" i="2"/>
  <c r="AD237" i="2"/>
  <c r="AE237" i="2"/>
  <c r="AF237" i="2"/>
  <c r="AG237" i="2"/>
  <c r="AH237" i="2"/>
  <c r="AA238" i="2"/>
  <c r="AB238" i="2"/>
  <c r="AC238" i="2"/>
  <c r="AD238" i="2"/>
  <c r="AE238" i="2"/>
  <c r="AF238" i="2"/>
  <c r="AG238" i="2"/>
  <c r="AH238" i="2"/>
  <c r="AA239" i="2"/>
  <c r="AB239" i="2"/>
  <c r="AC239" i="2"/>
  <c r="AD239" i="2"/>
  <c r="AE239" i="2"/>
  <c r="AF239" i="2"/>
  <c r="AG239" i="2"/>
  <c r="AH239" i="2"/>
  <c r="AA240" i="2"/>
  <c r="AB240" i="2"/>
  <c r="AC240" i="2"/>
  <c r="AD240" i="2"/>
  <c r="AE240" i="2"/>
  <c r="AF240" i="2"/>
  <c r="AG240" i="2"/>
  <c r="AH240" i="2"/>
  <c r="AA241" i="2"/>
  <c r="AB241" i="2"/>
  <c r="AC241" i="2"/>
  <c r="AD241" i="2"/>
  <c r="AE241" i="2"/>
  <c r="AF241" i="2"/>
  <c r="AG241" i="2"/>
  <c r="AH241" i="2"/>
  <c r="AA242" i="2"/>
  <c r="AB242" i="2"/>
  <c r="AC242" i="2"/>
  <c r="AD242" i="2"/>
  <c r="AE242" i="2"/>
  <c r="AF242" i="2"/>
  <c r="AG242" i="2"/>
  <c r="AH242" i="2"/>
  <c r="AA243" i="2"/>
  <c r="AB243" i="2"/>
  <c r="AC243" i="2"/>
  <c r="AD243" i="2"/>
  <c r="AE243" i="2"/>
  <c r="AF243" i="2"/>
  <c r="AG243" i="2"/>
  <c r="AH243" i="2"/>
  <c r="AA244" i="2"/>
  <c r="AB244" i="2"/>
  <c r="AC244" i="2"/>
  <c r="AD244" i="2"/>
  <c r="AE244" i="2"/>
  <c r="AF244" i="2"/>
  <c r="AG244" i="2"/>
  <c r="AH244" i="2"/>
  <c r="AA245" i="2"/>
  <c r="AB245" i="2"/>
  <c r="AC245" i="2"/>
  <c r="AD245" i="2"/>
  <c r="AE245" i="2"/>
  <c r="AF245" i="2"/>
  <c r="AG245" i="2"/>
  <c r="AH245" i="2"/>
  <c r="AA246" i="2"/>
  <c r="AB246" i="2"/>
  <c r="AC246" i="2"/>
  <c r="AD246" i="2"/>
  <c r="AE246" i="2"/>
  <c r="AF246" i="2"/>
  <c r="AG246" i="2"/>
  <c r="AH246" i="2"/>
  <c r="AA247" i="2"/>
  <c r="AB247" i="2"/>
  <c r="AC247" i="2"/>
  <c r="AD247" i="2"/>
  <c r="AE247" i="2"/>
  <c r="AF247" i="2"/>
  <c r="AG247" i="2"/>
  <c r="AH247" i="2"/>
  <c r="AA248" i="2"/>
  <c r="AB248" i="2"/>
  <c r="AC248" i="2"/>
  <c r="AD248" i="2"/>
  <c r="AE248" i="2"/>
  <c r="AF248" i="2"/>
  <c r="AG248" i="2"/>
  <c r="AH248" i="2"/>
  <c r="AA249" i="2"/>
  <c r="AB249" i="2"/>
  <c r="AC249" i="2"/>
  <c r="AD249" i="2"/>
  <c r="AE249" i="2"/>
  <c r="AF249" i="2"/>
  <c r="AG249" i="2"/>
  <c r="AH249" i="2"/>
  <c r="AA250" i="2"/>
  <c r="AB250" i="2"/>
  <c r="AC250" i="2"/>
  <c r="AD250" i="2"/>
  <c r="AE250" i="2"/>
  <c r="AF250" i="2"/>
  <c r="AG250" i="2"/>
  <c r="AH250" i="2"/>
  <c r="AA251" i="2"/>
  <c r="AB251" i="2"/>
  <c r="AC251" i="2"/>
  <c r="AD251" i="2"/>
  <c r="AE251" i="2"/>
  <c r="AF251" i="2"/>
  <c r="AG251" i="2"/>
  <c r="AH251" i="2"/>
  <c r="AA252" i="2"/>
  <c r="AB252" i="2"/>
  <c r="AC252" i="2"/>
  <c r="AD252" i="2"/>
  <c r="AE252" i="2"/>
  <c r="AF252" i="2"/>
  <c r="AG252" i="2"/>
  <c r="AH252" i="2"/>
  <c r="AA253" i="2"/>
  <c r="AB253" i="2"/>
  <c r="AC253" i="2"/>
  <c r="AD253" i="2"/>
  <c r="AE253" i="2"/>
  <c r="AF253" i="2"/>
  <c r="AG253" i="2"/>
  <c r="AH253" i="2"/>
  <c r="AA254" i="2"/>
  <c r="AB254" i="2"/>
  <c r="AC254" i="2"/>
  <c r="AD254" i="2"/>
  <c r="AE254" i="2"/>
  <c r="AF254" i="2"/>
  <c r="AG254" i="2"/>
  <c r="AH254" i="2"/>
  <c r="AA255" i="2"/>
  <c r="AB255" i="2"/>
  <c r="AC255" i="2"/>
  <c r="AD255" i="2"/>
  <c r="AE255" i="2"/>
  <c r="AF255" i="2"/>
  <c r="AG255" i="2"/>
  <c r="AH255" i="2"/>
  <c r="AA256" i="2"/>
  <c r="AB256" i="2"/>
  <c r="AC256" i="2"/>
  <c r="AD256" i="2"/>
  <c r="AE256" i="2"/>
  <c r="AF256" i="2"/>
  <c r="AG256" i="2"/>
  <c r="AH256" i="2"/>
  <c r="AA257" i="2"/>
  <c r="AB257" i="2"/>
  <c r="AC257" i="2"/>
  <c r="AD257" i="2"/>
  <c r="AE257" i="2"/>
  <c r="AF257" i="2"/>
  <c r="AG257" i="2"/>
  <c r="AH257" i="2"/>
  <c r="AA258" i="2"/>
  <c r="AB258" i="2"/>
  <c r="AC258" i="2"/>
  <c r="AD258" i="2"/>
  <c r="AE258" i="2"/>
  <c r="AF258" i="2"/>
  <c r="AG258" i="2"/>
  <c r="AH258" i="2"/>
  <c r="AA261" i="2"/>
  <c r="AB261" i="2"/>
  <c r="AC261" i="2"/>
  <c r="AD261" i="2"/>
  <c r="AE261" i="2"/>
  <c r="AF261" i="2"/>
  <c r="AG261" i="2"/>
  <c r="AH261" i="2"/>
  <c r="AA262" i="2"/>
  <c r="AB262" i="2"/>
  <c r="AC262" i="2"/>
  <c r="AD262" i="2"/>
  <c r="AE262" i="2"/>
  <c r="AF262" i="2"/>
  <c r="AG262" i="2"/>
  <c r="AH262" i="2"/>
  <c r="AA263" i="2"/>
  <c r="AB263" i="2"/>
  <c r="AC263" i="2"/>
  <c r="AD263" i="2"/>
  <c r="AE263" i="2"/>
  <c r="AF263" i="2"/>
  <c r="AG263" i="2"/>
  <c r="AH263" i="2"/>
  <c r="AA264" i="2"/>
  <c r="AB264" i="2"/>
  <c r="AC264" i="2"/>
  <c r="AD264" i="2"/>
  <c r="AE264" i="2"/>
  <c r="AF264" i="2"/>
  <c r="AG264" i="2"/>
  <c r="AH264" i="2"/>
  <c r="AA267" i="2"/>
  <c r="AB267" i="2"/>
  <c r="AC267" i="2"/>
  <c r="AD267" i="2"/>
  <c r="AE267" i="2"/>
  <c r="AF267" i="2"/>
  <c r="AG267" i="2"/>
  <c r="AH267" i="2"/>
  <c r="AA268" i="2"/>
  <c r="AB268" i="2"/>
  <c r="AC268" i="2"/>
  <c r="AD268" i="2"/>
  <c r="AE268" i="2"/>
  <c r="AF268" i="2"/>
  <c r="AG268" i="2"/>
  <c r="AH268" i="2"/>
  <c r="AA269" i="2"/>
  <c r="AB269" i="2"/>
  <c r="AC269" i="2"/>
  <c r="AD269" i="2"/>
  <c r="AE269" i="2"/>
  <c r="AF269" i="2"/>
  <c r="AG269" i="2"/>
  <c r="AH269" i="2"/>
  <c r="AA270" i="2"/>
  <c r="AB270" i="2"/>
  <c r="AC270" i="2"/>
  <c r="AD270" i="2"/>
  <c r="AE270" i="2"/>
  <c r="AF270" i="2"/>
  <c r="AG270" i="2"/>
  <c r="AH270" i="2"/>
  <c r="AA271" i="2"/>
  <c r="AB271" i="2"/>
  <c r="AC271" i="2"/>
  <c r="AD271" i="2"/>
  <c r="AE271" i="2"/>
  <c r="AF271" i="2"/>
  <c r="AG271" i="2"/>
  <c r="AH271" i="2"/>
  <c r="AA272" i="2"/>
  <c r="AB272" i="2"/>
  <c r="AC272" i="2"/>
  <c r="AD272" i="2"/>
  <c r="AE272" i="2"/>
  <c r="AF272" i="2"/>
  <c r="AG272" i="2"/>
  <c r="AH272" i="2"/>
  <c r="AA273" i="2"/>
  <c r="AB273" i="2"/>
  <c r="AC273" i="2"/>
  <c r="AD273" i="2"/>
  <c r="AE273" i="2"/>
  <c r="AF273" i="2"/>
  <c r="AG273" i="2"/>
  <c r="AH273" i="2"/>
  <c r="AA274" i="2"/>
  <c r="AB274" i="2"/>
  <c r="AC274" i="2"/>
  <c r="AD274" i="2"/>
  <c r="AE274" i="2"/>
  <c r="AF274" i="2"/>
  <c r="AG274" i="2"/>
  <c r="AH274" i="2"/>
  <c r="AA275" i="2"/>
  <c r="AB275" i="2"/>
  <c r="AC275" i="2"/>
  <c r="AD275" i="2"/>
  <c r="AE275" i="2"/>
  <c r="AF275" i="2"/>
  <c r="AG275" i="2"/>
  <c r="AH275" i="2"/>
  <c r="AA276" i="2"/>
  <c r="AB276" i="2"/>
  <c r="AC276" i="2"/>
  <c r="AD276" i="2"/>
  <c r="AE276" i="2"/>
  <c r="AF276" i="2"/>
  <c r="AG276" i="2"/>
  <c r="AH276" i="2"/>
  <c r="AA277" i="2"/>
  <c r="AB277" i="2"/>
  <c r="AC277" i="2"/>
  <c r="AD277" i="2"/>
  <c r="AE277" i="2"/>
  <c r="AF277" i="2"/>
  <c r="AG277" i="2"/>
  <c r="AH277" i="2"/>
  <c r="AA278" i="2"/>
  <c r="AB278" i="2"/>
  <c r="AC278" i="2"/>
  <c r="AD278" i="2"/>
  <c r="AE278" i="2"/>
  <c r="AF278" i="2"/>
  <c r="AG278" i="2"/>
  <c r="AH278" i="2"/>
  <c r="AA279" i="2"/>
  <c r="AB279" i="2"/>
  <c r="AC279" i="2"/>
  <c r="AD279" i="2"/>
  <c r="AE279" i="2"/>
  <c r="AF279" i="2"/>
  <c r="AG279" i="2"/>
  <c r="AH279" i="2"/>
  <c r="AA280" i="2"/>
  <c r="AB280" i="2"/>
  <c r="AC280" i="2"/>
  <c r="AD280" i="2"/>
  <c r="AE280" i="2"/>
  <c r="AF280" i="2"/>
  <c r="AG280" i="2"/>
  <c r="AH280" i="2"/>
  <c r="AA281" i="2"/>
  <c r="AB281" i="2"/>
  <c r="AC281" i="2"/>
  <c r="AD281" i="2"/>
  <c r="AE281" i="2"/>
  <c r="AF281" i="2"/>
  <c r="AG281" i="2"/>
  <c r="AH281" i="2"/>
  <c r="AA282" i="2"/>
  <c r="AB282" i="2"/>
  <c r="AC282" i="2"/>
  <c r="AD282" i="2"/>
  <c r="AE282" i="2"/>
  <c r="AF282" i="2"/>
  <c r="AG282" i="2"/>
  <c r="AH282" i="2"/>
  <c r="AA283" i="2"/>
  <c r="AB283" i="2"/>
  <c r="AC283" i="2"/>
  <c r="AD283" i="2"/>
  <c r="AE283" i="2"/>
  <c r="AF283" i="2"/>
  <c r="AG283" i="2"/>
  <c r="AH283" i="2"/>
  <c r="AA284" i="2"/>
  <c r="AB284" i="2"/>
  <c r="AC284" i="2"/>
  <c r="AD284" i="2"/>
  <c r="AE284" i="2"/>
  <c r="AF284" i="2"/>
  <c r="AG284" i="2"/>
  <c r="AH284" i="2"/>
  <c r="AA285" i="2"/>
  <c r="AB285" i="2"/>
  <c r="AC285" i="2"/>
  <c r="AD285" i="2"/>
  <c r="AE285" i="2"/>
  <c r="AF285" i="2"/>
  <c r="AG285" i="2"/>
  <c r="AH285" i="2"/>
  <c r="AA286" i="2"/>
  <c r="AB286" i="2"/>
  <c r="AC286" i="2"/>
  <c r="AD286" i="2"/>
  <c r="AE286" i="2"/>
  <c r="AF286" i="2"/>
  <c r="AG286" i="2"/>
  <c r="AH286" i="2"/>
  <c r="AA287" i="2"/>
  <c r="AB287" i="2"/>
  <c r="AC287" i="2"/>
  <c r="AD287" i="2"/>
  <c r="AE287" i="2"/>
  <c r="AF287" i="2"/>
  <c r="AG287" i="2"/>
  <c r="AH287" i="2"/>
  <c r="AA288" i="2"/>
  <c r="AB288" i="2"/>
  <c r="AC288" i="2"/>
  <c r="AD288" i="2"/>
  <c r="AE288" i="2"/>
  <c r="AF288" i="2"/>
  <c r="AG288" i="2"/>
  <c r="AH288" i="2"/>
  <c r="AA289" i="2"/>
  <c r="AB289" i="2"/>
  <c r="AC289" i="2"/>
  <c r="AD289" i="2"/>
  <c r="AE289" i="2"/>
  <c r="AF289" i="2"/>
  <c r="AG289" i="2"/>
  <c r="AH289" i="2"/>
  <c r="AA290" i="2"/>
  <c r="AB290" i="2"/>
  <c r="AC290" i="2"/>
  <c r="AD290" i="2"/>
  <c r="AE290" i="2"/>
  <c r="AF290" i="2"/>
  <c r="AG290" i="2"/>
  <c r="AH290" i="2"/>
  <c r="AA291" i="2"/>
  <c r="AB291" i="2"/>
  <c r="AC291" i="2"/>
  <c r="AD291" i="2"/>
  <c r="AE291" i="2"/>
  <c r="AF291" i="2"/>
  <c r="AG291" i="2"/>
  <c r="AH291" i="2"/>
  <c r="AA294" i="2"/>
  <c r="AB294" i="2"/>
  <c r="AC294" i="2"/>
  <c r="AD294" i="2"/>
  <c r="AE294" i="2"/>
  <c r="AF294" i="2"/>
  <c r="AG294" i="2"/>
  <c r="AH294" i="2"/>
  <c r="AA295" i="2"/>
  <c r="AB295" i="2"/>
  <c r="AC295" i="2"/>
  <c r="AD295" i="2"/>
  <c r="AE295" i="2"/>
  <c r="AF295" i="2"/>
  <c r="AG295" i="2"/>
  <c r="AH295" i="2"/>
  <c r="AA296" i="2"/>
  <c r="AB296" i="2"/>
  <c r="AC296" i="2"/>
  <c r="AD296" i="2"/>
  <c r="AE296" i="2"/>
  <c r="AF296" i="2"/>
  <c r="AG296" i="2"/>
  <c r="AH296" i="2"/>
  <c r="AA297" i="2"/>
  <c r="AB297" i="2"/>
  <c r="AC297" i="2"/>
  <c r="AD297" i="2"/>
  <c r="AE297" i="2"/>
  <c r="AF297" i="2"/>
  <c r="AG297" i="2"/>
  <c r="AH297" i="2"/>
  <c r="AA300" i="2"/>
  <c r="AB300" i="2"/>
  <c r="AC300" i="2"/>
  <c r="AD300" i="2"/>
  <c r="AE300" i="2"/>
  <c r="AF300" i="2"/>
  <c r="AG300" i="2"/>
  <c r="AH300" i="2"/>
  <c r="AA301" i="2"/>
  <c r="AB301" i="2"/>
  <c r="AC301" i="2"/>
  <c r="AD301" i="2"/>
  <c r="AE301" i="2"/>
  <c r="AF301" i="2"/>
  <c r="AG301" i="2"/>
  <c r="AH301" i="2"/>
  <c r="AA302" i="2"/>
  <c r="AB302" i="2"/>
  <c r="AC302" i="2"/>
  <c r="AD302" i="2"/>
  <c r="AE302" i="2"/>
  <c r="AF302" i="2"/>
  <c r="AG302" i="2"/>
  <c r="AH302" i="2"/>
  <c r="AA303" i="2"/>
  <c r="AB303" i="2"/>
  <c r="AC303" i="2"/>
  <c r="AD303" i="2"/>
  <c r="AE303" i="2"/>
  <c r="AF303" i="2"/>
  <c r="AG303" i="2"/>
  <c r="AH303" i="2"/>
  <c r="AA304" i="2"/>
  <c r="AB304" i="2"/>
  <c r="AC304" i="2"/>
  <c r="AD304" i="2"/>
  <c r="AE304" i="2"/>
  <c r="AF304" i="2"/>
  <c r="AG304" i="2"/>
  <c r="AH304" i="2"/>
  <c r="AA305" i="2"/>
  <c r="AB305" i="2"/>
  <c r="AC305" i="2"/>
  <c r="AD305" i="2"/>
  <c r="AE305" i="2"/>
  <c r="AF305" i="2"/>
  <c r="AG305" i="2"/>
  <c r="AH305" i="2"/>
  <c r="AA306" i="2"/>
  <c r="AB306" i="2"/>
  <c r="AC306" i="2"/>
  <c r="AD306" i="2"/>
  <c r="AE306" i="2"/>
  <c r="AF306" i="2"/>
  <c r="AG306" i="2"/>
  <c r="AH306" i="2"/>
  <c r="AA307" i="2"/>
  <c r="AB307" i="2"/>
  <c r="AC307" i="2"/>
  <c r="AD307" i="2"/>
  <c r="AE307" i="2"/>
  <c r="AF307" i="2"/>
  <c r="AG307" i="2"/>
  <c r="AH307" i="2"/>
  <c r="AA308" i="2"/>
  <c r="AB308" i="2"/>
  <c r="AC308" i="2"/>
  <c r="AD308" i="2"/>
  <c r="AE308" i="2"/>
  <c r="AF308" i="2"/>
  <c r="AG308" i="2"/>
  <c r="AH308" i="2"/>
  <c r="AA309" i="2"/>
  <c r="AB309" i="2"/>
  <c r="AC309" i="2"/>
  <c r="AD309" i="2"/>
  <c r="AE309" i="2"/>
  <c r="AF309" i="2"/>
  <c r="AG309" i="2"/>
  <c r="AH309" i="2"/>
  <c r="AA310" i="2"/>
  <c r="AB310" i="2"/>
  <c r="AC310" i="2"/>
  <c r="AD310" i="2"/>
  <c r="AE310" i="2"/>
  <c r="AF310" i="2"/>
  <c r="AG310" i="2"/>
  <c r="AH310" i="2"/>
  <c r="AA311" i="2"/>
  <c r="AB311" i="2"/>
  <c r="AC311" i="2"/>
  <c r="AD311" i="2"/>
  <c r="AE311" i="2"/>
  <c r="AF311" i="2"/>
  <c r="AG311" i="2"/>
  <c r="AH311" i="2"/>
  <c r="AA312" i="2"/>
  <c r="AB312" i="2"/>
  <c r="AC312" i="2"/>
  <c r="AD312" i="2"/>
  <c r="AE312" i="2"/>
  <c r="AF312" i="2"/>
  <c r="AG312" i="2"/>
  <c r="AH312" i="2"/>
  <c r="AA313" i="2"/>
  <c r="AB313" i="2"/>
  <c r="AC313" i="2"/>
  <c r="AD313" i="2"/>
  <c r="AE313" i="2"/>
  <c r="AF313" i="2"/>
  <c r="AG313" i="2"/>
  <c r="AH313" i="2"/>
  <c r="AA314" i="2"/>
  <c r="AB314" i="2"/>
  <c r="AC314" i="2"/>
  <c r="AD314" i="2"/>
  <c r="AE314" i="2"/>
  <c r="AF314" i="2"/>
  <c r="AG314" i="2"/>
  <c r="AH314" i="2"/>
  <c r="AA315" i="2"/>
  <c r="AB315" i="2"/>
  <c r="AC315" i="2"/>
  <c r="AD315" i="2"/>
  <c r="AE315" i="2"/>
  <c r="AF315" i="2"/>
  <c r="AG315" i="2"/>
  <c r="AH315" i="2"/>
  <c r="AA316" i="2"/>
  <c r="AB316" i="2"/>
  <c r="AC316" i="2"/>
  <c r="AD316" i="2"/>
  <c r="AE316" i="2"/>
  <c r="AF316" i="2"/>
  <c r="AG316" i="2"/>
  <c r="AH316" i="2"/>
  <c r="AA317" i="2"/>
  <c r="AB317" i="2"/>
  <c r="AC317" i="2"/>
  <c r="AD317" i="2"/>
  <c r="AE317" i="2"/>
  <c r="AF317" i="2"/>
  <c r="AG317" i="2"/>
  <c r="AH317" i="2"/>
  <c r="AA318" i="2"/>
  <c r="AB318" i="2"/>
  <c r="AC318" i="2"/>
  <c r="AD318" i="2"/>
  <c r="AE318" i="2"/>
  <c r="AF318" i="2"/>
  <c r="AG318" i="2"/>
  <c r="AH318" i="2"/>
  <c r="AA319" i="2"/>
  <c r="AB319" i="2"/>
  <c r="AC319" i="2"/>
  <c r="AD319" i="2"/>
  <c r="AE319" i="2"/>
  <c r="AF319" i="2"/>
  <c r="AG319" i="2"/>
  <c r="AH319" i="2"/>
  <c r="AA320" i="2"/>
  <c r="AB320" i="2"/>
  <c r="AC320" i="2"/>
  <c r="AD320" i="2"/>
  <c r="AE320" i="2"/>
  <c r="AF320" i="2"/>
  <c r="AG320" i="2"/>
  <c r="AH320" i="2"/>
  <c r="AA321" i="2"/>
  <c r="AB321" i="2"/>
  <c r="AC321" i="2"/>
  <c r="AD321" i="2"/>
  <c r="AE321" i="2"/>
  <c r="AF321" i="2"/>
  <c r="AG321" i="2"/>
  <c r="AH321" i="2"/>
  <c r="AA322" i="2"/>
  <c r="AB322" i="2"/>
  <c r="AC322" i="2"/>
  <c r="AD322" i="2"/>
  <c r="AE322" i="2"/>
  <c r="AF322" i="2"/>
  <c r="AG322" i="2"/>
  <c r="AH322" i="2"/>
  <c r="AA323" i="2"/>
  <c r="AB323" i="2"/>
  <c r="AC323" i="2"/>
  <c r="AD323" i="2"/>
  <c r="AE323" i="2"/>
  <c r="AF323" i="2"/>
  <c r="AG323" i="2"/>
  <c r="AH323" i="2"/>
  <c r="AA324" i="2"/>
  <c r="AB324" i="2"/>
  <c r="AC324" i="2"/>
  <c r="AD324" i="2"/>
  <c r="AE324" i="2"/>
  <c r="AF324" i="2"/>
  <c r="AG324" i="2"/>
  <c r="AH324" i="2"/>
  <c r="AA327" i="2"/>
  <c r="AB327" i="2"/>
  <c r="AC327" i="2"/>
  <c r="AD327" i="2"/>
  <c r="AE327" i="2"/>
  <c r="AF327" i="2"/>
  <c r="AG327" i="2"/>
  <c r="AH327" i="2"/>
  <c r="AA328" i="2"/>
  <c r="AB328" i="2"/>
  <c r="AC328" i="2"/>
  <c r="AD328" i="2"/>
  <c r="AE328" i="2"/>
  <c r="AF328" i="2"/>
  <c r="AG328" i="2"/>
  <c r="AH328" i="2"/>
  <c r="AA329" i="2"/>
  <c r="AB329" i="2"/>
  <c r="AC329" i="2"/>
  <c r="AD329" i="2"/>
  <c r="AE329" i="2"/>
  <c r="AF329" i="2"/>
  <c r="AG329" i="2"/>
  <c r="AH329" i="2"/>
  <c r="AA330" i="2"/>
  <c r="AB330" i="2"/>
  <c r="AC330" i="2"/>
  <c r="AD330" i="2"/>
  <c r="AE330" i="2"/>
  <c r="AF330" i="2"/>
  <c r="AG330" i="2"/>
  <c r="AH330" i="2"/>
  <c r="AA333" i="2"/>
  <c r="AB333" i="2"/>
  <c r="AC333" i="2"/>
  <c r="AD333" i="2"/>
  <c r="AE333" i="2"/>
  <c r="AF333" i="2"/>
  <c r="AG333" i="2"/>
  <c r="AH333" i="2"/>
  <c r="AA334" i="2"/>
  <c r="AB334" i="2"/>
  <c r="AC334" i="2"/>
  <c r="AD334" i="2"/>
  <c r="AE334" i="2"/>
  <c r="AF334" i="2"/>
  <c r="AG334" i="2"/>
  <c r="AH334" i="2"/>
  <c r="AA335" i="2"/>
  <c r="AB335" i="2"/>
  <c r="AC335" i="2"/>
  <c r="AD335" i="2"/>
  <c r="AE335" i="2"/>
  <c r="AF335" i="2"/>
  <c r="AG335" i="2"/>
  <c r="AH335" i="2"/>
  <c r="AA336" i="2"/>
  <c r="AB336" i="2"/>
  <c r="AC336" i="2"/>
  <c r="AD336" i="2"/>
  <c r="AE336" i="2"/>
  <c r="AF336" i="2"/>
  <c r="AG336" i="2"/>
  <c r="AH336" i="2"/>
  <c r="AA337" i="2"/>
  <c r="AB337" i="2"/>
  <c r="AC337" i="2"/>
  <c r="AD337" i="2"/>
  <c r="AE337" i="2"/>
  <c r="AF337" i="2"/>
  <c r="AG337" i="2"/>
  <c r="AH337" i="2"/>
  <c r="AA338" i="2"/>
  <c r="AB338" i="2"/>
  <c r="AC338" i="2"/>
  <c r="AD338" i="2"/>
  <c r="AE338" i="2"/>
  <c r="AF338" i="2"/>
  <c r="AG338" i="2"/>
  <c r="AH338" i="2"/>
  <c r="AA339" i="2"/>
  <c r="AB339" i="2"/>
  <c r="AC339" i="2"/>
  <c r="AD339" i="2"/>
  <c r="AE339" i="2"/>
  <c r="AF339" i="2"/>
  <c r="AG339" i="2"/>
  <c r="AH339" i="2"/>
  <c r="AA340" i="2"/>
  <c r="AB340" i="2"/>
  <c r="AC340" i="2"/>
  <c r="AD340" i="2"/>
  <c r="AE340" i="2"/>
  <c r="AF340" i="2"/>
  <c r="AG340" i="2"/>
  <c r="AH340" i="2"/>
  <c r="AA341" i="2"/>
  <c r="AB341" i="2"/>
  <c r="AC341" i="2"/>
  <c r="AD341" i="2"/>
  <c r="AE341" i="2"/>
  <c r="AF341" i="2"/>
  <c r="AG341" i="2"/>
  <c r="AH341" i="2"/>
  <c r="AA342" i="2"/>
  <c r="AB342" i="2"/>
  <c r="AC342" i="2"/>
  <c r="AD342" i="2"/>
  <c r="AE342" i="2"/>
  <c r="AF342" i="2"/>
  <c r="AG342" i="2"/>
  <c r="AH342" i="2"/>
  <c r="AA343" i="2"/>
  <c r="AB343" i="2"/>
  <c r="AC343" i="2"/>
  <c r="AD343" i="2"/>
  <c r="AE343" i="2"/>
  <c r="AF343" i="2"/>
  <c r="AG343" i="2"/>
  <c r="AH343" i="2"/>
  <c r="AA344" i="2"/>
  <c r="AB344" i="2"/>
  <c r="AC344" i="2"/>
  <c r="AD344" i="2"/>
  <c r="AE344" i="2"/>
  <c r="AF344" i="2"/>
  <c r="AG344" i="2"/>
  <c r="AH344" i="2"/>
  <c r="AA345" i="2"/>
  <c r="AB345" i="2"/>
  <c r="AC345" i="2"/>
  <c r="AD345" i="2"/>
  <c r="AE345" i="2"/>
  <c r="AF345" i="2"/>
  <c r="AG345" i="2"/>
  <c r="AH345" i="2"/>
  <c r="AA346" i="2"/>
  <c r="AB346" i="2"/>
  <c r="AC346" i="2"/>
  <c r="AD346" i="2"/>
  <c r="AE346" i="2"/>
  <c r="AF346" i="2"/>
  <c r="AG346" i="2"/>
  <c r="AH346" i="2"/>
  <c r="AA347" i="2"/>
  <c r="AB347" i="2"/>
  <c r="AC347" i="2"/>
  <c r="AD347" i="2"/>
  <c r="AE347" i="2"/>
  <c r="AF347" i="2"/>
  <c r="AG347" i="2"/>
  <c r="AH347" i="2"/>
  <c r="AA348" i="2"/>
  <c r="AB348" i="2"/>
  <c r="AC348" i="2"/>
  <c r="AD348" i="2"/>
  <c r="AE348" i="2"/>
  <c r="AF348" i="2"/>
  <c r="AG348" i="2"/>
  <c r="AH348" i="2"/>
  <c r="AA349" i="2"/>
  <c r="AB349" i="2"/>
  <c r="AC349" i="2"/>
  <c r="AD349" i="2"/>
  <c r="AE349" i="2"/>
  <c r="AF349" i="2"/>
  <c r="AG349" i="2"/>
  <c r="AH349" i="2"/>
  <c r="AA350" i="2"/>
  <c r="AB350" i="2"/>
  <c r="AC350" i="2"/>
  <c r="AD350" i="2"/>
  <c r="AE350" i="2"/>
  <c r="AF350" i="2"/>
  <c r="AG350" i="2"/>
  <c r="AH350" i="2"/>
  <c r="AA351" i="2"/>
  <c r="AB351" i="2"/>
  <c r="AC351" i="2"/>
  <c r="AD351" i="2"/>
  <c r="AE351" i="2"/>
  <c r="AF351" i="2"/>
  <c r="AG351" i="2"/>
  <c r="AH351" i="2"/>
  <c r="AA352" i="2"/>
  <c r="AB352" i="2"/>
  <c r="AC352" i="2"/>
  <c r="AD352" i="2"/>
  <c r="AE352" i="2"/>
  <c r="AF352" i="2"/>
  <c r="AG352" i="2"/>
  <c r="AH352" i="2"/>
  <c r="AA353" i="2"/>
  <c r="AB353" i="2"/>
  <c r="AC353" i="2"/>
  <c r="AD353" i="2"/>
  <c r="AE353" i="2"/>
  <c r="AF353" i="2"/>
  <c r="AG353" i="2"/>
  <c r="AH353" i="2"/>
  <c r="AA354" i="2"/>
  <c r="AB354" i="2"/>
  <c r="AC354" i="2"/>
  <c r="AD354" i="2"/>
  <c r="AE354" i="2"/>
  <c r="AF354" i="2"/>
  <c r="AG354" i="2"/>
  <c r="AH354" i="2"/>
  <c r="AA355" i="2"/>
  <c r="AB355" i="2"/>
  <c r="AC355" i="2"/>
  <c r="AD355" i="2"/>
  <c r="AE355" i="2"/>
  <c r="AF355" i="2"/>
  <c r="AG355" i="2"/>
  <c r="AH355" i="2"/>
  <c r="AA356" i="2"/>
  <c r="AB356" i="2"/>
  <c r="AC356" i="2"/>
  <c r="AD356" i="2"/>
  <c r="AE356" i="2"/>
  <c r="AF356" i="2"/>
  <c r="AG356" i="2"/>
  <c r="AH356" i="2"/>
  <c r="AA357" i="2"/>
  <c r="AB357" i="2"/>
  <c r="AC357" i="2"/>
  <c r="AD357" i="2"/>
  <c r="AE357" i="2"/>
  <c r="AF357" i="2"/>
  <c r="AG357" i="2"/>
  <c r="AH357" i="2"/>
  <c r="AA360" i="2"/>
  <c r="AB360" i="2"/>
  <c r="AC360" i="2"/>
  <c r="AD360" i="2"/>
  <c r="AE360" i="2"/>
  <c r="AF360" i="2"/>
  <c r="AG360" i="2"/>
  <c r="AH360" i="2"/>
  <c r="AA361" i="2"/>
  <c r="AB361" i="2"/>
  <c r="AC361" i="2"/>
  <c r="AD361" i="2"/>
  <c r="AE361" i="2"/>
  <c r="AF361" i="2"/>
  <c r="AG361" i="2"/>
  <c r="AH361" i="2"/>
  <c r="AA362" i="2"/>
  <c r="AB362" i="2"/>
  <c r="AC362" i="2"/>
  <c r="AD362" i="2"/>
  <c r="AE362" i="2"/>
  <c r="AF362" i="2"/>
  <c r="AG362" i="2"/>
  <c r="AH362" i="2"/>
  <c r="AA363" i="2"/>
  <c r="AB363" i="2"/>
  <c r="AC363" i="2"/>
  <c r="AD363" i="2"/>
  <c r="AE363" i="2"/>
  <c r="AF363" i="2"/>
  <c r="AG363" i="2"/>
  <c r="AH363" i="2"/>
  <c r="AA366" i="2"/>
  <c r="AB366" i="2"/>
  <c r="AC366" i="2"/>
  <c r="AD366" i="2"/>
  <c r="AE366" i="2"/>
  <c r="AF366" i="2"/>
  <c r="AG366" i="2"/>
  <c r="AH366" i="2"/>
  <c r="AA367" i="2"/>
  <c r="AB367" i="2"/>
  <c r="AC367" i="2"/>
  <c r="AD367" i="2"/>
  <c r="AE367" i="2"/>
  <c r="AF367" i="2"/>
  <c r="AG367" i="2"/>
  <c r="AH367" i="2"/>
  <c r="AA368" i="2"/>
  <c r="AB368" i="2"/>
  <c r="AC368" i="2"/>
  <c r="AD368" i="2"/>
  <c r="AE368" i="2"/>
  <c r="AF368" i="2"/>
  <c r="AG368" i="2"/>
  <c r="AH368" i="2"/>
  <c r="AA369" i="2"/>
  <c r="AB369" i="2"/>
  <c r="AC369" i="2"/>
  <c r="AD369" i="2"/>
  <c r="AE369" i="2"/>
  <c r="AF369" i="2"/>
  <c r="AG369" i="2"/>
  <c r="AH369" i="2"/>
  <c r="AA370" i="2"/>
  <c r="AB370" i="2"/>
  <c r="AC370" i="2"/>
  <c r="AD370" i="2"/>
  <c r="AE370" i="2"/>
  <c r="AF370" i="2"/>
  <c r="AG370" i="2"/>
  <c r="AH370" i="2"/>
  <c r="AA371" i="2"/>
  <c r="AB371" i="2"/>
  <c r="AC371" i="2"/>
  <c r="AD371" i="2"/>
  <c r="AE371" i="2"/>
  <c r="AF371" i="2"/>
  <c r="AG371" i="2"/>
  <c r="AH371" i="2"/>
  <c r="AA372" i="2"/>
  <c r="AB372" i="2"/>
  <c r="AC372" i="2"/>
  <c r="AD372" i="2"/>
  <c r="AE372" i="2"/>
  <c r="AF372" i="2"/>
  <c r="AG372" i="2"/>
  <c r="AH372" i="2"/>
  <c r="AA373" i="2"/>
  <c r="AB373" i="2"/>
  <c r="AC373" i="2"/>
  <c r="AD373" i="2"/>
  <c r="AE373" i="2"/>
  <c r="AF373" i="2"/>
  <c r="AG373" i="2"/>
  <c r="AH373" i="2"/>
  <c r="AA374" i="2"/>
  <c r="AB374" i="2"/>
  <c r="AC374" i="2"/>
  <c r="AD374" i="2"/>
  <c r="AE374" i="2"/>
  <c r="AF374" i="2"/>
  <c r="AG374" i="2"/>
  <c r="AH374" i="2"/>
  <c r="AA375" i="2"/>
  <c r="AB375" i="2"/>
  <c r="AC375" i="2"/>
  <c r="AD375" i="2"/>
  <c r="AE375" i="2"/>
  <c r="AF375" i="2"/>
  <c r="AG375" i="2"/>
  <c r="AH375" i="2"/>
  <c r="AA376" i="2"/>
  <c r="AB376" i="2"/>
  <c r="AC376" i="2"/>
  <c r="AD376" i="2"/>
  <c r="AE376" i="2"/>
  <c r="AF376" i="2"/>
  <c r="AG376" i="2"/>
  <c r="AH376" i="2"/>
  <c r="AA377" i="2"/>
  <c r="AB377" i="2"/>
  <c r="AC377" i="2"/>
  <c r="AD377" i="2"/>
  <c r="AE377" i="2"/>
  <c r="AF377" i="2"/>
  <c r="AG377" i="2"/>
  <c r="AH377" i="2"/>
  <c r="AA378" i="2"/>
  <c r="AB378" i="2"/>
  <c r="AC378" i="2"/>
  <c r="AD378" i="2"/>
  <c r="AE378" i="2"/>
  <c r="AF378" i="2"/>
  <c r="AG378" i="2"/>
  <c r="AH378" i="2"/>
  <c r="AA379" i="2"/>
  <c r="AB379" i="2"/>
  <c r="AC379" i="2"/>
  <c r="AD379" i="2"/>
  <c r="AE379" i="2"/>
  <c r="AF379" i="2"/>
  <c r="AG379" i="2"/>
  <c r="AH379" i="2"/>
  <c r="AA380" i="2"/>
  <c r="AB380" i="2"/>
  <c r="AC380" i="2"/>
  <c r="AD380" i="2"/>
  <c r="AE380" i="2"/>
  <c r="AF380" i="2"/>
  <c r="AG380" i="2"/>
  <c r="AH380" i="2"/>
  <c r="AA381" i="2"/>
  <c r="AB381" i="2"/>
  <c r="AC381" i="2"/>
  <c r="AD381" i="2"/>
  <c r="AE381" i="2"/>
  <c r="AF381" i="2"/>
  <c r="AG381" i="2"/>
  <c r="AH381" i="2"/>
  <c r="AA382" i="2"/>
  <c r="AB382" i="2"/>
  <c r="AC382" i="2"/>
  <c r="AD382" i="2"/>
  <c r="AE382" i="2"/>
  <c r="AF382" i="2"/>
  <c r="AG382" i="2"/>
  <c r="AH382" i="2"/>
  <c r="AA383" i="2"/>
  <c r="AB383" i="2"/>
  <c r="AC383" i="2"/>
  <c r="AD383" i="2"/>
  <c r="AE383" i="2"/>
  <c r="AF383" i="2"/>
  <c r="AG383" i="2"/>
  <c r="AH383" i="2"/>
  <c r="AA384" i="2"/>
  <c r="AB384" i="2"/>
  <c r="AC384" i="2"/>
  <c r="AD384" i="2"/>
  <c r="AE384" i="2"/>
  <c r="AF384" i="2"/>
  <c r="AG384" i="2"/>
  <c r="AH384" i="2"/>
  <c r="AA385" i="2"/>
  <c r="AB385" i="2"/>
  <c r="AC385" i="2"/>
  <c r="AD385" i="2"/>
  <c r="AE385" i="2"/>
  <c r="AF385" i="2"/>
  <c r="AG385" i="2"/>
  <c r="AH385" i="2"/>
  <c r="AA386" i="2"/>
  <c r="AB386" i="2"/>
  <c r="AC386" i="2"/>
  <c r="AD386" i="2"/>
  <c r="AE386" i="2"/>
  <c r="AF386" i="2"/>
  <c r="AG386" i="2"/>
  <c r="AH386" i="2"/>
  <c r="AA387" i="2"/>
  <c r="AB387" i="2"/>
  <c r="AC387" i="2"/>
  <c r="AD387" i="2"/>
  <c r="AE387" i="2"/>
  <c r="AF387" i="2"/>
  <c r="AG387" i="2"/>
  <c r="AH387" i="2"/>
  <c r="AA388" i="2"/>
  <c r="AB388" i="2"/>
  <c r="AC388" i="2"/>
  <c r="AD388" i="2"/>
  <c r="AE388" i="2"/>
  <c r="AF388" i="2"/>
  <c r="AG388" i="2"/>
  <c r="AH388" i="2"/>
  <c r="AA389" i="2"/>
  <c r="AB389" i="2"/>
  <c r="AC389" i="2"/>
  <c r="AD389" i="2"/>
  <c r="AE389" i="2"/>
  <c r="AF389" i="2"/>
  <c r="AG389" i="2"/>
  <c r="AH389" i="2"/>
  <c r="AA390" i="2"/>
  <c r="AB390" i="2"/>
  <c r="AC390" i="2"/>
  <c r="AD390" i="2"/>
  <c r="AE390" i="2"/>
  <c r="AF390" i="2"/>
  <c r="AG390" i="2"/>
  <c r="AH390" i="2"/>
  <c r="AA393" i="2"/>
  <c r="AB393" i="2"/>
  <c r="AC393" i="2"/>
  <c r="AD393" i="2"/>
  <c r="AE393" i="2"/>
  <c r="AF393" i="2"/>
  <c r="AG393" i="2"/>
  <c r="AH393" i="2"/>
  <c r="AA394" i="2"/>
  <c r="AB394" i="2"/>
  <c r="AC394" i="2"/>
  <c r="AD394" i="2"/>
  <c r="AE394" i="2"/>
  <c r="AF394" i="2"/>
  <c r="AG394" i="2"/>
  <c r="AH394" i="2"/>
  <c r="AA395" i="2"/>
  <c r="AB395" i="2"/>
  <c r="AC395" i="2"/>
  <c r="AD395" i="2"/>
  <c r="AE395" i="2"/>
  <c r="AF395" i="2"/>
  <c r="AG395" i="2"/>
  <c r="AH395" i="2"/>
  <c r="AA396" i="2"/>
  <c r="AB396" i="2"/>
  <c r="AC396" i="2"/>
  <c r="AD396" i="2"/>
  <c r="AE396" i="2"/>
  <c r="AF396" i="2"/>
  <c r="AG396" i="2"/>
  <c r="AH396" i="2"/>
  <c r="AA399" i="2"/>
  <c r="AB399" i="2"/>
  <c r="AC399" i="2"/>
  <c r="AD399" i="2"/>
  <c r="AE399" i="2"/>
  <c r="AF399" i="2"/>
  <c r="AG399" i="2"/>
  <c r="AH399" i="2"/>
  <c r="AA400" i="2"/>
  <c r="AB400" i="2"/>
  <c r="AC400" i="2"/>
  <c r="AD400" i="2"/>
  <c r="AE400" i="2"/>
  <c r="AF400" i="2"/>
  <c r="AG400" i="2"/>
  <c r="AH400" i="2"/>
  <c r="AA401" i="2"/>
  <c r="AB401" i="2"/>
  <c r="AC401" i="2"/>
  <c r="AD401" i="2"/>
  <c r="AE401" i="2"/>
  <c r="AF401" i="2"/>
  <c r="AG401" i="2"/>
  <c r="AH401" i="2"/>
  <c r="AA402" i="2"/>
  <c r="AB402" i="2"/>
  <c r="AC402" i="2"/>
  <c r="AD402" i="2"/>
  <c r="AE402" i="2"/>
  <c r="AF402" i="2"/>
  <c r="AG402" i="2"/>
  <c r="AH402" i="2"/>
  <c r="AA403" i="2"/>
  <c r="AB403" i="2"/>
  <c r="AC403" i="2"/>
  <c r="AD403" i="2"/>
  <c r="AE403" i="2"/>
  <c r="AF403" i="2"/>
  <c r="AG403" i="2"/>
  <c r="AH403" i="2"/>
  <c r="AA404" i="2"/>
  <c r="AB404" i="2"/>
  <c r="AC404" i="2"/>
  <c r="AD404" i="2"/>
  <c r="AE404" i="2"/>
  <c r="AF404" i="2"/>
  <c r="AG404" i="2"/>
  <c r="AH404" i="2"/>
  <c r="AA405" i="2"/>
  <c r="AB405" i="2"/>
  <c r="AC405" i="2"/>
  <c r="AD405" i="2"/>
  <c r="AE405" i="2"/>
  <c r="AF405" i="2"/>
  <c r="AG405" i="2"/>
  <c r="AH405" i="2"/>
  <c r="AA406" i="2"/>
  <c r="AB406" i="2"/>
  <c r="AC406" i="2"/>
  <c r="AD406" i="2"/>
  <c r="AE406" i="2"/>
  <c r="AF406" i="2"/>
  <c r="AG406" i="2"/>
  <c r="AH406" i="2"/>
  <c r="AA407" i="2"/>
  <c r="AB407" i="2"/>
  <c r="AC407" i="2"/>
  <c r="AD407" i="2"/>
  <c r="AE407" i="2"/>
  <c r="AF407" i="2"/>
  <c r="AG407" i="2"/>
  <c r="AH407" i="2"/>
  <c r="AA408" i="2"/>
  <c r="AB408" i="2"/>
  <c r="AC408" i="2"/>
  <c r="AD408" i="2"/>
  <c r="AE408" i="2"/>
  <c r="AF408" i="2"/>
  <c r="AG408" i="2"/>
  <c r="AH408" i="2"/>
  <c r="AA409" i="2"/>
  <c r="AB409" i="2"/>
  <c r="AC409" i="2"/>
  <c r="AD409" i="2"/>
  <c r="AE409" i="2"/>
  <c r="AF409" i="2"/>
  <c r="AG409" i="2"/>
  <c r="AH409" i="2"/>
  <c r="AA410" i="2"/>
  <c r="AB410" i="2"/>
  <c r="AC410" i="2"/>
  <c r="AD410" i="2"/>
  <c r="AE410" i="2"/>
  <c r="AF410" i="2"/>
  <c r="AG410" i="2"/>
  <c r="AH410" i="2"/>
  <c r="AA411" i="2"/>
  <c r="AB411" i="2"/>
  <c r="AC411" i="2"/>
  <c r="AD411" i="2"/>
  <c r="AE411" i="2"/>
  <c r="AF411" i="2"/>
  <c r="AG411" i="2"/>
  <c r="AH411" i="2"/>
  <c r="AA412" i="2"/>
  <c r="AB412" i="2"/>
  <c r="AC412" i="2"/>
  <c r="AD412" i="2"/>
  <c r="AE412" i="2"/>
  <c r="AF412" i="2"/>
  <c r="AG412" i="2"/>
  <c r="AH412" i="2"/>
  <c r="AA413" i="2"/>
  <c r="AB413" i="2"/>
  <c r="AC413" i="2"/>
  <c r="AD413" i="2"/>
  <c r="AE413" i="2"/>
  <c r="AF413" i="2"/>
  <c r="AG413" i="2"/>
  <c r="AH413" i="2"/>
  <c r="AA414" i="2"/>
  <c r="AB414" i="2"/>
  <c r="AC414" i="2"/>
  <c r="AD414" i="2"/>
  <c r="AE414" i="2"/>
  <c r="AF414" i="2"/>
  <c r="AG414" i="2"/>
  <c r="AH414" i="2"/>
  <c r="AA415" i="2"/>
  <c r="AB415" i="2"/>
  <c r="AC415" i="2"/>
  <c r="AD415" i="2"/>
  <c r="AE415" i="2"/>
  <c r="AF415" i="2"/>
  <c r="AG415" i="2"/>
  <c r="AH415" i="2"/>
  <c r="AA416" i="2"/>
  <c r="AB416" i="2"/>
  <c r="AC416" i="2"/>
  <c r="AD416" i="2"/>
  <c r="AE416" i="2"/>
  <c r="AF416" i="2"/>
  <c r="AG416" i="2"/>
  <c r="AH416" i="2"/>
  <c r="AA417" i="2"/>
  <c r="AB417" i="2"/>
  <c r="AC417" i="2"/>
  <c r="AD417" i="2"/>
  <c r="AE417" i="2"/>
  <c r="AF417" i="2"/>
  <c r="AG417" i="2"/>
  <c r="AH417" i="2"/>
  <c r="AA418" i="2"/>
  <c r="AB418" i="2"/>
  <c r="AC418" i="2"/>
  <c r="AD418" i="2"/>
  <c r="AE418" i="2"/>
  <c r="AF418" i="2"/>
  <c r="AG418" i="2"/>
  <c r="AH418" i="2"/>
  <c r="AA419" i="2"/>
  <c r="AB419" i="2"/>
  <c r="AC419" i="2"/>
  <c r="AD419" i="2"/>
  <c r="AE419" i="2"/>
  <c r="AF419" i="2"/>
  <c r="AG419" i="2"/>
  <c r="AH419" i="2"/>
  <c r="AA420" i="2"/>
  <c r="AB420" i="2"/>
  <c r="AC420" i="2"/>
  <c r="AD420" i="2"/>
  <c r="AE420" i="2"/>
  <c r="AF420" i="2"/>
  <c r="AG420" i="2"/>
  <c r="AH420" i="2"/>
  <c r="AA421" i="2"/>
  <c r="AB421" i="2"/>
  <c r="AC421" i="2"/>
  <c r="AD421" i="2"/>
  <c r="AE421" i="2"/>
  <c r="AF421" i="2"/>
  <c r="AG421" i="2"/>
  <c r="AH421" i="2"/>
  <c r="AA422" i="2"/>
  <c r="AB422" i="2"/>
  <c r="AC422" i="2"/>
  <c r="AD422" i="2"/>
  <c r="AE422" i="2"/>
  <c r="AF422" i="2"/>
  <c r="AG422" i="2"/>
  <c r="AH422" i="2"/>
  <c r="AA423" i="2"/>
  <c r="AB423" i="2"/>
  <c r="AC423" i="2"/>
  <c r="AD423" i="2"/>
  <c r="AE423" i="2"/>
  <c r="AF423" i="2"/>
  <c r="AG423" i="2"/>
  <c r="AH423" i="2"/>
  <c r="AA426" i="2"/>
  <c r="AB426" i="2"/>
  <c r="AC426" i="2"/>
  <c r="AD426" i="2"/>
  <c r="AE426" i="2"/>
  <c r="AF426" i="2"/>
  <c r="AG426" i="2"/>
  <c r="AH426" i="2"/>
  <c r="AA427" i="2"/>
  <c r="AB427" i="2"/>
  <c r="AC427" i="2"/>
  <c r="AD427" i="2"/>
  <c r="AE427" i="2"/>
  <c r="AF427" i="2"/>
  <c r="AG427" i="2"/>
  <c r="AH427" i="2"/>
  <c r="AA428" i="2"/>
  <c r="AB428" i="2"/>
  <c r="AC428" i="2"/>
  <c r="AD428" i="2"/>
  <c r="AE428" i="2"/>
  <c r="AF428" i="2"/>
  <c r="AG428" i="2"/>
  <c r="AH428" i="2"/>
  <c r="AA429" i="2"/>
  <c r="AB429" i="2"/>
  <c r="AC429" i="2"/>
  <c r="AD429" i="2"/>
  <c r="AE429" i="2"/>
  <c r="AF429" i="2"/>
  <c r="AG429" i="2"/>
  <c r="AH429" i="2"/>
  <c r="AA432" i="2"/>
  <c r="AB432" i="2"/>
  <c r="AC432" i="2"/>
  <c r="AD432" i="2"/>
  <c r="AE432" i="2"/>
  <c r="AF432" i="2"/>
  <c r="AG432" i="2"/>
  <c r="AH432" i="2"/>
  <c r="AA433" i="2"/>
  <c r="AB433" i="2"/>
  <c r="AC433" i="2"/>
  <c r="AD433" i="2"/>
  <c r="AE433" i="2"/>
  <c r="AF433" i="2"/>
  <c r="AG433" i="2"/>
  <c r="AH433" i="2"/>
  <c r="AA434" i="2"/>
  <c r="AB434" i="2"/>
  <c r="AC434" i="2"/>
  <c r="AD434" i="2"/>
  <c r="AE434" i="2"/>
  <c r="AF434" i="2"/>
  <c r="AG434" i="2"/>
  <c r="AH434" i="2"/>
  <c r="AA435" i="2"/>
  <c r="AB435" i="2"/>
  <c r="AC435" i="2"/>
  <c r="AD435" i="2"/>
  <c r="AE435" i="2"/>
  <c r="AF435" i="2"/>
  <c r="AG435" i="2"/>
  <c r="AH435" i="2"/>
  <c r="AA436" i="2"/>
  <c r="AB436" i="2"/>
  <c r="AC436" i="2"/>
  <c r="AD436" i="2"/>
  <c r="AE436" i="2"/>
  <c r="AF436" i="2"/>
  <c r="AG436" i="2"/>
  <c r="AH436" i="2"/>
  <c r="AA437" i="2"/>
  <c r="AB437" i="2"/>
  <c r="AC437" i="2"/>
  <c r="AD437" i="2"/>
  <c r="AE437" i="2"/>
  <c r="AF437" i="2"/>
  <c r="AG437" i="2"/>
  <c r="AH437" i="2"/>
  <c r="AA438" i="2"/>
  <c r="AB438" i="2"/>
  <c r="AC438" i="2"/>
  <c r="AD438" i="2"/>
  <c r="AE438" i="2"/>
  <c r="AF438" i="2"/>
  <c r="AG438" i="2"/>
  <c r="AH438" i="2"/>
  <c r="AA439" i="2"/>
  <c r="AB439" i="2"/>
  <c r="AC439" i="2"/>
  <c r="AD439" i="2"/>
  <c r="AE439" i="2"/>
  <c r="AF439" i="2"/>
  <c r="AG439" i="2"/>
  <c r="AH439" i="2"/>
  <c r="AA440" i="2"/>
  <c r="AB440" i="2"/>
  <c r="AC440" i="2"/>
  <c r="AD440" i="2"/>
  <c r="AE440" i="2"/>
  <c r="AF440" i="2"/>
  <c r="AG440" i="2"/>
  <c r="AH440" i="2"/>
  <c r="AA441" i="2"/>
  <c r="AB441" i="2"/>
  <c r="AC441" i="2"/>
  <c r="AD441" i="2"/>
  <c r="AE441" i="2"/>
  <c r="AF441" i="2"/>
  <c r="AG441" i="2"/>
  <c r="AH441" i="2"/>
  <c r="AA442" i="2"/>
  <c r="AB442" i="2"/>
  <c r="AC442" i="2"/>
  <c r="AD442" i="2"/>
  <c r="AE442" i="2"/>
  <c r="AF442" i="2"/>
  <c r="AG442" i="2"/>
  <c r="AH442" i="2"/>
  <c r="AA443" i="2"/>
  <c r="AB443" i="2"/>
  <c r="AC443" i="2"/>
  <c r="AD443" i="2"/>
  <c r="AE443" i="2"/>
  <c r="AF443" i="2"/>
  <c r="AG443" i="2"/>
  <c r="AH443" i="2"/>
  <c r="AA444" i="2"/>
  <c r="AB444" i="2"/>
  <c r="AC444" i="2"/>
  <c r="AD444" i="2"/>
  <c r="AE444" i="2"/>
  <c r="AF444" i="2"/>
  <c r="AG444" i="2"/>
  <c r="AH444" i="2"/>
  <c r="AA445" i="2"/>
  <c r="AB445" i="2"/>
  <c r="AC445" i="2"/>
  <c r="AD445" i="2"/>
  <c r="AE445" i="2"/>
  <c r="AF445" i="2"/>
  <c r="AG445" i="2"/>
  <c r="AH445" i="2"/>
  <c r="AA446" i="2"/>
  <c r="AB446" i="2"/>
  <c r="AC446" i="2"/>
  <c r="AD446" i="2"/>
  <c r="AE446" i="2"/>
  <c r="AF446" i="2"/>
  <c r="AG446" i="2"/>
  <c r="AH446" i="2"/>
  <c r="AA447" i="2"/>
  <c r="AB447" i="2"/>
  <c r="AC447" i="2"/>
  <c r="AD447" i="2"/>
  <c r="AE447" i="2"/>
  <c r="AF447" i="2"/>
  <c r="AG447" i="2"/>
  <c r="AH447" i="2"/>
  <c r="AA448" i="2"/>
  <c r="AB448" i="2"/>
  <c r="AC448" i="2"/>
  <c r="AD448" i="2"/>
  <c r="AE448" i="2"/>
  <c r="AF448" i="2"/>
  <c r="AG448" i="2"/>
  <c r="AH448" i="2"/>
  <c r="AA449" i="2"/>
  <c r="AB449" i="2"/>
  <c r="AC449" i="2"/>
  <c r="AD449" i="2"/>
  <c r="AE449" i="2"/>
  <c r="AF449" i="2"/>
  <c r="AG449" i="2"/>
  <c r="AH449" i="2"/>
  <c r="AA450" i="2"/>
  <c r="AB450" i="2"/>
  <c r="AC450" i="2"/>
  <c r="AD450" i="2"/>
  <c r="AE450" i="2"/>
  <c r="AF450" i="2"/>
  <c r="AG450" i="2"/>
  <c r="AH450" i="2"/>
  <c r="AA451" i="2"/>
  <c r="AB451" i="2"/>
  <c r="AC451" i="2"/>
  <c r="AD451" i="2"/>
  <c r="AE451" i="2"/>
  <c r="AF451" i="2"/>
  <c r="AG451" i="2"/>
  <c r="AH451" i="2"/>
  <c r="AA452" i="2"/>
  <c r="AB452" i="2"/>
  <c r="AC452" i="2"/>
  <c r="AD452" i="2"/>
  <c r="AE452" i="2"/>
  <c r="AF452" i="2"/>
  <c r="AG452" i="2"/>
  <c r="AH452" i="2"/>
  <c r="AA453" i="2"/>
  <c r="AB453" i="2"/>
  <c r="AC453" i="2"/>
  <c r="AD453" i="2"/>
  <c r="AE453" i="2"/>
  <c r="AF453" i="2"/>
  <c r="AG453" i="2"/>
  <c r="AH453" i="2"/>
  <c r="AA454" i="2"/>
  <c r="AB454" i="2"/>
  <c r="AC454" i="2"/>
  <c r="AD454" i="2"/>
  <c r="AE454" i="2"/>
  <c r="AF454" i="2"/>
  <c r="AG454" i="2"/>
  <c r="AH454" i="2"/>
  <c r="AA455" i="2"/>
  <c r="AB455" i="2"/>
  <c r="AC455" i="2"/>
  <c r="AD455" i="2"/>
  <c r="AE455" i="2"/>
  <c r="AF455" i="2"/>
  <c r="AG455" i="2"/>
  <c r="AH455" i="2"/>
  <c r="AA456" i="2"/>
  <c r="AB456" i="2"/>
  <c r="AC456" i="2"/>
  <c r="AD456" i="2"/>
  <c r="AE456" i="2"/>
  <c r="AF456" i="2"/>
  <c r="AG456" i="2"/>
  <c r="AH456" i="2"/>
  <c r="AA459" i="2"/>
  <c r="AB459" i="2"/>
  <c r="AC459" i="2"/>
  <c r="AD459" i="2"/>
  <c r="AE459" i="2"/>
  <c r="AF459" i="2"/>
  <c r="AG459" i="2"/>
  <c r="AH459" i="2"/>
  <c r="AA460" i="2"/>
  <c r="AB460" i="2"/>
  <c r="AC460" i="2"/>
  <c r="AD460" i="2"/>
  <c r="AE460" i="2"/>
  <c r="AF460" i="2"/>
  <c r="AG460" i="2"/>
  <c r="AH460" i="2"/>
  <c r="AA461" i="2"/>
  <c r="AB461" i="2"/>
  <c r="AC461" i="2"/>
  <c r="AD461" i="2"/>
  <c r="AE461" i="2"/>
  <c r="AF461" i="2"/>
  <c r="AG461" i="2"/>
  <c r="AH461" i="2"/>
  <c r="AA462" i="2"/>
  <c r="AB462" i="2"/>
  <c r="AC462" i="2"/>
  <c r="AD462" i="2"/>
  <c r="AE462" i="2"/>
  <c r="AF462" i="2"/>
  <c r="AG462" i="2"/>
  <c r="AH462" i="2"/>
  <c r="AA465" i="2"/>
  <c r="AB465" i="2"/>
  <c r="AC465" i="2"/>
  <c r="AD465" i="2"/>
  <c r="AE465" i="2"/>
  <c r="AF465" i="2"/>
  <c r="AG465" i="2"/>
  <c r="AH465" i="2"/>
  <c r="AA466" i="2"/>
  <c r="AB466" i="2"/>
  <c r="AC466" i="2"/>
  <c r="AD466" i="2"/>
  <c r="AE466" i="2"/>
  <c r="AF466" i="2"/>
  <c r="AG466" i="2"/>
  <c r="AH466" i="2"/>
  <c r="AA467" i="2"/>
  <c r="AB467" i="2"/>
  <c r="AC467" i="2"/>
  <c r="AD467" i="2"/>
  <c r="AE467" i="2"/>
  <c r="AF467" i="2"/>
  <c r="AG467" i="2"/>
  <c r="AH467" i="2"/>
  <c r="AA468" i="2"/>
  <c r="AB468" i="2"/>
  <c r="AC468" i="2"/>
  <c r="AD468" i="2"/>
  <c r="AE468" i="2"/>
  <c r="AF468" i="2"/>
  <c r="AG468" i="2"/>
  <c r="AH468" i="2"/>
  <c r="AA469" i="2"/>
  <c r="AB469" i="2"/>
  <c r="AC469" i="2"/>
  <c r="AD469" i="2"/>
  <c r="AE469" i="2"/>
  <c r="AF469" i="2"/>
  <c r="AG469" i="2"/>
  <c r="AH469" i="2"/>
  <c r="AA470" i="2"/>
  <c r="AB470" i="2"/>
  <c r="AC470" i="2"/>
  <c r="AD470" i="2"/>
  <c r="AE470" i="2"/>
  <c r="AF470" i="2"/>
  <c r="AG470" i="2"/>
  <c r="AH470" i="2"/>
  <c r="AA471" i="2"/>
  <c r="AB471" i="2"/>
  <c r="AC471" i="2"/>
  <c r="AD471" i="2"/>
  <c r="AE471" i="2"/>
  <c r="AF471" i="2"/>
  <c r="AG471" i="2"/>
  <c r="AH471" i="2"/>
  <c r="AA472" i="2"/>
  <c r="AB472" i="2"/>
  <c r="AC472" i="2"/>
  <c r="AD472" i="2"/>
  <c r="AE472" i="2"/>
  <c r="AF472" i="2"/>
  <c r="AG472" i="2"/>
  <c r="AH472" i="2"/>
  <c r="AA473" i="2"/>
  <c r="AB473" i="2"/>
  <c r="AC473" i="2"/>
  <c r="AD473" i="2"/>
  <c r="AE473" i="2"/>
  <c r="AF473" i="2"/>
  <c r="AG473" i="2"/>
  <c r="AH473" i="2"/>
  <c r="AA474" i="2"/>
  <c r="AB474" i="2"/>
  <c r="AC474" i="2"/>
  <c r="AD474" i="2"/>
  <c r="AE474" i="2"/>
  <c r="AF474" i="2"/>
  <c r="AG474" i="2"/>
  <c r="AH474" i="2"/>
  <c r="AA475" i="2"/>
  <c r="AB475" i="2"/>
  <c r="AC475" i="2"/>
  <c r="AD475" i="2"/>
  <c r="AE475" i="2"/>
  <c r="AF475" i="2"/>
  <c r="AG475" i="2"/>
  <c r="AH475" i="2"/>
  <c r="AA476" i="2"/>
  <c r="AB476" i="2"/>
  <c r="AC476" i="2"/>
  <c r="AD476" i="2"/>
  <c r="AE476" i="2"/>
  <c r="AF476" i="2"/>
  <c r="AG476" i="2"/>
  <c r="AH476" i="2"/>
  <c r="AA477" i="2"/>
  <c r="AB477" i="2"/>
  <c r="AC477" i="2"/>
  <c r="AD477" i="2"/>
  <c r="AE477" i="2"/>
  <c r="AF477" i="2"/>
  <c r="AG477" i="2"/>
  <c r="AH477" i="2"/>
  <c r="AA478" i="2"/>
  <c r="AB478" i="2"/>
  <c r="AC478" i="2"/>
  <c r="AD478" i="2"/>
  <c r="AE478" i="2"/>
  <c r="AF478" i="2"/>
  <c r="AG478" i="2"/>
  <c r="AH478" i="2"/>
  <c r="AA479" i="2"/>
  <c r="AB479" i="2"/>
  <c r="AC479" i="2"/>
  <c r="AD479" i="2"/>
  <c r="AE479" i="2"/>
  <c r="AF479" i="2"/>
  <c r="AG479" i="2"/>
  <c r="AH479" i="2"/>
  <c r="AA480" i="2"/>
  <c r="AB480" i="2"/>
  <c r="AC480" i="2"/>
  <c r="AD480" i="2"/>
  <c r="AE480" i="2"/>
  <c r="AF480" i="2"/>
  <c r="AG480" i="2"/>
  <c r="AH480" i="2"/>
  <c r="AA481" i="2"/>
  <c r="AB481" i="2"/>
  <c r="AC481" i="2"/>
  <c r="AD481" i="2"/>
  <c r="AE481" i="2"/>
  <c r="AF481" i="2"/>
  <c r="AG481" i="2"/>
  <c r="AH481" i="2"/>
  <c r="AA482" i="2"/>
  <c r="AB482" i="2"/>
  <c r="AC482" i="2"/>
  <c r="AD482" i="2"/>
  <c r="AE482" i="2"/>
  <c r="AF482" i="2"/>
  <c r="AG482" i="2"/>
  <c r="AH482" i="2"/>
  <c r="AA483" i="2"/>
  <c r="AB483" i="2"/>
  <c r="AC483" i="2"/>
  <c r="AD483" i="2"/>
  <c r="AE483" i="2"/>
  <c r="AF483" i="2"/>
  <c r="AG483" i="2"/>
  <c r="AH483" i="2"/>
  <c r="AA484" i="2"/>
  <c r="AB484" i="2"/>
  <c r="AC484" i="2"/>
  <c r="AD484" i="2"/>
  <c r="AE484" i="2"/>
  <c r="AF484" i="2"/>
  <c r="AG484" i="2"/>
  <c r="AH484" i="2"/>
  <c r="AA485" i="2"/>
  <c r="AB485" i="2"/>
  <c r="AC485" i="2"/>
  <c r="AD485" i="2"/>
  <c r="AE485" i="2"/>
  <c r="AF485" i="2"/>
  <c r="AG485" i="2"/>
  <c r="AH485" i="2"/>
  <c r="AA486" i="2"/>
  <c r="AB486" i="2"/>
  <c r="AC486" i="2"/>
  <c r="AD486" i="2"/>
  <c r="AE486" i="2"/>
  <c r="AF486" i="2"/>
  <c r="AG486" i="2"/>
  <c r="AH486" i="2"/>
  <c r="AA487" i="2"/>
  <c r="AB487" i="2"/>
  <c r="AC487" i="2"/>
  <c r="AD487" i="2"/>
  <c r="AE487" i="2"/>
  <c r="AF487" i="2"/>
  <c r="AG487" i="2"/>
  <c r="AH487" i="2"/>
  <c r="AA488" i="2"/>
  <c r="AB488" i="2"/>
  <c r="AC488" i="2"/>
  <c r="AD488" i="2"/>
  <c r="AE488" i="2"/>
  <c r="AF488" i="2"/>
  <c r="AG488" i="2"/>
  <c r="AH488" i="2"/>
  <c r="AA489" i="2"/>
  <c r="AB489" i="2"/>
  <c r="AC489" i="2"/>
  <c r="AD489" i="2"/>
  <c r="AE489" i="2"/>
  <c r="AF489" i="2"/>
  <c r="AG489" i="2"/>
  <c r="AH489" i="2"/>
  <c r="AA492" i="2"/>
  <c r="AB492" i="2"/>
  <c r="AC492" i="2"/>
  <c r="AD492" i="2"/>
  <c r="AE492" i="2"/>
  <c r="AF492" i="2"/>
  <c r="AG492" i="2"/>
  <c r="AH492" i="2"/>
  <c r="AA493" i="2"/>
  <c r="AB493" i="2"/>
  <c r="AC493" i="2"/>
  <c r="AD493" i="2"/>
  <c r="AE493" i="2"/>
  <c r="AF493" i="2"/>
  <c r="AG493" i="2"/>
  <c r="AH493" i="2"/>
  <c r="AA494" i="2"/>
  <c r="AB494" i="2"/>
  <c r="AC494" i="2"/>
  <c r="AD494" i="2"/>
  <c r="AE494" i="2"/>
  <c r="AF494" i="2"/>
  <c r="AG494" i="2"/>
  <c r="AH494" i="2"/>
  <c r="AA495" i="2"/>
  <c r="AB495" i="2"/>
  <c r="AC495" i="2"/>
  <c r="AD495" i="2"/>
  <c r="AE495" i="2"/>
  <c r="AF495" i="2"/>
  <c r="AG495" i="2"/>
  <c r="AH495" i="2"/>
  <c r="AA498" i="2"/>
  <c r="AB498" i="2"/>
  <c r="AC498" i="2"/>
  <c r="AD498" i="2"/>
  <c r="AE498" i="2"/>
  <c r="AF498" i="2"/>
  <c r="AG498" i="2"/>
  <c r="AH498" i="2"/>
  <c r="AA499" i="2"/>
  <c r="AB499" i="2"/>
  <c r="AC499" i="2"/>
  <c r="AD499" i="2"/>
  <c r="AE499" i="2"/>
  <c r="AF499" i="2"/>
  <c r="AG499" i="2"/>
  <c r="AH499" i="2"/>
  <c r="AA500" i="2"/>
  <c r="AB500" i="2"/>
  <c r="AC500" i="2"/>
  <c r="AD500" i="2"/>
  <c r="AE500" i="2"/>
  <c r="AF500" i="2"/>
  <c r="AG500" i="2"/>
  <c r="AH500" i="2"/>
  <c r="AA501" i="2"/>
  <c r="AB501" i="2"/>
  <c r="AC501" i="2"/>
  <c r="AD501" i="2"/>
  <c r="AE501" i="2"/>
  <c r="AF501" i="2"/>
  <c r="AG501" i="2"/>
  <c r="AH501" i="2"/>
  <c r="AA502" i="2"/>
  <c r="AB502" i="2"/>
  <c r="AC502" i="2"/>
  <c r="AD502" i="2"/>
  <c r="AE502" i="2"/>
  <c r="AF502" i="2"/>
  <c r="AG502" i="2"/>
  <c r="AH502" i="2"/>
  <c r="AA503" i="2"/>
  <c r="AB503" i="2"/>
  <c r="AC503" i="2"/>
  <c r="AD503" i="2"/>
  <c r="AE503" i="2"/>
  <c r="AF503" i="2"/>
  <c r="AG503" i="2"/>
  <c r="AH503" i="2"/>
  <c r="AA504" i="2"/>
  <c r="AB504" i="2"/>
  <c r="AC504" i="2"/>
  <c r="AD504" i="2"/>
  <c r="AE504" i="2"/>
  <c r="AF504" i="2"/>
  <c r="AG504" i="2"/>
  <c r="AH504" i="2"/>
  <c r="AA505" i="2"/>
  <c r="AB505" i="2"/>
  <c r="AC505" i="2"/>
  <c r="AD505" i="2"/>
  <c r="AE505" i="2"/>
  <c r="AF505" i="2"/>
  <c r="AG505" i="2"/>
  <c r="AH505" i="2"/>
  <c r="AA506" i="2"/>
  <c r="AB506" i="2"/>
  <c r="AC506" i="2"/>
  <c r="AD506" i="2"/>
  <c r="AE506" i="2"/>
  <c r="AF506" i="2"/>
  <c r="AG506" i="2"/>
  <c r="AH506" i="2"/>
  <c r="AA507" i="2"/>
  <c r="AB507" i="2"/>
  <c r="AC507" i="2"/>
  <c r="AD507" i="2"/>
  <c r="AE507" i="2"/>
  <c r="AF507" i="2"/>
  <c r="AG507" i="2"/>
  <c r="AH507" i="2"/>
  <c r="AA508" i="2"/>
  <c r="AB508" i="2"/>
  <c r="AC508" i="2"/>
  <c r="AD508" i="2"/>
  <c r="AE508" i="2"/>
  <c r="AF508" i="2"/>
  <c r="AG508" i="2"/>
  <c r="AH508" i="2"/>
  <c r="AA509" i="2"/>
  <c r="AB509" i="2"/>
  <c r="AC509" i="2"/>
  <c r="AD509" i="2"/>
  <c r="AE509" i="2"/>
  <c r="AF509" i="2"/>
  <c r="AG509" i="2"/>
  <c r="AH509" i="2"/>
  <c r="AA510" i="2"/>
  <c r="AB510" i="2"/>
  <c r="AC510" i="2"/>
  <c r="AD510" i="2"/>
  <c r="AE510" i="2"/>
  <c r="AF510" i="2"/>
  <c r="AG510" i="2"/>
  <c r="AH510" i="2"/>
  <c r="AA511" i="2"/>
  <c r="AB511" i="2"/>
  <c r="AC511" i="2"/>
  <c r="AD511" i="2"/>
  <c r="AE511" i="2"/>
  <c r="AF511" i="2"/>
  <c r="AG511" i="2"/>
  <c r="AH511" i="2"/>
  <c r="AA512" i="2"/>
  <c r="AB512" i="2"/>
  <c r="AC512" i="2"/>
  <c r="AD512" i="2"/>
  <c r="AE512" i="2"/>
  <c r="AF512" i="2"/>
  <c r="AG512" i="2"/>
  <c r="AH512" i="2"/>
  <c r="AA513" i="2"/>
  <c r="AB513" i="2"/>
  <c r="AC513" i="2"/>
  <c r="AD513" i="2"/>
  <c r="AE513" i="2"/>
  <c r="AF513" i="2"/>
  <c r="AG513" i="2"/>
  <c r="AH513" i="2"/>
  <c r="AA514" i="2"/>
  <c r="AB514" i="2"/>
  <c r="AC514" i="2"/>
  <c r="AD514" i="2"/>
  <c r="AE514" i="2"/>
  <c r="AF514" i="2"/>
  <c r="AG514" i="2"/>
  <c r="AH514" i="2"/>
  <c r="AA515" i="2"/>
  <c r="AB515" i="2"/>
  <c r="AC515" i="2"/>
  <c r="AD515" i="2"/>
  <c r="AE515" i="2"/>
  <c r="AF515" i="2"/>
  <c r="AG515" i="2"/>
  <c r="AH515" i="2"/>
  <c r="AA516" i="2"/>
  <c r="AB516" i="2"/>
  <c r="AC516" i="2"/>
  <c r="AD516" i="2"/>
  <c r="AE516" i="2"/>
  <c r="AF516" i="2"/>
  <c r="AG516" i="2"/>
  <c r="AH516" i="2"/>
  <c r="AA517" i="2"/>
  <c r="AB517" i="2"/>
  <c r="AC517" i="2"/>
  <c r="AD517" i="2"/>
  <c r="AE517" i="2"/>
  <c r="AF517" i="2"/>
  <c r="AG517" i="2"/>
  <c r="AH517" i="2"/>
  <c r="AA518" i="2"/>
  <c r="AB518" i="2"/>
  <c r="AC518" i="2"/>
  <c r="AD518" i="2"/>
  <c r="AE518" i="2"/>
  <c r="AF518" i="2"/>
  <c r="AG518" i="2"/>
  <c r="AH518" i="2"/>
  <c r="AA519" i="2"/>
  <c r="AB519" i="2"/>
  <c r="AC519" i="2"/>
  <c r="AD519" i="2"/>
  <c r="AE519" i="2"/>
  <c r="AF519" i="2"/>
  <c r="AG519" i="2"/>
  <c r="AH519" i="2"/>
  <c r="AA520" i="2"/>
  <c r="AB520" i="2"/>
  <c r="AC520" i="2"/>
  <c r="AD520" i="2"/>
  <c r="AE520" i="2"/>
  <c r="AF520" i="2"/>
  <c r="AG520" i="2"/>
  <c r="AH520" i="2"/>
  <c r="AA521" i="2"/>
  <c r="AB521" i="2"/>
  <c r="AC521" i="2"/>
  <c r="AD521" i="2"/>
  <c r="AE521" i="2"/>
  <c r="AF521" i="2"/>
  <c r="AG521" i="2"/>
  <c r="AH521" i="2"/>
  <c r="AA522" i="2"/>
  <c r="AB522" i="2"/>
  <c r="AC522" i="2"/>
  <c r="AD522" i="2"/>
  <c r="AE522" i="2"/>
  <c r="AF522" i="2"/>
  <c r="AG522" i="2"/>
  <c r="AH522" i="2"/>
  <c r="AA525" i="2"/>
  <c r="AB525" i="2"/>
  <c r="AC525" i="2"/>
  <c r="AD525" i="2"/>
  <c r="AE525" i="2"/>
  <c r="AF525" i="2"/>
  <c r="AG525" i="2"/>
  <c r="AH525" i="2"/>
  <c r="AA526" i="2"/>
  <c r="AB526" i="2"/>
  <c r="AC526" i="2"/>
  <c r="AD526" i="2"/>
  <c r="AE526" i="2"/>
  <c r="AF526" i="2"/>
  <c r="AG526" i="2"/>
  <c r="AH526" i="2"/>
  <c r="AA527" i="2"/>
  <c r="AB527" i="2"/>
  <c r="AC527" i="2"/>
  <c r="AD527" i="2"/>
  <c r="AE527" i="2"/>
  <c r="AF527" i="2"/>
  <c r="AG527" i="2"/>
  <c r="AH527" i="2"/>
  <c r="AA528" i="2"/>
  <c r="AB528" i="2"/>
  <c r="AC528" i="2"/>
  <c r="AD528" i="2"/>
  <c r="AE528" i="2"/>
  <c r="AF528" i="2"/>
  <c r="AG528" i="2"/>
  <c r="AH528" i="2"/>
  <c r="AA531" i="2"/>
  <c r="AB531" i="2"/>
  <c r="AC531" i="2"/>
  <c r="AD531" i="2"/>
  <c r="AE531" i="2"/>
  <c r="AF531" i="2"/>
  <c r="AG531" i="2"/>
  <c r="AH531" i="2"/>
  <c r="AA532" i="2"/>
  <c r="AB532" i="2"/>
  <c r="AC532" i="2"/>
  <c r="AD532" i="2"/>
  <c r="AE532" i="2"/>
  <c r="AF532" i="2"/>
  <c r="AG532" i="2"/>
  <c r="AH532" i="2"/>
  <c r="AA533" i="2"/>
  <c r="AB533" i="2"/>
  <c r="AC533" i="2"/>
  <c r="AD533" i="2"/>
  <c r="AE533" i="2"/>
  <c r="AF533" i="2"/>
  <c r="AG533" i="2"/>
  <c r="AH533" i="2"/>
  <c r="AA534" i="2"/>
  <c r="AB534" i="2"/>
  <c r="AC534" i="2"/>
  <c r="AD534" i="2"/>
  <c r="AE534" i="2"/>
  <c r="AF534" i="2"/>
  <c r="AG534" i="2"/>
  <c r="AH534" i="2"/>
  <c r="AA535" i="2"/>
  <c r="AB535" i="2"/>
  <c r="AC535" i="2"/>
  <c r="AD535" i="2"/>
  <c r="AE535" i="2"/>
  <c r="AF535" i="2"/>
  <c r="AG535" i="2"/>
  <c r="AH535" i="2"/>
  <c r="AA536" i="2"/>
  <c r="AB536" i="2"/>
  <c r="AC536" i="2"/>
  <c r="AD536" i="2"/>
  <c r="AE536" i="2"/>
  <c r="AF536" i="2"/>
  <c r="AG536" i="2"/>
  <c r="AH536" i="2"/>
  <c r="AA537" i="2"/>
  <c r="AB537" i="2"/>
  <c r="AC537" i="2"/>
  <c r="AD537" i="2"/>
  <c r="AE537" i="2"/>
  <c r="AF537" i="2"/>
  <c r="AG537" i="2"/>
  <c r="AH537" i="2"/>
  <c r="AA538" i="2"/>
  <c r="AB538" i="2"/>
  <c r="AC538" i="2"/>
  <c r="AD538" i="2"/>
  <c r="AE538" i="2"/>
  <c r="AF538" i="2"/>
  <c r="AG538" i="2"/>
  <c r="AH538" i="2"/>
  <c r="AA539" i="2"/>
  <c r="AB539" i="2"/>
  <c r="AC539" i="2"/>
  <c r="AD539" i="2"/>
  <c r="AE539" i="2"/>
  <c r="AF539" i="2"/>
  <c r="AG539" i="2"/>
  <c r="AH539" i="2"/>
  <c r="AA540" i="2"/>
  <c r="AB540" i="2"/>
  <c r="AC540" i="2"/>
  <c r="AD540" i="2"/>
  <c r="AE540" i="2"/>
  <c r="AF540" i="2"/>
  <c r="AG540" i="2"/>
  <c r="AH540" i="2"/>
  <c r="AA541" i="2"/>
  <c r="AB541" i="2"/>
  <c r="AC541" i="2"/>
  <c r="AD541" i="2"/>
  <c r="AE541" i="2"/>
  <c r="AF541" i="2"/>
  <c r="AG541" i="2"/>
  <c r="AH541" i="2"/>
  <c r="AA542" i="2"/>
  <c r="AB542" i="2"/>
  <c r="AC542" i="2"/>
  <c r="AD542" i="2"/>
  <c r="AE542" i="2"/>
  <c r="AF542" i="2"/>
  <c r="AG542" i="2"/>
  <c r="AH542" i="2"/>
  <c r="AA543" i="2"/>
  <c r="AB543" i="2"/>
  <c r="AC543" i="2"/>
  <c r="AD543" i="2"/>
  <c r="AE543" i="2"/>
  <c r="AF543" i="2"/>
  <c r="AG543" i="2"/>
  <c r="AH543" i="2"/>
  <c r="AA544" i="2"/>
  <c r="AB544" i="2"/>
  <c r="AC544" i="2"/>
  <c r="AD544" i="2"/>
  <c r="AE544" i="2"/>
  <c r="AF544" i="2"/>
  <c r="AG544" i="2"/>
  <c r="AH544" i="2"/>
  <c r="AA545" i="2"/>
  <c r="AB545" i="2"/>
  <c r="AC545" i="2"/>
  <c r="AD545" i="2"/>
  <c r="AE545" i="2"/>
  <c r="AF545" i="2"/>
  <c r="AG545" i="2"/>
  <c r="AH545" i="2"/>
  <c r="AA546" i="2"/>
  <c r="AB546" i="2"/>
  <c r="AC546" i="2"/>
  <c r="AD546" i="2"/>
  <c r="AE546" i="2"/>
  <c r="AF546" i="2"/>
  <c r="AG546" i="2"/>
  <c r="AH546" i="2"/>
  <c r="AA547" i="2"/>
  <c r="AB547" i="2"/>
  <c r="AC547" i="2"/>
  <c r="AD547" i="2"/>
  <c r="AE547" i="2"/>
  <c r="AF547" i="2"/>
  <c r="AG547" i="2"/>
  <c r="AH547" i="2"/>
  <c r="AA548" i="2"/>
  <c r="AB548" i="2"/>
  <c r="AC548" i="2"/>
  <c r="AD548" i="2"/>
  <c r="AE548" i="2"/>
  <c r="AF548" i="2"/>
  <c r="AG548" i="2"/>
  <c r="AH548" i="2"/>
  <c r="AA549" i="2"/>
  <c r="AB549" i="2"/>
  <c r="AC549" i="2"/>
  <c r="AD549" i="2"/>
  <c r="AE549" i="2"/>
  <c r="AF549" i="2"/>
  <c r="AG549" i="2"/>
  <c r="AH549" i="2"/>
  <c r="AA550" i="2"/>
  <c r="AB550" i="2"/>
  <c r="AC550" i="2"/>
  <c r="AD550" i="2"/>
  <c r="AE550" i="2"/>
  <c r="AF550" i="2"/>
  <c r="AG550" i="2"/>
  <c r="AH550" i="2"/>
  <c r="AA551" i="2"/>
  <c r="AB551" i="2"/>
  <c r="AC551" i="2"/>
  <c r="AD551" i="2"/>
  <c r="AE551" i="2"/>
  <c r="AF551" i="2"/>
  <c r="AG551" i="2"/>
  <c r="AH551" i="2"/>
  <c r="AA552" i="2"/>
  <c r="AB552" i="2"/>
  <c r="AC552" i="2"/>
  <c r="AD552" i="2"/>
  <c r="AE552" i="2"/>
  <c r="AF552" i="2"/>
  <c r="AG552" i="2"/>
  <c r="AH552" i="2"/>
  <c r="AA553" i="2"/>
  <c r="AB553" i="2"/>
  <c r="AC553" i="2"/>
  <c r="AD553" i="2"/>
  <c r="AE553" i="2"/>
  <c r="AF553" i="2"/>
  <c r="AG553" i="2"/>
  <c r="AH553" i="2"/>
  <c r="AA554" i="2"/>
  <c r="AB554" i="2"/>
  <c r="AC554" i="2"/>
  <c r="AD554" i="2"/>
  <c r="AE554" i="2"/>
  <c r="AF554" i="2"/>
  <c r="AG554" i="2"/>
  <c r="AH554" i="2"/>
  <c r="AA555" i="2"/>
  <c r="AB555" i="2"/>
  <c r="AC555" i="2"/>
  <c r="AD555" i="2"/>
  <c r="AE555" i="2"/>
  <c r="AF555" i="2"/>
  <c r="AG555" i="2"/>
  <c r="AH555" i="2"/>
  <c r="AA558" i="2"/>
  <c r="AB558" i="2"/>
  <c r="AC558" i="2"/>
  <c r="AD558" i="2"/>
  <c r="AE558" i="2"/>
  <c r="AF558" i="2"/>
  <c r="AG558" i="2"/>
  <c r="AH558" i="2"/>
  <c r="AA559" i="2"/>
  <c r="AB559" i="2"/>
  <c r="AC559" i="2"/>
  <c r="AD559" i="2"/>
  <c r="AE559" i="2"/>
  <c r="AF559" i="2"/>
  <c r="AG559" i="2"/>
  <c r="AH559" i="2"/>
  <c r="AA560" i="2"/>
  <c r="AB560" i="2"/>
  <c r="AC560" i="2"/>
  <c r="AD560" i="2"/>
  <c r="AE560" i="2"/>
  <c r="AF560" i="2"/>
  <c r="AG560" i="2"/>
  <c r="AH560" i="2"/>
  <c r="AA561" i="2"/>
  <c r="AB561" i="2"/>
  <c r="AC561" i="2"/>
  <c r="AD561" i="2"/>
  <c r="AE561" i="2"/>
  <c r="AF561" i="2"/>
  <c r="AG561" i="2"/>
  <c r="AH561" i="2"/>
  <c r="AA564" i="2"/>
  <c r="AB564" i="2"/>
  <c r="AC564" i="2"/>
  <c r="AD564" i="2"/>
  <c r="AE564" i="2"/>
  <c r="AF564" i="2"/>
  <c r="AG564" i="2"/>
  <c r="AH564" i="2"/>
  <c r="AA565" i="2"/>
  <c r="AB565" i="2"/>
  <c r="AC565" i="2"/>
  <c r="AD565" i="2"/>
  <c r="AE565" i="2"/>
  <c r="AF565" i="2"/>
  <c r="AG565" i="2"/>
  <c r="AH565" i="2"/>
  <c r="AA566" i="2"/>
  <c r="AB566" i="2"/>
  <c r="AC566" i="2"/>
  <c r="AD566" i="2"/>
  <c r="AE566" i="2"/>
  <c r="AF566" i="2"/>
  <c r="AG566" i="2"/>
  <c r="AH566" i="2"/>
  <c r="AA567" i="2"/>
  <c r="AB567" i="2"/>
  <c r="AC567" i="2"/>
  <c r="AD567" i="2"/>
  <c r="AE567" i="2"/>
  <c r="AF567" i="2"/>
  <c r="AG567" i="2"/>
  <c r="AH567" i="2"/>
  <c r="AA568" i="2"/>
  <c r="AB568" i="2"/>
  <c r="AC568" i="2"/>
  <c r="AD568" i="2"/>
  <c r="AE568" i="2"/>
  <c r="AF568" i="2"/>
  <c r="AG568" i="2"/>
  <c r="AH568" i="2"/>
  <c r="AA569" i="2"/>
  <c r="AB569" i="2"/>
  <c r="AC569" i="2"/>
  <c r="AD569" i="2"/>
  <c r="AE569" i="2"/>
  <c r="AF569" i="2"/>
  <c r="AG569" i="2"/>
  <c r="AH569" i="2"/>
  <c r="AA570" i="2"/>
  <c r="AB570" i="2"/>
  <c r="AC570" i="2"/>
  <c r="AD570" i="2"/>
  <c r="AE570" i="2"/>
  <c r="AF570" i="2"/>
  <c r="AG570" i="2"/>
  <c r="AH570" i="2"/>
  <c r="AA571" i="2"/>
  <c r="AB571" i="2"/>
  <c r="AC571" i="2"/>
  <c r="AD571" i="2"/>
  <c r="AE571" i="2"/>
  <c r="AF571" i="2"/>
  <c r="AG571" i="2"/>
  <c r="AH571" i="2"/>
  <c r="AA572" i="2"/>
  <c r="AB572" i="2"/>
  <c r="AC572" i="2"/>
  <c r="AD572" i="2"/>
  <c r="AE572" i="2"/>
  <c r="AF572" i="2"/>
  <c r="AG572" i="2"/>
  <c r="AH572" i="2"/>
  <c r="AA573" i="2"/>
  <c r="AB573" i="2"/>
  <c r="AC573" i="2"/>
  <c r="AD573" i="2"/>
  <c r="AE573" i="2"/>
  <c r="AF573" i="2"/>
  <c r="AG573" i="2"/>
  <c r="AH573" i="2"/>
  <c r="AA574" i="2"/>
  <c r="AB574" i="2"/>
  <c r="AC574" i="2"/>
  <c r="AD574" i="2"/>
  <c r="AE574" i="2"/>
  <c r="AF574" i="2"/>
  <c r="AG574" i="2"/>
  <c r="AH574" i="2"/>
  <c r="AA575" i="2"/>
  <c r="AB575" i="2"/>
  <c r="AC575" i="2"/>
  <c r="AD575" i="2"/>
  <c r="AE575" i="2"/>
  <c r="AF575" i="2"/>
  <c r="AG575" i="2"/>
  <c r="AH575" i="2"/>
  <c r="AA576" i="2"/>
  <c r="AB576" i="2"/>
  <c r="AC576" i="2"/>
  <c r="AD576" i="2"/>
  <c r="AE576" i="2"/>
  <c r="AF576" i="2"/>
  <c r="AG576" i="2"/>
  <c r="AH576" i="2"/>
  <c r="AA577" i="2"/>
  <c r="AB577" i="2"/>
  <c r="AC577" i="2"/>
  <c r="AD577" i="2"/>
  <c r="AE577" i="2"/>
  <c r="AF577" i="2"/>
  <c r="AG577" i="2"/>
  <c r="AH577" i="2"/>
  <c r="AA578" i="2"/>
  <c r="AB578" i="2"/>
  <c r="AC578" i="2"/>
  <c r="AD578" i="2"/>
  <c r="AE578" i="2"/>
  <c r="AF578" i="2"/>
  <c r="AG578" i="2"/>
  <c r="AH578" i="2"/>
  <c r="AA579" i="2"/>
  <c r="AB579" i="2"/>
  <c r="AC579" i="2"/>
  <c r="AD579" i="2"/>
  <c r="AE579" i="2"/>
  <c r="AF579" i="2"/>
  <c r="AG579" i="2"/>
  <c r="AH579" i="2"/>
  <c r="AA580" i="2"/>
  <c r="AB580" i="2"/>
  <c r="AC580" i="2"/>
  <c r="AD580" i="2"/>
  <c r="AE580" i="2"/>
  <c r="AF580" i="2"/>
  <c r="AG580" i="2"/>
  <c r="AH580" i="2"/>
  <c r="AA581" i="2"/>
  <c r="AB581" i="2"/>
  <c r="AC581" i="2"/>
  <c r="AD581" i="2"/>
  <c r="AE581" i="2"/>
  <c r="AF581" i="2"/>
  <c r="AG581" i="2"/>
  <c r="AH581" i="2"/>
  <c r="AA582" i="2"/>
  <c r="AB582" i="2"/>
  <c r="AC582" i="2"/>
  <c r="AD582" i="2"/>
  <c r="AE582" i="2"/>
  <c r="AF582" i="2"/>
  <c r="AG582" i="2"/>
  <c r="AH582" i="2"/>
  <c r="AA583" i="2"/>
  <c r="AB583" i="2"/>
  <c r="AC583" i="2"/>
  <c r="AD583" i="2"/>
  <c r="AE583" i="2"/>
  <c r="AF583" i="2"/>
  <c r="AG583" i="2"/>
  <c r="AH583" i="2"/>
  <c r="AA584" i="2"/>
  <c r="AB584" i="2"/>
  <c r="AC584" i="2"/>
  <c r="AD584" i="2"/>
  <c r="AE584" i="2"/>
  <c r="AF584" i="2"/>
  <c r="AG584" i="2"/>
  <c r="AH584" i="2"/>
  <c r="AA585" i="2"/>
  <c r="AB585" i="2"/>
  <c r="AC585" i="2"/>
  <c r="AD585" i="2"/>
  <c r="AE585" i="2"/>
  <c r="AF585" i="2"/>
  <c r="AG585" i="2"/>
  <c r="AH585" i="2"/>
  <c r="AA586" i="2"/>
  <c r="AB586" i="2"/>
  <c r="AC586" i="2"/>
  <c r="AD586" i="2"/>
  <c r="AE586" i="2"/>
  <c r="AF586" i="2"/>
  <c r="AG586" i="2"/>
  <c r="AH586" i="2"/>
  <c r="AA587" i="2"/>
  <c r="AB587" i="2"/>
  <c r="AC587" i="2"/>
  <c r="AD587" i="2"/>
  <c r="AE587" i="2"/>
  <c r="AF587" i="2"/>
  <c r="AG587" i="2"/>
  <c r="AH587" i="2"/>
  <c r="AA588" i="2"/>
  <c r="AB588" i="2"/>
  <c r="AC588" i="2"/>
  <c r="AD588" i="2"/>
  <c r="AE588" i="2"/>
  <c r="AF588" i="2"/>
  <c r="AG588" i="2"/>
  <c r="AH588" i="2"/>
  <c r="AA591" i="2"/>
  <c r="AB591" i="2"/>
  <c r="AC591" i="2"/>
  <c r="AD591" i="2"/>
  <c r="AE591" i="2"/>
  <c r="AF591" i="2"/>
  <c r="AG591" i="2"/>
  <c r="AH591" i="2"/>
  <c r="AA592" i="2"/>
  <c r="AB592" i="2"/>
  <c r="AC592" i="2"/>
  <c r="AD592" i="2"/>
  <c r="AE592" i="2"/>
  <c r="AF592" i="2"/>
  <c r="AG592" i="2"/>
  <c r="AH592" i="2"/>
  <c r="AA593" i="2"/>
  <c r="AB593" i="2"/>
  <c r="AC593" i="2"/>
  <c r="AD593" i="2"/>
  <c r="AE593" i="2"/>
  <c r="AF593" i="2"/>
  <c r="AG593" i="2"/>
  <c r="AH593" i="2"/>
  <c r="AA594" i="2"/>
  <c r="AB594" i="2"/>
  <c r="AC594" i="2"/>
  <c r="AD594" i="2"/>
  <c r="AE594" i="2"/>
  <c r="AF594" i="2"/>
  <c r="AG594" i="2"/>
  <c r="AH594" i="2"/>
  <c r="AA597" i="2"/>
  <c r="AB597" i="2"/>
  <c r="AC597" i="2"/>
  <c r="AD597" i="2"/>
  <c r="AE597" i="2"/>
  <c r="AF597" i="2"/>
  <c r="AG597" i="2"/>
  <c r="AH597" i="2"/>
  <c r="AA598" i="2"/>
  <c r="AB598" i="2"/>
  <c r="AC598" i="2"/>
  <c r="AD598" i="2"/>
  <c r="AE598" i="2"/>
  <c r="AF598" i="2"/>
  <c r="AG598" i="2"/>
  <c r="AH598" i="2"/>
  <c r="AA599" i="2"/>
  <c r="AB599" i="2"/>
  <c r="AC599" i="2"/>
  <c r="AD599" i="2"/>
  <c r="AE599" i="2"/>
  <c r="AF599" i="2"/>
  <c r="AG599" i="2"/>
  <c r="AH599" i="2"/>
  <c r="AA600" i="2"/>
  <c r="AB600" i="2"/>
  <c r="AC600" i="2"/>
  <c r="AD600" i="2"/>
  <c r="AE600" i="2"/>
  <c r="AF600" i="2"/>
  <c r="AG600" i="2"/>
  <c r="AH600" i="2"/>
  <c r="AA601" i="2"/>
  <c r="AB601" i="2"/>
  <c r="AC601" i="2"/>
  <c r="AD601" i="2"/>
  <c r="AE601" i="2"/>
  <c r="AF601" i="2"/>
  <c r="AG601" i="2"/>
  <c r="AH601" i="2"/>
  <c r="AA602" i="2"/>
  <c r="AB602" i="2"/>
  <c r="AC602" i="2"/>
  <c r="AD602" i="2"/>
  <c r="AE602" i="2"/>
  <c r="AF602" i="2"/>
  <c r="AG602" i="2"/>
  <c r="AH602" i="2"/>
  <c r="AA603" i="2"/>
  <c r="AB603" i="2"/>
  <c r="AC603" i="2"/>
  <c r="AD603" i="2"/>
  <c r="AE603" i="2"/>
  <c r="AF603" i="2"/>
  <c r="AG603" i="2"/>
  <c r="AH603" i="2"/>
  <c r="AA604" i="2"/>
  <c r="AB604" i="2"/>
  <c r="AC604" i="2"/>
  <c r="AD604" i="2"/>
  <c r="AE604" i="2"/>
  <c r="AF604" i="2"/>
  <c r="AG604" i="2"/>
  <c r="AH604" i="2"/>
  <c r="AA605" i="2"/>
  <c r="AB605" i="2"/>
  <c r="AC605" i="2"/>
  <c r="AD605" i="2"/>
  <c r="AE605" i="2"/>
  <c r="AF605" i="2"/>
  <c r="AG605" i="2"/>
  <c r="AH605" i="2"/>
  <c r="AA606" i="2"/>
  <c r="AB606" i="2"/>
  <c r="AC606" i="2"/>
  <c r="AD606" i="2"/>
  <c r="AE606" i="2"/>
  <c r="AF606" i="2"/>
  <c r="AG606" i="2"/>
  <c r="AH606" i="2"/>
  <c r="AA607" i="2"/>
  <c r="AB607" i="2"/>
  <c r="AC607" i="2"/>
  <c r="AD607" i="2"/>
  <c r="AE607" i="2"/>
  <c r="AF607" i="2"/>
  <c r="AG607" i="2"/>
  <c r="AH607" i="2"/>
  <c r="AA608" i="2"/>
  <c r="AB608" i="2"/>
  <c r="AC608" i="2"/>
  <c r="AD608" i="2"/>
  <c r="AE608" i="2"/>
  <c r="AF608" i="2"/>
  <c r="AG608" i="2"/>
  <c r="AH608" i="2"/>
  <c r="AA609" i="2"/>
  <c r="AB609" i="2"/>
  <c r="AC609" i="2"/>
  <c r="AD609" i="2"/>
  <c r="AE609" i="2"/>
  <c r="AF609" i="2"/>
  <c r="AG609" i="2"/>
  <c r="AH609" i="2"/>
  <c r="AA610" i="2"/>
  <c r="AB610" i="2"/>
  <c r="AC610" i="2"/>
  <c r="AD610" i="2"/>
  <c r="AE610" i="2"/>
  <c r="AF610" i="2"/>
  <c r="AG610" i="2"/>
  <c r="AH610" i="2"/>
  <c r="AA611" i="2"/>
  <c r="AB611" i="2"/>
  <c r="AC611" i="2"/>
  <c r="AD611" i="2"/>
  <c r="AE611" i="2"/>
  <c r="AF611" i="2"/>
  <c r="AG611" i="2"/>
  <c r="AH611" i="2"/>
  <c r="AA612" i="2"/>
  <c r="AB612" i="2"/>
  <c r="AC612" i="2"/>
  <c r="AD612" i="2"/>
  <c r="AE612" i="2"/>
  <c r="AF612" i="2"/>
  <c r="AG612" i="2"/>
  <c r="AH612" i="2"/>
  <c r="AA613" i="2"/>
  <c r="AB613" i="2"/>
  <c r="AC613" i="2"/>
  <c r="AD613" i="2"/>
  <c r="AE613" i="2"/>
  <c r="AF613" i="2"/>
  <c r="AG613" i="2"/>
  <c r="AH613" i="2"/>
  <c r="AA614" i="2"/>
  <c r="AB614" i="2"/>
  <c r="AC614" i="2"/>
  <c r="AD614" i="2"/>
  <c r="AE614" i="2"/>
  <c r="AF614" i="2"/>
  <c r="AG614" i="2"/>
  <c r="AH614" i="2"/>
  <c r="AA615" i="2"/>
  <c r="AB615" i="2"/>
  <c r="AC615" i="2"/>
  <c r="AD615" i="2"/>
  <c r="AE615" i="2"/>
  <c r="AF615" i="2"/>
  <c r="AG615" i="2"/>
  <c r="AH615" i="2"/>
  <c r="AA616" i="2"/>
  <c r="AB616" i="2"/>
  <c r="AC616" i="2"/>
  <c r="AD616" i="2"/>
  <c r="AE616" i="2"/>
  <c r="AF616" i="2"/>
  <c r="AG616" i="2"/>
  <c r="AH616" i="2"/>
  <c r="AA617" i="2"/>
  <c r="AB617" i="2"/>
  <c r="AC617" i="2"/>
  <c r="AD617" i="2"/>
  <c r="AE617" i="2"/>
  <c r="AF617" i="2"/>
  <c r="AG617" i="2"/>
  <c r="AH617" i="2"/>
  <c r="AA618" i="2"/>
  <c r="AB618" i="2"/>
  <c r="AC618" i="2"/>
  <c r="AD618" i="2"/>
  <c r="AE618" i="2"/>
  <c r="AF618" i="2"/>
  <c r="AG618" i="2"/>
  <c r="AH618" i="2"/>
  <c r="AA619" i="2"/>
  <c r="AB619" i="2"/>
  <c r="AC619" i="2"/>
  <c r="AD619" i="2"/>
  <c r="AE619" i="2"/>
  <c r="AF619" i="2"/>
  <c r="AG619" i="2"/>
  <c r="AH619" i="2"/>
  <c r="AA620" i="2"/>
  <c r="AB620" i="2"/>
  <c r="AC620" i="2"/>
  <c r="AD620" i="2"/>
  <c r="AE620" i="2"/>
  <c r="AF620" i="2"/>
  <c r="AG620" i="2"/>
  <c r="AH620" i="2"/>
  <c r="AA621" i="2"/>
  <c r="AB621" i="2"/>
  <c r="AC621" i="2"/>
  <c r="AD621" i="2"/>
  <c r="AE621" i="2"/>
  <c r="AF621" i="2"/>
  <c r="AG621" i="2"/>
  <c r="AH621" i="2"/>
  <c r="AA624" i="2"/>
  <c r="AB624" i="2"/>
  <c r="AC624" i="2"/>
  <c r="AD624" i="2"/>
  <c r="AE624" i="2"/>
  <c r="AF624" i="2"/>
  <c r="AG624" i="2"/>
  <c r="AH624" i="2"/>
  <c r="AA625" i="2"/>
  <c r="AB625" i="2"/>
  <c r="AC625" i="2"/>
  <c r="AD625" i="2"/>
  <c r="AE625" i="2"/>
  <c r="AF625" i="2"/>
  <c r="AG625" i="2"/>
  <c r="AH625" i="2"/>
  <c r="AA626" i="2"/>
  <c r="AB626" i="2"/>
  <c r="AC626" i="2"/>
  <c r="AD626" i="2"/>
  <c r="AE626" i="2"/>
  <c r="AF626" i="2"/>
  <c r="AG626" i="2"/>
  <c r="AH626" i="2"/>
  <c r="AA627" i="2"/>
  <c r="AB627" i="2"/>
  <c r="AC627" i="2"/>
  <c r="AD627" i="2"/>
  <c r="AE627" i="2"/>
  <c r="AF627" i="2"/>
  <c r="AG627" i="2"/>
  <c r="AH627" i="2"/>
  <c r="AA630" i="2"/>
  <c r="AB630" i="2"/>
  <c r="AC630" i="2"/>
  <c r="AD630" i="2"/>
  <c r="AE630" i="2"/>
  <c r="AF630" i="2"/>
  <c r="AG630" i="2"/>
  <c r="AH630" i="2"/>
  <c r="AA631" i="2"/>
  <c r="AB631" i="2"/>
  <c r="AC631" i="2"/>
  <c r="AD631" i="2"/>
  <c r="AE631" i="2"/>
  <c r="AF631" i="2"/>
  <c r="AG631" i="2"/>
  <c r="AH631" i="2"/>
  <c r="AA632" i="2"/>
  <c r="AB632" i="2"/>
  <c r="AC632" i="2"/>
  <c r="AD632" i="2"/>
  <c r="AE632" i="2"/>
  <c r="AF632" i="2"/>
  <c r="AG632" i="2"/>
  <c r="AH632" i="2"/>
  <c r="AA633" i="2"/>
  <c r="AB633" i="2"/>
  <c r="AC633" i="2"/>
  <c r="AD633" i="2"/>
  <c r="AE633" i="2"/>
  <c r="AF633" i="2"/>
  <c r="AG633" i="2"/>
  <c r="AH633" i="2"/>
  <c r="AA634" i="2"/>
  <c r="AB634" i="2"/>
  <c r="AC634" i="2"/>
  <c r="AD634" i="2"/>
  <c r="AE634" i="2"/>
  <c r="AF634" i="2"/>
  <c r="AG634" i="2"/>
  <c r="AH634" i="2"/>
  <c r="AA635" i="2"/>
  <c r="AB635" i="2"/>
  <c r="AC635" i="2"/>
  <c r="AD635" i="2"/>
  <c r="AE635" i="2"/>
  <c r="AF635" i="2"/>
  <c r="AG635" i="2"/>
  <c r="AH635" i="2"/>
  <c r="AA636" i="2"/>
  <c r="AB636" i="2"/>
  <c r="AC636" i="2"/>
  <c r="AD636" i="2"/>
  <c r="AE636" i="2"/>
  <c r="AF636" i="2"/>
  <c r="AG636" i="2"/>
  <c r="AH636" i="2"/>
  <c r="AA637" i="2"/>
  <c r="AB637" i="2"/>
  <c r="AC637" i="2"/>
  <c r="AD637" i="2"/>
  <c r="AE637" i="2"/>
  <c r="AF637" i="2"/>
  <c r="AG637" i="2"/>
  <c r="AH637" i="2"/>
  <c r="AA638" i="2"/>
  <c r="AB638" i="2"/>
  <c r="AC638" i="2"/>
  <c r="AD638" i="2"/>
  <c r="AE638" i="2"/>
  <c r="AF638" i="2"/>
  <c r="AG638" i="2"/>
  <c r="AH638" i="2"/>
  <c r="AA639" i="2"/>
  <c r="AB639" i="2"/>
  <c r="AC639" i="2"/>
  <c r="AD639" i="2"/>
  <c r="AE639" i="2"/>
  <c r="AF639" i="2"/>
  <c r="AG639" i="2"/>
  <c r="AH639" i="2"/>
  <c r="AA640" i="2"/>
  <c r="AB640" i="2"/>
  <c r="AC640" i="2"/>
  <c r="AD640" i="2"/>
  <c r="AE640" i="2"/>
  <c r="AF640" i="2"/>
  <c r="AG640" i="2"/>
  <c r="AH640" i="2"/>
  <c r="AA641" i="2"/>
  <c r="AB641" i="2"/>
  <c r="AC641" i="2"/>
  <c r="AD641" i="2"/>
  <c r="AE641" i="2"/>
  <c r="AF641" i="2"/>
  <c r="AG641" i="2"/>
  <c r="AH641" i="2"/>
  <c r="AA642" i="2"/>
  <c r="AB642" i="2"/>
  <c r="AC642" i="2"/>
  <c r="AD642" i="2"/>
  <c r="AE642" i="2"/>
  <c r="AF642" i="2"/>
  <c r="AG642" i="2"/>
  <c r="AH642" i="2"/>
  <c r="AA643" i="2"/>
  <c r="AB643" i="2"/>
  <c r="AC643" i="2"/>
  <c r="AD643" i="2"/>
  <c r="AE643" i="2"/>
  <c r="AF643" i="2"/>
  <c r="AG643" i="2"/>
  <c r="AH643" i="2"/>
  <c r="AA644" i="2"/>
  <c r="AB644" i="2"/>
  <c r="AC644" i="2"/>
  <c r="AD644" i="2"/>
  <c r="AE644" i="2"/>
  <c r="AF644" i="2"/>
  <c r="AG644" i="2"/>
  <c r="AH644" i="2"/>
  <c r="AA645" i="2"/>
  <c r="AB645" i="2"/>
  <c r="AC645" i="2"/>
  <c r="AD645" i="2"/>
  <c r="AE645" i="2"/>
  <c r="AF645" i="2"/>
  <c r="AG645" i="2"/>
  <c r="AH645" i="2"/>
  <c r="AA646" i="2"/>
  <c r="AB646" i="2"/>
  <c r="AC646" i="2"/>
  <c r="AD646" i="2"/>
  <c r="AE646" i="2"/>
  <c r="AF646" i="2"/>
  <c r="AG646" i="2"/>
  <c r="AH646" i="2"/>
  <c r="AA647" i="2"/>
  <c r="AB647" i="2"/>
  <c r="AC647" i="2"/>
  <c r="AD647" i="2"/>
  <c r="AE647" i="2"/>
  <c r="AF647" i="2"/>
  <c r="AG647" i="2"/>
  <c r="AH647" i="2"/>
  <c r="AA648" i="2"/>
  <c r="AB648" i="2"/>
  <c r="AC648" i="2"/>
  <c r="AD648" i="2"/>
  <c r="AE648" i="2"/>
  <c r="AF648" i="2"/>
  <c r="AG648" i="2"/>
  <c r="AH648" i="2"/>
  <c r="AA649" i="2"/>
  <c r="AB649" i="2"/>
  <c r="AC649" i="2"/>
  <c r="AD649" i="2"/>
  <c r="AE649" i="2"/>
  <c r="AF649" i="2"/>
  <c r="AG649" i="2"/>
  <c r="AH649" i="2"/>
  <c r="AA650" i="2"/>
  <c r="AB650" i="2"/>
  <c r="AC650" i="2"/>
  <c r="AD650" i="2"/>
  <c r="AE650" i="2"/>
  <c r="AF650" i="2"/>
  <c r="AG650" i="2"/>
  <c r="AH650" i="2"/>
  <c r="AA651" i="2"/>
  <c r="AB651" i="2"/>
  <c r="AC651" i="2"/>
  <c r="AD651" i="2"/>
  <c r="AE651" i="2"/>
  <c r="AF651" i="2"/>
  <c r="AG651" i="2"/>
  <c r="AH651" i="2"/>
  <c r="AA652" i="2"/>
  <c r="AB652" i="2"/>
  <c r="AC652" i="2"/>
  <c r="AD652" i="2"/>
  <c r="AE652" i="2"/>
  <c r="AF652" i="2"/>
  <c r="AG652" i="2"/>
  <c r="AH652" i="2"/>
  <c r="AA653" i="2"/>
  <c r="AB653" i="2"/>
  <c r="AC653" i="2"/>
  <c r="AD653" i="2"/>
  <c r="AE653" i="2"/>
  <c r="AF653" i="2"/>
  <c r="AG653" i="2"/>
  <c r="AH653" i="2"/>
  <c r="AA654" i="2"/>
  <c r="AB654" i="2"/>
  <c r="AC654" i="2"/>
  <c r="AD654" i="2"/>
  <c r="AE654" i="2"/>
  <c r="AF654" i="2"/>
  <c r="AG654" i="2"/>
  <c r="AH654" i="2"/>
  <c r="AA657" i="2"/>
  <c r="AB657" i="2"/>
  <c r="AC657" i="2"/>
  <c r="AD657" i="2"/>
  <c r="AE657" i="2"/>
  <c r="AF657" i="2"/>
  <c r="AG657" i="2"/>
  <c r="AH657" i="2"/>
  <c r="AA658" i="2"/>
  <c r="AB658" i="2"/>
  <c r="AC658" i="2"/>
  <c r="AD658" i="2"/>
  <c r="AE658" i="2"/>
  <c r="AF658" i="2"/>
  <c r="AG658" i="2"/>
  <c r="AH658" i="2"/>
  <c r="AA659" i="2"/>
  <c r="AB659" i="2"/>
  <c r="AC659" i="2"/>
  <c r="AD659" i="2"/>
  <c r="AE659" i="2"/>
  <c r="AF659" i="2"/>
  <c r="AG659" i="2"/>
  <c r="AH659" i="2"/>
  <c r="AA660" i="2"/>
  <c r="AB660" i="2"/>
  <c r="AC660" i="2"/>
  <c r="AD660" i="2"/>
  <c r="AE660" i="2"/>
  <c r="AF660" i="2"/>
  <c r="AG660" i="2"/>
  <c r="AH660" i="2"/>
  <c r="AA663" i="2"/>
  <c r="AB663" i="2"/>
  <c r="AC663" i="2"/>
  <c r="AD663" i="2"/>
  <c r="AE663" i="2"/>
  <c r="AF663" i="2"/>
  <c r="AG663" i="2"/>
  <c r="AH663" i="2"/>
  <c r="AA664" i="2"/>
  <c r="AB664" i="2"/>
  <c r="AC664" i="2"/>
  <c r="AD664" i="2"/>
  <c r="AE664" i="2"/>
  <c r="AF664" i="2"/>
  <c r="AG664" i="2"/>
  <c r="AH664" i="2"/>
  <c r="AA665" i="2"/>
  <c r="AB665" i="2"/>
  <c r="AC665" i="2"/>
  <c r="AD665" i="2"/>
  <c r="AE665" i="2"/>
  <c r="AF665" i="2"/>
  <c r="AG665" i="2"/>
  <c r="AH665" i="2"/>
  <c r="AA666" i="2"/>
  <c r="AB666" i="2"/>
  <c r="AC666" i="2"/>
  <c r="AD666" i="2"/>
  <c r="AE666" i="2"/>
  <c r="AF666" i="2"/>
  <c r="AG666" i="2"/>
  <c r="AH666" i="2"/>
  <c r="AA667" i="2"/>
  <c r="AB667" i="2"/>
  <c r="AC667" i="2"/>
  <c r="AD667" i="2"/>
  <c r="AE667" i="2"/>
  <c r="AF667" i="2"/>
  <c r="AG667" i="2"/>
  <c r="AH667" i="2"/>
  <c r="AA668" i="2"/>
  <c r="AB668" i="2"/>
  <c r="AC668" i="2"/>
  <c r="AD668" i="2"/>
  <c r="AE668" i="2"/>
  <c r="AF668" i="2"/>
  <c r="AG668" i="2"/>
  <c r="AH668" i="2"/>
  <c r="AA669" i="2"/>
  <c r="AB669" i="2"/>
  <c r="AC669" i="2"/>
  <c r="AD669" i="2"/>
  <c r="AE669" i="2"/>
  <c r="AF669" i="2"/>
  <c r="AG669" i="2"/>
  <c r="AH669" i="2"/>
  <c r="AA670" i="2"/>
  <c r="AB670" i="2"/>
  <c r="AC670" i="2"/>
  <c r="AD670" i="2"/>
  <c r="AE670" i="2"/>
  <c r="AF670" i="2"/>
  <c r="AG670" i="2"/>
  <c r="AH670" i="2"/>
  <c r="AA671" i="2"/>
  <c r="AB671" i="2"/>
  <c r="AC671" i="2"/>
  <c r="AD671" i="2"/>
  <c r="AE671" i="2"/>
  <c r="AF671" i="2"/>
  <c r="AG671" i="2"/>
  <c r="AH671" i="2"/>
  <c r="AA672" i="2"/>
  <c r="AB672" i="2"/>
  <c r="AC672" i="2"/>
  <c r="AD672" i="2"/>
  <c r="AE672" i="2"/>
  <c r="AF672" i="2"/>
  <c r="AG672" i="2"/>
  <c r="AH672" i="2"/>
  <c r="AA673" i="2"/>
  <c r="AB673" i="2"/>
  <c r="AC673" i="2"/>
  <c r="AD673" i="2"/>
  <c r="AE673" i="2"/>
  <c r="AF673" i="2"/>
  <c r="AG673" i="2"/>
  <c r="AH673" i="2"/>
  <c r="AA674" i="2"/>
  <c r="AB674" i="2"/>
  <c r="AC674" i="2"/>
  <c r="AD674" i="2"/>
  <c r="AE674" i="2"/>
  <c r="AF674" i="2"/>
  <c r="AG674" i="2"/>
  <c r="AH674" i="2"/>
  <c r="AA675" i="2"/>
  <c r="AB675" i="2"/>
  <c r="AC675" i="2"/>
  <c r="AD675" i="2"/>
  <c r="AE675" i="2"/>
  <c r="AF675" i="2"/>
  <c r="AG675" i="2"/>
  <c r="AH675" i="2"/>
  <c r="AA676" i="2"/>
  <c r="AB676" i="2"/>
  <c r="AC676" i="2"/>
  <c r="AD676" i="2"/>
  <c r="AE676" i="2"/>
  <c r="AF676" i="2"/>
  <c r="AG676" i="2"/>
  <c r="AH676" i="2"/>
  <c r="AA677" i="2"/>
  <c r="AB677" i="2"/>
  <c r="AC677" i="2"/>
  <c r="AD677" i="2"/>
  <c r="AE677" i="2"/>
  <c r="AF677" i="2"/>
  <c r="AG677" i="2"/>
  <c r="AH677" i="2"/>
  <c r="AA678" i="2"/>
  <c r="AB678" i="2"/>
  <c r="AC678" i="2"/>
  <c r="AD678" i="2"/>
  <c r="AE678" i="2"/>
  <c r="AF678" i="2"/>
  <c r="AG678" i="2"/>
  <c r="AH678" i="2"/>
  <c r="AA679" i="2"/>
  <c r="AB679" i="2"/>
  <c r="AC679" i="2"/>
  <c r="AD679" i="2"/>
  <c r="AE679" i="2"/>
  <c r="AF679" i="2"/>
  <c r="AG679" i="2"/>
  <c r="AH679" i="2"/>
  <c r="AA680" i="2"/>
  <c r="AB680" i="2"/>
  <c r="AC680" i="2"/>
  <c r="AD680" i="2"/>
  <c r="AE680" i="2"/>
  <c r="AF680" i="2"/>
  <c r="AG680" i="2"/>
  <c r="AH680" i="2"/>
  <c r="AA681" i="2"/>
  <c r="AB681" i="2"/>
  <c r="AC681" i="2"/>
  <c r="AD681" i="2"/>
  <c r="AE681" i="2"/>
  <c r="AF681" i="2"/>
  <c r="AG681" i="2"/>
  <c r="AH681" i="2"/>
  <c r="AA682" i="2"/>
  <c r="AB682" i="2"/>
  <c r="AC682" i="2"/>
  <c r="AD682" i="2"/>
  <c r="AE682" i="2"/>
  <c r="AF682" i="2"/>
  <c r="AG682" i="2"/>
  <c r="AH682" i="2"/>
  <c r="AA683" i="2"/>
  <c r="AB683" i="2"/>
  <c r="AC683" i="2"/>
  <c r="AD683" i="2"/>
  <c r="AE683" i="2"/>
  <c r="AF683" i="2"/>
  <c r="AG683" i="2"/>
  <c r="AH683" i="2"/>
  <c r="AA684" i="2"/>
  <c r="AB684" i="2"/>
  <c r="AC684" i="2"/>
  <c r="AD684" i="2"/>
  <c r="AE684" i="2"/>
  <c r="AF684" i="2"/>
  <c r="AG684" i="2"/>
  <c r="AH684" i="2"/>
  <c r="AA685" i="2"/>
  <c r="AB685" i="2"/>
  <c r="AC685" i="2"/>
  <c r="AD685" i="2"/>
  <c r="AE685" i="2"/>
  <c r="AF685" i="2"/>
  <c r="AG685" i="2"/>
  <c r="AH685" i="2"/>
  <c r="AA686" i="2"/>
  <c r="AB686" i="2"/>
  <c r="AC686" i="2"/>
  <c r="AD686" i="2"/>
  <c r="AE686" i="2"/>
  <c r="AF686" i="2"/>
  <c r="AG686" i="2"/>
  <c r="AH686" i="2"/>
  <c r="AA687" i="2"/>
  <c r="AB687" i="2"/>
  <c r="AC687" i="2"/>
  <c r="AD687" i="2"/>
  <c r="AE687" i="2"/>
  <c r="AF687" i="2"/>
  <c r="AG687" i="2"/>
  <c r="AH687" i="2"/>
  <c r="AA690" i="2"/>
  <c r="AB690" i="2"/>
  <c r="AC690" i="2"/>
  <c r="AD690" i="2"/>
  <c r="AE690" i="2"/>
  <c r="AF690" i="2"/>
  <c r="AG690" i="2"/>
  <c r="AH690" i="2"/>
  <c r="AA691" i="2"/>
  <c r="AB691" i="2"/>
  <c r="AC691" i="2"/>
  <c r="AD691" i="2"/>
  <c r="AE691" i="2"/>
  <c r="AF691" i="2"/>
  <c r="AG691" i="2"/>
  <c r="AH691" i="2"/>
  <c r="AA692" i="2"/>
  <c r="AB692" i="2"/>
  <c r="AC692" i="2"/>
  <c r="AD692" i="2"/>
  <c r="AE692" i="2"/>
  <c r="AF692" i="2"/>
  <c r="AG692" i="2"/>
  <c r="AH692" i="2"/>
  <c r="AA693" i="2"/>
  <c r="AB693" i="2"/>
  <c r="AC693" i="2"/>
  <c r="AD693" i="2"/>
  <c r="AE693" i="2"/>
  <c r="AF693" i="2"/>
  <c r="AG693" i="2"/>
  <c r="AH693" i="2"/>
  <c r="AA696" i="2"/>
  <c r="AB696" i="2"/>
  <c r="AC696" i="2"/>
  <c r="AD696" i="2"/>
  <c r="AE696" i="2"/>
  <c r="AF696" i="2"/>
  <c r="AG696" i="2"/>
  <c r="AH696" i="2"/>
  <c r="AA697" i="2"/>
  <c r="AB697" i="2"/>
  <c r="AC697" i="2"/>
  <c r="AD697" i="2"/>
  <c r="AE697" i="2"/>
  <c r="AF697" i="2"/>
  <c r="AG697" i="2"/>
  <c r="AH697" i="2"/>
  <c r="AA698" i="2"/>
  <c r="AB698" i="2"/>
  <c r="AC698" i="2"/>
  <c r="AD698" i="2"/>
  <c r="AE698" i="2"/>
  <c r="AF698" i="2"/>
  <c r="AG698" i="2"/>
  <c r="AH698" i="2"/>
  <c r="AA699" i="2"/>
  <c r="AB699" i="2"/>
  <c r="AC699" i="2"/>
  <c r="AD699" i="2"/>
  <c r="AE699" i="2"/>
  <c r="AF699" i="2"/>
  <c r="AG699" i="2"/>
  <c r="AH699" i="2"/>
  <c r="AA700" i="2"/>
  <c r="AB700" i="2"/>
  <c r="AC700" i="2"/>
  <c r="AD700" i="2"/>
  <c r="AE700" i="2"/>
  <c r="AF700" i="2"/>
  <c r="AG700" i="2"/>
  <c r="AH700" i="2"/>
  <c r="AA701" i="2"/>
  <c r="AB701" i="2"/>
  <c r="AC701" i="2"/>
  <c r="AD701" i="2"/>
  <c r="AE701" i="2"/>
  <c r="AF701" i="2"/>
  <c r="AG701" i="2"/>
  <c r="AH701" i="2"/>
  <c r="AA702" i="2"/>
  <c r="AB702" i="2"/>
  <c r="AC702" i="2"/>
  <c r="AD702" i="2"/>
  <c r="AE702" i="2"/>
  <c r="AF702" i="2"/>
  <c r="AG702" i="2"/>
  <c r="AH702" i="2"/>
  <c r="AA703" i="2"/>
  <c r="AB703" i="2"/>
  <c r="AC703" i="2"/>
  <c r="AD703" i="2"/>
  <c r="AE703" i="2"/>
  <c r="AF703" i="2"/>
  <c r="AG703" i="2"/>
  <c r="AH703" i="2"/>
  <c r="AA704" i="2"/>
  <c r="AB704" i="2"/>
  <c r="AC704" i="2"/>
  <c r="AD704" i="2"/>
  <c r="AE704" i="2"/>
  <c r="AF704" i="2"/>
  <c r="AG704" i="2"/>
  <c r="AH704" i="2"/>
  <c r="AA705" i="2"/>
  <c r="AB705" i="2"/>
  <c r="AC705" i="2"/>
  <c r="AD705" i="2"/>
  <c r="AE705" i="2"/>
  <c r="AF705" i="2"/>
  <c r="AG705" i="2"/>
  <c r="AH705" i="2"/>
  <c r="AA706" i="2"/>
  <c r="AB706" i="2"/>
  <c r="AC706" i="2"/>
  <c r="AD706" i="2"/>
  <c r="AE706" i="2"/>
  <c r="AF706" i="2"/>
  <c r="AG706" i="2"/>
  <c r="AH706" i="2"/>
  <c r="AA707" i="2"/>
  <c r="AB707" i="2"/>
  <c r="AC707" i="2"/>
  <c r="AD707" i="2"/>
  <c r="AE707" i="2"/>
  <c r="AF707" i="2"/>
  <c r="AG707" i="2"/>
  <c r="AH707" i="2"/>
  <c r="AA708" i="2"/>
  <c r="AB708" i="2"/>
  <c r="AC708" i="2"/>
  <c r="AD708" i="2"/>
  <c r="AE708" i="2"/>
  <c r="AF708" i="2"/>
  <c r="AG708" i="2"/>
  <c r="AH708" i="2"/>
  <c r="AA709" i="2"/>
  <c r="AB709" i="2"/>
  <c r="AC709" i="2"/>
  <c r="AD709" i="2"/>
  <c r="AE709" i="2"/>
  <c r="AF709" i="2"/>
  <c r="AG709" i="2"/>
  <c r="AH709" i="2"/>
  <c r="AA710" i="2"/>
  <c r="AB710" i="2"/>
  <c r="AC710" i="2"/>
  <c r="AD710" i="2"/>
  <c r="AE710" i="2"/>
  <c r="AF710" i="2"/>
  <c r="AG710" i="2"/>
  <c r="AH710" i="2"/>
  <c r="AA711" i="2"/>
  <c r="AB711" i="2"/>
  <c r="AC711" i="2"/>
  <c r="AD711" i="2"/>
  <c r="AE711" i="2"/>
  <c r="AF711" i="2"/>
  <c r="AG711" i="2"/>
  <c r="AH711" i="2"/>
  <c r="AA712" i="2"/>
  <c r="AB712" i="2"/>
  <c r="AC712" i="2"/>
  <c r="AD712" i="2"/>
  <c r="AE712" i="2"/>
  <c r="AF712" i="2"/>
  <c r="AG712" i="2"/>
  <c r="AH712" i="2"/>
  <c r="AA713" i="2"/>
  <c r="AB713" i="2"/>
  <c r="AC713" i="2"/>
  <c r="AD713" i="2"/>
  <c r="AE713" i="2"/>
  <c r="AF713" i="2"/>
  <c r="AG713" i="2"/>
  <c r="AH713" i="2"/>
  <c r="AA714" i="2"/>
  <c r="AB714" i="2"/>
  <c r="AC714" i="2"/>
  <c r="AD714" i="2"/>
  <c r="AE714" i="2"/>
  <c r="AF714" i="2"/>
  <c r="AG714" i="2"/>
  <c r="AH714" i="2"/>
  <c r="AA715" i="2"/>
  <c r="AB715" i="2"/>
  <c r="AC715" i="2"/>
  <c r="AD715" i="2"/>
  <c r="AE715" i="2"/>
  <c r="AF715" i="2"/>
  <c r="AG715" i="2"/>
  <c r="AH715" i="2"/>
  <c r="AA716" i="2"/>
  <c r="AB716" i="2"/>
  <c r="AC716" i="2"/>
  <c r="AD716" i="2"/>
  <c r="AE716" i="2"/>
  <c r="AF716" i="2"/>
  <c r="AG716" i="2"/>
  <c r="AH716" i="2"/>
  <c r="AA717" i="2"/>
  <c r="AB717" i="2"/>
  <c r="AC717" i="2"/>
  <c r="AD717" i="2"/>
  <c r="AE717" i="2"/>
  <c r="AF717" i="2"/>
  <c r="AG717" i="2"/>
  <c r="AH717" i="2"/>
  <c r="AA718" i="2"/>
  <c r="AB718" i="2"/>
  <c r="AC718" i="2"/>
  <c r="AD718" i="2"/>
  <c r="AE718" i="2"/>
  <c r="AF718" i="2"/>
  <c r="AG718" i="2"/>
  <c r="AH718" i="2"/>
  <c r="AA719" i="2"/>
  <c r="AB719" i="2"/>
  <c r="AC719" i="2"/>
  <c r="AD719" i="2"/>
  <c r="AE719" i="2"/>
  <c r="AF719" i="2"/>
  <c r="AG719" i="2"/>
  <c r="AH719" i="2"/>
  <c r="AA720" i="2"/>
  <c r="AB720" i="2"/>
  <c r="AC720" i="2"/>
  <c r="AD720" i="2"/>
  <c r="AE720" i="2"/>
  <c r="AF720" i="2"/>
  <c r="AG720" i="2"/>
  <c r="AH720" i="2"/>
  <c r="AA723" i="2"/>
  <c r="AB723" i="2"/>
  <c r="AC723" i="2"/>
  <c r="AD723" i="2"/>
  <c r="AE723" i="2"/>
  <c r="AF723" i="2"/>
  <c r="AG723" i="2"/>
  <c r="AH723" i="2"/>
  <c r="AA724" i="2"/>
  <c r="AB724" i="2"/>
  <c r="AC724" i="2"/>
  <c r="AD724" i="2"/>
  <c r="AE724" i="2"/>
  <c r="AF724" i="2"/>
  <c r="AG724" i="2"/>
  <c r="AH724" i="2"/>
  <c r="AA725" i="2"/>
  <c r="AB725" i="2"/>
  <c r="AC725" i="2"/>
  <c r="AD725" i="2"/>
  <c r="AE725" i="2"/>
  <c r="AF725" i="2"/>
  <c r="AG725" i="2"/>
  <c r="AH725" i="2"/>
  <c r="AA726" i="2"/>
  <c r="AB726" i="2"/>
  <c r="AC726" i="2"/>
  <c r="AD726" i="2"/>
  <c r="AE726" i="2"/>
  <c r="AF726" i="2"/>
  <c r="AG726" i="2"/>
  <c r="AH726" i="2"/>
  <c r="AA729" i="2"/>
  <c r="AB729" i="2"/>
  <c r="AC729" i="2"/>
  <c r="AD729" i="2"/>
  <c r="AE729" i="2"/>
  <c r="AF729" i="2"/>
  <c r="AG729" i="2"/>
  <c r="AH729" i="2"/>
  <c r="AA730" i="2"/>
  <c r="AB730" i="2"/>
  <c r="AC730" i="2"/>
  <c r="AD730" i="2"/>
  <c r="AE730" i="2"/>
  <c r="AF730" i="2"/>
  <c r="AG730" i="2"/>
  <c r="AH730" i="2"/>
  <c r="AA731" i="2"/>
  <c r="AB731" i="2"/>
  <c r="AC731" i="2"/>
  <c r="AD731" i="2"/>
  <c r="AE731" i="2"/>
  <c r="AF731" i="2"/>
  <c r="AG731" i="2"/>
  <c r="AH731" i="2"/>
  <c r="AA732" i="2"/>
  <c r="AB732" i="2"/>
  <c r="AC732" i="2"/>
  <c r="AD732" i="2"/>
  <c r="AE732" i="2"/>
  <c r="AF732" i="2"/>
  <c r="AG732" i="2"/>
  <c r="AH732" i="2"/>
  <c r="AA733" i="2"/>
  <c r="AB733" i="2"/>
  <c r="AC733" i="2"/>
  <c r="AD733" i="2"/>
  <c r="AE733" i="2"/>
  <c r="AF733" i="2"/>
  <c r="AG733" i="2"/>
  <c r="AH733" i="2"/>
  <c r="AA734" i="2"/>
  <c r="AB734" i="2"/>
  <c r="AC734" i="2"/>
  <c r="AD734" i="2"/>
  <c r="AE734" i="2"/>
  <c r="AF734" i="2"/>
  <c r="AG734" i="2"/>
  <c r="AH734" i="2"/>
  <c r="AA735" i="2"/>
  <c r="AB735" i="2"/>
  <c r="AC735" i="2"/>
  <c r="AD735" i="2"/>
  <c r="AE735" i="2"/>
  <c r="AF735" i="2"/>
  <c r="AG735" i="2"/>
  <c r="AH735" i="2"/>
  <c r="AA736" i="2"/>
  <c r="AB736" i="2"/>
  <c r="AC736" i="2"/>
  <c r="AD736" i="2"/>
  <c r="AE736" i="2"/>
  <c r="AF736" i="2"/>
  <c r="AG736" i="2"/>
  <c r="AH736" i="2"/>
  <c r="AA737" i="2"/>
  <c r="AB737" i="2"/>
  <c r="AC737" i="2"/>
  <c r="AD737" i="2"/>
  <c r="AE737" i="2"/>
  <c r="AF737" i="2"/>
  <c r="AG737" i="2"/>
  <c r="AH737" i="2"/>
  <c r="AA738" i="2"/>
  <c r="AB738" i="2"/>
  <c r="AC738" i="2"/>
  <c r="AD738" i="2"/>
  <c r="AE738" i="2"/>
  <c r="AF738" i="2"/>
  <c r="AG738" i="2"/>
  <c r="AH738" i="2"/>
  <c r="AA739" i="2"/>
  <c r="AB739" i="2"/>
  <c r="AC739" i="2"/>
  <c r="AD739" i="2"/>
  <c r="AE739" i="2"/>
  <c r="AF739" i="2"/>
  <c r="AG739" i="2"/>
  <c r="AH739" i="2"/>
  <c r="AA740" i="2"/>
  <c r="AB740" i="2"/>
  <c r="AC740" i="2"/>
  <c r="AD740" i="2"/>
  <c r="AE740" i="2"/>
  <c r="AF740" i="2"/>
  <c r="AG740" i="2"/>
  <c r="AH740" i="2"/>
  <c r="AA741" i="2"/>
  <c r="AB741" i="2"/>
  <c r="AC741" i="2"/>
  <c r="AD741" i="2"/>
  <c r="AE741" i="2"/>
  <c r="AF741" i="2"/>
  <c r="AG741" i="2"/>
  <c r="AH741" i="2"/>
  <c r="AA742" i="2"/>
  <c r="AB742" i="2"/>
  <c r="AC742" i="2"/>
  <c r="AD742" i="2"/>
  <c r="AE742" i="2"/>
  <c r="AF742" i="2"/>
  <c r="AG742" i="2"/>
  <c r="AH742" i="2"/>
  <c r="AA743" i="2"/>
  <c r="AB743" i="2"/>
  <c r="AC743" i="2"/>
  <c r="AD743" i="2"/>
  <c r="AE743" i="2"/>
  <c r="AF743" i="2"/>
  <c r="AG743" i="2"/>
  <c r="AH743" i="2"/>
  <c r="AA744" i="2"/>
  <c r="AB744" i="2"/>
  <c r="AC744" i="2"/>
  <c r="AD744" i="2"/>
  <c r="AE744" i="2"/>
  <c r="AF744" i="2"/>
  <c r="AG744" i="2"/>
  <c r="AH744" i="2"/>
  <c r="AA745" i="2"/>
  <c r="AB745" i="2"/>
  <c r="AC745" i="2"/>
  <c r="AD745" i="2"/>
  <c r="AE745" i="2"/>
  <c r="AF745" i="2"/>
  <c r="AG745" i="2"/>
  <c r="AH745" i="2"/>
  <c r="AA746" i="2"/>
  <c r="AB746" i="2"/>
  <c r="AC746" i="2"/>
  <c r="AD746" i="2"/>
  <c r="AE746" i="2"/>
  <c r="AF746" i="2"/>
  <c r="AG746" i="2"/>
  <c r="AH746" i="2"/>
  <c r="AA747" i="2"/>
  <c r="AB747" i="2"/>
  <c r="AC747" i="2"/>
  <c r="AD747" i="2"/>
  <c r="AE747" i="2"/>
  <c r="AF747" i="2"/>
  <c r="AG747" i="2"/>
  <c r="AH747" i="2"/>
  <c r="AA748" i="2"/>
  <c r="AB748" i="2"/>
  <c r="AC748" i="2"/>
  <c r="AD748" i="2"/>
  <c r="AE748" i="2"/>
  <c r="AF748" i="2"/>
  <c r="AG748" i="2"/>
  <c r="AH748" i="2"/>
  <c r="AA749" i="2"/>
  <c r="AB749" i="2"/>
  <c r="AC749" i="2"/>
  <c r="AD749" i="2"/>
  <c r="AE749" i="2"/>
  <c r="AF749" i="2"/>
  <c r="AG749" i="2"/>
  <c r="AH749" i="2"/>
  <c r="AA750" i="2"/>
  <c r="AB750" i="2"/>
  <c r="AC750" i="2"/>
  <c r="AD750" i="2"/>
  <c r="AE750" i="2"/>
  <c r="AF750" i="2"/>
  <c r="AG750" i="2"/>
  <c r="AH750" i="2"/>
  <c r="AA751" i="2"/>
  <c r="AB751" i="2"/>
  <c r="AC751" i="2"/>
  <c r="AD751" i="2"/>
  <c r="AE751" i="2"/>
  <c r="AF751" i="2"/>
  <c r="AG751" i="2"/>
  <c r="AH751" i="2"/>
  <c r="AA752" i="2"/>
  <c r="AB752" i="2"/>
  <c r="AC752" i="2"/>
  <c r="AD752" i="2"/>
  <c r="AE752" i="2"/>
  <c r="AF752" i="2"/>
  <c r="AG752" i="2"/>
  <c r="AH752" i="2"/>
  <c r="AA753" i="2"/>
  <c r="AB753" i="2"/>
  <c r="AC753" i="2"/>
  <c r="AD753" i="2"/>
  <c r="AE753" i="2"/>
  <c r="AF753" i="2"/>
  <c r="AG753" i="2"/>
  <c r="AH753" i="2"/>
  <c r="AA756" i="2"/>
  <c r="AB756" i="2"/>
  <c r="AC756" i="2"/>
  <c r="AD756" i="2"/>
  <c r="AE756" i="2"/>
  <c r="AF756" i="2"/>
  <c r="AG756" i="2"/>
  <c r="AH756" i="2"/>
  <c r="AA757" i="2"/>
  <c r="AB757" i="2"/>
  <c r="AC757" i="2"/>
  <c r="AD757" i="2"/>
  <c r="AE757" i="2"/>
  <c r="AF757" i="2"/>
  <c r="AG757" i="2"/>
  <c r="AH757" i="2"/>
  <c r="AA758" i="2"/>
  <c r="AB758" i="2"/>
  <c r="AC758" i="2"/>
  <c r="AD758" i="2"/>
  <c r="AE758" i="2"/>
  <c r="AF758" i="2"/>
  <c r="AG758" i="2"/>
  <c r="AH758" i="2"/>
  <c r="AA759" i="2"/>
  <c r="AB759" i="2"/>
  <c r="AC759" i="2"/>
  <c r="AD759" i="2"/>
  <c r="AE759" i="2"/>
  <c r="AF759" i="2"/>
  <c r="AG759" i="2"/>
  <c r="AH759" i="2"/>
  <c r="AA762" i="2"/>
  <c r="AB762" i="2"/>
  <c r="AC762" i="2"/>
  <c r="AD762" i="2"/>
  <c r="AE762" i="2"/>
  <c r="AF762" i="2"/>
  <c r="AG762" i="2"/>
  <c r="AH762" i="2"/>
  <c r="AA763" i="2"/>
  <c r="AB763" i="2"/>
  <c r="AC763" i="2"/>
  <c r="AD763" i="2"/>
  <c r="AE763" i="2"/>
  <c r="AF763" i="2"/>
  <c r="AG763" i="2"/>
  <c r="AH763" i="2"/>
  <c r="AA764" i="2"/>
  <c r="AB764" i="2"/>
  <c r="AC764" i="2"/>
  <c r="AD764" i="2"/>
  <c r="AE764" i="2"/>
  <c r="AF764" i="2"/>
  <c r="AG764" i="2"/>
  <c r="AH764" i="2"/>
  <c r="AA765" i="2"/>
  <c r="AB765" i="2"/>
  <c r="AC765" i="2"/>
  <c r="AD765" i="2"/>
  <c r="AE765" i="2"/>
  <c r="AF765" i="2"/>
  <c r="AG765" i="2"/>
  <c r="AH765" i="2"/>
  <c r="AA766" i="2"/>
  <c r="AB766" i="2"/>
  <c r="AC766" i="2"/>
  <c r="AD766" i="2"/>
  <c r="AE766" i="2"/>
  <c r="AF766" i="2"/>
  <c r="AG766" i="2"/>
  <c r="AH766" i="2"/>
  <c r="AA767" i="2"/>
  <c r="AB767" i="2"/>
  <c r="AC767" i="2"/>
  <c r="AD767" i="2"/>
  <c r="AE767" i="2"/>
  <c r="AF767" i="2"/>
  <c r="AG767" i="2"/>
  <c r="AH767" i="2"/>
  <c r="AA768" i="2"/>
  <c r="AB768" i="2"/>
  <c r="AC768" i="2"/>
  <c r="AD768" i="2"/>
  <c r="AE768" i="2"/>
  <c r="AF768" i="2"/>
  <c r="AG768" i="2"/>
  <c r="AH768" i="2"/>
  <c r="AA769" i="2"/>
  <c r="AB769" i="2"/>
  <c r="AC769" i="2"/>
  <c r="AD769" i="2"/>
  <c r="AE769" i="2"/>
  <c r="AF769" i="2"/>
  <c r="AG769" i="2"/>
  <c r="AH769" i="2"/>
  <c r="AA770" i="2"/>
  <c r="AB770" i="2"/>
  <c r="AC770" i="2"/>
  <c r="AD770" i="2"/>
  <c r="AE770" i="2"/>
  <c r="AF770" i="2"/>
  <c r="AG770" i="2"/>
  <c r="AH770" i="2"/>
  <c r="AA771" i="2"/>
  <c r="AB771" i="2"/>
  <c r="AC771" i="2"/>
  <c r="AD771" i="2"/>
  <c r="AE771" i="2"/>
  <c r="AF771" i="2"/>
  <c r="AG771" i="2"/>
  <c r="AH771" i="2"/>
  <c r="AA772" i="2"/>
  <c r="AB772" i="2"/>
  <c r="AC772" i="2"/>
  <c r="AD772" i="2"/>
  <c r="AE772" i="2"/>
  <c r="AF772" i="2"/>
  <c r="AG772" i="2"/>
  <c r="AH772" i="2"/>
  <c r="AA773" i="2"/>
  <c r="AB773" i="2"/>
  <c r="AC773" i="2"/>
  <c r="AD773" i="2"/>
  <c r="AE773" i="2"/>
  <c r="AF773" i="2"/>
  <c r="AG773" i="2"/>
  <c r="AH773" i="2"/>
  <c r="AA774" i="2"/>
  <c r="AB774" i="2"/>
  <c r="AC774" i="2"/>
  <c r="AD774" i="2"/>
  <c r="AE774" i="2"/>
  <c r="AF774" i="2"/>
  <c r="AG774" i="2"/>
  <c r="AH774" i="2"/>
  <c r="AA775" i="2"/>
  <c r="AB775" i="2"/>
  <c r="AC775" i="2"/>
  <c r="AD775" i="2"/>
  <c r="AE775" i="2"/>
  <c r="AF775" i="2"/>
  <c r="AG775" i="2"/>
  <c r="AH775" i="2"/>
  <c r="AA776" i="2"/>
  <c r="AB776" i="2"/>
  <c r="AC776" i="2"/>
  <c r="AD776" i="2"/>
  <c r="AE776" i="2"/>
  <c r="AF776" i="2"/>
  <c r="AG776" i="2"/>
  <c r="AH776" i="2"/>
  <c r="AA777" i="2"/>
  <c r="AB777" i="2"/>
  <c r="AC777" i="2"/>
  <c r="AD777" i="2"/>
  <c r="AE777" i="2"/>
  <c r="AF777" i="2"/>
  <c r="AG777" i="2"/>
  <c r="AH777" i="2"/>
  <c r="AA778" i="2"/>
  <c r="AB778" i="2"/>
  <c r="AC778" i="2"/>
  <c r="AD778" i="2"/>
  <c r="AE778" i="2"/>
  <c r="AF778" i="2"/>
  <c r="AG778" i="2"/>
  <c r="AH778" i="2"/>
  <c r="AA779" i="2"/>
  <c r="AB779" i="2"/>
  <c r="AC779" i="2"/>
  <c r="AD779" i="2"/>
  <c r="AE779" i="2"/>
  <c r="AF779" i="2"/>
  <c r="AG779" i="2"/>
  <c r="AH779" i="2"/>
  <c r="AA780" i="2"/>
  <c r="AB780" i="2"/>
  <c r="AC780" i="2"/>
  <c r="AD780" i="2"/>
  <c r="AE780" i="2"/>
  <c r="AF780" i="2"/>
  <c r="AG780" i="2"/>
  <c r="AH780" i="2"/>
  <c r="AA781" i="2"/>
  <c r="AB781" i="2"/>
  <c r="AC781" i="2"/>
  <c r="AD781" i="2"/>
  <c r="AE781" i="2"/>
  <c r="AF781" i="2"/>
  <c r="AG781" i="2"/>
  <c r="AH781" i="2"/>
  <c r="AA782" i="2"/>
  <c r="AB782" i="2"/>
  <c r="AC782" i="2"/>
  <c r="AD782" i="2"/>
  <c r="AE782" i="2"/>
  <c r="AF782" i="2"/>
  <c r="AG782" i="2"/>
  <c r="AH782" i="2"/>
  <c r="AA783" i="2"/>
  <c r="AB783" i="2"/>
  <c r="AC783" i="2"/>
  <c r="AD783" i="2"/>
  <c r="AE783" i="2"/>
  <c r="AF783" i="2"/>
  <c r="AG783" i="2"/>
  <c r="AH783" i="2"/>
  <c r="AA784" i="2"/>
  <c r="AB784" i="2"/>
  <c r="AC784" i="2"/>
  <c r="AD784" i="2"/>
  <c r="AE784" i="2"/>
  <c r="AF784" i="2"/>
  <c r="AG784" i="2"/>
  <c r="AH784" i="2"/>
  <c r="AA785" i="2"/>
  <c r="AB785" i="2"/>
  <c r="AC785" i="2"/>
  <c r="AD785" i="2"/>
  <c r="AE785" i="2"/>
  <c r="AF785" i="2"/>
  <c r="AG785" i="2"/>
  <c r="AH785" i="2"/>
  <c r="AA786" i="2"/>
  <c r="AB786" i="2"/>
  <c r="AC786" i="2"/>
  <c r="AD786" i="2"/>
  <c r="AE786" i="2"/>
  <c r="AF786" i="2"/>
  <c r="AG786" i="2"/>
  <c r="AH786" i="2"/>
  <c r="AA789" i="2"/>
  <c r="AB789" i="2"/>
  <c r="AC789" i="2"/>
  <c r="AD789" i="2"/>
  <c r="AE789" i="2"/>
  <c r="AF789" i="2"/>
  <c r="AG789" i="2"/>
  <c r="AH789" i="2"/>
  <c r="AA790" i="2"/>
  <c r="AB790" i="2"/>
  <c r="AC790" i="2"/>
  <c r="AD790" i="2"/>
  <c r="AE790" i="2"/>
  <c r="AF790" i="2"/>
  <c r="AG790" i="2"/>
  <c r="AH790" i="2"/>
  <c r="AA791" i="2"/>
  <c r="AB791" i="2"/>
  <c r="AC791" i="2"/>
  <c r="AD791" i="2"/>
  <c r="AE791" i="2"/>
  <c r="AF791" i="2"/>
  <c r="AG791" i="2"/>
  <c r="AH791" i="2"/>
  <c r="AA792" i="2"/>
  <c r="AB792" i="2"/>
  <c r="AC792" i="2"/>
  <c r="AD792" i="2"/>
  <c r="AE792" i="2"/>
  <c r="AF792" i="2"/>
  <c r="AG792" i="2"/>
  <c r="AH792" i="2"/>
  <c r="AA795" i="2"/>
  <c r="AB795" i="2"/>
  <c r="AC795" i="2"/>
  <c r="AD795" i="2"/>
  <c r="AE795" i="2"/>
  <c r="AF795" i="2"/>
  <c r="AG795" i="2"/>
  <c r="AH795" i="2"/>
  <c r="AA796" i="2"/>
  <c r="AB796" i="2"/>
  <c r="AC796" i="2"/>
  <c r="AD796" i="2"/>
  <c r="AE796" i="2"/>
  <c r="AF796" i="2"/>
  <c r="AG796" i="2"/>
  <c r="AH796" i="2"/>
  <c r="AA797" i="2"/>
  <c r="AB797" i="2"/>
  <c r="AC797" i="2"/>
  <c r="AD797" i="2"/>
  <c r="AE797" i="2"/>
  <c r="AF797" i="2"/>
  <c r="AG797" i="2"/>
  <c r="AH797" i="2"/>
  <c r="AA798" i="2"/>
  <c r="AB798" i="2"/>
  <c r="AC798" i="2"/>
  <c r="AD798" i="2"/>
  <c r="AE798" i="2"/>
  <c r="AF798" i="2"/>
  <c r="AG798" i="2"/>
  <c r="AH798" i="2"/>
  <c r="AA799" i="2"/>
  <c r="AB799" i="2"/>
  <c r="AC799" i="2"/>
  <c r="AD799" i="2"/>
  <c r="AE799" i="2"/>
  <c r="AF799" i="2"/>
  <c r="AG799" i="2"/>
  <c r="AH799" i="2"/>
  <c r="AA800" i="2"/>
  <c r="AB800" i="2"/>
  <c r="AC800" i="2"/>
  <c r="AD800" i="2"/>
  <c r="AE800" i="2"/>
  <c r="AF800" i="2"/>
  <c r="AG800" i="2"/>
  <c r="AH800" i="2"/>
  <c r="AA801" i="2"/>
  <c r="AB801" i="2"/>
  <c r="AC801" i="2"/>
  <c r="AD801" i="2"/>
  <c r="AE801" i="2"/>
  <c r="AF801" i="2"/>
  <c r="AG801" i="2"/>
  <c r="AH801" i="2"/>
  <c r="AA802" i="2"/>
  <c r="AB802" i="2"/>
  <c r="AC802" i="2"/>
  <c r="AD802" i="2"/>
  <c r="AE802" i="2"/>
  <c r="AF802" i="2"/>
  <c r="AG802" i="2"/>
  <c r="AH802" i="2"/>
  <c r="AA803" i="2"/>
  <c r="AB803" i="2"/>
  <c r="AC803" i="2"/>
  <c r="AD803" i="2"/>
  <c r="AE803" i="2"/>
  <c r="AF803" i="2"/>
  <c r="AG803" i="2"/>
  <c r="AH803" i="2"/>
  <c r="AA804" i="2"/>
  <c r="AB804" i="2"/>
  <c r="AC804" i="2"/>
  <c r="AD804" i="2"/>
  <c r="AE804" i="2"/>
  <c r="AF804" i="2"/>
  <c r="AG804" i="2"/>
  <c r="AH804" i="2"/>
  <c r="AA805" i="2"/>
  <c r="AB805" i="2"/>
  <c r="AC805" i="2"/>
  <c r="AD805" i="2"/>
  <c r="AE805" i="2"/>
  <c r="AF805" i="2"/>
  <c r="AG805" i="2"/>
  <c r="AH805" i="2"/>
  <c r="AA806" i="2"/>
  <c r="AB806" i="2"/>
  <c r="AC806" i="2"/>
  <c r="AD806" i="2"/>
  <c r="AE806" i="2"/>
  <c r="AF806" i="2"/>
  <c r="AG806" i="2"/>
  <c r="AH806" i="2"/>
  <c r="AA807" i="2"/>
  <c r="AB807" i="2"/>
  <c r="AC807" i="2"/>
  <c r="AD807" i="2"/>
  <c r="AE807" i="2"/>
  <c r="AF807" i="2"/>
  <c r="AG807" i="2"/>
  <c r="AH807" i="2"/>
  <c r="AA808" i="2"/>
  <c r="AB808" i="2"/>
  <c r="AC808" i="2"/>
  <c r="AD808" i="2"/>
  <c r="AE808" i="2"/>
  <c r="AF808" i="2"/>
  <c r="AG808" i="2"/>
  <c r="AH808" i="2"/>
  <c r="AA809" i="2"/>
  <c r="AB809" i="2"/>
  <c r="AC809" i="2"/>
  <c r="AD809" i="2"/>
  <c r="AE809" i="2"/>
  <c r="AF809" i="2"/>
  <c r="AG809" i="2"/>
  <c r="AH809" i="2"/>
  <c r="AA810" i="2"/>
  <c r="AB810" i="2"/>
  <c r="AC810" i="2"/>
  <c r="AD810" i="2"/>
  <c r="AE810" i="2"/>
  <c r="AF810" i="2"/>
  <c r="AG810" i="2"/>
  <c r="AH810" i="2"/>
  <c r="AA811" i="2"/>
  <c r="AB811" i="2"/>
  <c r="AC811" i="2"/>
  <c r="AD811" i="2"/>
  <c r="AE811" i="2"/>
  <c r="AF811" i="2"/>
  <c r="AG811" i="2"/>
  <c r="AH811" i="2"/>
  <c r="AA812" i="2"/>
  <c r="AB812" i="2"/>
  <c r="AC812" i="2"/>
  <c r="AD812" i="2"/>
  <c r="AE812" i="2"/>
  <c r="AF812" i="2"/>
  <c r="AG812" i="2"/>
  <c r="AH812" i="2"/>
  <c r="AA813" i="2"/>
  <c r="AB813" i="2"/>
  <c r="AC813" i="2"/>
  <c r="AD813" i="2"/>
  <c r="AE813" i="2"/>
  <c r="AF813" i="2"/>
  <c r="AG813" i="2"/>
  <c r="AH813" i="2"/>
  <c r="AA814" i="2"/>
  <c r="AB814" i="2"/>
  <c r="AC814" i="2"/>
  <c r="AD814" i="2"/>
  <c r="AE814" i="2"/>
  <c r="AF814" i="2"/>
  <c r="AG814" i="2"/>
  <c r="AH814" i="2"/>
  <c r="AA815" i="2"/>
  <c r="AB815" i="2"/>
  <c r="AC815" i="2"/>
  <c r="AD815" i="2"/>
  <c r="AE815" i="2"/>
  <c r="AF815" i="2"/>
  <c r="AG815" i="2"/>
  <c r="AH815" i="2"/>
  <c r="AA816" i="2"/>
  <c r="AB816" i="2"/>
  <c r="AC816" i="2"/>
  <c r="AD816" i="2"/>
  <c r="AE816" i="2"/>
  <c r="AF816" i="2"/>
  <c r="AG816" i="2"/>
  <c r="AH816" i="2"/>
  <c r="AA817" i="2"/>
  <c r="AB817" i="2"/>
  <c r="AC817" i="2"/>
  <c r="AD817" i="2"/>
  <c r="AE817" i="2"/>
  <c r="AF817" i="2"/>
  <c r="AG817" i="2"/>
  <c r="AH817" i="2"/>
  <c r="AA818" i="2"/>
  <c r="AB818" i="2"/>
  <c r="AC818" i="2"/>
  <c r="AD818" i="2"/>
  <c r="AE818" i="2"/>
  <c r="AF818" i="2"/>
  <c r="AG818" i="2"/>
  <c r="AH818" i="2"/>
  <c r="AA819" i="2"/>
  <c r="AB819" i="2"/>
  <c r="AC819" i="2"/>
  <c r="AD819" i="2"/>
  <c r="AE819" i="2"/>
  <c r="AF819" i="2"/>
  <c r="AG819" i="2"/>
  <c r="AH819" i="2"/>
  <c r="AA822" i="2"/>
  <c r="AB822" i="2"/>
  <c r="AC822" i="2"/>
  <c r="AD822" i="2"/>
  <c r="AE822" i="2"/>
  <c r="AF822" i="2"/>
  <c r="AG822" i="2"/>
  <c r="AH822" i="2"/>
  <c r="AA823" i="2"/>
  <c r="AB823" i="2"/>
  <c r="AC823" i="2"/>
  <c r="AD823" i="2"/>
  <c r="AE823" i="2"/>
  <c r="AF823" i="2"/>
  <c r="AG823" i="2"/>
  <c r="AH823" i="2"/>
  <c r="AA824" i="2"/>
  <c r="AB824" i="2"/>
  <c r="AC824" i="2"/>
  <c r="AD824" i="2"/>
  <c r="AE824" i="2"/>
  <c r="AF824" i="2"/>
  <c r="AG824" i="2"/>
  <c r="AH824" i="2"/>
  <c r="AA825" i="2"/>
  <c r="AB825" i="2"/>
  <c r="AC825" i="2"/>
  <c r="AD825" i="2"/>
  <c r="AE825" i="2"/>
  <c r="AF825" i="2"/>
  <c r="AG825" i="2"/>
  <c r="AH825" i="2"/>
  <c r="AI3" i="2"/>
  <c r="AI4" i="2"/>
  <c r="AI5" i="2"/>
  <c r="AI6" i="2"/>
  <c r="AI7" i="2"/>
  <c r="AI8" i="2"/>
  <c r="AI9" i="2"/>
  <c r="AI10" i="2"/>
  <c r="AI11" i="2"/>
  <c r="AI12" i="2"/>
  <c r="AI13" i="2"/>
  <c r="AI14" i="2"/>
  <c r="AI15" i="2"/>
  <c r="AI16" i="2"/>
  <c r="AI17" i="2"/>
  <c r="AI18" i="2"/>
  <c r="AI19" i="2"/>
  <c r="AI20" i="2"/>
  <c r="AI21" i="2"/>
  <c r="AI22" i="2"/>
  <c r="AI23" i="2"/>
  <c r="AI24" i="2"/>
  <c r="AI25" i="2"/>
  <c r="AI26" i="2"/>
  <c r="AI27" i="2"/>
  <c r="AI30" i="2"/>
  <c r="AI31" i="2"/>
  <c r="AI32" i="2"/>
  <c r="AI33" i="2"/>
  <c r="AI36" i="2"/>
  <c r="AI37" i="2"/>
  <c r="AI38" i="2"/>
  <c r="AI39" i="2"/>
  <c r="AI40" i="2"/>
  <c r="AI41" i="2"/>
  <c r="AI42" i="2"/>
  <c r="AI43" i="2"/>
  <c r="AI44" i="2"/>
  <c r="AI45" i="2"/>
  <c r="AI46" i="2"/>
  <c r="AI47" i="2"/>
  <c r="AI48" i="2"/>
  <c r="AI49" i="2"/>
  <c r="AI50" i="2"/>
  <c r="AI51" i="2"/>
  <c r="AI52" i="2"/>
  <c r="AI53" i="2"/>
  <c r="AI54" i="2"/>
  <c r="AI55" i="2"/>
  <c r="AI56" i="2"/>
  <c r="AI57" i="2"/>
  <c r="AI58" i="2"/>
  <c r="AI59" i="2"/>
  <c r="AI60" i="2"/>
  <c r="AI63" i="2"/>
  <c r="AI64" i="2"/>
  <c r="AI65" i="2"/>
  <c r="AI66" i="2"/>
  <c r="AI70" i="2"/>
  <c r="AI71" i="2"/>
  <c r="AI72" i="2"/>
  <c r="AI73" i="2"/>
  <c r="AI74" i="2"/>
  <c r="AI75" i="2"/>
  <c r="AI76" i="2"/>
  <c r="AI77" i="2"/>
  <c r="AI78" i="2"/>
  <c r="AI79" i="2"/>
  <c r="AI80" i="2"/>
  <c r="AI81" i="2"/>
  <c r="AI82" i="2"/>
  <c r="AI83" i="2"/>
  <c r="AI84" i="2"/>
  <c r="AI85" i="2"/>
  <c r="AI86" i="2"/>
  <c r="AI87" i="2"/>
  <c r="AI88" i="2"/>
  <c r="AI89" i="2"/>
  <c r="AI90" i="2"/>
  <c r="AI91" i="2"/>
  <c r="AI92" i="2"/>
  <c r="AI93" i="2"/>
  <c r="AI96" i="2"/>
  <c r="AI97" i="2"/>
  <c r="AI98" i="2"/>
  <c r="AI99" i="2"/>
  <c r="AI102" i="2"/>
  <c r="AI103" i="2"/>
  <c r="AI104" i="2"/>
  <c r="AI105" i="2"/>
  <c r="AI106" i="2"/>
  <c r="AI107" i="2"/>
  <c r="AI108" i="2"/>
  <c r="AI109" i="2"/>
  <c r="AI110" i="2"/>
  <c r="AI111" i="2"/>
  <c r="AI112" i="2"/>
  <c r="AI113" i="2"/>
  <c r="AI114" i="2"/>
  <c r="AI115" i="2"/>
  <c r="AI116" i="2"/>
  <c r="AI117" i="2"/>
  <c r="AI118" i="2"/>
  <c r="AI119" i="2"/>
  <c r="AI120" i="2"/>
  <c r="AI121" i="2"/>
  <c r="AI122" i="2"/>
  <c r="AI123" i="2"/>
  <c r="AI124" i="2"/>
  <c r="AI125" i="2"/>
  <c r="AI126" i="2"/>
  <c r="AI129" i="2"/>
  <c r="AI130" i="2"/>
  <c r="AI131" i="2"/>
  <c r="AI132" i="2"/>
  <c r="AI135" i="2"/>
  <c r="AI136" i="2"/>
  <c r="AI137" i="2"/>
  <c r="AI138" i="2"/>
  <c r="AI139" i="2"/>
  <c r="AI140" i="2"/>
  <c r="AI141" i="2"/>
  <c r="AI142" i="2"/>
  <c r="AI143" i="2"/>
  <c r="AI144" i="2"/>
  <c r="AI145" i="2"/>
  <c r="AI146" i="2"/>
  <c r="AI147" i="2"/>
  <c r="AI148" i="2"/>
  <c r="AI149" i="2"/>
  <c r="AI150" i="2"/>
  <c r="AI151" i="2"/>
  <c r="AI152" i="2"/>
  <c r="AI153" i="2"/>
  <c r="AI154" i="2"/>
  <c r="AI155" i="2"/>
  <c r="AI156" i="2"/>
  <c r="AI157" i="2"/>
  <c r="AI158" i="2"/>
  <c r="AI159" i="2"/>
  <c r="AI162" i="2"/>
  <c r="AI163" i="2"/>
  <c r="AI164" i="2"/>
  <c r="AI165" i="2"/>
  <c r="AI168" i="2"/>
  <c r="AI169" i="2"/>
  <c r="AI170" i="2"/>
  <c r="AI171" i="2"/>
  <c r="AI172" i="2"/>
  <c r="AI173" i="2"/>
  <c r="AI174" i="2"/>
  <c r="AI175" i="2"/>
  <c r="AI176" i="2"/>
  <c r="AI177" i="2"/>
  <c r="AI178" i="2"/>
  <c r="AI179" i="2"/>
  <c r="AI180" i="2"/>
  <c r="AI181" i="2"/>
  <c r="AI182" i="2"/>
  <c r="AI183" i="2"/>
  <c r="AI184" i="2"/>
  <c r="AI185" i="2"/>
  <c r="AI186" i="2"/>
  <c r="AI187" i="2"/>
  <c r="AI188" i="2"/>
  <c r="AI189" i="2"/>
  <c r="AI190" i="2"/>
  <c r="AI191" i="2"/>
  <c r="AI192" i="2"/>
  <c r="AI195" i="2"/>
  <c r="AI196" i="2"/>
  <c r="AI197" i="2"/>
  <c r="AI198" i="2"/>
  <c r="AI201" i="2"/>
  <c r="AI202" i="2"/>
  <c r="AI203" i="2"/>
  <c r="AI204" i="2"/>
  <c r="AI205" i="2"/>
  <c r="AI206" i="2"/>
  <c r="AI207" i="2"/>
  <c r="AI208" i="2"/>
  <c r="AI209" i="2"/>
  <c r="AI210" i="2"/>
  <c r="AI211" i="2"/>
  <c r="AI212" i="2"/>
  <c r="AI213" i="2"/>
  <c r="AI214" i="2"/>
  <c r="AI215" i="2"/>
  <c r="AI216" i="2"/>
  <c r="AI217" i="2"/>
  <c r="AI218" i="2"/>
  <c r="AI219" i="2"/>
  <c r="AI220" i="2"/>
  <c r="AI221" i="2"/>
  <c r="AI222" i="2"/>
  <c r="AI223" i="2"/>
  <c r="AI224" i="2"/>
  <c r="AI225" i="2"/>
  <c r="AI228" i="2"/>
  <c r="AI229" i="2"/>
  <c r="AI230" i="2"/>
  <c r="AI231" i="2"/>
  <c r="AI234" i="2"/>
  <c r="AI235" i="2"/>
  <c r="AI236" i="2"/>
  <c r="AI237" i="2"/>
  <c r="AI238" i="2"/>
  <c r="AI239" i="2"/>
  <c r="AI240" i="2"/>
  <c r="AI241" i="2"/>
  <c r="AI242" i="2"/>
  <c r="AI243" i="2"/>
  <c r="AI244" i="2"/>
  <c r="AI245" i="2"/>
  <c r="AI246" i="2"/>
  <c r="AI247" i="2"/>
  <c r="AI248" i="2"/>
  <c r="AI249" i="2"/>
  <c r="AI250" i="2"/>
  <c r="AI251" i="2"/>
  <c r="AI252" i="2"/>
  <c r="AI253" i="2"/>
  <c r="AI254" i="2"/>
  <c r="AI255" i="2"/>
  <c r="AI256" i="2"/>
  <c r="AI257" i="2"/>
  <c r="AI258" i="2"/>
  <c r="AI261" i="2"/>
  <c r="AI262" i="2"/>
  <c r="AI263" i="2"/>
  <c r="AI264" i="2"/>
  <c r="AI267" i="2"/>
  <c r="AI268" i="2"/>
  <c r="AI269" i="2"/>
  <c r="AI270" i="2"/>
  <c r="AI271" i="2"/>
  <c r="AI272" i="2"/>
  <c r="AI273" i="2"/>
  <c r="AI274" i="2"/>
  <c r="AI275" i="2"/>
  <c r="AI276" i="2"/>
  <c r="AI277" i="2"/>
  <c r="AI278" i="2"/>
  <c r="AI279" i="2"/>
  <c r="AI280" i="2"/>
  <c r="AI281" i="2"/>
  <c r="AI282" i="2"/>
  <c r="AI283" i="2"/>
  <c r="AI284" i="2"/>
  <c r="AI285" i="2"/>
  <c r="AI286" i="2"/>
  <c r="AI287" i="2"/>
  <c r="AI288" i="2"/>
  <c r="AI289" i="2"/>
  <c r="AI290" i="2"/>
  <c r="AI291" i="2"/>
  <c r="AI294" i="2"/>
  <c r="AI295" i="2"/>
  <c r="AI296" i="2"/>
  <c r="AI297" i="2"/>
  <c r="AI300" i="2"/>
  <c r="AI301" i="2"/>
  <c r="AI302" i="2"/>
  <c r="AI303" i="2"/>
  <c r="AI304" i="2"/>
  <c r="AI305" i="2"/>
  <c r="AI306" i="2"/>
  <c r="AI307" i="2"/>
  <c r="AI308" i="2"/>
  <c r="AI309" i="2"/>
  <c r="AI310" i="2"/>
  <c r="AI311" i="2"/>
  <c r="AI312" i="2"/>
  <c r="AI313" i="2"/>
  <c r="AI314" i="2"/>
  <c r="AI315" i="2"/>
  <c r="AI316" i="2"/>
  <c r="AI317" i="2"/>
  <c r="AI318" i="2"/>
  <c r="AI319" i="2"/>
  <c r="AI320" i="2"/>
  <c r="AI321" i="2"/>
  <c r="AI322" i="2"/>
  <c r="AI323" i="2"/>
  <c r="AI324" i="2"/>
  <c r="AI327" i="2"/>
  <c r="AI328" i="2"/>
  <c r="AI329" i="2"/>
  <c r="AI330" i="2"/>
  <c r="AI333" i="2"/>
  <c r="AI334" i="2"/>
  <c r="AI335" i="2"/>
  <c r="AI336" i="2"/>
  <c r="AI337" i="2"/>
  <c r="AI338" i="2"/>
  <c r="AI339" i="2"/>
  <c r="AI340" i="2"/>
  <c r="AI341" i="2"/>
  <c r="AI342" i="2"/>
  <c r="AI343" i="2"/>
  <c r="AI344" i="2"/>
  <c r="AI345" i="2"/>
  <c r="AI346" i="2"/>
  <c r="AI347" i="2"/>
  <c r="AI348" i="2"/>
  <c r="AI349" i="2"/>
  <c r="AI350" i="2"/>
  <c r="AI351" i="2"/>
  <c r="AI352" i="2"/>
  <c r="AI353" i="2"/>
  <c r="AI354" i="2"/>
  <c r="AI355" i="2"/>
  <c r="AI356" i="2"/>
  <c r="AI357" i="2"/>
  <c r="AI360" i="2"/>
  <c r="AI361" i="2"/>
  <c r="AI362" i="2"/>
  <c r="AI363" i="2"/>
  <c r="AI366" i="2"/>
  <c r="AI367" i="2"/>
  <c r="AI368" i="2"/>
  <c r="AI369" i="2"/>
  <c r="AI370" i="2"/>
  <c r="AI371" i="2"/>
  <c r="AI372" i="2"/>
  <c r="AI373" i="2"/>
  <c r="AI374" i="2"/>
  <c r="AI375" i="2"/>
  <c r="AI376" i="2"/>
  <c r="AI377" i="2"/>
  <c r="AI378" i="2"/>
  <c r="AI379" i="2"/>
  <c r="AI380" i="2"/>
  <c r="AI381" i="2"/>
  <c r="AI382" i="2"/>
  <c r="AI383" i="2"/>
  <c r="AI384" i="2"/>
  <c r="AI385" i="2"/>
  <c r="AI386" i="2"/>
  <c r="AI387" i="2"/>
  <c r="AI388" i="2"/>
  <c r="AI389" i="2"/>
  <c r="AI390" i="2"/>
  <c r="AI393" i="2"/>
  <c r="AI394" i="2"/>
  <c r="AI395" i="2"/>
  <c r="AI396" i="2"/>
  <c r="AI399" i="2"/>
  <c r="AI400" i="2"/>
  <c r="AI401" i="2"/>
  <c r="AI402" i="2"/>
  <c r="AI403" i="2"/>
  <c r="AI404" i="2"/>
  <c r="AI405" i="2"/>
  <c r="AI406" i="2"/>
  <c r="AI407" i="2"/>
  <c r="AI408" i="2"/>
  <c r="AI409" i="2"/>
  <c r="AI410" i="2"/>
  <c r="AI411" i="2"/>
  <c r="AI412" i="2"/>
  <c r="AI413" i="2"/>
  <c r="AI414" i="2"/>
  <c r="AI415" i="2"/>
  <c r="AI416" i="2"/>
  <c r="AI417" i="2"/>
  <c r="AI418" i="2"/>
  <c r="AI419" i="2"/>
  <c r="AI420" i="2"/>
  <c r="AI421" i="2"/>
  <c r="AI422" i="2"/>
  <c r="AI423" i="2"/>
  <c r="AI426" i="2"/>
  <c r="AI427" i="2"/>
  <c r="AI428" i="2"/>
  <c r="AI429" i="2"/>
  <c r="AI432" i="2"/>
  <c r="AI433" i="2"/>
  <c r="AI434" i="2"/>
  <c r="AI435" i="2"/>
  <c r="AI436" i="2"/>
  <c r="AI437" i="2"/>
  <c r="AI438" i="2"/>
  <c r="AI439" i="2"/>
  <c r="AI440" i="2"/>
  <c r="AI441" i="2"/>
  <c r="AI442" i="2"/>
  <c r="AI443" i="2"/>
  <c r="AI444" i="2"/>
  <c r="AI445" i="2"/>
  <c r="AI446" i="2"/>
  <c r="AI447" i="2"/>
  <c r="AI448" i="2"/>
  <c r="AI449" i="2"/>
  <c r="AI450" i="2"/>
  <c r="AI451" i="2"/>
  <c r="AI452" i="2"/>
  <c r="AI453" i="2"/>
  <c r="AI454" i="2"/>
  <c r="AI455" i="2"/>
  <c r="AI456" i="2"/>
  <c r="AI459" i="2"/>
  <c r="AI460" i="2"/>
  <c r="AI461" i="2"/>
  <c r="AI462" i="2"/>
  <c r="AI465" i="2"/>
  <c r="AI466" i="2"/>
  <c r="AI467" i="2"/>
  <c r="AI468" i="2"/>
  <c r="AI469" i="2"/>
  <c r="AI470" i="2"/>
  <c r="AI471" i="2"/>
  <c r="AI472" i="2"/>
  <c r="AI473" i="2"/>
  <c r="AI474" i="2"/>
  <c r="AI475" i="2"/>
  <c r="AI476" i="2"/>
  <c r="AI477" i="2"/>
  <c r="AI478" i="2"/>
  <c r="AI479" i="2"/>
  <c r="AI480" i="2"/>
  <c r="AI481" i="2"/>
  <c r="AI482" i="2"/>
  <c r="AI483" i="2"/>
  <c r="AI484" i="2"/>
  <c r="AI485" i="2"/>
  <c r="AI486" i="2"/>
  <c r="AI487" i="2"/>
  <c r="AI488" i="2"/>
  <c r="AI489" i="2"/>
  <c r="AI492" i="2"/>
  <c r="AI493" i="2"/>
  <c r="AI494" i="2"/>
  <c r="AI495" i="2"/>
  <c r="AI498" i="2"/>
  <c r="AI499" i="2"/>
  <c r="AI500" i="2"/>
  <c r="AI501" i="2"/>
  <c r="AI502" i="2"/>
  <c r="AI503" i="2"/>
  <c r="AI504" i="2"/>
  <c r="AI505" i="2"/>
  <c r="AI506" i="2"/>
  <c r="AI507" i="2"/>
  <c r="AI508" i="2"/>
  <c r="AI509" i="2"/>
  <c r="AI510" i="2"/>
  <c r="AI511" i="2"/>
  <c r="AI512" i="2"/>
  <c r="AI513" i="2"/>
  <c r="AI514" i="2"/>
  <c r="AI515" i="2"/>
  <c r="AI516" i="2"/>
  <c r="AI517" i="2"/>
  <c r="AI518" i="2"/>
  <c r="AI519" i="2"/>
  <c r="AI520" i="2"/>
  <c r="AI521" i="2"/>
  <c r="AI522" i="2"/>
  <c r="AI525" i="2"/>
  <c r="AI526" i="2"/>
  <c r="AI527" i="2"/>
  <c r="AI528" i="2"/>
  <c r="AI531" i="2"/>
  <c r="AI532" i="2"/>
  <c r="AI533" i="2"/>
  <c r="AI534" i="2"/>
  <c r="AI535" i="2"/>
  <c r="AI536" i="2"/>
  <c r="AI537" i="2"/>
  <c r="AI538" i="2"/>
  <c r="AI539" i="2"/>
  <c r="AI540" i="2"/>
  <c r="AI541" i="2"/>
  <c r="AI542" i="2"/>
  <c r="AI543" i="2"/>
  <c r="AI544" i="2"/>
  <c r="AI545" i="2"/>
  <c r="AI546" i="2"/>
  <c r="AI547" i="2"/>
  <c r="AI548" i="2"/>
  <c r="AI549" i="2"/>
  <c r="AI550" i="2"/>
  <c r="AI551" i="2"/>
  <c r="AI552" i="2"/>
  <c r="AI553" i="2"/>
  <c r="AI554" i="2"/>
  <c r="AI555" i="2"/>
  <c r="AI558" i="2"/>
  <c r="AI559" i="2"/>
  <c r="AI560" i="2"/>
  <c r="AI561" i="2"/>
  <c r="AI564" i="2"/>
  <c r="AI565" i="2"/>
  <c r="AI566" i="2"/>
  <c r="AI567" i="2"/>
  <c r="AI568" i="2"/>
  <c r="AI569" i="2"/>
  <c r="AI570" i="2"/>
  <c r="AI571" i="2"/>
  <c r="AI572" i="2"/>
  <c r="AI573" i="2"/>
  <c r="AI574" i="2"/>
  <c r="AI575" i="2"/>
  <c r="AI576" i="2"/>
  <c r="AI577" i="2"/>
  <c r="AI578" i="2"/>
  <c r="AI579" i="2"/>
  <c r="AI580" i="2"/>
  <c r="AI581" i="2"/>
  <c r="AI582" i="2"/>
  <c r="AI583" i="2"/>
  <c r="AI584" i="2"/>
  <c r="AI585" i="2"/>
  <c r="AI586" i="2"/>
  <c r="AI587" i="2"/>
  <c r="AI588" i="2"/>
  <c r="AI591" i="2"/>
  <c r="AI592" i="2"/>
  <c r="AI593" i="2"/>
  <c r="AI594" i="2"/>
  <c r="AI597" i="2"/>
  <c r="AI598" i="2"/>
  <c r="AI599" i="2"/>
  <c r="AI600" i="2"/>
  <c r="AI601" i="2"/>
  <c r="AI602" i="2"/>
  <c r="AI603" i="2"/>
  <c r="AI604" i="2"/>
  <c r="AI605" i="2"/>
  <c r="AI606" i="2"/>
  <c r="AI607" i="2"/>
  <c r="AI608" i="2"/>
  <c r="AI609" i="2"/>
  <c r="AI610" i="2"/>
  <c r="AI611" i="2"/>
  <c r="AI612" i="2"/>
  <c r="AI613" i="2"/>
  <c r="AI614" i="2"/>
  <c r="AI615" i="2"/>
  <c r="AI616" i="2"/>
  <c r="AI617" i="2"/>
  <c r="AI618" i="2"/>
  <c r="AI619" i="2"/>
  <c r="AI620" i="2"/>
  <c r="AI621" i="2"/>
  <c r="AI624" i="2"/>
  <c r="AI625" i="2"/>
  <c r="AI626" i="2"/>
  <c r="AI627" i="2"/>
  <c r="AI630" i="2"/>
  <c r="AI631" i="2"/>
  <c r="AI632" i="2"/>
  <c r="AI633" i="2"/>
  <c r="AI634" i="2"/>
  <c r="AI635" i="2"/>
  <c r="AI636" i="2"/>
  <c r="AI637" i="2"/>
  <c r="AI638" i="2"/>
  <c r="AI639" i="2"/>
  <c r="AI640" i="2"/>
  <c r="AI641" i="2"/>
  <c r="AI642" i="2"/>
  <c r="AI643" i="2"/>
  <c r="AI644" i="2"/>
  <c r="AI645" i="2"/>
  <c r="AI646" i="2"/>
  <c r="AI647" i="2"/>
  <c r="AI648" i="2"/>
  <c r="AI649" i="2"/>
  <c r="AI650" i="2"/>
  <c r="AI651" i="2"/>
  <c r="AI652" i="2"/>
  <c r="AI653" i="2"/>
  <c r="AI654" i="2"/>
  <c r="AI657" i="2"/>
  <c r="AI658" i="2"/>
  <c r="AI659" i="2"/>
  <c r="AI660" i="2"/>
  <c r="AI663" i="2"/>
  <c r="AI664" i="2"/>
  <c r="AI665" i="2"/>
  <c r="AI666" i="2"/>
  <c r="AI667" i="2"/>
  <c r="AI668" i="2"/>
  <c r="AI669" i="2"/>
  <c r="AI670" i="2"/>
  <c r="AI671" i="2"/>
  <c r="AI672" i="2"/>
  <c r="AI673" i="2"/>
  <c r="AI674" i="2"/>
  <c r="AI675" i="2"/>
  <c r="AI676" i="2"/>
  <c r="AI677" i="2"/>
  <c r="AI678" i="2"/>
  <c r="AI679" i="2"/>
  <c r="AI680" i="2"/>
  <c r="AI681" i="2"/>
  <c r="AI682" i="2"/>
  <c r="AI683" i="2"/>
  <c r="AI684" i="2"/>
  <c r="AI685" i="2"/>
  <c r="AI686" i="2"/>
  <c r="AI687" i="2"/>
  <c r="AI690" i="2"/>
  <c r="AI691" i="2"/>
  <c r="AI692" i="2"/>
  <c r="AI693" i="2"/>
  <c r="AI696" i="2"/>
  <c r="AI697" i="2"/>
  <c r="AI698" i="2"/>
  <c r="AI699" i="2"/>
  <c r="AI700" i="2"/>
  <c r="AI701" i="2"/>
  <c r="AI702" i="2"/>
  <c r="AI703" i="2"/>
  <c r="AI704" i="2"/>
  <c r="AI705" i="2"/>
  <c r="AI706" i="2"/>
  <c r="AI707" i="2"/>
  <c r="AI708" i="2"/>
  <c r="AI709" i="2"/>
  <c r="AI710" i="2"/>
  <c r="AI711" i="2"/>
  <c r="AI712" i="2"/>
  <c r="AI713" i="2"/>
  <c r="AI714" i="2"/>
  <c r="AI715" i="2"/>
  <c r="AI716" i="2"/>
  <c r="AI717" i="2"/>
  <c r="AI718" i="2"/>
  <c r="AI719" i="2"/>
  <c r="AI720" i="2"/>
  <c r="AI723" i="2"/>
  <c r="AI724" i="2"/>
  <c r="AI725" i="2"/>
  <c r="AI726" i="2"/>
  <c r="AI729" i="2"/>
  <c r="AI730" i="2"/>
  <c r="AI731" i="2"/>
  <c r="AI732" i="2"/>
  <c r="AI733" i="2"/>
  <c r="AI734" i="2"/>
  <c r="AI735" i="2"/>
  <c r="AI736" i="2"/>
  <c r="AI737" i="2"/>
  <c r="AI738" i="2"/>
  <c r="AI739" i="2"/>
  <c r="AI740" i="2"/>
  <c r="AI741" i="2"/>
  <c r="AI742" i="2"/>
  <c r="AI743" i="2"/>
  <c r="AI744" i="2"/>
  <c r="AI745" i="2"/>
  <c r="AI746" i="2"/>
  <c r="AI747" i="2"/>
  <c r="AI748" i="2"/>
  <c r="AI749" i="2"/>
  <c r="AI750" i="2"/>
  <c r="AI751" i="2"/>
  <c r="AI752" i="2"/>
  <c r="AI753" i="2"/>
  <c r="AI756" i="2"/>
  <c r="AI757" i="2"/>
  <c r="AI758" i="2"/>
  <c r="AI759" i="2"/>
  <c r="AI762" i="2"/>
  <c r="AI763" i="2"/>
  <c r="AI764" i="2"/>
  <c r="AI765" i="2"/>
  <c r="AI766" i="2"/>
  <c r="AI767" i="2"/>
  <c r="AI768" i="2"/>
  <c r="AI769" i="2"/>
  <c r="AI770" i="2"/>
  <c r="AI771" i="2"/>
  <c r="AI772" i="2"/>
  <c r="AI773" i="2"/>
  <c r="AI774" i="2"/>
  <c r="AI775" i="2"/>
  <c r="AI776" i="2"/>
  <c r="AI777" i="2"/>
  <c r="AI778" i="2"/>
  <c r="AI779" i="2"/>
  <c r="AI780" i="2"/>
  <c r="AI781" i="2"/>
  <c r="AI782" i="2"/>
  <c r="AI783" i="2"/>
  <c r="AI784" i="2"/>
  <c r="AI785" i="2"/>
  <c r="AI786" i="2"/>
  <c r="AI789" i="2"/>
  <c r="AI790" i="2"/>
  <c r="AI791" i="2"/>
  <c r="AI792" i="2"/>
  <c r="AI795" i="2"/>
  <c r="AI796" i="2"/>
  <c r="AI797" i="2"/>
  <c r="AI798" i="2"/>
  <c r="AI799" i="2"/>
  <c r="AI800" i="2"/>
  <c r="AI801" i="2"/>
  <c r="AI802" i="2"/>
  <c r="AI803" i="2"/>
  <c r="AI804" i="2"/>
  <c r="AI805" i="2"/>
  <c r="AI806" i="2"/>
  <c r="AI807" i="2"/>
  <c r="AI808" i="2"/>
  <c r="AI809" i="2"/>
  <c r="AI810" i="2"/>
  <c r="AI811" i="2"/>
  <c r="AI812" i="2"/>
  <c r="AI813" i="2"/>
  <c r="AI814" i="2"/>
  <c r="AI815" i="2"/>
  <c r="AI816" i="2"/>
  <c r="AI817" i="2"/>
  <c r="AI818" i="2"/>
  <c r="AI819" i="2"/>
  <c r="AI822" i="2"/>
  <c r="AI823" i="2"/>
  <c r="AI824" i="2"/>
  <c r="AI825" i="2"/>
  <c r="Z821" i="2"/>
  <c r="Z820" i="2"/>
  <c r="Z793" i="2" s="1"/>
  <c r="AA821" i="2"/>
  <c r="AA820" i="2"/>
  <c r="AA793" i="2" s="1"/>
  <c r="AB821" i="2"/>
  <c r="AB820" i="2"/>
  <c r="AB793" i="2" s="1"/>
  <c r="AC821" i="2"/>
  <c r="AC820" i="2"/>
  <c r="AC793" i="2" s="1"/>
  <c r="AD821" i="2"/>
  <c r="AD820" i="2"/>
  <c r="AD793" i="2" s="1"/>
  <c r="AE821" i="2"/>
  <c r="AE820" i="2"/>
  <c r="AE793" i="2" s="1"/>
  <c r="AF821" i="2"/>
  <c r="AF820" i="2"/>
  <c r="AF793" i="2" s="1"/>
  <c r="AG821" i="2"/>
  <c r="AG820" i="2"/>
  <c r="AG793" i="2" s="1"/>
  <c r="AH821" i="2"/>
  <c r="AH820" i="2"/>
  <c r="AH793" i="2" s="1"/>
  <c r="AI821" i="2"/>
  <c r="AI820" i="2"/>
  <c r="AI793" i="2" s="1"/>
  <c r="Z788" i="2"/>
  <c r="Z787" i="2"/>
  <c r="Z760" i="2" s="1"/>
  <c r="AA788" i="2"/>
  <c r="AA787" i="2"/>
  <c r="AA760" i="2" s="1"/>
  <c r="AB788" i="2"/>
  <c r="AB787" i="2"/>
  <c r="AB760" i="2" s="1"/>
  <c r="AC788" i="2"/>
  <c r="AC787" i="2"/>
  <c r="AC760" i="2" s="1"/>
  <c r="AD788" i="2"/>
  <c r="AD787" i="2"/>
  <c r="AD760" i="2" s="1"/>
  <c r="AE788" i="2"/>
  <c r="AE787" i="2"/>
  <c r="AE760" i="2" s="1"/>
  <c r="AF788" i="2"/>
  <c r="AF787" i="2"/>
  <c r="AF760" i="2" s="1"/>
  <c r="AG788" i="2"/>
  <c r="AG787" i="2"/>
  <c r="AG760" i="2" s="1"/>
  <c r="AH788" i="2"/>
  <c r="AH787" i="2"/>
  <c r="AH760" i="2" s="1"/>
  <c r="AI788" i="2"/>
  <c r="AI787" i="2"/>
  <c r="AI760" i="2" s="1"/>
  <c r="Z755" i="2"/>
  <c r="Z754" i="2"/>
  <c r="Z727" i="2" s="1"/>
  <c r="AA755" i="2"/>
  <c r="AA754" i="2"/>
  <c r="AA727" i="2" s="1"/>
  <c r="AB755" i="2"/>
  <c r="AB754" i="2"/>
  <c r="AB727" i="2" s="1"/>
  <c r="AC755" i="2"/>
  <c r="AC754" i="2"/>
  <c r="AC727" i="2" s="1"/>
  <c r="AD755" i="2"/>
  <c r="AD754" i="2"/>
  <c r="AD727" i="2" s="1"/>
  <c r="AE755" i="2"/>
  <c r="AE754" i="2"/>
  <c r="AE727" i="2" s="1"/>
  <c r="AF755" i="2"/>
  <c r="AF754" i="2"/>
  <c r="AF727" i="2" s="1"/>
  <c r="AG755" i="2"/>
  <c r="AG754" i="2"/>
  <c r="AG727" i="2" s="1"/>
  <c r="AH755" i="2"/>
  <c r="AH754" i="2"/>
  <c r="AH727" i="2" s="1"/>
  <c r="AI755" i="2"/>
  <c r="AI754" i="2"/>
  <c r="AI727" i="2" s="1"/>
  <c r="Z722" i="2"/>
  <c r="Z721" i="2"/>
  <c r="Z694" i="2" s="1"/>
  <c r="AA722" i="2"/>
  <c r="AA721" i="2"/>
  <c r="AA694" i="2" s="1"/>
  <c r="AB722" i="2"/>
  <c r="AB721" i="2"/>
  <c r="AB694" i="2" s="1"/>
  <c r="AC722" i="2"/>
  <c r="AC721" i="2"/>
  <c r="AC694" i="2" s="1"/>
  <c r="AD722" i="2"/>
  <c r="AD721" i="2"/>
  <c r="AD694" i="2" s="1"/>
  <c r="AE722" i="2"/>
  <c r="AE721" i="2"/>
  <c r="AE694" i="2" s="1"/>
  <c r="AF722" i="2"/>
  <c r="AF721" i="2"/>
  <c r="AF694" i="2" s="1"/>
  <c r="AG722" i="2"/>
  <c r="AG721" i="2"/>
  <c r="AG694" i="2" s="1"/>
  <c r="AH722" i="2"/>
  <c r="AH721" i="2"/>
  <c r="AH694" i="2" s="1"/>
  <c r="AI722" i="2"/>
  <c r="AI721" i="2"/>
  <c r="AI694" i="2" s="1"/>
  <c r="Z689" i="2"/>
  <c r="Z688" i="2"/>
  <c r="Z661" i="2" s="1"/>
  <c r="AA689" i="2"/>
  <c r="AA688" i="2"/>
  <c r="AA661" i="2" s="1"/>
  <c r="AB689" i="2"/>
  <c r="AB688" i="2"/>
  <c r="AB661" i="2" s="1"/>
  <c r="AC689" i="2"/>
  <c r="AC688" i="2"/>
  <c r="AC661" i="2" s="1"/>
  <c r="AD689" i="2"/>
  <c r="AD688" i="2"/>
  <c r="AD661" i="2" s="1"/>
  <c r="AE689" i="2"/>
  <c r="AE688" i="2"/>
  <c r="AE661" i="2" s="1"/>
  <c r="AF689" i="2"/>
  <c r="AF688" i="2"/>
  <c r="AF661" i="2" s="1"/>
  <c r="AG689" i="2"/>
  <c r="AG688" i="2"/>
  <c r="AG661" i="2" s="1"/>
  <c r="AH689" i="2"/>
  <c r="AH688" i="2"/>
  <c r="AH661" i="2" s="1"/>
  <c r="AI689" i="2"/>
  <c r="AI688" i="2"/>
  <c r="AI661" i="2" s="1"/>
  <c r="Z656" i="2"/>
  <c r="Z655" i="2"/>
  <c r="Z628" i="2" s="1"/>
  <c r="AA656" i="2"/>
  <c r="AA655" i="2"/>
  <c r="AA628" i="2" s="1"/>
  <c r="AB656" i="2"/>
  <c r="AB655" i="2"/>
  <c r="AB628" i="2" s="1"/>
  <c r="AC656" i="2"/>
  <c r="AC655" i="2"/>
  <c r="AC628" i="2" s="1"/>
  <c r="AD656" i="2"/>
  <c r="AD655" i="2"/>
  <c r="AD628" i="2" s="1"/>
  <c r="AE656" i="2"/>
  <c r="AE655" i="2"/>
  <c r="AE628" i="2" s="1"/>
  <c r="AF656" i="2"/>
  <c r="AF655" i="2"/>
  <c r="AF628" i="2" s="1"/>
  <c r="AG656" i="2"/>
  <c r="AG655" i="2"/>
  <c r="AG628" i="2" s="1"/>
  <c r="AH656" i="2"/>
  <c r="AH655" i="2"/>
  <c r="AH628" i="2" s="1"/>
  <c r="AI656" i="2"/>
  <c r="AI655" i="2"/>
  <c r="AI628" i="2" s="1"/>
  <c r="Z623" i="2"/>
  <c r="Z622" i="2"/>
  <c r="Z595" i="2" s="1"/>
  <c r="AA623" i="2"/>
  <c r="AA622" i="2"/>
  <c r="AA595" i="2" s="1"/>
  <c r="AB623" i="2"/>
  <c r="AB622" i="2"/>
  <c r="AB595" i="2" s="1"/>
  <c r="AC623" i="2"/>
  <c r="AC622" i="2"/>
  <c r="AC595" i="2" s="1"/>
  <c r="AD623" i="2"/>
  <c r="AD622" i="2"/>
  <c r="AD595" i="2" s="1"/>
  <c r="AE623" i="2"/>
  <c r="AE622" i="2"/>
  <c r="AE595" i="2" s="1"/>
  <c r="AF623" i="2"/>
  <c r="AF622" i="2"/>
  <c r="AF595" i="2" s="1"/>
  <c r="AG623" i="2"/>
  <c r="AG622" i="2"/>
  <c r="AG595" i="2" s="1"/>
  <c r="AH623" i="2"/>
  <c r="AH622" i="2"/>
  <c r="AH595" i="2" s="1"/>
  <c r="AI623" i="2"/>
  <c r="AI622" i="2"/>
  <c r="AI595" i="2" s="1"/>
  <c r="Z590" i="2"/>
  <c r="Z589" i="2"/>
  <c r="Z562" i="2" s="1"/>
  <c r="AA590" i="2"/>
  <c r="AA589" i="2"/>
  <c r="AA562" i="2" s="1"/>
  <c r="AB590" i="2"/>
  <c r="AB589" i="2"/>
  <c r="AB562" i="2" s="1"/>
  <c r="AC590" i="2"/>
  <c r="AC589" i="2"/>
  <c r="AC562" i="2" s="1"/>
  <c r="AD590" i="2"/>
  <c r="AD589" i="2"/>
  <c r="AD562" i="2" s="1"/>
  <c r="AE590" i="2"/>
  <c r="AE589" i="2"/>
  <c r="AE562" i="2" s="1"/>
  <c r="AF590" i="2"/>
  <c r="AF589" i="2"/>
  <c r="AF562" i="2" s="1"/>
  <c r="AG590" i="2"/>
  <c r="AG589" i="2"/>
  <c r="AG562" i="2" s="1"/>
  <c r="AH590" i="2"/>
  <c r="AH589" i="2"/>
  <c r="AH562" i="2" s="1"/>
  <c r="AI590" i="2"/>
  <c r="AI589" i="2"/>
  <c r="AI562" i="2" s="1"/>
  <c r="Z557" i="2"/>
  <c r="Z556" i="2"/>
  <c r="Z529" i="2" s="1"/>
  <c r="AA557" i="2"/>
  <c r="AA556" i="2"/>
  <c r="AA529" i="2" s="1"/>
  <c r="AB557" i="2"/>
  <c r="AB556" i="2"/>
  <c r="AB529" i="2" s="1"/>
  <c r="AC557" i="2"/>
  <c r="AC556" i="2"/>
  <c r="AC529" i="2" s="1"/>
  <c r="AD557" i="2"/>
  <c r="AD556" i="2"/>
  <c r="AD529" i="2" s="1"/>
  <c r="AE557" i="2"/>
  <c r="AE556" i="2"/>
  <c r="AE529" i="2" s="1"/>
  <c r="AF557" i="2"/>
  <c r="AF556" i="2"/>
  <c r="AF529" i="2" s="1"/>
  <c r="AG557" i="2"/>
  <c r="AG556" i="2"/>
  <c r="AG529" i="2" s="1"/>
  <c r="AH557" i="2"/>
  <c r="AH556" i="2"/>
  <c r="AH529" i="2" s="1"/>
  <c r="AI557" i="2"/>
  <c r="AI556" i="2"/>
  <c r="AI529" i="2" s="1"/>
  <c r="Z524" i="2"/>
  <c r="Z523" i="2"/>
  <c r="Z496" i="2" s="1"/>
  <c r="AA524" i="2"/>
  <c r="AA523" i="2"/>
  <c r="AA496" i="2" s="1"/>
  <c r="AB524" i="2"/>
  <c r="AB523" i="2"/>
  <c r="AB496" i="2" s="1"/>
  <c r="AC524" i="2"/>
  <c r="AC523" i="2"/>
  <c r="AC496" i="2" s="1"/>
  <c r="AD524" i="2"/>
  <c r="AD523" i="2"/>
  <c r="AD496" i="2" s="1"/>
  <c r="AE524" i="2"/>
  <c r="AE523" i="2"/>
  <c r="AE496" i="2" s="1"/>
  <c r="AF524" i="2"/>
  <c r="AF523" i="2"/>
  <c r="AF496" i="2" s="1"/>
  <c r="AG524" i="2"/>
  <c r="AG523" i="2"/>
  <c r="AG496" i="2" s="1"/>
  <c r="AH524" i="2"/>
  <c r="AH523" i="2"/>
  <c r="AH496" i="2" s="1"/>
  <c r="AI524" i="2"/>
  <c r="AI523" i="2"/>
  <c r="AI496" i="2" s="1"/>
  <c r="Z491" i="2"/>
  <c r="Z490" i="2"/>
  <c r="Z463" i="2" s="1"/>
  <c r="AA491" i="2"/>
  <c r="AA490" i="2"/>
  <c r="AA463" i="2" s="1"/>
  <c r="AB491" i="2"/>
  <c r="AB490" i="2"/>
  <c r="AB463" i="2" s="1"/>
  <c r="AC491" i="2"/>
  <c r="AC490" i="2"/>
  <c r="AC463" i="2" s="1"/>
  <c r="AD491" i="2"/>
  <c r="AD490" i="2"/>
  <c r="AD463" i="2" s="1"/>
  <c r="AE491" i="2"/>
  <c r="AE490" i="2"/>
  <c r="AE463" i="2" s="1"/>
  <c r="AF491" i="2"/>
  <c r="AF490" i="2"/>
  <c r="AF463" i="2" s="1"/>
  <c r="AG491" i="2"/>
  <c r="AG490" i="2"/>
  <c r="AG463" i="2" s="1"/>
  <c r="AH491" i="2"/>
  <c r="AH490" i="2"/>
  <c r="AH463" i="2" s="1"/>
  <c r="AI491" i="2"/>
  <c r="AI490" i="2"/>
  <c r="AI463" i="2" s="1"/>
  <c r="Z458" i="2"/>
  <c r="Z457" i="2"/>
  <c r="Z430" i="2" s="1"/>
  <c r="AA458" i="2"/>
  <c r="AA457" i="2"/>
  <c r="AA430" i="2" s="1"/>
  <c r="AB458" i="2"/>
  <c r="AB457" i="2"/>
  <c r="AB430" i="2" s="1"/>
  <c r="AC458" i="2"/>
  <c r="AC457" i="2"/>
  <c r="AC430" i="2" s="1"/>
  <c r="AD458" i="2"/>
  <c r="AD457" i="2"/>
  <c r="AD430" i="2" s="1"/>
  <c r="AE458" i="2"/>
  <c r="AE457" i="2"/>
  <c r="AE430" i="2" s="1"/>
  <c r="AF458" i="2"/>
  <c r="AF457" i="2"/>
  <c r="AF430" i="2" s="1"/>
  <c r="AG458" i="2"/>
  <c r="AG457" i="2"/>
  <c r="AG430" i="2" s="1"/>
  <c r="AH458" i="2"/>
  <c r="AH457" i="2"/>
  <c r="AH430" i="2" s="1"/>
  <c r="AI458" i="2"/>
  <c r="AI457" i="2"/>
  <c r="AI430" i="2" s="1"/>
  <c r="Z425" i="2"/>
  <c r="Z424" i="2"/>
  <c r="Z397" i="2" s="1"/>
  <c r="AA425" i="2"/>
  <c r="AA424" i="2"/>
  <c r="AA397" i="2" s="1"/>
  <c r="AB425" i="2"/>
  <c r="AB424" i="2"/>
  <c r="AB397" i="2" s="1"/>
  <c r="AC425" i="2"/>
  <c r="AC424" i="2"/>
  <c r="AC397" i="2" s="1"/>
  <c r="AD425" i="2"/>
  <c r="AD424" i="2"/>
  <c r="AD397" i="2" s="1"/>
  <c r="AE425" i="2"/>
  <c r="AE424" i="2"/>
  <c r="AE397" i="2" s="1"/>
  <c r="AF425" i="2"/>
  <c r="AF424" i="2"/>
  <c r="AF397" i="2" s="1"/>
  <c r="AG425" i="2"/>
  <c r="AG424" i="2"/>
  <c r="AG397" i="2" s="1"/>
  <c r="AH425" i="2"/>
  <c r="AH424" i="2"/>
  <c r="AH397" i="2" s="1"/>
  <c r="AI425" i="2"/>
  <c r="AI424" i="2"/>
  <c r="AI397" i="2" s="1"/>
  <c r="Z392" i="2"/>
  <c r="Z391" i="2"/>
  <c r="Z364" i="2" s="1"/>
  <c r="AA392" i="2"/>
  <c r="AA391" i="2"/>
  <c r="AA364" i="2" s="1"/>
  <c r="AB392" i="2"/>
  <c r="AB391" i="2"/>
  <c r="AB364" i="2" s="1"/>
  <c r="AC392" i="2"/>
  <c r="AC391" i="2"/>
  <c r="AC364" i="2" s="1"/>
  <c r="AD392" i="2"/>
  <c r="AD391" i="2"/>
  <c r="AD364" i="2" s="1"/>
  <c r="AE392" i="2"/>
  <c r="AE391" i="2"/>
  <c r="AE364" i="2" s="1"/>
  <c r="AF392" i="2"/>
  <c r="AF391" i="2"/>
  <c r="AF364" i="2" s="1"/>
  <c r="AG392" i="2"/>
  <c r="AG391" i="2"/>
  <c r="AG364" i="2" s="1"/>
  <c r="AH392" i="2"/>
  <c r="AH391" i="2"/>
  <c r="AH364" i="2" s="1"/>
  <c r="AI392" i="2"/>
  <c r="AI391" i="2"/>
  <c r="AI364" i="2" s="1"/>
  <c r="Z359" i="2"/>
  <c r="Z358" i="2"/>
  <c r="Z331" i="2" s="1"/>
  <c r="AA359" i="2"/>
  <c r="AA358" i="2"/>
  <c r="AA331" i="2" s="1"/>
  <c r="AB359" i="2"/>
  <c r="AB358" i="2"/>
  <c r="AB331" i="2" s="1"/>
  <c r="AC359" i="2"/>
  <c r="AC358" i="2"/>
  <c r="AC331" i="2" s="1"/>
  <c r="AD359" i="2"/>
  <c r="AD358" i="2"/>
  <c r="AD331" i="2" s="1"/>
  <c r="AE359" i="2"/>
  <c r="AE358" i="2"/>
  <c r="AE331" i="2" s="1"/>
  <c r="AF359" i="2"/>
  <c r="AF358" i="2"/>
  <c r="AF331" i="2" s="1"/>
  <c r="AG359" i="2"/>
  <c r="AG358" i="2"/>
  <c r="AG331" i="2" s="1"/>
  <c r="AH359" i="2"/>
  <c r="AH358" i="2"/>
  <c r="AH331" i="2" s="1"/>
  <c r="AI359" i="2"/>
  <c r="AI358" i="2"/>
  <c r="AI331" i="2" s="1"/>
  <c r="Z326" i="2"/>
  <c r="Z325" i="2"/>
  <c r="Z298" i="2" s="1"/>
  <c r="AA326" i="2"/>
  <c r="AA325" i="2"/>
  <c r="AA298" i="2" s="1"/>
  <c r="AB326" i="2"/>
  <c r="AB325" i="2"/>
  <c r="AB298" i="2" s="1"/>
  <c r="AC326" i="2"/>
  <c r="AC325" i="2"/>
  <c r="AC298" i="2" s="1"/>
  <c r="AD326" i="2"/>
  <c r="AD325" i="2"/>
  <c r="AD298" i="2" s="1"/>
  <c r="AE326" i="2"/>
  <c r="AE325" i="2"/>
  <c r="AE298" i="2" s="1"/>
  <c r="AF326" i="2"/>
  <c r="AF325" i="2"/>
  <c r="AF298" i="2" s="1"/>
  <c r="AG326" i="2"/>
  <c r="AG325" i="2"/>
  <c r="AG298" i="2" s="1"/>
  <c r="AH326" i="2"/>
  <c r="AH325" i="2"/>
  <c r="AH298" i="2" s="1"/>
  <c r="AI326" i="2"/>
  <c r="AI325" i="2"/>
  <c r="AI298" i="2" s="1"/>
  <c r="Z293" i="2"/>
  <c r="Z292" i="2"/>
  <c r="Z265" i="2" s="1"/>
  <c r="AA293" i="2"/>
  <c r="AA292" i="2"/>
  <c r="AA265" i="2" s="1"/>
  <c r="AB293" i="2"/>
  <c r="AB292" i="2"/>
  <c r="AB265" i="2" s="1"/>
  <c r="AC293" i="2"/>
  <c r="AC292" i="2"/>
  <c r="AC265" i="2" s="1"/>
  <c r="AD293" i="2"/>
  <c r="AD292" i="2"/>
  <c r="AD265" i="2" s="1"/>
  <c r="AE293" i="2"/>
  <c r="AE292" i="2"/>
  <c r="AE265" i="2" s="1"/>
  <c r="AF293" i="2"/>
  <c r="AF292" i="2"/>
  <c r="AF265" i="2" s="1"/>
  <c r="AG293" i="2"/>
  <c r="AG292" i="2"/>
  <c r="AG265" i="2" s="1"/>
  <c r="AH293" i="2"/>
  <c r="AH292" i="2"/>
  <c r="AH265" i="2" s="1"/>
  <c r="AI293" i="2"/>
  <c r="AI292" i="2"/>
  <c r="AI265" i="2" s="1"/>
  <c r="Z260" i="2"/>
  <c r="Z259" i="2"/>
  <c r="Z232" i="2" s="1"/>
  <c r="AA260" i="2"/>
  <c r="AA259" i="2"/>
  <c r="AA232" i="2" s="1"/>
  <c r="AB260" i="2"/>
  <c r="AB259" i="2"/>
  <c r="AB232" i="2" s="1"/>
  <c r="AC260" i="2"/>
  <c r="AC259" i="2"/>
  <c r="AC232" i="2" s="1"/>
  <c r="AD260" i="2"/>
  <c r="AD259" i="2"/>
  <c r="AD232" i="2" s="1"/>
  <c r="AE260" i="2"/>
  <c r="AE259" i="2"/>
  <c r="AE232" i="2" s="1"/>
  <c r="AF260" i="2"/>
  <c r="AF259" i="2"/>
  <c r="AF232" i="2" s="1"/>
  <c r="AG260" i="2"/>
  <c r="AG259" i="2"/>
  <c r="AG232" i="2" s="1"/>
  <c r="AH260" i="2"/>
  <c r="AH259" i="2"/>
  <c r="AH232" i="2" s="1"/>
  <c r="AI260" i="2"/>
  <c r="AI259" i="2"/>
  <c r="AI232" i="2" s="1"/>
  <c r="Z227" i="2"/>
  <c r="Z226" i="2"/>
  <c r="Z199" i="2" s="1"/>
  <c r="AA227" i="2"/>
  <c r="AA226" i="2"/>
  <c r="AA199" i="2" s="1"/>
  <c r="AB227" i="2"/>
  <c r="AB226" i="2"/>
  <c r="AB199" i="2" s="1"/>
  <c r="AC227" i="2"/>
  <c r="AC226" i="2"/>
  <c r="AC199" i="2" s="1"/>
  <c r="AD227" i="2"/>
  <c r="AD226" i="2"/>
  <c r="AD199" i="2" s="1"/>
  <c r="AE227" i="2"/>
  <c r="AE226" i="2"/>
  <c r="AE199" i="2" s="1"/>
  <c r="AF227" i="2"/>
  <c r="AF226" i="2"/>
  <c r="AF199" i="2" s="1"/>
  <c r="AG227" i="2"/>
  <c r="AG226" i="2"/>
  <c r="AG199" i="2" s="1"/>
  <c r="AH227" i="2"/>
  <c r="AH226" i="2"/>
  <c r="AH199" i="2" s="1"/>
  <c r="AI227" i="2"/>
  <c r="AI226" i="2"/>
  <c r="AI199" i="2" s="1"/>
  <c r="AA194" i="2"/>
  <c r="AA193" i="2"/>
  <c r="AA166" i="2" s="1"/>
  <c r="AB194" i="2"/>
  <c r="AB193" i="2"/>
  <c r="AB166" i="2" s="1"/>
  <c r="AC194" i="2"/>
  <c r="AC193" i="2"/>
  <c r="AC166" i="2" s="1"/>
  <c r="AD194" i="2"/>
  <c r="AD193" i="2"/>
  <c r="AD166" i="2" s="1"/>
  <c r="AE194" i="2"/>
  <c r="AE193" i="2"/>
  <c r="AE166" i="2" s="1"/>
  <c r="AF194" i="2"/>
  <c r="AF193" i="2"/>
  <c r="AF166" i="2" s="1"/>
  <c r="AG194" i="2"/>
  <c r="AG193" i="2"/>
  <c r="AG166" i="2" s="1"/>
  <c r="AH194" i="2"/>
  <c r="AH193" i="2"/>
  <c r="AH166" i="2" s="1"/>
  <c r="AI194" i="2"/>
  <c r="AI193" i="2"/>
  <c r="AI166" i="2" s="1"/>
  <c r="Z194" i="2"/>
  <c r="Z193" i="2"/>
  <c r="Z166" i="2" s="1"/>
  <c r="AA161" i="2"/>
  <c r="AA160" i="2"/>
  <c r="AA133" i="2" s="1"/>
  <c r="AB161" i="2"/>
  <c r="AB160" i="2"/>
  <c r="AB133" i="2" s="1"/>
  <c r="AC161" i="2"/>
  <c r="AC160" i="2"/>
  <c r="AC133" i="2" s="1"/>
  <c r="AD161" i="2"/>
  <c r="AD160" i="2"/>
  <c r="AD133" i="2" s="1"/>
  <c r="AE161" i="2"/>
  <c r="AE160" i="2"/>
  <c r="AE133" i="2" s="1"/>
  <c r="AF161" i="2"/>
  <c r="AF160" i="2"/>
  <c r="AF133" i="2" s="1"/>
  <c r="AG161" i="2"/>
  <c r="AG160" i="2"/>
  <c r="AG133" i="2" s="1"/>
  <c r="AH161" i="2"/>
  <c r="AH160" i="2"/>
  <c r="AH133" i="2" s="1"/>
  <c r="AI161" i="2"/>
  <c r="AI160" i="2"/>
  <c r="AI133" i="2" s="1"/>
  <c r="Z161" i="2"/>
  <c r="Z160" i="2"/>
  <c r="Z133" i="2" s="1"/>
  <c r="Z128" i="2"/>
  <c r="Z127" i="2"/>
  <c r="Z100" i="2" s="1"/>
  <c r="AA128" i="2"/>
  <c r="AA127" i="2"/>
  <c r="AA100" i="2" s="1"/>
  <c r="AB128" i="2"/>
  <c r="AB127" i="2"/>
  <c r="AB100" i="2" s="1"/>
  <c r="AC128" i="2"/>
  <c r="AC127" i="2"/>
  <c r="AC100" i="2" s="1"/>
  <c r="AD128" i="2"/>
  <c r="AD127" i="2"/>
  <c r="AD100" i="2" s="1"/>
  <c r="AE128" i="2"/>
  <c r="AE127" i="2"/>
  <c r="AE100" i="2" s="1"/>
  <c r="AF128" i="2"/>
  <c r="AF127" i="2"/>
  <c r="AF100" i="2" s="1"/>
  <c r="AG128" i="2"/>
  <c r="AG127" i="2"/>
  <c r="AG100" i="2" s="1"/>
  <c r="AH128" i="2"/>
  <c r="AH127" i="2"/>
  <c r="AH100" i="2" s="1"/>
  <c r="AI128" i="2"/>
  <c r="AI127" i="2"/>
  <c r="AI100" i="2" s="1"/>
  <c r="Z95" i="2"/>
  <c r="Z94" i="2"/>
  <c r="Z67" i="2" s="1"/>
  <c r="AA95" i="2"/>
  <c r="AA94" i="2"/>
  <c r="AA67" i="2" s="1"/>
  <c r="AB95" i="2"/>
  <c r="AB94" i="2"/>
  <c r="AB67" i="2" s="1"/>
  <c r="AC95" i="2"/>
  <c r="AC94" i="2"/>
  <c r="AC67" i="2" s="1"/>
  <c r="AD95" i="2"/>
  <c r="AD94" i="2"/>
  <c r="AD67" i="2" s="1"/>
  <c r="AE95" i="2"/>
  <c r="AE94" i="2"/>
  <c r="AE67" i="2" s="1"/>
  <c r="AF95" i="2"/>
  <c r="AF94" i="2"/>
  <c r="AF67" i="2" s="1"/>
  <c r="AG95" i="2"/>
  <c r="AG94" i="2"/>
  <c r="AG67" i="2" s="1"/>
  <c r="AH95" i="2"/>
  <c r="AH94" i="2"/>
  <c r="AH67" i="2" s="1"/>
  <c r="AI95" i="2"/>
  <c r="AI94" i="2"/>
  <c r="AI67" i="2" s="1"/>
  <c r="AA62" i="2"/>
  <c r="AA61" i="2"/>
  <c r="AA34" i="2" s="1"/>
  <c r="AB62" i="2"/>
  <c r="AB61" i="2"/>
  <c r="AB34" i="2" s="1"/>
  <c r="AC62" i="2"/>
  <c r="AC61" i="2"/>
  <c r="AC34" i="2" s="1"/>
  <c r="AD62" i="2"/>
  <c r="AD61" i="2"/>
  <c r="AD34" i="2" s="1"/>
  <c r="AE62" i="2"/>
  <c r="AE61" i="2"/>
  <c r="AE34" i="2" s="1"/>
  <c r="AF62" i="2"/>
  <c r="AF61" i="2"/>
  <c r="AF34" i="2" s="1"/>
  <c r="AG62" i="2"/>
  <c r="AG61" i="2"/>
  <c r="AG34" i="2" s="1"/>
  <c r="AH62" i="2"/>
  <c r="AH61" i="2"/>
  <c r="AH34" i="2" s="1"/>
  <c r="AI62" i="2"/>
  <c r="AI61" i="2"/>
  <c r="AI34" i="2" s="1"/>
  <c r="Z62" i="2"/>
  <c r="Z61" i="2"/>
  <c r="Z34" i="2" s="1"/>
  <c r="Z28" i="2"/>
  <c r="Z29" i="2"/>
  <c r="AA28" i="2"/>
  <c r="AA29" i="2"/>
  <c r="AB28" i="2"/>
  <c r="AB29" i="2"/>
  <c r="AC28" i="2"/>
  <c r="AC29" i="2"/>
  <c r="AD28" i="2"/>
  <c r="AD29" i="2"/>
  <c r="AE28" i="2"/>
  <c r="AE29" i="2"/>
  <c r="AF28" i="2"/>
  <c r="AF29" i="2"/>
  <c r="AG28" i="2"/>
  <c r="AG29" i="2"/>
  <c r="AH28" i="2"/>
  <c r="AH29" i="2"/>
  <c r="AI28" i="2"/>
  <c r="AI29" i="2"/>
  <c r="O213" i="1"/>
  <c r="O161" i="1"/>
  <c r="O343" i="1"/>
  <c r="O317" i="1"/>
  <c r="O369" i="1"/>
  <c r="O525" i="1"/>
  <c r="N586" i="1"/>
  <c r="J244" i="1"/>
  <c r="K244" i="1"/>
  <c r="L244" i="1"/>
  <c r="AI1" i="2" l="1"/>
  <c r="AH1" i="2"/>
  <c r="AG1" i="2"/>
  <c r="AF1" i="2"/>
  <c r="AE1" i="2"/>
  <c r="AD1" i="2"/>
  <c r="AC1" i="2"/>
  <c r="AB1" i="2"/>
  <c r="AA1" i="2"/>
  <c r="Z1" i="2"/>
  <c r="N585" i="1"/>
  <c r="O524" i="1"/>
  <c r="O368" i="1"/>
  <c r="O316" i="1"/>
  <c r="O342" i="1"/>
  <c r="O160" i="1"/>
  <c r="O212" i="1"/>
  <c r="O211" i="1" l="1"/>
  <c r="O159" i="1"/>
  <c r="O341" i="1"/>
  <c r="O315" i="1"/>
  <c r="O367" i="1"/>
  <c r="O523" i="1"/>
  <c r="N584" i="1"/>
  <c r="N583" i="1" l="1"/>
  <c r="O522" i="1"/>
  <c r="O366" i="1"/>
  <c r="O314" i="1"/>
  <c r="O340" i="1"/>
  <c r="O158" i="1"/>
  <c r="O210" i="1"/>
  <c r="N582" i="1" l="1"/>
  <c r="N581" i="1" l="1"/>
  <c r="N580" i="1" l="1"/>
  <c r="N579" i="1" l="1"/>
  <c r="N578" i="1" l="1"/>
  <c r="N577" i="1" l="1"/>
  <c r="N576" i="1" l="1"/>
  <c r="N575" i="1" l="1"/>
  <c r="N574"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tc={89B10F01-9222-41E0-BE42-A17C9BE0436E}</author>
    <author>tc={7996DEC4-C77A-4EE6-AF35-1FB7C613DCD1}</author>
    <author>tc={3A16CA74-CF73-495D-A1A2-5D43465187E3}</author>
    <author>tc={9EBD9002-6455-4B88-B5EB-1B619BDC85C5}</author>
    <author>tc={5FFCC4D1-0C8F-4FD5-93D1-B727EB391F2E}</author>
    <author>tc={C0C014D0-F60C-42DA-BC26-140D3FA22F08}</author>
    <author>tc={55FE763C-59A7-4297-84AC-EA1998D0ABD6}</author>
    <author>tc={5CDE4F8B-854B-4635-985F-C3C945A6A752}</author>
    <author>tc={D1CFDC3E-08AE-4792-A88E-B534AA083B75}</author>
    <author>tc={51E78C14-E4E5-4452-8480-EDFB3FF853FA}</author>
    <author>tc={80F6DBBB-53FC-4B75-92E5-E93DE930DA58}</author>
    <author>tc={CDC6DA63-4A13-48E0-B237-ED8058B860E7}</author>
  </authors>
  <commentList>
    <comment ref="J1" authorId="0" shapeId="0" xr:uid="{89B10F01-9222-41E0-BE42-A17C9BE0436E}">
      <text>
        <t>[Threaded comment]
Your version of Excel allows you to read this threaded comment; however, any edits to it will get removed if the file is opened in a newer version of Excel. Learn more: https://go.microsoft.com/fwlink/?linkid=870924
Comment:
    Government Effectiveness. Reflects perceptions of the quality of public services, the quality of the civil service and the degree of its independence from political pressures, the quality of policy formulation and implementation, and the credibility of the government's commitment to such policies.</t>
      </text>
    </comment>
    <comment ref="K1" authorId="1" shapeId="0" xr:uid="{7996DEC4-C77A-4EE6-AF35-1FB7C613DCD1}">
      <text>
        <t>[Threaded comment]
Your version of Excel allows you to read this threaded comment; however, any edits to it will get removed if the file is opened in a newer version of Excel. Learn more: https://go.microsoft.com/fwlink/?linkid=870924
Comment:
    Rule of Law Reflects perceptions of the extent to which agents have confidence in and abide by the rules of society, and in particular the quality of contract enforcement, property rights, the police, and the courts, as well as the likelihood of crime and violence.</t>
      </text>
    </comment>
    <comment ref="L1" authorId="2" shapeId="0" xr:uid="{3A16CA74-CF73-495D-A1A2-5D43465187E3}">
      <text>
        <t>[Threaded comment]
Your version of Excel allows you to read this threaded comment; however, any edits to it will get removed if the file is opened in a newer version of Excel. Learn more: https://go.microsoft.com/fwlink/?linkid=870924
Comment:
    Control of Corruption. Reflects perceptions of the extent to which public power is exercised for private gain, including both petty and grand forms of corruption, as well as "capture" of the state by elites and private interests.</t>
      </text>
    </comment>
    <comment ref="O1" authorId="3" shapeId="0" xr:uid="{9EBD9002-6455-4B88-B5EB-1B619BDC85C5}">
      <text>
        <t>[Threaded comment]
Your version of Excel allows you to read this threaded comment; however, any edits to it will get removed if the file is opened in a newer version of Excel. Learn more: https://go.microsoft.com/fwlink/?linkid=870924
Comment:
    GDP per capita growth (annual %)</t>
      </text>
    </comment>
    <comment ref="P1" authorId="4" shapeId="0" xr:uid="{5FFCC4D1-0C8F-4FD5-93D1-B727EB391F2E}">
      <text>
        <t>[Threaded comment]
Your version of Excel allows you to read this threaded comment; however, any edits to it will get removed if the file is opened in a newer version of Excel. Learn more: https://go.microsoft.com/fwlink/?linkid=870924
Comment:
    Imports of goods and services (current US$) / GDP (current US$)
WORLD BANK</t>
      </text>
    </comment>
    <comment ref="Q1" authorId="5" shapeId="0" xr:uid="{C0C014D0-F60C-42DA-BC26-140D3FA22F08}">
      <text>
        <t>[Threaded comment]
Your version of Excel allows you to read this threaded comment; however, any edits to it will get removed if the file is opened in a newer version of Excel. Learn more: https://go.microsoft.com/fwlink/?linkid=870924
Comment:
    export of goods and services (current US$) / GDP (current US$)
WORLD BANK</t>
      </text>
    </comment>
    <comment ref="AE13" authorId="6" shapeId="0" xr:uid="{55FE763C-59A7-4297-84AC-EA1998D0ABD6}">
      <text>
        <t>[Threaded comment]
Your version of Excel allows you to read this threaded comment; however, any edits to it will get removed if the file is opened in a newer version of Excel. Learn more: https://go.microsoft.com/fwlink/?linkid=870924
Comment:
    Government Effectiveness. Reflects perceptions of the quality of public services, the quality of the civil service and the degree of its independence from political pressures, the quality of policy formulation and implementation, and the credibility of the government's commitment to such policies.</t>
      </text>
    </comment>
    <comment ref="AE14" authorId="7" shapeId="0" xr:uid="{5CDE4F8B-854B-4635-985F-C3C945A6A752}">
      <text>
        <t>[Threaded comment]
Your version of Excel allows you to read this threaded comment; however, any edits to it will get removed if the file is opened in a newer version of Excel. Learn more: https://go.microsoft.com/fwlink/?linkid=870924
Comment:
    Rule of Law Reflects perceptions of the extent to which agents have confidence in and abide by the rules of society, and in particular the quality of contract enforcement, property rights, the police, and the courts, as well as the likelihood of crime and violence.</t>
      </text>
    </comment>
    <comment ref="AE15" authorId="8" shapeId="0" xr:uid="{D1CFDC3E-08AE-4792-A88E-B534AA083B75}">
      <text>
        <t>[Threaded comment]
Your version of Excel allows you to read this threaded comment; however, any edits to it will get removed if the file is opened in a newer version of Excel. Learn more: https://go.microsoft.com/fwlink/?linkid=870924
Comment:
    Control of Corruption. Reflects perceptions of the extent to which public power is exercised for private gain, including both petty and grand forms of corruption, as well as "capture" of the state by elites and private interests.</t>
      </text>
    </comment>
    <comment ref="AE18" authorId="9" shapeId="0" xr:uid="{51E78C14-E4E5-4452-8480-EDFB3FF853FA}">
      <text>
        <t>[Threaded comment]
Your version of Excel allows you to read this threaded comment; however, any edits to it will get removed if the file is opened in a newer version of Excel. Learn more: https://go.microsoft.com/fwlink/?linkid=870924
Comment:
    GDP per capita growth (annual %)</t>
      </text>
    </comment>
    <comment ref="AE19" authorId="10" shapeId="0" xr:uid="{80F6DBBB-53FC-4B75-92E5-E93DE930DA58}">
      <text>
        <t>[Threaded comment]
Your version of Excel allows you to read this threaded comment; however, any edits to it will get removed if the file is opened in a newer version of Excel. Learn more: https://go.microsoft.com/fwlink/?linkid=870924
Comment:
    Imports of goods and services (current US$) / GDP (current US$)
WORLD BANK</t>
      </text>
    </comment>
    <comment ref="AE20" authorId="11" shapeId="0" xr:uid="{CDC6DA63-4A13-48E0-B237-ED8058B860E7}">
      <text>
        <t>[Threaded comment]
Your version of Excel allows you to read this threaded comment; however, any edits to it will get removed if the file is opened in a newer version of Excel. Learn more: https://go.microsoft.com/fwlink/?linkid=870924
Comment:
    export of goods and services (current US$) / GDP (current US$)
WORLD BANK</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tc={A4A7FD81-567D-4127-9F0B-C0E16494EA29}</author>
    <author>tc={E94900EF-4078-4359-B147-0E3367EC177D}</author>
    <author>tc={F7E4C168-E339-4203-91C7-A22975C034FD}</author>
    <author>tc={108A879F-225A-4C30-AD52-CA8D4AA96DB1}</author>
    <author>tc={9A428533-954E-4C04-911C-194D3276CACF}</author>
    <author>tc={4065F84E-74C5-47D3-BE3A-A1DE36A1C149}</author>
    <author>tc={7222AC05-17CC-42E1-984C-94827E7320A8}</author>
    <author>tc={38A98F15-0B73-4EB2-9B5E-DC5A56D628AF}</author>
    <author>tc={73870ED6-51E0-4462-B580-15CA29491C4F}</author>
    <author>tc={5605D406-B583-40E9-A0B7-50626E94D0C3}</author>
    <author>tc={4FAE821F-4813-4A14-8F18-440EE28068E0}</author>
    <author>tc={249A96DD-9DB6-4EED-AF09-E5A9D64C6B6E}</author>
  </authors>
  <commentList>
    <comment ref="L1" authorId="0" shapeId="0" xr:uid="{A4A7FD81-567D-4127-9F0B-C0E16494EA29}">
      <text>
        <t>[Threaded comment]
Your version of Excel allows you to read this threaded comment; however, any edits to it will get removed if the file is opened in a newer version of Excel. Learn more: https://go.microsoft.com/fwlink/?linkid=870924
Comment:
    Imports of goods and services (current US$) / GDP (current US$)
WORLD BANK</t>
      </text>
    </comment>
    <comment ref="M1" authorId="1" shapeId="0" xr:uid="{E94900EF-4078-4359-B147-0E3367EC177D}">
      <text>
        <t>[Threaded comment]
Your version of Excel allows you to read this threaded comment; however, any edits to it will get removed if the file is opened in a newer version of Excel. Learn more: https://go.microsoft.com/fwlink/?linkid=870924
Comment:
    Imports of goods and services (current US$) / GDP (current US$)
WORLD BANK</t>
      </text>
    </comment>
    <comment ref="N1" authorId="2" shapeId="0" xr:uid="{F7E4C168-E339-4203-91C7-A22975C034FD}">
      <text>
        <t>[Threaded comment]
Your version of Excel allows you to read this threaded comment; however, any edits to it will get removed if the file is opened in a newer version of Excel. Learn more: https://go.microsoft.com/fwlink/?linkid=870924
Comment:
    Imports of goods and services (current US$) / GDP (current US$)
WORLD BANK</t>
      </text>
    </comment>
    <comment ref="O1" authorId="3" shapeId="0" xr:uid="{108A879F-225A-4C30-AD52-CA8D4AA96DB1}">
      <text>
        <t>[Threaded comment]
Your version of Excel allows you to read this threaded comment; however, any edits to it will get removed if the file is opened in a newer version of Excel. Learn more: https://go.microsoft.com/fwlink/?linkid=870924
Comment:
    Imports of goods and services (current US$) / GDP (current US$)
WORLD BANK</t>
      </text>
    </comment>
    <comment ref="P1" authorId="4" shapeId="0" xr:uid="{9A428533-954E-4C04-911C-194D3276CACF}">
      <text>
        <t>[Threaded comment]
Your version of Excel allows you to read this threaded comment; however, any edits to it will get removed if the file is opened in a newer version of Excel. Learn more: https://go.microsoft.com/fwlink/?linkid=870924
Comment:
    Imports of goods and services (current US$) / GDP (current US$)
WORLD BANK</t>
      </text>
    </comment>
    <comment ref="Q1" authorId="5" shapeId="0" xr:uid="{4065F84E-74C5-47D3-BE3A-A1DE36A1C149}">
      <text>
        <t>[Threaded comment]
Your version of Excel allows you to read this threaded comment; however, any edits to it will get removed if the file is opened in a newer version of Excel. Learn more: https://go.microsoft.com/fwlink/?linkid=870924
Comment:
    Imports of goods and services (current US$) / GDP (current US$)
WORLD BANK</t>
      </text>
    </comment>
    <comment ref="R1" authorId="6" shapeId="0" xr:uid="{7222AC05-17CC-42E1-984C-94827E7320A8}">
      <text>
        <t>[Threaded comment]
Your version of Excel allows you to read this threaded comment; however, any edits to it will get removed if the file is opened in a newer version of Excel. Learn more: https://go.microsoft.com/fwlink/?linkid=870924
Comment:
    Imports of goods and services (current US$) / GDP (current US$)
WORLD BANK</t>
      </text>
    </comment>
    <comment ref="S1" authorId="7" shapeId="0" xr:uid="{38A98F15-0B73-4EB2-9B5E-DC5A56D628AF}">
      <text>
        <t>[Threaded comment]
Your version of Excel allows you to read this threaded comment; however, any edits to it will get removed if the file is opened in a newer version of Excel. Learn more: https://go.microsoft.com/fwlink/?linkid=870924
Comment:
    Imports of goods and services (current US$) / GDP (current US$)
WORLD BANK</t>
      </text>
    </comment>
    <comment ref="T1" authorId="8" shapeId="0" xr:uid="{73870ED6-51E0-4462-B580-15CA29491C4F}">
      <text>
        <t>[Threaded comment]
Your version of Excel allows you to read this threaded comment; however, any edits to it will get removed if the file is opened in a newer version of Excel. Learn more: https://go.microsoft.com/fwlink/?linkid=870924
Comment:
    Imports of goods and services (current US$) / GDP (current US$)
WORLD BANK</t>
      </text>
    </comment>
    <comment ref="U1" authorId="9" shapeId="0" xr:uid="{5605D406-B583-40E9-A0B7-50626E94D0C3}">
      <text>
        <t>[Threaded comment]
Your version of Excel allows you to read this threaded comment; however, any edits to it will get removed if the file is opened in a newer version of Excel. Learn more: https://go.microsoft.com/fwlink/?linkid=870924
Comment:
    Imports of goods and services (current US$) / GDP (current US$)
WORLD BANK</t>
      </text>
    </comment>
    <comment ref="V1" authorId="10" shapeId="0" xr:uid="{4FAE821F-4813-4A14-8F18-440EE28068E0}">
      <text>
        <t>[Threaded comment]
Your version of Excel allows you to read this threaded comment; however, any edits to it will get removed if the file is opened in a newer version of Excel. Learn more: https://go.microsoft.com/fwlink/?linkid=870924
Comment:
    Imports of goods and services (current US$) / GDP (current US$)
WORLD BANK</t>
      </text>
    </comment>
    <comment ref="W1" authorId="11" shapeId="0" xr:uid="{249A96DD-9DB6-4EED-AF09-E5A9D64C6B6E}">
      <text>
        <t>[Threaded comment]
Your version of Excel allows you to read this threaded comment; however, any edits to it will get removed if the file is opened in a newer version of Excel. Learn more: https://go.microsoft.com/fwlink/?linkid=870924
Comment:
    export of goods and services (current US$) / GDP (current US$)
WORLD BANK</t>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7E5A5B6-8F8C-4134-938C-7C7C513A2CA8}" keepAlive="1" name="Zapytanie — citizen-satisfaction-with-democracy" description="Połączenie z zapytaniem „citizen-satisfaction-with-democracy” w skoroszycie." type="5" refreshedVersion="0" background="1">
    <dbPr connection="Provider=Microsoft.Mashup.OleDb.1;Data Source=$Workbook$;Location=citizen-satisfaction-with-democracy;Extended Properties=&quot;&quot;" command="SELECT * FROM [citizen-satisfaction-with-democracy]"/>
  </connection>
  <connection id="2" xr16:uid="{9F41E5AE-32C3-414B-8F73-B9E644374657}" keepAlive="1" name="Zapytanie — citizen-support-for-democracy" description="Połączenie z zapytaniem „citizen-support-for-democracy” w skoroszycie." type="5" refreshedVersion="0" background="1">
    <dbPr connection="Provider=Microsoft.Mashup.OleDb.1;Data Source=$Workbook$;Location=citizen-support-for-democracy;Extended Properties=&quot;&quot;" command="SELECT * FROM [citizen-support-for-democracy]"/>
  </connection>
  <connection id="3" xr16:uid="{A858E5F5-0EEA-4EBD-A6F4-7989F1C998C2}" keepAlive="1" name="Zapytanie — Country_Year_V-Dem_Fullothers_CSV_v12 (2)" description="Połączenie z zapytaniem „Country_Year_V-Dem_Fullothers_CSV_v12 (2)” w skoroszycie." type="5" refreshedVersion="0" background="1">
    <dbPr connection="Provider=Microsoft.Mashup.OleDb.1;Data Source=$Workbook$;Location=&quot;Country_Year_V-Dem_Fullothers_CSV_v12 (2)&quot;;Extended Properties=&quot;&quot;" command="SELECT * FROM [Country_Year_V-Dem_Fullothers_CSV_v12 (2)]"/>
  </connection>
  <connection id="4" xr16:uid="{B75BE5C1-84AF-4ECA-A303-C658EA66E337}" keepAlive="1" name="Zapytanie — eff" description="Połączenie z zapytaniem „eff” w skoroszycie." type="5" refreshedVersion="0" background="1">
    <dbPr connection="Provider=Microsoft.Mashup.OleDb.1;Data Source=$Workbook$;Location=eff;Extended Properties=&quot;&quot;" command="SELECT * FROM [eff]"/>
  </connection>
  <connection id="5" xr16:uid="{EB1FA3E8-D68E-444E-8ADD-DD0B3DBCEF49}" keepAlive="1" name="Zapytanie — electoral-democracy-popw-vdem" description="Połączenie z zapytaniem „electoral-democracy-popw-vdem” w skoroszycie." type="5" refreshedVersion="0" background="1">
    <dbPr connection="Provider=Microsoft.Mashup.OleDb.1;Data Source=$Workbook$;Location=electoral-democracy-popw-vdem;Extended Properties=&quot;&quot;" command="SELECT * FROM [electoral-democracy-popw-vdem]"/>
  </connection>
  <connection id="6" xr16:uid="{8E4435D5-1F35-444A-AA73-0B0E88F4A444}" keepAlive="1" name="Zapytanie — HDR21-22_Composite_indices_complete_time_series" description="Połączenie z zapytaniem „HDR21-22_Composite_indices_complete_time_series” w skoroszycie." type="5" refreshedVersion="0" background="1">
    <dbPr connection="Provider=Microsoft.Mashup.OleDb.1;Data Source=$Workbook$;Location=HDR21-22_Composite_indices_complete_time_series;Extended Properties=&quot;&quot;" command="SELECT * FROM [HDR21-22_Composite_indices_complete_time_series]"/>
  </connection>
  <connection id="7" xr16:uid="{1905F180-02B7-4779-B124-D88613478B14}" keepAlive="1" name="Zapytanie — participatory-democracy-vdem" description="Połączenie z zapytaniem „participatory-democracy-vdem” w skoroszycie." type="5" refreshedVersion="0" background="1">
    <dbPr connection="Provider=Microsoft.Mashup.OleDb.1;Data Source=$Workbook$;Location=participatory-democracy-vdem;Extended Properties=&quot;&quot;" command="SELECT * FROM [participatory-democracy-vdem]"/>
  </connection>
  <connection id="8" xr16:uid="{566DB260-C9C5-4192-AE91-C36A7253BBA8}" keepAlive="1" name="Zapytanie — V-Dem-CY-Core-v12" description="Połączenie z zapytaniem „V-Dem-CY-Core-v12” w skoroszycie." type="5" refreshedVersion="0" background="1">
    <dbPr connection="Provider=Microsoft.Mashup.OleDb.1;Data Source=$Workbook$;Location=V-Dem-CY-Core-v12;Extended Properties=&quot;&quot;" command="SELECT * FROM [V-Dem-CY-Core-v12]"/>
  </connection>
</connections>
</file>

<file path=xl/sharedStrings.xml><?xml version="1.0" encoding="utf-8"?>
<sst xmlns="http://schemas.openxmlformats.org/spreadsheetml/2006/main" count="1978" uniqueCount="728">
  <si>
    <t>country</t>
  </si>
  <si>
    <t>coun3</t>
  </si>
  <si>
    <t>id_country</t>
  </si>
  <si>
    <t>year</t>
  </si>
  <si>
    <t>counyear</t>
  </si>
  <si>
    <t>miernik_syntetyczny</t>
  </si>
  <si>
    <t>cfsp_durable</t>
  </si>
  <si>
    <t>cfsp_democ</t>
  </si>
  <si>
    <t>vdem_v2x_egaldem</t>
  </si>
  <si>
    <t>wgi_goveff</t>
  </si>
  <si>
    <t>wgi_rl</t>
  </si>
  <si>
    <t>wgi_cc</t>
  </si>
  <si>
    <t>hdi_le</t>
  </si>
  <si>
    <t>hdi_ey</t>
  </si>
  <si>
    <t>wdi_GDP_growth</t>
  </si>
  <si>
    <t>export_gdp</t>
  </si>
  <si>
    <t>import_gdp</t>
  </si>
  <si>
    <t>kof_globalisation</t>
  </si>
  <si>
    <t>gcip_share1</t>
  </si>
  <si>
    <t>gcip_share2</t>
  </si>
  <si>
    <t>gcip_share3</t>
  </si>
  <si>
    <t>gcip_share4</t>
  </si>
  <si>
    <t>gcip_share5</t>
  </si>
  <si>
    <t>gcip_share6</t>
  </si>
  <si>
    <t>gcip_share7</t>
  </si>
  <si>
    <t>gcip_share8</t>
  </si>
  <si>
    <t>gcip_share9</t>
  </si>
  <si>
    <t>gcip_share10</t>
  </si>
  <si>
    <t>Albania</t>
  </si>
  <si>
    <t>ALB</t>
  </si>
  <si>
    <t>ALB1991</t>
  </si>
  <si>
    <t>ALB1992</t>
  </si>
  <si>
    <t>ALB1993</t>
  </si>
  <si>
    <t>ALB1994</t>
  </si>
  <si>
    <t>ALB1995</t>
  </si>
  <si>
    <t>ALB1996</t>
  </si>
  <si>
    <t>ALB1997</t>
  </si>
  <si>
    <t>ALB1998</t>
  </si>
  <si>
    <t>ALB1999</t>
  </si>
  <si>
    <t>ALB2000</t>
  </si>
  <si>
    <t>ALB2001</t>
  </si>
  <si>
    <t>ALB2002</t>
  </si>
  <si>
    <t>ALB2003</t>
  </si>
  <si>
    <t>ALB2004</t>
  </si>
  <si>
    <t>ALB2005</t>
  </si>
  <si>
    <t>ALB2006</t>
  </si>
  <si>
    <t>ALB2007</t>
  </si>
  <si>
    <t>ALB2008</t>
  </si>
  <si>
    <t>ALB2009</t>
  </si>
  <si>
    <t>ALB2010</t>
  </si>
  <si>
    <t>ALB2011</t>
  </si>
  <si>
    <t>ALB2012</t>
  </si>
  <si>
    <t>ALB2013</t>
  </si>
  <si>
    <t>ALB2014</t>
  </si>
  <si>
    <t>ALB2015</t>
  </si>
  <si>
    <t>ALB2016</t>
  </si>
  <si>
    <t>Armenia</t>
  </si>
  <si>
    <t>ARM</t>
  </si>
  <si>
    <t>ARM1991</t>
  </si>
  <si>
    <t>ARM1992</t>
  </si>
  <si>
    <t>ARM1993</t>
  </si>
  <si>
    <t>ARM1994</t>
  </si>
  <si>
    <t>ARM1995</t>
  </si>
  <si>
    <t>ARM1996</t>
  </si>
  <si>
    <t>ARM1997</t>
  </si>
  <si>
    <t>ARM1998</t>
  </si>
  <si>
    <t>ARM1999</t>
  </si>
  <si>
    <t>ARM2000</t>
  </si>
  <si>
    <t>ARM2001</t>
  </si>
  <si>
    <t>ARM2002</t>
  </si>
  <si>
    <t>ARM2003</t>
  </si>
  <si>
    <t>ARM2004</t>
  </si>
  <si>
    <t>ARM2005</t>
  </si>
  <si>
    <t>ARM2006</t>
  </si>
  <si>
    <t>ARM2007</t>
  </si>
  <si>
    <t>ARM2008</t>
  </si>
  <si>
    <t>ARM2009</t>
  </si>
  <si>
    <t>ARM2010</t>
  </si>
  <si>
    <t>ARM2011</t>
  </si>
  <si>
    <t>ARM2012</t>
  </si>
  <si>
    <t>ARM2013</t>
  </si>
  <si>
    <t>ARM2014</t>
  </si>
  <si>
    <t>ARM2015</t>
  </si>
  <si>
    <t>ARM2016</t>
  </si>
  <si>
    <t>Azerbaijan</t>
  </si>
  <si>
    <t>AZE</t>
  </si>
  <si>
    <t>AZE1991</t>
  </si>
  <si>
    <t>AZE1992</t>
  </si>
  <si>
    <t>AZE1993</t>
  </si>
  <si>
    <t>AZE1994</t>
  </si>
  <si>
    <t>AZE1995</t>
  </si>
  <si>
    <t>AZE1996</t>
  </si>
  <si>
    <t>AZE1997</t>
  </si>
  <si>
    <t>AZE1998</t>
  </si>
  <si>
    <t>AZE1999</t>
  </si>
  <si>
    <t>AZE2000</t>
  </si>
  <si>
    <t>AZE2001</t>
  </si>
  <si>
    <t>AZE2002</t>
  </si>
  <si>
    <t>AZE2003</t>
  </si>
  <si>
    <t>AZE2004</t>
  </si>
  <si>
    <t>AZE2005</t>
  </si>
  <si>
    <t>AZE2006</t>
  </si>
  <si>
    <t>AZE2007</t>
  </si>
  <si>
    <t>AZE2008</t>
  </si>
  <si>
    <t>AZE2009</t>
  </si>
  <si>
    <t>AZE2010</t>
  </si>
  <si>
    <t>AZE2011</t>
  </si>
  <si>
    <t>AZE2012</t>
  </si>
  <si>
    <t>AZE2013</t>
  </si>
  <si>
    <t>AZE2014</t>
  </si>
  <si>
    <t>AZE2015</t>
  </si>
  <si>
    <t>AZE2016</t>
  </si>
  <si>
    <t>Bulgaria</t>
  </si>
  <si>
    <t>BGR</t>
  </si>
  <si>
    <t>BGR1991</t>
  </si>
  <si>
    <t>BGR1992</t>
  </si>
  <si>
    <t>BGR1993</t>
  </si>
  <si>
    <t>BGR1994</t>
  </si>
  <si>
    <t>BGR1995</t>
  </si>
  <si>
    <t>BGR1996</t>
  </si>
  <si>
    <t>BGR1997</t>
  </si>
  <si>
    <t>BGR1998</t>
  </si>
  <si>
    <t>BGR1999</t>
  </si>
  <si>
    <t>BGR2000</t>
  </si>
  <si>
    <t>BGR2001</t>
  </si>
  <si>
    <t>BGR2002</t>
  </si>
  <si>
    <t>BGR2003</t>
  </si>
  <si>
    <t>BGR2004</t>
  </si>
  <si>
    <t>BGR2005</t>
  </si>
  <si>
    <t>BGR2006</t>
  </si>
  <si>
    <t>BGR2007</t>
  </si>
  <si>
    <t>BGR2008</t>
  </si>
  <si>
    <t>BGR2009</t>
  </si>
  <si>
    <t>BGR2010</t>
  </si>
  <si>
    <t>BGR2011</t>
  </si>
  <si>
    <t>BGR2012</t>
  </si>
  <si>
    <t>BGR2013</t>
  </si>
  <si>
    <t>BGR2014</t>
  </si>
  <si>
    <t>BGR2015</t>
  </si>
  <si>
    <t>BGR2016</t>
  </si>
  <si>
    <t>Belarus</t>
  </si>
  <si>
    <t>BLR</t>
  </si>
  <si>
    <t>BLR1991</t>
  </si>
  <si>
    <t>BLR1992</t>
  </si>
  <si>
    <t>BLR1993</t>
  </si>
  <si>
    <t>BLR1994</t>
  </si>
  <si>
    <t>BLR1995</t>
  </si>
  <si>
    <t>BLR1996</t>
  </si>
  <si>
    <t>BLR1997</t>
  </si>
  <si>
    <t>BLR1998</t>
  </si>
  <si>
    <t>BLR1999</t>
  </si>
  <si>
    <t>BLR2000</t>
  </si>
  <si>
    <t>BLR2001</t>
  </si>
  <si>
    <t>BLR2002</t>
  </si>
  <si>
    <t>BLR2003</t>
  </si>
  <si>
    <t>BLR2004</t>
  </si>
  <si>
    <t>BLR2005</t>
  </si>
  <si>
    <t>BLR2006</t>
  </si>
  <si>
    <t>BLR2007</t>
  </si>
  <si>
    <t>BLR2008</t>
  </si>
  <si>
    <t>BLR2009</t>
  </si>
  <si>
    <t>BLR2010</t>
  </si>
  <si>
    <t>BLR2011</t>
  </si>
  <si>
    <t>BLR2012</t>
  </si>
  <si>
    <t>BLR2013</t>
  </si>
  <si>
    <t>BLR2014</t>
  </si>
  <si>
    <t>BLR2015</t>
  </si>
  <si>
    <t>BLR2016</t>
  </si>
  <si>
    <t>Czech Republic</t>
  </si>
  <si>
    <t>CZE</t>
  </si>
  <si>
    <t>CZE1991</t>
  </si>
  <si>
    <t>CZE1992</t>
  </si>
  <si>
    <t>CZE1993</t>
  </si>
  <si>
    <t>CZE1994</t>
  </si>
  <si>
    <t>CZE1995</t>
  </si>
  <si>
    <t>CZE1996</t>
  </si>
  <si>
    <t>CZE1997</t>
  </si>
  <si>
    <t>CZE1998</t>
  </si>
  <si>
    <t>CZE1999</t>
  </si>
  <si>
    <t>CZE2000</t>
  </si>
  <si>
    <t>CZE2001</t>
  </si>
  <si>
    <t>CZE2002</t>
  </si>
  <si>
    <t>CZE2003</t>
  </si>
  <si>
    <t>CZE2004</t>
  </si>
  <si>
    <t>CZE2005</t>
  </si>
  <si>
    <t>CZE2006</t>
  </si>
  <si>
    <t>CZE2007</t>
  </si>
  <si>
    <t>CZE2008</t>
  </si>
  <si>
    <t>CZE2009</t>
  </si>
  <si>
    <t>CZE2010</t>
  </si>
  <si>
    <t>CZE2011</t>
  </si>
  <si>
    <t>CZE2012</t>
  </si>
  <si>
    <t>CZE2013</t>
  </si>
  <si>
    <t>CZE2014</t>
  </si>
  <si>
    <t>CZE2015</t>
  </si>
  <si>
    <t>CZE2016</t>
  </si>
  <si>
    <t>Estonia</t>
  </si>
  <si>
    <t>EST</t>
  </si>
  <si>
    <t>EST1991</t>
  </si>
  <si>
    <t>EST1992</t>
  </si>
  <si>
    <t>EST1993</t>
  </si>
  <si>
    <t>EST1994</t>
  </si>
  <si>
    <t>EST1995</t>
  </si>
  <si>
    <t>EST1996</t>
  </si>
  <si>
    <t>EST1997</t>
  </si>
  <si>
    <t>EST1998</t>
  </si>
  <si>
    <t>EST1999</t>
  </si>
  <si>
    <t>EST2000</t>
  </si>
  <si>
    <t>EST2001</t>
  </si>
  <si>
    <t>EST2002</t>
  </si>
  <si>
    <t>EST2003</t>
  </si>
  <si>
    <t>EST2004</t>
  </si>
  <si>
    <t>EST2005</t>
  </si>
  <si>
    <t>EST2006</t>
  </si>
  <si>
    <t>EST2007</t>
  </si>
  <si>
    <t>EST2008</t>
  </si>
  <si>
    <t>EST2009</t>
  </si>
  <si>
    <t>EST2010</t>
  </si>
  <si>
    <t>EST2011</t>
  </si>
  <si>
    <t>EST2012</t>
  </si>
  <si>
    <t>EST2013</t>
  </si>
  <si>
    <t>EST2014</t>
  </si>
  <si>
    <t>EST2015</t>
  </si>
  <si>
    <t>EST2016</t>
  </si>
  <si>
    <t>Georgia</t>
  </si>
  <si>
    <t>GEO</t>
  </si>
  <si>
    <t>GEO1991</t>
  </si>
  <si>
    <t>GEO1992</t>
  </si>
  <si>
    <t>GEO1993</t>
  </si>
  <si>
    <t>GEO1994</t>
  </si>
  <si>
    <t>GEO1995</t>
  </si>
  <si>
    <t>GEO1996</t>
  </si>
  <si>
    <t>GEO1997</t>
  </si>
  <si>
    <t>GEO1998</t>
  </si>
  <si>
    <t>GEO1999</t>
  </si>
  <si>
    <t>GEO2000</t>
  </si>
  <si>
    <t>GEO2001</t>
  </si>
  <si>
    <t>GEO2002</t>
  </si>
  <si>
    <t>GEO2003</t>
  </si>
  <si>
    <t>GEO2004</t>
  </si>
  <si>
    <t>GEO2005</t>
  </si>
  <si>
    <t>GEO2006</t>
  </si>
  <si>
    <t>GEO2007</t>
  </si>
  <si>
    <t>GEO2008</t>
  </si>
  <si>
    <t>GEO2009</t>
  </si>
  <si>
    <t>GEO2010</t>
  </si>
  <si>
    <t>GEO2011</t>
  </si>
  <si>
    <t>GEO2012</t>
  </si>
  <si>
    <t>GEO2013</t>
  </si>
  <si>
    <t>GEO2014</t>
  </si>
  <si>
    <t>GEO2015</t>
  </si>
  <si>
    <t>GEO2016</t>
  </si>
  <si>
    <t>Croatia</t>
  </si>
  <si>
    <t>HRV</t>
  </si>
  <si>
    <t>HRV1991</t>
  </si>
  <si>
    <t>HRV1992</t>
  </si>
  <si>
    <t>HRV1993</t>
  </si>
  <si>
    <t>HRV1994</t>
  </si>
  <si>
    <t>HRV1995</t>
  </si>
  <si>
    <t>HRV1996</t>
  </si>
  <si>
    <t>HRV1997</t>
  </si>
  <si>
    <t>HRV1998</t>
  </si>
  <si>
    <t>HRV1999</t>
  </si>
  <si>
    <t>HRV2000</t>
  </si>
  <si>
    <t>HRV2001</t>
  </si>
  <si>
    <t>HRV2002</t>
  </si>
  <si>
    <t>HRV2003</t>
  </si>
  <si>
    <t>HRV2004</t>
  </si>
  <si>
    <t>HRV2005</t>
  </si>
  <si>
    <t>HRV2006</t>
  </si>
  <si>
    <t>HRV2007</t>
  </si>
  <si>
    <t>HRV2008</t>
  </si>
  <si>
    <t>HRV2009</t>
  </si>
  <si>
    <t>HRV2010</t>
  </si>
  <si>
    <t>HRV2011</t>
  </si>
  <si>
    <t>HRV2012</t>
  </si>
  <si>
    <t>HRV2013</t>
  </si>
  <si>
    <t>HRV2014</t>
  </si>
  <si>
    <t>HRV2015</t>
  </si>
  <si>
    <t>HRV2016</t>
  </si>
  <si>
    <t>Hungary</t>
  </si>
  <si>
    <t>HUN</t>
  </si>
  <si>
    <t>HUN1991</t>
  </si>
  <si>
    <t>HUN1992</t>
  </si>
  <si>
    <t>HUN1993</t>
  </si>
  <si>
    <t>HUN1994</t>
  </si>
  <si>
    <t>HUN1995</t>
  </si>
  <si>
    <t>HUN1996</t>
  </si>
  <si>
    <t>HUN1997</t>
  </si>
  <si>
    <t>HUN1998</t>
  </si>
  <si>
    <t>HUN1999</t>
  </si>
  <si>
    <t>HUN2000</t>
  </si>
  <si>
    <t>HUN2001</t>
  </si>
  <si>
    <t>HUN2002</t>
  </si>
  <si>
    <t>HUN2003</t>
  </si>
  <si>
    <t>HUN2004</t>
  </si>
  <si>
    <t>HUN2005</t>
  </si>
  <si>
    <t>HUN2006</t>
  </si>
  <si>
    <t>HUN2007</t>
  </si>
  <si>
    <t>HUN2008</t>
  </si>
  <si>
    <t>HUN2009</t>
  </si>
  <si>
    <t>HUN2010</t>
  </si>
  <si>
    <t>HUN2011</t>
  </si>
  <si>
    <t>HUN2012</t>
  </si>
  <si>
    <t>HUN2013</t>
  </si>
  <si>
    <t>HUN2014</t>
  </si>
  <si>
    <t>HUN2015</t>
  </si>
  <si>
    <t>HUN2016</t>
  </si>
  <si>
    <t>Kazakhstan</t>
  </si>
  <si>
    <t>KAZ</t>
  </si>
  <si>
    <t>KAZ1991</t>
  </si>
  <si>
    <t>KAZ1992</t>
  </si>
  <si>
    <t>KAZ1993</t>
  </si>
  <si>
    <t>KAZ1994</t>
  </si>
  <si>
    <t>KAZ1995</t>
  </si>
  <si>
    <t>KAZ1996</t>
  </si>
  <si>
    <t>KAZ1997</t>
  </si>
  <si>
    <t>KAZ1998</t>
  </si>
  <si>
    <t>KAZ1999</t>
  </si>
  <si>
    <t>KAZ2000</t>
  </si>
  <si>
    <t>KAZ2001</t>
  </si>
  <si>
    <t>KAZ2002</t>
  </si>
  <si>
    <t>KAZ2003</t>
  </si>
  <si>
    <t>KAZ2004</t>
  </si>
  <si>
    <t>KAZ2005</t>
  </si>
  <si>
    <t>KAZ2006</t>
  </si>
  <si>
    <t>KAZ2007</t>
  </si>
  <si>
    <t>KAZ2008</t>
  </si>
  <si>
    <t>KAZ2009</t>
  </si>
  <si>
    <t>KAZ2010</t>
  </si>
  <si>
    <t>KAZ2011</t>
  </si>
  <si>
    <t>KAZ2012</t>
  </si>
  <si>
    <t>KAZ2013</t>
  </si>
  <si>
    <t>KAZ2014</t>
  </si>
  <si>
    <t>KAZ2015</t>
  </si>
  <si>
    <t>KAZ2016</t>
  </si>
  <si>
    <t>Kyrgyz Republic</t>
  </si>
  <si>
    <t>KGZ</t>
  </si>
  <si>
    <t>KGZ1991</t>
  </si>
  <si>
    <t>KGZ1992</t>
  </si>
  <si>
    <t>KGZ1993</t>
  </si>
  <si>
    <t>KGZ1994</t>
  </si>
  <si>
    <t>KGZ1995</t>
  </si>
  <si>
    <t>KGZ1996</t>
  </si>
  <si>
    <t>KGZ1997</t>
  </si>
  <si>
    <t>KGZ1998</t>
  </si>
  <si>
    <t>KGZ1999</t>
  </si>
  <si>
    <t>KGZ2000</t>
  </si>
  <si>
    <t>KGZ2001</t>
  </si>
  <si>
    <t>KGZ2002</t>
  </si>
  <si>
    <t>KGZ2003</t>
  </si>
  <si>
    <t>KGZ2004</t>
  </si>
  <si>
    <t>KGZ2005</t>
  </si>
  <si>
    <t>KGZ2006</t>
  </si>
  <si>
    <t>KGZ2007</t>
  </si>
  <si>
    <t>KGZ2008</t>
  </si>
  <si>
    <t>KGZ2009</t>
  </si>
  <si>
    <t>KGZ2010</t>
  </si>
  <si>
    <t>KGZ2011</t>
  </si>
  <si>
    <t>KGZ2012</t>
  </si>
  <si>
    <t>KGZ2013</t>
  </si>
  <si>
    <t>KGZ2014</t>
  </si>
  <si>
    <t>KGZ2015</t>
  </si>
  <si>
    <t>KGZ2016</t>
  </si>
  <si>
    <t>Lithuania</t>
  </si>
  <si>
    <t>LTU</t>
  </si>
  <si>
    <t>LTU1991</t>
  </si>
  <si>
    <t>LTU1992</t>
  </si>
  <si>
    <t>LTU1993</t>
  </si>
  <si>
    <t>LTU1994</t>
  </si>
  <si>
    <t>LTU1995</t>
  </si>
  <si>
    <t>LTU1996</t>
  </si>
  <si>
    <t>LTU1997</t>
  </si>
  <si>
    <t>LTU1998</t>
  </si>
  <si>
    <t>LTU1999</t>
  </si>
  <si>
    <t>LTU2000</t>
  </si>
  <si>
    <t>LTU2001</t>
  </si>
  <si>
    <t>LTU2002</t>
  </si>
  <si>
    <t>LTU2003</t>
  </si>
  <si>
    <t>LTU2004</t>
  </si>
  <si>
    <t>LTU2005</t>
  </si>
  <si>
    <t>LTU2006</t>
  </si>
  <si>
    <t>LTU2007</t>
  </si>
  <si>
    <t>LTU2008</t>
  </si>
  <si>
    <t>LTU2009</t>
  </si>
  <si>
    <t>LTU2010</t>
  </si>
  <si>
    <t>LTU2011</t>
  </si>
  <si>
    <t>LTU2012</t>
  </si>
  <si>
    <t>LTU2013</t>
  </si>
  <si>
    <t>LTU2014</t>
  </si>
  <si>
    <t>LTU2015</t>
  </si>
  <si>
    <t>LTU2016</t>
  </si>
  <si>
    <t>Latvia</t>
  </si>
  <si>
    <t>LVA</t>
  </si>
  <si>
    <t>LVA1991</t>
  </si>
  <si>
    <t>LVA1992</t>
  </si>
  <si>
    <t>LVA1993</t>
  </si>
  <si>
    <t>LVA1994</t>
  </si>
  <si>
    <t>LVA1995</t>
  </si>
  <si>
    <t>LVA1996</t>
  </si>
  <si>
    <t>LVA1997</t>
  </si>
  <si>
    <t>LVA1998</t>
  </si>
  <si>
    <t>LVA1999</t>
  </si>
  <si>
    <t>LVA2000</t>
  </si>
  <si>
    <t>LVA2001</t>
  </si>
  <si>
    <t>LVA2002</t>
  </si>
  <si>
    <t>LVA2003</t>
  </si>
  <si>
    <t>LVA2004</t>
  </si>
  <si>
    <t>LVA2005</t>
  </si>
  <si>
    <t>LVA2006</t>
  </si>
  <si>
    <t>LVA2007</t>
  </si>
  <si>
    <t>LVA2008</t>
  </si>
  <si>
    <t>LVA2009</t>
  </si>
  <si>
    <t>LVA2010</t>
  </si>
  <si>
    <t>LVA2011</t>
  </si>
  <si>
    <t>LVA2012</t>
  </si>
  <si>
    <t>LVA2013</t>
  </si>
  <si>
    <t>LVA2014</t>
  </si>
  <si>
    <t>LVA2015</t>
  </si>
  <si>
    <t>LVA2016</t>
  </si>
  <si>
    <t>Moldova</t>
  </si>
  <si>
    <t>MDA</t>
  </si>
  <si>
    <t>MDA1991</t>
  </si>
  <si>
    <t>MDA1992</t>
  </si>
  <si>
    <t>MDA1993</t>
  </si>
  <si>
    <t>MDA1994</t>
  </si>
  <si>
    <t>MDA1995</t>
  </si>
  <si>
    <t>MDA1996</t>
  </si>
  <si>
    <t>MDA1997</t>
  </si>
  <si>
    <t>MDA1998</t>
  </si>
  <si>
    <t>MDA1999</t>
  </si>
  <si>
    <t>MDA2000</t>
  </si>
  <si>
    <t>MDA2001</t>
  </si>
  <si>
    <t>MDA2002</t>
  </si>
  <si>
    <t>MDA2003</t>
  </si>
  <si>
    <t>MDA2004</t>
  </si>
  <si>
    <t>MDA2005</t>
  </si>
  <si>
    <t>MDA2006</t>
  </si>
  <si>
    <t>MDA2007</t>
  </si>
  <si>
    <t>MDA2008</t>
  </si>
  <si>
    <t>MDA2009</t>
  </si>
  <si>
    <t>MDA2010</t>
  </si>
  <si>
    <t>MDA2011</t>
  </si>
  <si>
    <t>MDA2012</t>
  </si>
  <si>
    <t>MDA2013</t>
  </si>
  <si>
    <t>MDA2014</t>
  </si>
  <si>
    <t>MDA2015</t>
  </si>
  <si>
    <t>MDA2016</t>
  </si>
  <si>
    <t>Macedonia, FYR</t>
  </si>
  <si>
    <t>MKD</t>
  </si>
  <si>
    <t>MKD1991</t>
  </si>
  <si>
    <t>MKD1992</t>
  </si>
  <si>
    <t>MKD1993</t>
  </si>
  <si>
    <t>MKD1994</t>
  </si>
  <si>
    <t>MKD1995</t>
  </si>
  <si>
    <t>MKD1996</t>
  </si>
  <si>
    <t>MKD1997</t>
  </si>
  <si>
    <t>MKD1998</t>
  </si>
  <si>
    <t>MKD1999</t>
  </si>
  <si>
    <t>MKD2000</t>
  </si>
  <si>
    <t>MKD2001</t>
  </si>
  <si>
    <t>MKD2002</t>
  </si>
  <si>
    <t>MKD2003</t>
  </si>
  <si>
    <t>MKD2004</t>
  </si>
  <si>
    <t>MKD2005</t>
  </si>
  <si>
    <t>MKD2006</t>
  </si>
  <si>
    <t>MKD2007</t>
  </si>
  <si>
    <t>MKD2008</t>
  </si>
  <si>
    <t>MKD2009</t>
  </si>
  <si>
    <t>MKD2010</t>
  </si>
  <si>
    <t>MKD2011</t>
  </si>
  <si>
    <t>MKD2012</t>
  </si>
  <si>
    <t>MKD2013</t>
  </si>
  <si>
    <t>MKD2014</t>
  </si>
  <si>
    <t>MKD2015</t>
  </si>
  <si>
    <t>MKD2016</t>
  </si>
  <si>
    <t>Poland</t>
  </si>
  <si>
    <t>POL</t>
  </si>
  <si>
    <t>POL1991</t>
  </si>
  <si>
    <t>POL1992</t>
  </si>
  <si>
    <t>POL1993</t>
  </si>
  <si>
    <t>POL1994</t>
  </si>
  <si>
    <t>POL1995</t>
  </si>
  <si>
    <t>POL1996</t>
  </si>
  <si>
    <t>POL1997</t>
  </si>
  <si>
    <t>POL1998</t>
  </si>
  <si>
    <t>POL1999</t>
  </si>
  <si>
    <t>POL2000</t>
  </si>
  <si>
    <t>POL2001</t>
  </si>
  <si>
    <t>POL2002</t>
  </si>
  <si>
    <t>POL2003</t>
  </si>
  <si>
    <t>POL2004</t>
  </si>
  <si>
    <t>POL2005</t>
  </si>
  <si>
    <t>POL2006</t>
  </si>
  <si>
    <t>POL2007</t>
  </si>
  <si>
    <t>POL2008</t>
  </si>
  <si>
    <t>POL2009</t>
  </si>
  <si>
    <t>POL2010</t>
  </si>
  <si>
    <t>POL2011</t>
  </si>
  <si>
    <t>POL2012</t>
  </si>
  <si>
    <t>POL2013</t>
  </si>
  <si>
    <t>POL2014</t>
  </si>
  <si>
    <t>POL2015</t>
  </si>
  <si>
    <t>POL2016</t>
  </si>
  <si>
    <t>Romania</t>
  </si>
  <si>
    <t>ROU</t>
  </si>
  <si>
    <t>ROU1991</t>
  </si>
  <si>
    <t>ROU1992</t>
  </si>
  <si>
    <t>ROU1993</t>
  </si>
  <si>
    <t>ROU1994</t>
  </si>
  <si>
    <t>ROU1995</t>
  </si>
  <si>
    <t>ROU1996</t>
  </si>
  <si>
    <t>ROU1997</t>
  </si>
  <si>
    <t>ROU1998</t>
  </si>
  <si>
    <t>ROU1999</t>
  </si>
  <si>
    <t>ROU2000</t>
  </si>
  <si>
    <t>ROU2001</t>
  </si>
  <si>
    <t>ROU2002</t>
  </si>
  <si>
    <t>ROU2003</t>
  </si>
  <si>
    <t>ROU2004</t>
  </si>
  <si>
    <t>ROU2005</t>
  </si>
  <si>
    <t>ROU2006</t>
  </si>
  <si>
    <t>ROU2007</t>
  </si>
  <si>
    <t>ROU2008</t>
  </si>
  <si>
    <t>ROU2009</t>
  </si>
  <si>
    <t>ROU2010</t>
  </si>
  <si>
    <t>ROU2011</t>
  </si>
  <si>
    <t>ROU2012</t>
  </si>
  <si>
    <t>ROU2013</t>
  </si>
  <si>
    <t>ROU2014</t>
  </si>
  <si>
    <t>ROU2015</t>
  </si>
  <si>
    <t>ROU2016</t>
  </si>
  <si>
    <t>Russian Federation</t>
  </si>
  <si>
    <t>RUS</t>
  </si>
  <si>
    <t>RUS1991</t>
  </si>
  <si>
    <t>RUS1992</t>
  </si>
  <si>
    <t>RUS1993</t>
  </si>
  <si>
    <t>RUS1994</t>
  </si>
  <si>
    <t>RUS1995</t>
  </si>
  <si>
    <t>RUS1996</t>
  </si>
  <si>
    <t>RUS1997</t>
  </si>
  <si>
    <t>RUS1998</t>
  </si>
  <si>
    <t>RUS1999</t>
  </si>
  <si>
    <t>RUS2000</t>
  </si>
  <si>
    <t>RUS2001</t>
  </si>
  <si>
    <t>RUS2002</t>
  </si>
  <si>
    <t>RUS2003</t>
  </si>
  <si>
    <t>RUS2004</t>
  </si>
  <si>
    <t>RUS2005</t>
  </si>
  <si>
    <t>RUS2006</t>
  </si>
  <si>
    <t>RUS2007</t>
  </si>
  <si>
    <t>RUS2008</t>
  </si>
  <si>
    <t>RUS2009</t>
  </si>
  <si>
    <t>RUS2010</t>
  </si>
  <si>
    <t>RUS2011</t>
  </si>
  <si>
    <t>RUS2012</t>
  </si>
  <si>
    <t>RUS2013</t>
  </si>
  <si>
    <t>RUS2014</t>
  </si>
  <si>
    <t>RUS2015</t>
  </si>
  <si>
    <t>RUS2016</t>
  </si>
  <si>
    <t>Slovak Republic</t>
  </si>
  <si>
    <t>SVK</t>
  </si>
  <si>
    <t>SVK1991</t>
  </si>
  <si>
    <t>SVK1992</t>
  </si>
  <si>
    <t>SVK1993</t>
  </si>
  <si>
    <t>SVK1994</t>
  </si>
  <si>
    <t>SVK1995</t>
  </si>
  <si>
    <t>SVK1996</t>
  </si>
  <si>
    <t>SVK1997</t>
  </si>
  <si>
    <t>SVK1998</t>
  </si>
  <si>
    <t>SVK1999</t>
  </si>
  <si>
    <t>SVK2000</t>
  </si>
  <si>
    <t>SVK2001</t>
  </si>
  <si>
    <t>SVK2002</t>
  </si>
  <si>
    <t>SVK2003</t>
  </si>
  <si>
    <t>SVK2004</t>
  </si>
  <si>
    <t>SVK2005</t>
  </si>
  <si>
    <t>SVK2006</t>
  </si>
  <si>
    <t>SVK2007</t>
  </si>
  <si>
    <t>SVK2008</t>
  </si>
  <si>
    <t>SVK2009</t>
  </si>
  <si>
    <t>SVK2010</t>
  </si>
  <si>
    <t>SVK2011</t>
  </si>
  <si>
    <t>SVK2012</t>
  </si>
  <si>
    <t>SVK2013</t>
  </si>
  <si>
    <t>SVK2014</t>
  </si>
  <si>
    <t>SVK2015</t>
  </si>
  <si>
    <t>SVK2016</t>
  </si>
  <si>
    <t>Slovenia</t>
  </si>
  <si>
    <t>SVN</t>
  </si>
  <si>
    <t>SVN1991</t>
  </si>
  <si>
    <t>SVN1992</t>
  </si>
  <si>
    <t>SVN1993</t>
  </si>
  <si>
    <t>SVN1994</t>
  </si>
  <si>
    <t>SVN1995</t>
  </si>
  <si>
    <t>SVN1996</t>
  </si>
  <si>
    <t>SVN1997</t>
  </si>
  <si>
    <t>SVN1998</t>
  </si>
  <si>
    <t>SVN1999</t>
  </si>
  <si>
    <t>SVN2000</t>
  </si>
  <si>
    <t>SVN2001</t>
  </si>
  <si>
    <t>SVN2002</t>
  </si>
  <si>
    <t>SVN2003</t>
  </si>
  <si>
    <t>SVN2004</t>
  </si>
  <si>
    <t>SVN2005</t>
  </si>
  <si>
    <t>SVN2006</t>
  </si>
  <si>
    <t>SVN2007</t>
  </si>
  <si>
    <t>SVN2008</t>
  </si>
  <si>
    <t>SVN2009</t>
  </si>
  <si>
    <t>SVN2010</t>
  </si>
  <si>
    <t>SVN2011</t>
  </si>
  <si>
    <t>SVN2012</t>
  </si>
  <si>
    <t>SVN2013</t>
  </si>
  <si>
    <t>SVN2014</t>
  </si>
  <si>
    <t>SVN2015</t>
  </si>
  <si>
    <t>SVN2016</t>
  </si>
  <si>
    <t>Tajikistan</t>
  </si>
  <si>
    <t>TJK</t>
  </si>
  <si>
    <t>TJK1991</t>
  </si>
  <si>
    <t>TJK1992</t>
  </si>
  <si>
    <t>TJK1993</t>
  </si>
  <si>
    <t>TJK1994</t>
  </si>
  <si>
    <t>TJK1995</t>
  </si>
  <si>
    <t>TJK1996</t>
  </si>
  <si>
    <t>TJK1997</t>
  </si>
  <si>
    <t>TJK1998</t>
  </si>
  <si>
    <t>TJK1999</t>
  </si>
  <si>
    <t>TJK2000</t>
  </si>
  <si>
    <t>TJK2001</t>
  </si>
  <si>
    <t>TJK2002</t>
  </si>
  <si>
    <t>TJK2003</t>
  </si>
  <si>
    <t>TJK2004</t>
  </si>
  <si>
    <t>TJK2005</t>
  </si>
  <si>
    <t>TJK2006</t>
  </si>
  <si>
    <t>TJK2007</t>
  </si>
  <si>
    <t>TJK2008</t>
  </si>
  <si>
    <t>TJK2009</t>
  </si>
  <si>
    <t>TJK2010</t>
  </si>
  <si>
    <t>TJK2011</t>
  </si>
  <si>
    <t>TJK2012</t>
  </si>
  <si>
    <t>TJK2013</t>
  </si>
  <si>
    <t>TJK2014</t>
  </si>
  <si>
    <t>TJK2015</t>
  </si>
  <si>
    <t>TJK2016</t>
  </si>
  <si>
    <t>Turkmenistan</t>
  </si>
  <si>
    <t>TKM</t>
  </si>
  <si>
    <t>TKM1991</t>
  </si>
  <si>
    <t>TKM1992</t>
  </si>
  <si>
    <t>TKM1993</t>
  </si>
  <si>
    <t>TKM1994</t>
  </si>
  <si>
    <t>TKM1995</t>
  </si>
  <si>
    <t>TKM1996</t>
  </si>
  <si>
    <t>TKM1997</t>
  </si>
  <si>
    <t>TKM1998</t>
  </si>
  <si>
    <t>TKM1999</t>
  </si>
  <si>
    <t>TKM2000</t>
  </si>
  <si>
    <t>TKM2001</t>
  </si>
  <si>
    <t>TKM2002</t>
  </si>
  <si>
    <t>TKM2003</t>
  </si>
  <si>
    <t>TKM2004</t>
  </si>
  <si>
    <t>TKM2005</t>
  </si>
  <si>
    <t>TKM2006</t>
  </si>
  <si>
    <t>TKM2007</t>
  </si>
  <si>
    <t>TKM2008</t>
  </si>
  <si>
    <t>TKM2009</t>
  </si>
  <si>
    <t>TKM2010</t>
  </si>
  <si>
    <t>TKM2011</t>
  </si>
  <si>
    <t>TKM2012</t>
  </si>
  <si>
    <t>TKM2013</t>
  </si>
  <si>
    <t>TKM2014</t>
  </si>
  <si>
    <t>TKM2015</t>
  </si>
  <si>
    <t>TKM2016</t>
  </si>
  <si>
    <t>Ukraine</t>
  </si>
  <si>
    <t>UKR</t>
  </si>
  <si>
    <t>UKR1991</t>
  </si>
  <si>
    <t>UKR1992</t>
  </si>
  <si>
    <t>UKR1993</t>
  </si>
  <si>
    <t>UKR1994</t>
  </si>
  <si>
    <t>UKR1995</t>
  </si>
  <si>
    <t>UKR1996</t>
  </si>
  <si>
    <t>UKR1997</t>
  </si>
  <si>
    <t>UKR1998</t>
  </si>
  <si>
    <t>UKR1999</t>
  </si>
  <si>
    <t>UKR2000</t>
  </si>
  <si>
    <t>UKR2001</t>
  </si>
  <si>
    <t>UKR2002</t>
  </si>
  <si>
    <t>UKR2003</t>
  </si>
  <si>
    <t>UKR2004</t>
  </si>
  <si>
    <t>UKR2005</t>
  </si>
  <si>
    <t>UKR2006</t>
  </si>
  <si>
    <t>UKR2007</t>
  </si>
  <si>
    <t>UKR2008</t>
  </si>
  <si>
    <t>UKR2009</t>
  </si>
  <si>
    <t>UKR2010</t>
  </si>
  <si>
    <t>UKR2011</t>
  </si>
  <si>
    <t>UKR2012</t>
  </si>
  <si>
    <t>UKR2013</t>
  </si>
  <si>
    <t>UKR2014</t>
  </si>
  <si>
    <t>UKR2015</t>
  </si>
  <si>
    <t>UKR2016</t>
  </si>
  <si>
    <t>Uzbekistan</t>
  </si>
  <si>
    <t>UZB</t>
  </si>
  <si>
    <t>UZB1991</t>
  </si>
  <si>
    <t>UZB1992</t>
  </si>
  <si>
    <t>UZB1993</t>
  </si>
  <si>
    <t>UZB1994</t>
  </si>
  <si>
    <t>UZB1995</t>
  </si>
  <si>
    <t>UZB1996</t>
  </si>
  <si>
    <t>UZB1997</t>
  </si>
  <si>
    <t>UZB1998</t>
  </si>
  <si>
    <t>UZB1999</t>
  </si>
  <si>
    <t>UZB2000</t>
  </si>
  <si>
    <t>UZB2001</t>
  </si>
  <si>
    <t>UZB2002</t>
  </si>
  <si>
    <t>UZB2003</t>
  </si>
  <si>
    <t>UZB2004</t>
  </si>
  <si>
    <t>UZB2005</t>
  </si>
  <si>
    <t>UZB2006</t>
  </si>
  <si>
    <t>UZB2007</t>
  </si>
  <si>
    <t>UZB2008</t>
  </si>
  <si>
    <t>UZB2009</t>
  </si>
  <si>
    <t>UZB2010</t>
  </si>
  <si>
    <t>UZB2011</t>
  </si>
  <si>
    <t>UZB2012</t>
  </si>
  <si>
    <t>UZB2013</t>
  </si>
  <si>
    <t>UZB2014</t>
  </si>
  <si>
    <t>UZB2015</t>
  </si>
  <si>
    <t>UZB2016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</si>
</sst>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1"/>
      <color theme="1"/>
      <name val="Calibri"/>
      <family val="2"/>
      <charset val="238"/>
      <scheme val="minor"/>
    </font>
    <font>
      <sz val="11"/>
      <color theme="1"/>
      <name val="Calibri"/>
      <family val="2"/>
      <charset val="238"/>
      <scheme val="minor"/>
    </font>
    <font>
      <sz val="11"/>
      <color rgb="FFFF0000"/>
      <name val="Calibri"/>
      <family val="2"/>
      <charset val="238"/>
      <scheme val="minor"/>
    </font>
  </fonts>
  <fills count="11">
    <fill>
      <patternFill patternType="none"/>
    </fill>
    <fill>
      <patternFill patternType="gray125"/>
    </fill>
    <fill>
      <patternFill patternType="solid">
        <fgColor theme="6" tint="0.79998168889431442"/>
        <bgColor indexed="64"/>
      </patternFill>
    </fill>
    <fill>
      <patternFill patternType="solid">
        <fgColor theme="7" tint="0.79998168889431442"/>
        <bgColor indexed="64"/>
      </patternFill>
    </fill>
    <fill>
      <patternFill patternType="solid">
        <fgColor theme="2" tint="-9.9978637043366805E-2"/>
        <bgColor indexed="64"/>
      </patternFill>
    </fill>
    <fill>
      <patternFill patternType="solid">
        <fgColor theme="3" tint="0.59999389629810485"/>
        <bgColor indexed="64"/>
      </patternFill>
    </fill>
    <fill>
      <patternFill patternType="solid">
        <fgColor theme="3" tint="0.59999389629810485"/>
        <bgColor theme="9" tint="0.79998168889431442"/>
      </patternFill>
    </fill>
    <fill>
      <patternFill patternType="solid">
        <fgColor rgb="FFDACFF9"/>
        <bgColor indexed="64"/>
      </patternFill>
    </fill>
    <fill>
      <patternFill patternType="solid">
        <fgColor rgb="FFFFFF00"/>
        <bgColor indexed="64"/>
      </patternFill>
    </fill>
    <fill>
      <patternFill patternType="solid">
        <fgColor rgb="FFD9E1F2"/>
        <bgColor indexed="64"/>
      </patternFill>
    </fill>
    <fill>
      <patternFill patternType="solid">
        <fgColor rgb="FFC6E0B4"/>
        <bgColor indexed="64"/>
      </patternFill>
    </fill>
  </fills>
  <borders count="2">
    <border>
      <left/>
      <right/>
      <top/>
      <bottom/>
      <diagonal/>
    </border>
    <border>
      <left/>
      <right/>
      <top style="thin">
        <color theme="9" tint="0.39997558519241921"/>
      </top>
      <bottom style="thin">
        <color theme="9" tint="0.39997558519241921"/>
      </bottom>
      <diagonal/>
    </border>
  </borders>
  <cellStyleXfs count="2">
    <xf numFmtId="0" fontId="0" fillId="0" borderId="0"/>
    <xf numFmtId="9" fontId="1" fillId="0" borderId="0" applyFont="0" applyFill="0" applyBorder="0" applyAlignment="0" applyProtection="0"/>
  </cellStyleXfs>
  <cellXfs count="16">
    <xf numFmtId="0" fontId="0" fillId="0" borderId="0" xfId="0"/>
    <xf numFmtId="0" fontId="0" fillId="2" borderId="0" xfId="0" applyFill="1"/>
    <xf numFmtId="0" fontId="0" fillId="3" borderId="0" xfId="0" applyFill="1"/>
    <xf numFmtId="2" fontId="0" fillId="3" borderId="0" xfId="0" applyNumberFormat="1" applyFill="1"/>
    <xf numFmtId="0" fontId="0" fillId="4" borderId="0" xfId="0" applyFill="1"/>
    <xf numFmtId="0" fontId="0" fillId="5" borderId="0" xfId="0" applyFill="1"/>
    <xf numFmtId="0" fontId="0" fillId="6" borderId="1" xfId="0" applyFill="1" applyBorder="1"/>
    <xf numFmtId="0" fontId="0" fillId="5" borderId="1" xfId="0" applyFill="1" applyBorder="1"/>
    <xf numFmtId="0" fontId="0" fillId="7" borderId="0" xfId="0" applyFill="1"/>
    <xf numFmtId="0" fontId="0" fillId="8" borderId="0" xfId="0" applyFill="1"/>
    <xf numFmtId="2" fontId="0" fillId="8" borderId="0" xfId="0" applyNumberFormat="1" applyFill="1"/>
    <xf numFmtId="1" fontId="2" fillId="9" borderId="0" xfId="1" applyNumberFormat="1" applyFont="1" applyFill="1"/>
    <xf numFmtId="0" fontId="0" fillId="9" borderId="0" xfId="0" applyFill="1"/>
    <xf numFmtId="1" fontId="1" fillId="9" borderId="0" xfId="1" applyNumberFormat="1" applyFill="1"/>
    <xf numFmtId="1" fontId="0" fillId="9" borderId="0" xfId="0" applyNumberFormat="1" applyFill="1"/>
    <xf numFmtId="0" fontId="0" fillId="10" borderId="0" xfId="0" applyFill="1"/>
  </cellXfs>
  <cellStyles count="2">
    <cellStyle name="Normalny" xfId="0" builtinId="0"/>
    <cellStyle name="Procentowy" xfId="1" builtinId="5"/>
  </cellStyles>
  <dxfs count="0"/>
  <tableStyles count="0" defaultTableStyle="TableStyleMedium2" defaultPivotStyle="PivotStyleLight16"/>
  <colors>
    <mruColors>
      <color rgb="FFDACFF9"/>
      <color rgb="FFA387F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theme" Target="theme/theme1.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 Id="rId9" Type="http://schemas.openxmlformats.org/officeDocument/2006/relationships/customXml" Target="../customXml/item1.xml"/></Relationships>
</file>

<file path=xl/persons/person.xml><?xml version="1.0" encoding="utf-8"?>
<personList xmlns="http://schemas.microsoft.com/office/spreadsheetml/2018/threadedcomments" xmlns:x="http://schemas.openxmlformats.org/spreadsheetml/2006/main">
  <person displayName="Monika Wesołowska" id="{A31F1E3A-9C50-4475-AED6-1179FDAD8293}" userId="316b7b296c10e507"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J1" dT="2022-11-18T22:30:34.03" personId="{A31F1E3A-9C50-4475-AED6-1179FDAD8293}" id="{89B10F01-9222-41E0-BE42-A17C9BE0436E}">
    <text>Government Effectiveness. Reflects perceptions of the quality of public services, the quality of the civil service and the degree of its independence from political pressures, the quality of policy formulation and implementation, and the credibility of the government's commitment to such policies.</text>
  </threadedComment>
  <threadedComment ref="K1" dT="2022-11-18T22:58:52.43" personId="{A31F1E3A-9C50-4475-AED6-1179FDAD8293}" id="{7996DEC4-C77A-4EE6-AF35-1FB7C613DCD1}">
    <text>Rule of Law Reflects perceptions of the extent to which agents have confidence in and abide by the rules of society, and in particular the quality of contract enforcement, property rights, the police, and the courts, as well as the likelihood of crime and violence.</text>
  </threadedComment>
  <threadedComment ref="L1" dT="2022-11-18T22:37:03.83" personId="{A31F1E3A-9C50-4475-AED6-1179FDAD8293}" id="{3A16CA74-CF73-495D-A1A2-5D43465187E3}">
    <text>Control of Corruption. Reflects perceptions of the extent to which public power is exercised for private gain, including both petty and grand forms of corruption, as well as "capture" of the state by elites and private interests.</text>
  </threadedComment>
  <threadedComment ref="O1" dT="2022-11-18T23:40:29.67" personId="{A31F1E3A-9C50-4475-AED6-1179FDAD8293}" id="{9EBD9002-6455-4B88-B5EB-1B619BDC85C5}">
    <text>GDP per capita growth (annual %)</text>
  </threadedComment>
  <threadedComment ref="P1" dT="2022-11-19T01:17:23.25" personId="{A31F1E3A-9C50-4475-AED6-1179FDAD8293}" id="{5FFCC4D1-0C8F-4FD5-93D1-B727EB391F2E}">
    <text>Imports of goods and services (current US$) / GDP (current US$)
WORLD BANK</text>
  </threadedComment>
  <threadedComment ref="Q1" dT="2022-11-19T01:17:41.33" personId="{A31F1E3A-9C50-4475-AED6-1179FDAD8293}" id="{C0C014D0-F60C-42DA-BC26-140D3FA22F08}">
    <text>export of goods and services (current US$) / GDP (current US$)
WORLD BANK</text>
  </threadedComment>
  <threadedComment ref="AE13" dT="2022-11-18T22:30:34.03" personId="{A31F1E3A-9C50-4475-AED6-1179FDAD8293}" id="{55FE763C-59A7-4297-84AC-EA1998D0ABD6}">
    <text>Government Effectiveness. Reflects perceptions of the quality of public services, the quality of the civil service and the degree of its independence from political pressures, the quality of policy formulation and implementation, and the credibility of the government's commitment to such policies.</text>
  </threadedComment>
  <threadedComment ref="AE14" dT="2022-11-18T22:58:52.43" personId="{A31F1E3A-9C50-4475-AED6-1179FDAD8293}" id="{5CDE4F8B-854B-4635-985F-C3C945A6A752}">
    <text>Rule of Law Reflects perceptions of the extent to which agents have confidence in and abide by the rules of society, and in particular the quality of contract enforcement, property rights, the police, and the courts, as well as the likelihood of crime and violence.</text>
  </threadedComment>
  <threadedComment ref="AE15" dT="2022-11-18T22:37:03.83" personId="{A31F1E3A-9C50-4475-AED6-1179FDAD8293}" id="{D1CFDC3E-08AE-4792-A88E-B534AA083B75}">
    <text>Control of Corruption. Reflects perceptions of the extent to which public power is exercised for private gain, including both petty and grand forms of corruption, as well as "capture" of the state by elites and private interests.</text>
  </threadedComment>
  <threadedComment ref="AE18" dT="2022-11-18T23:40:29.67" personId="{A31F1E3A-9C50-4475-AED6-1179FDAD8293}" id="{51E78C14-E4E5-4452-8480-EDFB3FF853FA}">
    <text>GDP per capita growth (annual %)</text>
  </threadedComment>
  <threadedComment ref="AE19" dT="2022-11-19T01:17:23.25" personId="{A31F1E3A-9C50-4475-AED6-1179FDAD8293}" id="{80F6DBBB-53FC-4B75-92E5-E93DE930DA58}">
    <text>Imports of goods and services (current US$) / GDP (current US$)
WORLD BANK</text>
  </threadedComment>
  <threadedComment ref="AE20" dT="2022-11-19T01:17:41.33" personId="{A31F1E3A-9C50-4475-AED6-1179FDAD8293}" id="{CDC6DA63-4A13-48E0-B237-ED8058B860E7}">
    <text>export of goods and services (current US$) / GDP (current US$)
WORLD BANK</text>
  </threadedComment>
</ThreadedComments>
</file>

<file path=xl/threadedComments/threadedComment2.xml><?xml version="1.0" encoding="utf-8"?>
<ThreadedComments xmlns="http://schemas.microsoft.com/office/spreadsheetml/2018/threadedcomments" xmlns:x="http://schemas.openxmlformats.org/spreadsheetml/2006/main">
  <threadedComment ref="L1" dT="2022-11-19T01:17:23.25" personId="{A31F1E3A-9C50-4475-AED6-1179FDAD8293}" id="{A4A7FD81-567D-4127-9F0B-C0E16494EA29}">
    <text>Imports of goods and services (current US$) / GDP (current US$)
WORLD BANK</text>
  </threadedComment>
  <threadedComment ref="M1" dT="2022-11-19T01:17:23.25" personId="{A31F1E3A-9C50-4475-AED6-1179FDAD8293}" id="{E94900EF-4078-4359-B147-0E3367EC177D}">
    <text>Imports of goods and services (current US$) / GDP (current US$)
WORLD BANK</text>
  </threadedComment>
  <threadedComment ref="N1" dT="2022-11-19T01:17:23.25" personId="{A31F1E3A-9C50-4475-AED6-1179FDAD8293}" id="{F7E4C168-E339-4203-91C7-A22975C034FD}">
    <text>Imports of goods and services (current US$) / GDP (current US$)
WORLD BANK</text>
  </threadedComment>
  <threadedComment ref="O1" dT="2022-11-19T01:17:23.25" personId="{A31F1E3A-9C50-4475-AED6-1179FDAD8293}" id="{108A879F-225A-4C30-AD52-CA8D4AA96DB1}">
    <text>Imports of goods and services (current US$) / GDP (current US$)
WORLD BANK</text>
  </threadedComment>
  <threadedComment ref="P1" dT="2022-11-19T01:17:23.25" personId="{A31F1E3A-9C50-4475-AED6-1179FDAD8293}" id="{9A428533-954E-4C04-911C-194D3276CACF}">
    <text>Imports of goods and services (current US$) / GDP (current US$)
WORLD BANK</text>
  </threadedComment>
  <threadedComment ref="Q1" dT="2022-11-19T01:17:23.25" personId="{A31F1E3A-9C50-4475-AED6-1179FDAD8293}" id="{4065F84E-74C5-47D3-BE3A-A1DE36A1C149}">
    <text>Imports of goods and services (current US$) / GDP (current US$)
WORLD BANK</text>
  </threadedComment>
  <threadedComment ref="R1" dT="2022-11-19T01:17:23.25" personId="{A31F1E3A-9C50-4475-AED6-1179FDAD8293}" id="{7222AC05-17CC-42E1-984C-94827E7320A8}">
    <text>Imports of goods and services (current US$) / GDP (current US$)
WORLD BANK</text>
  </threadedComment>
  <threadedComment ref="S1" dT="2022-11-19T01:17:23.25" personId="{A31F1E3A-9C50-4475-AED6-1179FDAD8293}" id="{38A98F15-0B73-4EB2-9B5E-DC5A56D628AF}">
    <text>Imports of goods and services (current US$) / GDP (current US$)
WORLD BANK</text>
  </threadedComment>
  <threadedComment ref="T1" dT="2022-11-19T01:17:23.25" personId="{A31F1E3A-9C50-4475-AED6-1179FDAD8293}" id="{73870ED6-51E0-4462-B580-15CA29491C4F}">
    <text>Imports of goods and services (current US$) / GDP (current US$)
WORLD BANK</text>
  </threadedComment>
  <threadedComment ref="U1" dT="2022-11-19T01:17:23.25" personId="{A31F1E3A-9C50-4475-AED6-1179FDAD8293}" id="{5605D406-B583-40E9-A0B7-50626E94D0C3}">
    <text>Imports of goods and services (current US$) / GDP (current US$)
WORLD BANK</text>
  </threadedComment>
  <threadedComment ref="V1" dT="2022-11-19T01:17:23.25" personId="{A31F1E3A-9C50-4475-AED6-1179FDAD8293}" id="{4FAE821F-4813-4A14-8F18-440EE28068E0}">
    <text>Imports of goods and services (current US$) / GDP (current US$)
WORLD BANK</text>
  </threadedComment>
  <threadedComment ref="W1" dT="2022-11-19T01:17:41.33" personId="{A31F1E3A-9C50-4475-AED6-1179FDAD8293}" id="{249A96DD-9DB6-4EED-AF09-E5A9D64C6B6E}">
    <text>export of goods and services (current US$) / GDP (current US$)
WORLD BANK</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A76220-8657-4BB0-AF60-FF201A6BEC5F}">
  <dimension ref="A1:AE61325"/>
  <sheetViews>
    <sheetView tabSelected="1" zoomScale="50" zoomScaleNormal="50" workbookViewId="0">
      <selection activeCell="F2" sqref="F2:F651"/>
    </sheetView>
  </sheetViews>
  <sheetFormatPr defaultRowHeight="15" customHeight="1"/>
  <cols>
    <col min="1" max="2" width="8.85546875" style="1"/>
    <col min="3" max="3" width="10.42578125" style="1" bestFit="1" customWidth="1"/>
    <col min="4" max="5" width="8.85546875" style="1"/>
    <col min="6" max="6" width="13.140625" style="9" customWidth="1"/>
    <col min="7" max="7" width="13.85546875" style="12" customWidth="1"/>
    <col min="8" max="8" width="13.28515625" style="12" customWidth="1"/>
    <col min="9" max="9" width="8.85546875" style="15"/>
    <col min="10" max="12" width="8.85546875" style="2"/>
    <col min="13" max="14" width="8.85546875" style="5"/>
    <col min="15" max="15" width="14.42578125" style="4" bestFit="1" customWidth="1"/>
    <col min="16" max="16" width="8.5703125" style="8" customWidth="1"/>
    <col min="17" max="17" width="13" style="8" customWidth="1"/>
    <col min="18" max="18" width="9.140625" style="8"/>
  </cols>
  <sheetData>
    <row r="1" spans="1:31">
      <c r="A1" s="1" t="s">
        <v>0</v>
      </c>
      <c r="B1" s="1" t="s">
        <v>1</v>
      </c>
      <c r="C1" s="1" t="s">
        <v>2</v>
      </c>
      <c r="D1" s="1" t="s">
        <v>3</v>
      </c>
      <c r="E1" s="1" t="s">
        <v>4</v>
      </c>
      <c r="F1" s="9" t="s">
        <v>5</v>
      </c>
      <c r="G1" s="11" t="s">
        <v>6</v>
      </c>
      <c r="H1" s="12" t="s">
        <v>7</v>
      </c>
      <c r="I1" s="15" t="s">
        <v>8</v>
      </c>
      <c r="J1" s="2" t="s">
        <v>9</v>
      </c>
      <c r="K1" s="2" t="s">
        <v>10</v>
      </c>
      <c r="L1" s="2" t="s">
        <v>11</v>
      </c>
      <c r="M1" s="5" t="s">
        <v>12</v>
      </c>
      <c r="N1" s="5" t="s">
        <v>13</v>
      </c>
      <c r="O1" s="4" t="s">
        <v>14</v>
      </c>
      <c r="P1" s="8" t="s">
        <v>15</v>
      </c>
      <c r="Q1" s="8" t="s">
        <v>16</v>
      </c>
      <c r="R1" s="8" t="s">
        <v>17</v>
      </c>
      <c r="S1" t="s">
        <v>18</v>
      </c>
      <c r="T1" t="s">
        <v>19</v>
      </c>
      <c r="U1" t="s">
        <v>20</v>
      </c>
      <c r="V1" t="s">
        <v>21</v>
      </c>
      <c r="W1" t="s">
        <v>22</v>
      </c>
      <c r="X1" t="s">
        <v>23</v>
      </c>
      <c r="Y1" t="s">
        <v>24</v>
      </c>
      <c r="Z1" t="s">
        <v>25</v>
      </c>
      <c r="AA1" t="s">
        <v>26</v>
      </c>
      <c r="AB1" t="s">
        <v>27</v>
      </c>
    </row>
    <row r="2" spans="1:31">
      <c r="A2" s="1" t="s">
        <v>28</v>
      </c>
      <c r="B2" s="1" t="s">
        <v>29</v>
      </c>
      <c r="C2" s="1">
        <v>1</v>
      </c>
      <c r="D2" s="1">
        <v>1991</v>
      </c>
      <c r="E2" s="1" t="s">
        <v>30</v>
      </c>
      <c r="F2" s="9">
        <v>0.31033472317207927</v>
      </c>
      <c r="G2" s="13">
        <v>0</v>
      </c>
      <c r="H2" s="12" t="e">
        <f>AVERAGE(#REF!,H3)</f>
        <v>#REF!</v>
      </c>
      <c r="I2" s="15">
        <v>0.27900000000000003</v>
      </c>
      <c r="J2" s="2">
        <f>J3-0.000108504472600837</f>
        <v>-0.68913042633944444</v>
      </c>
      <c r="K2" s="2">
        <f>-0.0082613181683325+K3</f>
        <v>-0.72578839044417121</v>
      </c>
      <c r="L2" s="2">
        <f>L3-0.0179330379732193</f>
        <v>-0.9835686837473222</v>
      </c>
      <c r="M2" s="6">
        <v>73.377600000000001</v>
      </c>
      <c r="N2" s="6">
        <v>11.763580320000001</v>
      </c>
      <c r="O2" s="4">
        <v>-27.566820836998204</v>
      </c>
      <c r="P2" s="8">
        <v>7.4848187246781384E-2</v>
      </c>
      <c r="Q2" s="8">
        <v>0.28585701338604808</v>
      </c>
      <c r="R2" s="8">
        <v>32.880905151367188</v>
      </c>
      <c r="S2">
        <v>2.1564409999999999E-2</v>
      </c>
      <c r="T2">
        <v>3.147788E-2</v>
      </c>
      <c r="U2">
        <v>4.1382219999999997E-2</v>
      </c>
      <c r="V2">
        <v>5.1712750000000002E-2</v>
      </c>
      <c r="W2">
        <v>6.300596E-2</v>
      </c>
      <c r="X2">
        <v>7.6065690000000005E-2</v>
      </c>
      <c r="Y2">
        <v>9.2341080000000006E-2</v>
      </c>
      <c r="Z2">
        <v>0.11506964</v>
      </c>
      <c r="AA2">
        <v>0.15445938000000001</v>
      </c>
      <c r="AB2">
        <v>0.35292097</v>
      </c>
    </row>
    <row r="3" spans="1:31">
      <c r="A3" s="1" t="s">
        <v>28</v>
      </c>
      <c r="B3" s="1" t="s">
        <v>29</v>
      </c>
      <c r="C3" s="1">
        <v>1</v>
      </c>
      <c r="D3" s="1">
        <v>1992</v>
      </c>
      <c r="E3" s="1" t="s">
        <v>31</v>
      </c>
      <c r="F3" s="9">
        <v>0.30998336042248764</v>
      </c>
      <c r="G3" s="13">
        <v>0</v>
      </c>
      <c r="H3" s="12">
        <v>6</v>
      </c>
      <c r="I3" s="15">
        <v>0.312</v>
      </c>
      <c r="J3" s="2">
        <f>J4-0.000108504472600837</f>
        <v>-0.68902192186684363</v>
      </c>
      <c r="K3" s="2">
        <f>-0.0082613181683325+K4</f>
        <v>-0.71752707227583867</v>
      </c>
      <c r="L3" s="2">
        <f>L4-0.0179330379732193</f>
        <v>-0.96563564577410288</v>
      </c>
      <c r="M3" s="6">
        <v>73.714799999999997</v>
      </c>
      <c r="N3" s="6">
        <v>10.663780210000001</v>
      </c>
      <c r="O3" s="4">
        <v>-6.6225512123550203</v>
      </c>
      <c r="P3" s="8">
        <v>0.12499591493250543</v>
      </c>
      <c r="Q3" s="8">
        <v>0.96285880747908614</v>
      </c>
      <c r="R3" s="8">
        <v>41.304317474365234</v>
      </c>
      <c r="S3">
        <v>2.1564409999999999E-2</v>
      </c>
      <c r="T3">
        <v>3.147788E-2</v>
      </c>
      <c r="U3">
        <v>4.1382219999999997E-2</v>
      </c>
      <c r="V3">
        <v>5.1712750000000002E-2</v>
      </c>
      <c r="W3">
        <v>6.300596E-2</v>
      </c>
      <c r="X3">
        <v>7.6065690000000005E-2</v>
      </c>
      <c r="Y3">
        <v>9.2341080000000006E-2</v>
      </c>
      <c r="Z3">
        <v>0.11506964</v>
      </c>
      <c r="AA3">
        <v>0.15445938000000001</v>
      </c>
      <c r="AB3">
        <v>0.35292097</v>
      </c>
    </row>
    <row r="4" spans="1:31">
      <c r="A4" s="1" t="s">
        <v>28</v>
      </c>
      <c r="B4" s="1" t="s">
        <v>29</v>
      </c>
      <c r="C4" s="1">
        <v>1</v>
      </c>
      <c r="D4" s="1">
        <v>1993</v>
      </c>
      <c r="E4" s="1" t="s">
        <v>32</v>
      </c>
      <c r="F4" s="9">
        <v>0.30881738413444693</v>
      </c>
      <c r="G4" s="13">
        <v>1</v>
      </c>
      <c r="H4" s="12">
        <v>6</v>
      </c>
      <c r="I4" s="15">
        <v>0.313</v>
      </c>
      <c r="J4" s="2">
        <f>J5-0.000108504472600837</f>
        <v>-0.68891341739424283</v>
      </c>
      <c r="K4" s="2">
        <f>-0.0082613181683325+K5</f>
        <v>-0.70926575410750614</v>
      </c>
      <c r="L4" s="2">
        <f>L5-0.0179330379732193</f>
        <v>-0.94770260780088356</v>
      </c>
      <c r="M4" s="6">
        <v>73.939099999999996</v>
      </c>
      <c r="N4" s="6">
        <v>10.12650013</v>
      </c>
      <c r="O4" s="4">
        <v>10.229949353134174</v>
      </c>
      <c r="P4" s="8">
        <v>0.15978829813386528</v>
      </c>
      <c r="Q4" s="8">
        <v>0.6453950295702644</v>
      </c>
      <c r="R4" s="8">
        <v>42.005344390869141</v>
      </c>
      <c r="S4">
        <v>2.1564409999999999E-2</v>
      </c>
      <c r="T4">
        <v>3.147788E-2</v>
      </c>
      <c r="U4">
        <v>4.1382219999999997E-2</v>
      </c>
      <c r="V4">
        <v>5.1712750000000002E-2</v>
      </c>
      <c r="W4">
        <v>6.300596E-2</v>
      </c>
      <c r="X4">
        <v>7.6065690000000005E-2</v>
      </c>
      <c r="Y4">
        <v>9.2341080000000006E-2</v>
      </c>
      <c r="Z4">
        <v>0.11506964</v>
      </c>
      <c r="AA4">
        <v>0.15445938000000001</v>
      </c>
      <c r="AB4">
        <v>0.35292097</v>
      </c>
      <c r="AE4" s="1"/>
    </row>
    <row r="5" spans="1:31">
      <c r="A5" s="1" t="s">
        <v>28</v>
      </c>
      <c r="B5" s="1" t="s">
        <v>29</v>
      </c>
      <c r="C5" s="1">
        <v>1</v>
      </c>
      <c r="D5" s="1">
        <v>1994</v>
      </c>
      <c r="E5" s="1" t="s">
        <v>33</v>
      </c>
      <c r="F5" s="9">
        <v>0.30790600696493248</v>
      </c>
      <c r="G5" s="13">
        <v>2</v>
      </c>
      <c r="H5" s="12">
        <v>6</v>
      </c>
      <c r="I5" s="15">
        <v>0.311</v>
      </c>
      <c r="J5" s="2">
        <f>J6-0.000108504472600837</f>
        <v>-0.68880491292164203</v>
      </c>
      <c r="K5" s="2">
        <f>-0.0082613181683325+K6</f>
        <v>-0.70100443593917361</v>
      </c>
      <c r="L5" s="2">
        <f>L6-0.0179330379732193</f>
        <v>-0.92976956982766423</v>
      </c>
      <c r="M5" s="6">
        <v>74.131299999999996</v>
      </c>
      <c r="N5" s="6">
        <v>10.091150280000001</v>
      </c>
      <c r="O5" s="4">
        <v>8.9697616585509081</v>
      </c>
      <c r="P5" s="8">
        <v>0.11983694347693</v>
      </c>
      <c r="Q5" s="8">
        <v>0.41118890387918228</v>
      </c>
      <c r="R5" s="8">
        <v>40.962467193603516</v>
      </c>
      <c r="S5">
        <v>2.1564409999999999E-2</v>
      </c>
      <c r="T5">
        <v>3.147788E-2</v>
      </c>
      <c r="U5">
        <v>4.1382219999999997E-2</v>
      </c>
      <c r="V5">
        <v>5.1712750000000002E-2</v>
      </c>
      <c r="W5">
        <v>6.300596E-2</v>
      </c>
      <c r="X5">
        <v>7.6065690000000005E-2</v>
      </c>
      <c r="Y5">
        <v>9.2341080000000006E-2</v>
      </c>
      <c r="Z5">
        <v>0.11506964</v>
      </c>
      <c r="AA5">
        <v>0.15445938000000001</v>
      </c>
      <c r="AB5">
        <v>0.35292097</v>
      </c>
      <c r="AE5" s="1"/>
    </row>
    <row r="6" spans="1:31">
      <c r="A6" s="1" t="s">
        <v>28</v>
      </c>
      <c r="B6" s="1" t="s">
        <v>29</v>
      </c>
      <c r="C6" s="1">
        <v>1</v>
      </c>
      <c r="D6" s="1">
        <v>1995</v>
      </c>
      <c r="E6" s="1" t="s">
        <v>34</v>
      </c>
      <c r="F6" s="9">
        <v>0.30589136694847086</v>
      </c>
      <c r="G6" s="13">
        <v>3</v>
      </c>
      <c r="H6" s="12">
        <v>6</v>
      </c>
      <c r="I6" s="15">
        <v>0.32200000000000001</v>
      </c>
      <c r="J6" s="2">
        <f>J7-0.000108504472600837</f>
        <v>-0.68869640844904123</v>
      </c>
      <c r="K6" s="2">
        <f>-0.0082613181683325+K7</f>
        <v>-0.69274311777084108</v>
      </c>
      <c r="L6" s="2">
        <f>L7-0.0179330379732193</f>
        <v>-0.91183653185444491</v>
      </c>
      <c r="M6" s="6">
        <v>74.361599999999996</v>
      </c>
      <c r="N6" s="6">
        <v>10.16617012</v>
      </c>
      <c r="O6" s="4">
        <v>14.024495929868806</v>
      </c>
      <c r="P6" s="8">
        <v>0.12640829497051712</v>
      </c>
      <c r="Q6" s="8">
        <v>0.34969765375919526</v>
      </c>
      <c r="R6" s="8">
        <v>43.743511199951172</v>
      </c>
      <c r="S6">
        <v>2.1564409999999999E-2</v>
      </c>
      <c r="T6">
        <v>3.147788E-2</v>
      </c>
      <c r="U6">
        <v>4.1382219999999997E-2</v>
      </c>
      <c r="V6">
        <v>5.1712750000000002E-2</v>
      </c>
      <c r="W6">
        <v>6.300596E-2</v>
      </c>
      <c r="X6">
        <v>7.6065690000000005E-2</v>
      </c>
      <c r="Y6">
        <v>9.2341080000000006E-2</v>
      </c>
      <c r="Z6">
        <v>0.11506964</v>
      </c>
      <c r="AA6">
        <v>0.15445938000000001</v>
      </c>
      <c r="AB6">
        <v>0.35292097</v>
      </c>
      <c r="AE6" s="1"/>
    </row>
    <row r="7" spans="1:31">
      <c r="A7" s="1" t="s">
        <v>28</v>
      </c>
      <c r="B7" s="1" t="s">
        <v>29</v>
      </c>
      <c r="C7" s="1">
        <v>1</v>
      </c>
      <c r="D7" s="1">
        <v>1996</v>
      </c>
      <c r="E7" s="1" t="s">
        <v>35</v>
      </c>
      <c r="F7" s="9">
        <v>0.34515088541237926</v>
      </c>
      <c r="G7" s="13">
        <v>0</v>
      </c>
      <c r="H7" s="12">
        <v>3</v>
      </c>
      <c r="I7" s="15">
        <v>0.28999999999999998</v>
      </c>
      <c r="J7" s="2">
        <v>-0.68858790397644043</v>
      </c>
      <c r="K7" s="2">
        <v>-0.68448179960250854</v>
      </c>
      <c r="L7" s="2">
        <v>-0.89390349388122559</v>
      </c>
      <c r="M7" s="6">
        <v>74.592299999999994</v>
      </c>
      <c r="N7" s="6">
        <v>10.22844982</v>
      </c>
      <c r="O7" s="4">
        <v>9.7801798793029349</v>
      </c>
      <c r="P7" s="8">
        <v>0.11620333234637022</v>
      </c>
      <c r="Q7" s="8">
        <v>0.33275111481969982</v>
      </c>
      <c r="R7" s="8">
        <v>40.559162139892578</v>
      </c>
      <c r="S7">
        <v>2.1564409999999999E-2</v>
      </c>
      <c r="T7">
        <v>3.147788E-2</v>
      </c>
      <c r="U7">
        <v>4.1382219999999997E-2</v>
      </c>
      <c r="V7">
        <v>5.1712750000000002E-2</v>
      </c>
      <c r="W7">
        <v>6.300596E-2</v>
      </c>
      <c r="X7">
        <v>7.6065690000000005E-2</v>
      </c>
      <c r="Y7">
        <v>9.2341080000000006E-2</v>
      </c>
      <c r="Z7">
        <v>0.11506964</v>
      </c>
      <c r="AA7">
        <v>0.15445938000000001</v>
      </c>
      <c r="AB7">
        <v>0.35292097</v>
      </c>
      <c r="AE7" s="1"/>
    </row>
    <row r="8" spans="1:31">
      <c r="A8" s="1" t="s">
        <v>28</v>
      </c>
      <c r="B8" s="1" t="s">
        <v>29</v>
      </c>
      <c r="C8" s="1">
        <v>1</v>
      </c>
      <c r="D8" s="1">
        <v>1997</v>
      </c>
      <c r="E8" s="1" t="s">
        <v>36</v>
      </c>
      <c r="F8" s="9">
        <v>0.2996385536607104</v>
      </c>
      <c r="G8" s="13">
        <v>0</v>
      </c>
      <c r="H8" s="12">
        <v>6</v>
      </c>
      <c r="I8" s="15">
        <v>0.28000000000000003</v>
      </c>
      <c r="J8" s="3">
        <f>AVERAGE(J7,J9)</f>
        <v>-0.71059522032737732</v>
      </c>
      <c r="K8" s="3">
        <f>AVERAGE(K7,K9)</f>
        <v>-0.80707675218582153</v>
      </c>
      <c r="L8" s="3">
        <f>AVERAGE(L7,L9)</f>
        <v>-0.94296413660049438</v>
      </c>
      <c r="M8" s="6">
        <v>73.903899999999993</v>
      </c>
      <c r="N8" s="6">
        <v>10.50508022</v>
      </c>
      <c r="O8" s="4">
        <v>-10.361104970941057</v>
      </c>
      <c r="P8" s="8">
        <v>0.10197127283263513</v>
      </c>
      <c r="Q8" s="8">
        <v>0.35228428969830133</v>
      </c>
      <c r="R8" s="8">
        <v>42.961017608642578</v>
      </c>
      <c r="S8">
        <v>2.1320390000000002E-2</v>
      </c>
      <c r="T8">
        <v>3.1128920000000001E-2</v>
      </c>
      <c r="U8">
        <v>4.096408E-2</v>
      </c>
      <c r="V8">
        <v>5.1252869999999999E-2</v>
      </c>
      <c r="W8">
        <v>6.2528169999999994E-2</v>
      </c>
      <c r="X8">
        <v>7.5594389999999997E-2</v>
      </c>
      <c r="Y8">
        <v>9.1907139999999998E-2</v>
      </c>
      <c r="Z8">
        <v>0.11472396</v>
      </c>
      <c r="AA8">
        <v>0.1543245</v>
      </c>
      <c r="AB8">
        <v>0.35625554999999998</v>
      </c>
      <c r="AE8" s="1"/>
    </row>
    <row r="9" spans="1:31">
      <c r="A9" s="1" t="s">
        <v>28</v>
      </c>
      <c r="B9" s="1" t="s">
        <v>29</v>
      </c>
      <c r="C9" s="1">
        <v>1</v>
      </c>
      <c r="D9" s="1">
        <v>1998</v>
      </c>
      <c r="E9" s="1" t="s">
        <v>37</v>
      </c>
      <c r="F9" s="9">
        <v>0.27291130979043099</v>
      </c>
      <c r="G9" s="13">
        <v>1</v>
      </c>
      <c r="H9" s="12">
        <v>6</v>
      </c>
      <c r="I9" s="15">
        <v>0.28399999999999997</v>
      </c>
      <c r="J9" s="2">
        <v>-0.73260253667831421</v>
      </c>
      <c r="K9" s="2">
        <v>-0.92967170476913452</v>
      </c>
      <c r="L9" s="2">
        <v>-0.99202477931976318</v>
      </c>
      <c r="M9" s="6">
        <v>74.989900000000006</v>
      </c>
      <c r="N9" s="6">
        <v>10.669440270000001</v>
      </c>
      <c r="O9" s="4">
        <v>9.5164844382228182</v>
      </c>
      <c r="P9" s="8">
        <v>0.11467166257847254</v>
      </c>
      <c r="Q9" s="8">
        <v>0.36670368561094246</v>
      </c>
      <c r="R9" s="8">
        <v>45.864097595214844</v>
      </c>
      <c r="S9">
        <v>2.111246E-2</v>
      </c>
      <c r="T9">
        <v>3.0831569999999999E-2</v>
      </c>
      <c r="U9">
        <v>4.0607780000000003E-2</v>
      </c>
      <c r="V9">
        <v>5.0861000000000003E-2</v>
      </c>
      <c r="W9">
        <v>6.2121040000000002E-2</v>
      </c>
      <c r="X9">
        <v>7.5192789999999995E-2</v>
      </c>
      <c r="Y9">
        <v>9.1537380000000002E-2</v>
      </c>
      <c r="Z9">
        <v>0.1144294</v>
      </c>
      <c r="AA9">
        <v>0.15420956</v>
      </c>
      <c r="AB9">
        <v>0.35909699</v>
      </c>
      <c r="AE9" s="9"/>
    </row>
    <row r="10" spans="1:31">
      <c r="A10" s="1" t="s">
        <v>28</v>
      </c>
      <c r="B10" s="1" t="s">
        <v>29</v>
      </c>
      <c r="C10" s="1">
        <v>1</v>
      </c>
      <c r="D10" s="1">
        <v>1999</v>
      </c>
      <c r="E10" s="1" t="s">
        <v>38</v>
      </c>
      <c r="F10" s="9">
        <v>0.24792606321106053</v>
      </c>
      <c r="G10" s="13">
        <v>2</v>
      </c>
      <c r="H10" s="12">
        <v>6</v>
      </c>
      <c r="I10" s="15">
        <v>0.29099999999999998</v>
      </c>
      <c r="J10" s="3">
        <f>AVERAGE(J9,J11)</f>
        <v>-0.82519134879112244</v>
      </c>
      <c r="K10" s="3">
        <f>AVERAGE(K9,K11)</f>
        <v>-0.97516968846321106</v>
      </c>
      <c r="L10" s="3">
        <f>AVERAGE(L9,L11)</f>
        <v>-0.9237942099571228</v>
      </c>
      <c r="M10" s="6">
        <v>75.1828</v>
      </c>
      <c r="N10" s="6">
        <v>10.684940340000001</v>
      </c>
      <c r="O10" s="4">
        <v>13.608069123712909</v>
      </c>
      <c r="P10" s="8">
        <v>0.16841762963430526</v>
      </c>
      <c r="Q10" s="8">
        <v>0.3416926739315681</v>
      </c>
      <c r="R10" s="8">
        <v>46.063179016113281</v>
      </c>
      <c r="S10">
        <v>2.0933159999999999E-2</v>
      </c>
      <c r="T10">
        <v>3.0575169999999999E-2</v>
      </c>
      <c r="U10">
        <v>4.0300549999999997E-2</v>
      </c>
      <c r="V10">
        <v>5.0523100000000001E-2</v>
      </c>
      <c r="W10">
        <v>6.176997E-2</v>
      </c>
      <c r="X10">
        <v>7.4846490000000002E-2</v>
      </c>
      <c r="Y10">
        <v>9.1218540000000001E-2</v>
      </c>
      <c r="Z10">
        <v>0.11417541</v>
      </c>
      <c r="AA10">
        <v>0.15411046</v>
      </c>
      <c r="AB10">
        <v>0.36154714999999998</v>
      </c>
      <c r="AE10" s="11"/>
    </row>
    <row r="11" spans="1:31">
      <c r="A11" s="1" t="s">
        <v>28</v>
      </c>
      <c r="B11" s="1" t="s">
        <v>29</v>
      </c>
      <c r="C11" s="1">
        <v>1</v>
      </c>
      <c r="D11" s="1">
        <v>2000</v>
      </c>
      <c r="E11" s="1" t="s">
        <v>39</v>
      </c>
      <c r="F11" s="9">
        <v>0.22302568300453218</v>
      </c>
      <c r="G11" s="13">
        <v>3</v>
      </c>
      <c r="H11" s="12">
        <v>6</v>
      </c>
      <c r="I11" s="15">
        <v>0.29699999999999999</v>
      </c>
      <c r="J11" s="2">
        <v>-0.91778016090393066</v>
      </c>
      <c r="K11" s="2">
        <v>-1.0206676721572876</v>
      </c>
      <c r="L11" s="2">
        <v>-0.85556364059448242</v>
      </c>
      <c r="M11" s="6">
        <v>75.404300000000006</v>
      </c>
      <c r="N11" s="6">
        <v>10.589480399999999</v>
      </c>
      <c r="O11" s="4">
        <v>7.6300224393701939</v>
      </c>
      <c r="P11" s="8">
        <v>0.2011528554526246</v>
      </c>
      <c r="Q11" s="8">
        <v>0.43338787587365496</v>
      </c>
      <c r="R11" s="8">
        <v>48.719058990478516</v>
      </c>
      <c r="S11">
        <v>2.0776969999999999E-2</v>
      </c>
      <c r="T11">
        <v>3.0351800000000002E-2</v>
      </c>
      <c r="U11">
        <v>4.0032900000000003E-2</v>
      </c>
      <c r="V11">
        <v>5.0228719999999998E-2</v>
      </c>
      <c r="W11">
        <v>6.1464129999999999E-2</v>
      </c>
      <c r="X11">
        <v>7.4544799999999994E-2</v>
      </c>
      <c r="Y11">
        <v>9.0940770000000004E-2</v>
      </c>
      <c r="Z11">
        <v>0.11395414</v>
      </c>
      <c r="AA11">
        <v>0.15402411999999999</v>
      </c>
      <c r="AB11">
        <v>0.36368165000000002</v>
      </c>
      <c r="AE11" s="12"/>
    </row>
    <row r="12" spans="1:31">
      <c r="A12" s="1" t="s">
        <v>28</v>
      </c>
      <c r="B12" s="1" t="s">
        <v>29</v>
      </c>
      <c r="C12" s="1">
        <v>1</v>
      </c>
      <c r="D12" s="1">
        <v>2001</v>
      </c>
      <c r="E12" s="1" t="s">
        <v>40</v>
      </c>
      <c r="F12" s="9">
        <v>0.26670677727678566</v>
      </c>
      <c r="G12" s="13">
        <v>4</v>
      </c>
      <c r="H12" s="12">
        <v>6</v>
      </c>
      <c r="I12" s="15">
        <v>0.317</v>
      </c>
      <c r="J12" s="3">
        <f>AVERAGE(J11,J13)</f>
        <v>-0.77105677127838135</v>
      </c>
      <c r="K12" s="3">
        <f>AVERAGE(K11,K13)</f>
        <v>-0.89149454236030579</v>
      </c>
      <c r="L12" s="3">
        <f>AVERAGE(L11,L13)</f>
        <v>-0.85045227408409119</v>
      </c>
      <c r="M12" s="6">
        <v>75.638800000000003</v>
      </c>
      <c r="N12" s="6">
        <v>10.684410099999999</v>
      </c>
      <c r="O12" s="4">
        <v>9.3143971393935487</v>
      </c>
      <c r="P12" s="8">
        <v>0.21333410832213739</v>
      </c>
      <c r="Q12" s="8">
        <v>0.45157613200129915</v>
      </c>
      <c r="R12" s="8">
        <v>52.596569061279297</v>
      </c>
      <c r="S12">
        <v>2.0639680000000001E-2</v>
      </c>
      <c r="T12">
        <v>3.0155459999999999E-2</v>
      </c>
      <c r="U12">
        <v>3.9797640000000002E-2</v>
      </c>
      <c r="V12">
        <v>4.9969979999999997E-2</v>
      </c>
      <c r="W12">
        <v>6.1195310000000003E-2</v>
      </c>
      <c r="X12">
        <v>7.4279629999999999E-2</v>
      </c>
      <c r="Y12">
        <v>9.0696620000000006E-2</v>
      </c>
      <c r="Z12">
        <v>0.11375964</v>
      </c>
      <c r="AA12">
        <v>0.15394822999999999</v>
      </c>
      <c r="AB12">
        <v>0.36555778999999999</v>
      </c>
      <c r="AE12" s="15"/>
    </row>
    <row r="13" spans="1:31">
      <c r="A13" s="1" t="s">
        <v>28</v>
      </c>
      <c r="B13" s="1" t="s">
        <v>29</v>
      </c>
      <c r="C13" s="1">
        <v>1</v>
      </c>
      <c r="D13" s="1">
        <v>2002</v>
      </c>
      <c r="E13" s="1" t="s">
        <v>41</v>
      </c>
      <c r="F13" s="9">
        <v>0.30128035776621592</v>
      </c>
      <c r="G13" s="13">
        <v>5</v>
      </c>
      <c r="H13" s="12">
        <v>7</v>
      </c>
      <c r="I13" s="15">
        <v>0.35199999999999998</v>
      </c>
      <c r="J13" s="2">
        <v>-0.62433338165283203</v>
      </c>
      <c r="K13" s="2">
        <v>-0.76232141256332397</v>
      </c>
      <c r="L13" s="2">
        <v>-0.84534090757369995</v>
      </c>
      <c r="M13" s="6">
        <v>75.889899999999997</v>
      </c>
      <c r="N13" s="6">
        <v>10.70151997</v>
      </c>
      <c r="O13" s="4">
        <v>4.8504753341914295</v>
      </c>
      <c r="P13" s="8">
        <v>0.20945616173131923</v>
      </c>
      <c r="Q13" s="8">
        <v>0.47579452050306803</v>
      </c>
      <c r="R13" s="8">
        <v>56.171894073486328</v>
      </c>
      <c r="S13">
        <v>2.0518060000000001E-2</v>
      </c>
      <c r="T13">
        <v>2.9981540000000001E-2</v>
      </c>
      <c r="U13">
        <v>3.9589239999999998E-2</v>
      </c>
      <c r="V13">
        <v>4.9740769999999997E-2</v>
      </c>
      <c r="W13">
        <v>6.0957169999999998E-2</v>
      </c>
      <c r="X13">
        <v>7.4044730000000003E-2</v>
      </c>
      <c r="Y13">
        <v>9.0480340000000006E-2</v>
      </c>
      <c r="Z13">
        <v>0.11358735</v>
      </c>
      <c r="AA13">
        <v>0.15388101000000001</v>
      </c>
      <c r="AB13">
        <v>0.36721980999999998</v>
      </c>
      <c r="AE13" s="2"/>
    </row>
    <row r="14" spans="1:31">
      <c r="A14" s="1" t="s">
        <v>28</v>
      </c>
      <c r="B14" s="1" t="s">
        <v>29</v>
      </c>
      <c r="C14" s="1">
        <v>1</v>
      </c>
      <c r="D14" s="1">
        <v>2003</v>
      </c>
      <c r="E14" s="1" t="s">
        <v>42</v>
      </c>
      <c r="F14" s="9">
        <v>0.31475146481746324</v>
      </c>
      <c r="G14" s="13">
        <v>6</v>
      </c>
      <c r="H14" s="12">
        <v>7</v>
      </c>
      <c r="I14" s="15">
        <v>0.35499999999999998</v>
      </c>
      <c r="J14" s="2">
        <v>-0.56906729936599731</v>
      </c>
      <c r="K14" s="2">
        <v>-0.71632349491119385</v>
      </c>
      <c r="L14" s="2">
        <v>-0.85378658771514893</v>
      </c>
      <c r="M14" s="6">
        <v>76.142099999999999</v>
      </c>
      <c r="N14" s="6">
        <v>10.904709820000001</v>
      </c>
      <c r="O14" s="4">
        <v>5.924211542457698</v>
      </c>
      <c r="P14" s="8">
        <v>0.2084738645317217</v>
      </c>
      <c r="Q14" s="8">
        <v>0.46173174589590671</v>
      </c>
      <c r="R14" s="8">
        <v>55.288566589355469</v>
      </c>
      <c r="S14">
        <v>2.3371349999999999E-2</v>
      </c>
      <c r="T14">
        <v>3.3593030000000003E-2</v>
      </c>
      <c r="U14">
        <v>4.365057E-2</v>
      </c>
      <c r="V14">
        <v>5.4025549999999999E-2</v>
      </c>
      <c r="W14">
        <v>6.5272369999999996E-2</v>
      </c>
      <c r="X14">
        <v>7.8191339999999998E-2</v>
      </c>
      <c r="Y14">
        <v>9.419959E-2</v>
      </c>
      <c r="Z14">
        <v>0.11643476</v>
      </c>
      <c r="AA14">
        <v>0.15471745000000001</v>
      </c>
      <c r="AB14">
        <v>0.33654399000000002</v>
      </c>
      <c r="AE14" s="2"/>
    </row>
    <row r="15" spans="1:31">
      <c r="A15" s="1" t="s">
        <v>28</v>
      </c>
      <c r="B15" s="1" t="s">
        <v>29</v>
      </c>
      <c r="C15" s="1">
        <v>1</v>
      </c>
      <c r="D15" s="1">
        <v>2004</v>
      </c>
      <c r="E15" s="1" t="s">
        <v>43</v>
      </c>
      <c r="F15" s="9">
        <v>0.36123574731926789</v>
      </c>
      <c r="G15" s="13">
        <v>7</v>
      </c>
      <c r="H15" s="12">
        <v>7</v>
      </c>
      <c r="I15" s="15">
        <v>0.35299999999999998</v>
      </c>
      <c r="J15" s="2">
        <v>-0.40906175971031189</v>
      </c>
      <c r="K15" s="2">
        <v>-0.70103234052658081</v>
      </c>
      <c r="L15" s="2">
        <v>-0.72373181581497192</v>
      </c>
      <c r="M15" s="6">
        <v>76.376099999999994</v>
      </c>
      <c r="N15" s="6">
        <v>10.88479042</v>
      </c>
      <c r="O15" s="4">
        <v>5.9565695961824048</v>
      </c>
      <c r="P15" s="8">
        <v>0.22217560760029065</v>
      </c>
      <c r="Q15" s="8">
        <v>0.44829626546791457</v>
      </c>
      <c r="R15" s="8">
        <v>56.833641052246094</v>
      </c>
      <c r="S15">
        <v>2.6527200000000001E-2</v>
      </c>
      <c r="T15">
        <v>3.758748E-2</v>
      </c>
      <c r="U15">
        <v>4.8142560000000001E-2</v>
      </c>
      <c r="V15">
        <v>5.8764700000000003E-2</v>
      </c>
      <c r="W15">
        <v>7.0045170000000004E-2</v>
      </c>
      <c r="X15">
        <v>8.2777649999999994E-2</v>
      </c>
      <c r="Y15">
        <v>9.8313230000000001E-2</v>
      </c>
      <c r="Z15">
        <v>0.1195841</v>
      </c>
      <c r="AA15">
        <v>0.15564259999999999</v>
      </c>
      <c r="AB15">
        <v>0.30261532000000002</v>
      </c>
      <c r="AE15" s="2"/>
    </row>
    <row r="16" spans="1:31">
      <c r="A16" s="1" t="s">
        <v>28</v>
      </c>
      <c r="B16" s="1" t="s">
        <v>29</v>
      </c>
      <c r="C16" s="1">
        <v>1</v>
      </c>
      <c r="D16" s="1">
        <v>2005</v>
      </c>
      <c r="E16" s="1" t="s">
        <v>44</v>
      </c>
      <c r="F16" s="9">
        <v>0.25805719372689262</v>
      </c>
      <c r="G16" s="13">
        <v>8</v>
      </c>
      <c r="H16" s="12">
        <v>9</v>
      </c>
      <c r="I16" s="15">
        <v>0.36099999999999999</v>
      </c>
      <c r="J16" s="2">
        <v>-0.7048305869102478</v>
      </c>
      <c r="K16" s="2">
        <v>-0.76383316516876221</v>
      </c>
      <c r="L16" s="2">
        <v>-0.81326389312744141</v>
      </c>
      <c r="M16" s="6">
        <v>76.620800000000003</v>
      </c>
      <c r="N16" s="6">
        <v>11.419280049999999</v>
      </c>
      <c r="O16" s="4">
        <v>6.0678824393572341</v>
      </c>
      <c r="P16" s="8">
        <v>0.23012991147317149</v>
      </c>
      <c r="Q16" s="8">
        <v>0.47859355628150019</v>
      </c>
      <c r="R16" s="8">
        <v>56.705684661865234</v>
      </c>
      <c r="S16">
        <v>2.034857E-2</v>
      </c>
      <c r="T16">
        <v>3.0232869999999998E-2</v>
      </c>
      <c r="U16">
        <v>4.0123039999999999E-2</v>
      </c>
      <c r="V16">
        <v>5.0451410000000002E-2</v>
      </c>
      <c r="W16">
        <v>6.1753719999999998E-2</v>
      </c>
      <c r="X16">
        <v>7.483534E-2</v>
      </c>
      <c r="Y16">
        <v>9.1150720000000005E-2</v>
      </c>
      <c r="Z16">
        <v>0.11395226</v>
      </c>
      <c r="AA16">
        <v>0.15350359</v>
      </c>
      <c r="AB16">
        <v>0.36364848</v>
      </c>
      <c r="AE16" s="5"/>
    </row>
    <row r="17" spans="1:31">
      <c r="A17" s="1" t="s">
        <v>28</v>
      </c>
      <c r="B17" s="1" t="s">
        <v>29</v>
      </c>
      <c r="C17" s="1">
        <v>1</v>
      </c>
      <c r="D17" s="1">
        <v>2006</v>
      </c>
      <c r="E17" s="1" t="s">
        <v>45</v>
      </c>
      <c r="F17" s="9">
        <v>0.28923314582675758</v>
      </c>
      <c r="G17" s="13">
        <v>9</v>
      </c>
      <c r="H17" s="12">
        <v>9</v>
      </c>
      <c r="I17" s="15">
        <v>0.378</v>
      </c>
      <c r="J17" s="2">
        <v>-0.58662080764770508</v>
      </c>
      <c r="K17" s="2">
        <v>-0.70313584804534912</v>
      </c>
      <c r="L17" s="2">
        <v>-0.79054528474807739</v>
      </c>
      <c r="M17" s="6">
        <v>76.816199999999995</v>
      </c>
      <c r="N17" s="6">
        <v>11.58205032</v>
      </c>
      <c r="O17" s="4">
        <v>6.5729229823636217</v>
      </c>
      <c r="P17" s="8">
        <v>0.25209607727431577</v>
      </c>
      <c r="Q17" s="8">
        <v>0.49057482511873596</v>
      </c>
      <c r="R17" s="8">
        <v>60.461025238037109</v>
      </c>
      <c r="S17">
        <v>2.0633249999999999E-2</v>
      </c>
      <c r="T17">
        <v>3.0403989999999999E-2</v>
      </c>
      <c r="U17">
        <v>4.0206520000000003E-2</v>
      </c>
      <c r="V17">
        <v>5.0465339999999997E-2</v>
      </c>
      <c r="W17">
        <v>6.1711429999999998E-2</v>
      </c>
      <c r="X17">
        <v>7.4747359999999999E-2</v>
      </c>
      <c r="Y17">
        <v>9.1026419999999997E-2</v>
      </c>
      <c r="Z17">
        <v>0.1138023</v>
      </c>
      <c r="AA17">
        <v>0.15334787</v>
      </c>
      <c r="AB17">
        <v>0.36365552000000001</v>
      </c>
      <c r="AE17" s="5"/>
    </row>
    <row r="18" spans="1:31">
      <c r="A18" s="1" t="s">
        <v>28</v>
      </c>
      <c r="B18" s="1" t="s">
        <v>29</v>
      </c>
      <c r="C18" s="1">
        <v>1</v>
      </c>
      <c r="D18" s="1">
        <v>2007</v>
      </c>
      <c r="E18" s="1" t="s">
        <v>46</v>
      </c>
      <c r="F18" s="9">
        <v>0.33310777045185541</v>
      </c>
      <c r="G18" s="13">
        <v>10</v>
      </c>
      <c r="H18" s="12">
        <v>9</v>
      </c>
      <c r="I18" s="15">
        <v>0.38200000000000001</v>
      </c>
      <c r="J18" s="2">
        <v>-0.43142849206924438</v>
      </c>
      <c r="K18" s="2">
        <v>-0.66154599189758301</v>
      </c>
      <c r="L18" s="2">
        <v>-0.70694005489349365</v>
      </c>
      <c r="M18" s="6">
        <v>77.549099999999996</v>
      </c>
      <c r="N18" s="6">
        <v>11.96422958</v>
      </c>
      <c r="O18" s="4">
        <v>6.7872289358866595</v>
      </c>
      <c r="P18" s="8">
        <v>0.28247865416642504</v>
      </c>
      <c r="Q18" s="8">
        <v>0.54954214688750613</v>
      </c>
      <c r="R18" s="8">
        <v>63.145683288574219</v>
      </c>
      <c r="S18">
        <v>2.0962089999999999E-2</v>
      </c>
      <c r="T18">
        <v>3.0601659999999999E-2</v>
      </c>
      <c r="U18">
        <v>4.0302949999999997E-2</v>
      </c>
      <c r="V18">
        <v>5.0481419999999999E-2</v>
      </c>
      <c r="W18">
        <v>6.166257E-2</v>
      </c>
      <c r="X18">
        <v>7.4645719999999999E-2</v>
      </c>
      <c r="Y18">
        <v>9.0882829999999998E-2</v>
      </c>
      <c r="Z18">
        <v>0.11362907999999999</v>
      </c>
      <c r="AA18">
        <v>0.15316799</v>
      </c>
      <c r="AB18">
        <v>0.36366366</v>
      </c>
      <c r="AE18" s="4"/>
    </row>
    <row r="19" spans="1:31">
      <c r="A19" s="1" t="s">
        <v>28</v>
      </c>
      <c r="B19" s="1" t="s">
        <v>29</v>
      </c>
      <c r="C19" s="1">
        <v>1</v>
      </c>
      <c r="D19" s="1">
        <v>2008</v>
      </c>
      <c r="E19" s="1" t="s">
        <v>47</v>
      </c>
      <c r="F19" s="9">
        <v>0.35929172119566222</v>
      </c>
      <c r="G19" s="13">
        <v>11</v>
      </c>
      <c r="H19" s="12">
        <v>9</v>
      </c>
      <c r="I19" s="15">
        <v>0.379</v>
      </c>
      <c r="J19" s="2">
        <v>-0.37087133526802063</v>
      </c>
      <c r="K19" s="2">
        <v>-0.60007929801940918</v>
      </c>
      <c r="L19" s="2">
        <v>-0.60521239042282104</v>
      </c>
      <c r="M19" s="6">
        <v>77.652900000000002</v>
      </c>
      <c r="N19" s="6">
        <v>12.12487984</v>
      </c>
      <c r="O19" s="4">
        <v>8.3281084229243021</v>
      </c>
      <c r="P19" s="8">
        <v>0.25302418116068087</v>
      </c>
      <c r="Q19" s="8">
        <v>0.52149333380217566</v>
      </c>
      <c r="R19" s="8">
        <v>64.712959289550781</v>
      </c>
      <c r="S19">
        <v>2.1346239999999999E-2</v>
      </c>
      <c r="T19">
        <v>3.0832579999999998E-2</v>
      </c>
      <c r="U19">
        <v>4.0415590000000001E-2</v>
      </c>
      <c r="V19">
        <v>5.0500209999999997E-2</v>
      </c>
      <c r="W19">
        <v>6.1605489999999999E-2</v>
      </c>
      <c r="X19">
        <v>7.4526999999999996E-2</v>
      </c>
      <c r="Y19">
        <v>9.0715100000000007E-2</v>
      </c>
      <c r="Z19">
        <v>0.11342673</v>
      </c>
      <c r="AA19">
        <v>0.15295786</v>
      </c>
      <c r="AB19">
        <v>0.36367316999999999</v>
      </c>
      <c r="AE19" s="8"/>
    </row>
    <row r="20" spans="1:31">
      <c r="A20" s="1" t="s">
        <v>28</v>
      </c>
      <c r="B20" s="1" t="s">
        <v>29</v>
      </c>
      <c r="C20" s="1">
        <v>1</v>
      </c>
      <c r="D20" s="1">
        <v>2009</v>
      </c>
      <c r="E20" s="1" t="s">
        <v>48</v>
      </c>
      <c r="F20" s="9">
        <v>0.39968883812419292</v>
      </c>
      <c r="G20" s="13">
        <v>12</v>
      </c>
      <c r="H20" s="12">
        <v>9</v>
      </c>
      <c r="I20" s="15">
        <v>0.377</v>
      </c>
      <c r="J20" s="2">
        <v>-0.2548864483833313</v>
      </c>
      <c r="K20" s="2">
        <v>-0.49437016248703003</v>
      </c>
      <c r="L20" s="2">
        <v>-0.54527091979980469</v>
      </c>
      <c r="M20" s="6">
        <v>77.781000000000006</v>
      </c>
      <c r="N20" s="6">
        <v>12.263759609999999</v>
      </c>
      <c r="O20" s="4">
        <v>4.053139863801519</v>
      </c>
      <c r="P20" s="8">
        <v>0.25240748608313751</v>
      </c>
      <c r="Q20" s="8">
        <v>0.49854165792491895</v>
      </c>
      <c r="R20" s="8">
        <v>67.288978576660156</v>
      </c>
      <c r="S20">
        <v>2.1293090000000001E-2</v>
      </c>
      <c r="T20">
        <v>3.0840860000000001E-2</v>
      </c>
      <c r="U20">
        <v>4.0474589999999998E-2</v>
      </c>
      <c r="V20">
        <v>5.0603000000000002E-2</v>
      </c>
      <c r="W20">
        <v>6.1747820000000002E-2</v>
      </c>
      <c r="X20">
        <v>7.4706850000000005E-2</v>
      </c>
      <c r="Y20">
        <v>9.0932860000000004E-2</v>
      </c>
      <c r="Z20">
        <v>0.11368641</v>
      </c>
      <c r="AA20">
        <v>0.15327214</v>
      </c>
      <c r="AB20">
        <v>0.36244239</v>
      </c>
      <c r="AE20" s="8"/>
    </row>
    <row r="21" spans="1:31">
      <c r="A21" s="1" t="s">
        <v>28</v>
      </c>
      <c r="B21" s="1" t="s">
        <v>29</v>
      </c>
      <c r="C21" s="1">
        <v>1</v>
      </c>
      <c r="D21" s="1">
        <v>2010</v>
      </c>
      <c r="E21" s="1" t="s">
        <v>49</v>
      </c>
      <c r="F21" s="9">
        <v>0.40400193728342504</v>
      </c>
      <c r="G21" s="13">
        <v>13</v>
      </c>
      <c r="H21" s="12">
        <v>9</v>
      </c>
      <c r="I21" s="15">
        <v>0.375</v>
      </c>
      <c r="J21" s="2">
        <v>-0.27868711948394775</v>
      </c>
      <c r="K21" s="2">
        <v>-0.38576048612594604</v>
      </c>
      <c r="L21" s="2">
        <v>-0.53161650896072388</v>
      </c>
      <c r="M21" s="6">
        <v>77.935900000000004</v>
      </c>
      <c r="N21" s="6">
        <v>12.99997044</v>
      </c>
      <c r="O21" s="4">
        <v>4.223083827210445</v>
      </c>
      <c r="P21" s="8">
        <v>0.27979435241540929</v>
      </c>
      <c r="Q21" s="8">
        <v>0.485639550032469</v>
      </c>
      <c r="R21" s="8">
        <v>68.840736389160156</v>
      </c>
      <c r="S21">
        <v>2.1238340000000001E-2</v>
      </c>
      <c r="T21">
        <v>3.0849390000000001E-2</v>
      </c>
      <c r="U21">
        <v>4.0535359999999999E-2</v>
      </c>
      <c r="V21">
        <v>5.0708870000000003E-2</v>
      </c>
      <c r="W21">
        <v>6.1894419999999999E-2</v>
      </c>
      <c r="X21">
        <v>7.4892100000000003E-2</v>
      </c>
      <c r="Y21">
        <v>9.1157150000000006E-2</v>
      </c>
      <c r="Z21">
        <v>0.11395387999999999</v>
      </c>
      <c r="AA21">
        <v>0.15359585000000001</v>
      </c>
      <c r="AB21">
        <v>0.36117464999999999</v>
      </c>
      <c r="AE21" s="8"/>
    </row>
    <row r="22" spans="1:31">
      <c r="A22" s="1" t="s">
        <v>28</v>
      </c>
      <c r="B22" s="1" t="s">
        <v>29</v>
      </c>
      <c r="C22" s="1">
        <v>1</v>
      </c>
      <c r="D22" s="1">
        <v>2011</v>
      </c>
      <c r="E22" s="1" t="s">
        <v>50</v>
      </c>
      <c r="F22" s="9">
        <v>0.39804458343235521</v>
      </c>
      <c r="G22" s="13">
        <v>14</v>
      </c>
      <c r="H22" s="12">
        <v>9</v>
      </c>
      <c r="I22" s="15">
        <v>0.375</v>
      </c>
      <c r="J22" s="2">
        <v>-0.20037515461444855</v>
      </c>
      <c r="K22" s="2">
        <v>-0.44292646646499634</v>
      </c>
      <c r="L22" s="2">
        <v>-0.70179414749145508</v>
      </c>
      <c r="M22" s="6">
        <v>78.091899999999995</v>
      </c>
      <c r="N22" s="6">
        <v>13.74845028</v>
      </c>
      <c r="O22" s="4">
        <v>2.8216424551400507</v>
      </c>
      <c r="P22" s="8">
        <v>0.29241537139096313</v>
      </c>
      <c r="Q22" s="8">
        <v>0.51977031793969664</v>
      </c>
      <c r="R22" s="8">
        <v>65.155067443847656</v>
      </c>
      <c r="S22">
        <v>2.118192E-2</v>
      </c>
      <c r="T22">
        <v>3.0858179999999999E-2</v>
      </c>
      <c r="U22">
        <v>4.0597979999999999E-2</v>
      </c>
      <c r="V22">
        <v>5.0817960000000002E-2</v>
      </c>
      <c r="W22">
        <v>6.204548E-2</v>
      </c>
      <c r="X22">
        <v>7.5082990000000002E-2</v>
      </c>
      <c r="Y22">
        <v>9.1388269999999994E-2</v>
      </c>
      <c r="Z22">
        <v>0.1142295</v>
      </c>
      <c r="AA22">
        <v>0.15392943000000001</v>
      </c>
      <c r="AB22">
        <v>0.35986827999999998</v>
      </c>
    </row>
    <row r="23" spans="1:31">
      <c r="A23" s="1" t="s">
        <v>28</v>
      </c>
      <c r="B23" s="1" t="s">
        <v>29</v>
      </c>
      <c r="C23" s="1">
        <v>1</v>
      </c>
      <c r="D23" s="1">
        <v>2012</v>
      </c>
      <c r="E23" s="1" t="s">
        <v>51</v>
      </c>
      <c r="F23" s="9">
        <v>0.3639758990648726</v>
      </c>
      <c r="G23" s="13">
        <v>15</v>
      </c>
      <c r="H23" s="12">
        <v>9</v>
      </c>
      <c r="I23" s="15">
        <v>0.373</v>
      </c>
      <c r="J23" s="2">
        <v>-0.26787599921226501</v>
      </c>
      <c r="K23" s="2">
        <v>-0.51983976364135742</v>
      </c>
      <c r="L23" s="2">
        <v>-0.77872943878173828</v>
      </c>
      <c r="M23" s="6">
        <v>78.063999999999993</v>
      </c>
      <c r="N23" s="6">
        <v>14.58664989</v>
      </c>
      <c r="O23" s="4">
        <v>1.5848728145101916</v>
      </c>
      <c r="P23" s="8">
        <v>0.28937487760830305</v>
      </c>
      <c r="Q23" s="8">
        <v>0.47572712860263006</v>
      </c>
      <c r="R23" s="8">
        <v>62.676441192626953</v>
      </c>
      <c r="S23">
        <v>2.1123759999999998E-2</v>
      </c>
      <c r="T23">
        <v>3.0867240000000001E-2</v>
      </c>
      <c r="U23">
        <v>4.0662539999999997E-2</v>
      </c>
      <c r="V23">
        <v>5.093044E-2</v>
      </c>
      <c r="W23">
        <v>6.2201220000000002E-2</v>
      </c>
      <c r="X23">
        <v>7.5279799999999994E-2</v>
      </c>
      <c r="Y23">
        <v>9.1626550000000001E-2</v>
      </c>
      <c r="Z23">
        <v>0.11451366</v>
      </c>
      <c r="AA23">
        <v>0.15427334000000001</v>
      </c>
      <c r="AB23">
        <v>0.35852147000000001</v>
      </c>
    </row>
    <row r="24" spans="1:31">
      <c r="A24" s="1" t="s">
        <v>28</v>
      </c>
      <c r="B24" s="1" t="s">
        <v>29</v>
      </c>
      <c r="C24" s="1">
        <v>1</v>
      </c>
      <c r="D24" s="1">
        <v>2013</v>
      </c>
      <c r="E24" s="1" t="s">
        <v>52</v>
      </c>
      <c r="F24" s="9">
        <v>0.35097202190172794</v>
      </c>
      <c r="G24" s="13">
        <v>16</v>
      </c>
      <c r="H24" s="12">
        <v>9</v>
      </c>
      <c r="I24" s="15">
        <v>0.36099999999999999</v>
      </c>
      <c r="J24" s="2">
        <v>-0.32359573245048523</v>
      </c>
      <c r="K24" s="2">
        <v>-0.51860600709915161</v>
      </c>
      <c r="L24" s="2">
        <v>-0.75095593929290771</v>
      </c>
      <c r="M24" s="6">
        <v>78.122600000000006</v>
      </c>
      <c r="N24" s="6">
        <v>14.92564011</v>
      </c>
      <c r="O24" s="4">
        <v>1.1872343528619922</v>
      </c>
      <c r="P24" s="8">
        <v>0.28916315137257576</v>
      </c>
      <c r="Q24" s="8">
        <v>0.46957398709532144</v>
      </c>
      <c r="R24" s="8">
        <v>65.513893127441406</v>
      </c>
      <c r="S24">
        <v>2.1123759999999998E-2</v>
      </c>
      <c r="T24">
        <v>3.0867240000000001E-2</v>
      </c>
      <c r="U24">
        <v>4.0662539999999997E-2</v>
      </c>
      <c r="V24">
        <v>5.093044E-2</v>
      </c>
      <c r="W24">
        <v>6.2201220000000002E-2</v>
      </c>
      <c r="X24">
        <v>7.5279799999999994E-2</v>
      </c>
      <c r="Y24">
        <v>9.1626550000000001E-2</v>
      </c>
      <c r="Z24">
        <v>0.11451366</v>
      </c>
      <c r="AA24">
        <v>0.15427334000000001</v>
      </c>
      <c r="AB24">
        <v>0.35852147000000001</v>
      </c>
    </row>
    <row r="25" spans="1:31">
      <c r="A25" s="1" t="s">
        <v>28</v>
      </c>
      <c r="B25" s="1" t="s">
        <v>29</v>
      </c>
      <c r="C25" s="1">
        <v>1</v>
      </c>
      <c r="D25" s="1">
        <v>2014</v>
      </c>
      <c r="E25" s="1" t="s">
        <v>53</v>
      </c>
      <c r="F25" s="9">
        <v>0.4475083880376739</v>
      </c>
      <c r="G25" s="13">
        <v>17</v>
      </c>
      <c r="H25" s="12">
        <v>9</v>
      </c>
      <c r="I25" s="15">
        <v>0.37</v>
      </c>
      <c r="J25" s="2">
        <v>-4.8802413046360016E-2</v>
      </c>
      <c r="K25" s="2">
        <v>-0.31097984313964844</v>
      </c>
      <c r="L25" s="2">
        <v>-0.58614134788513184</v>
      </c>
      <c r="M25" s="6">
        <v>78.407499999999999</v>
      </c>
      <c r="N25" s="6">
        <v>15.252420430000001</v>
      </c>
      <c r="O25" s="4">
        <v>1.9853880918038413</v>
      </c>
      <c r="P25" s="8">
        <v>0.28213001458462489</v>
      </c>
      <c r="Q25" s="8">
        <v>0.47194844138020003</v>
      </c>
      <c r="R25" s="8">
        <v>67.689697265625</v>
      </c>
      <c r="S25">
        <v>2.1123759999999998E-2</v>
      </c>
      <c r="T25">
        <v>3.0867240000000001E-2</v>
      </c>
      <c r="U25">
        <v>4.0662539999999997E-2</v>
      </c>
      <c r="V25">
        <v>5.093044E-2</v>
      </c>
      <c r="W25">
        <v>6.2201220000000002E-2</v>
      </c>
      <c r="X25">
        <v>7.5279799999999994E-2</v>
      </c>
      <c r="Y25">
        <v>9.1626550000000001E-2</v>
      </c>
      <c r="Z25">
        <v>0.11451366</v>
      </c>
      <c r="AA25">
        <v>0.15427334000000001</v>
      </c>
      <c r="AB25">
        <v>0.35852147000000001</v>
      </c>
    </row>
    <row r="26" spans="1:31">
      <c r="A26" s="1" t="s">
        <v>28</v>
      </c>
      <c r="B26" s="1" t="s">
        <v>29</v>
      </c>
      <c r="C26" s="1">
        <v>1</v>
      </c>
      <c r="D26" s="1">
        <v>2015</v>
      </c>
      <c r="E26" s="1" t="s">
        <v>54</v>
      </c>
      <c r="F26" s="9">
        <v>0.47645329342049025</v>
      </c>
      <c r="G26" s="13">
        <v>18</v>
      </c>
      <c r="H26" s="12">
        <v>9</v>
      </c>
      <c r="I26" s="15">
        <v>0.36399999999999999</v>
      </c>
      <c r="J26" s="2">
        <v>5.9288188815116882E-2</v>
      </c>
      <c r="K26" s="2">
        <v>-0.29886290431022644</v>
      </c>
      <c r="L26" s="2">
        <v>-0.52095985412597656</v>
      </c>
      <c r="M26" s="6">
        <v>78.644099999999995</v>
      </c>
      <c r="N26" s="6">
        <v>15.076299669999999</v>
      </c>
      <c r="O26" s="4">
        <v>2.5168270541712729</v>
      </c>
      <c r="P26" s="8">
        <v>0.27267391151266779</v>
      </c>
      <c r="Q26" s="8">
        <v>0.44533615188380177</v>
      </c>
      <c r="R26" s="8">
        <v>68.439315795898438</v>
      </c>
      <c r="S26">
        <v>2.1123759999999998E-2</v>
      </c>
      <c r="T26">
        <v>3.0867240000000001E-2</v>
      </c>
      <c r="U26">
        <v>4.0662539999999997E-2</v>
      </c>
      <c r="V26">
        <v>5.093044E-2</v>
      </c>
      <c r="W26">
        <v>6.2201220000000002E-2</v>
      </c>
      <c r="X26">
        <v>7.5279799999999994E-2</v>
      </c>
      <c r="Y26">
        <v>9.1626550000000001E-2</v>
      </c>
      <c r="Z26">
        <v>0.11451366</v>
      </c>
      <c r="AA26">
        <v>0.15427334000000001</v>
      </c>
      <c r="AB26">
        <v>0.35852147000000001</v>
      </c>
    </row>
    <row r="27" spans="1:31">
      <c r="A27" s="1" t="s">
        <v>28</v>
      </c>
      <c r="B27" s="1" t="s">
        <v>29</v>
      </c>
      <c r="C27" s="1">
        <v>1</v>
      </c>
      <c r="D27" s="1">
        <v>2016</v>
      </c>
      <c r="E27" s="1" t="s">
        <v>55</v>
      </c>
      <c r="F27" s="9">
        <v>0.47849596708032582</v>
      </c>
      <c r="G27" s="13">
        <v>19</v>
      </c>
      <c r="H27" s="12">
        <v>9</v>
      </c>
      <c r="I27" s="15">
        <v>0.36399999999999999</v>
      </c>
      <c r="J27" s="2">
        <v>5.9715110808610916E-2</v>
      </c>
      <c r="K27" s="2">
        <v>-0.30401843786239624</v>
      </c>
      <c r="L27" s="2">
        <v>-0.44898048043251038</v>
      </c>
      <c r="M27" s="6">
        <v>78.860200000000006</v>
      </c>
      <c r="N27" s="6">
        <v>14.80459976</v>
      </c>
      <c r="O27" s="4">
        <v>3.4802932167138607</v>
      </c>
      <c r="P27" s="8">
        <v>0.28977899175472116</v>
      </c>
      <c r="Q27" s="8">
        <v>0.45831963647698881</v>
      </c>
      <c r="R27" s="8">
        <v>65.908340454101563</v>
      </c>
      <c r="S27">
        <f>S26</f>
        <v>2.1123759999999998E-2</v>
      </c>
      <c r="T27">
        <f t="shared" ref="T27:AB27" si="0">T26</f>
        <v>3.0867240000000001E-2</v>
      </c>
      <c r="U27">
        <f t="shared" si="0"/>
        <v>4.0662539999999997E-2</v>
      </c>
      <c r="V27">
        <f t="shared" si="0"/>
        <v>5.093044E-2</v>
      </c>
      <c r="W27">
        <f t="shared" si="0"/>
        <v>6.2201220000000002E-2</v>
      </c>
      <c r="X27">
        <f t="shared" si="0"/>
        <v>7.5279799999999994E-2</v>
      </c>
      <c r="Y27">
        <f t="shared" si="0"/>
        <v>9.1626550000000001E-2</v>
      </c>
      <c r="Z27">
        <f t="shared" si="0"/>
        <v>0.11451366</v>
      </c>
      <c r="AA27">
        <f t="shared" si="0"/>
        <v>0.15427334000000001</v>
      </c>
      <c r="AB27">
        <f t="shared" si="0"/>
        <v>0.35852147000000001</v>
      </c>
    </row>
    <row r="28" spans="1:31">
      <c r="A28" s="1" t="s">
        <v>56</v>
      </c>
      <c r="B28" s="1" t="s">
        <v>57</v>
      </c>
      <c r="C28" s="1">
        <v>2</v>
      </c>
      <c r="D28" s="1">
        <v>1991</v>
      </c>
      <c r="E28" s="1" t="s">
        <v>58</v>
      </c>
      <c r="F28" s="9">
        <v>0.44188887890317669</v>
      </c>
      <c r="G28" s="13">
        <v>0</v>
      </c>
      <c r="H28" s="12">
        <v>6</v>
      </c>
      <c r="I28" s="15">
        <v>0.53500000000000003</v>
      </c>
      <c r="J28" s="2">
        <f>J29--0.00805019467107711</f>
        <v>-0.3403134778622659</v>
      </c>
      <c r="K28" s="2">
        <f>K29--0.00309368535395592</f>
        <v>-0.45363008158822204</v>
      </c>
      <c r="L28" s="2">
        <f>L29-0.00232741525096278</f>
        <v>-0.48468838584038532</v>
      </c>
      <c r="M28" s="7">
        <v>68.643100000000004</v>
      </c>
      <c r="N28" s="7">
        <v>10.84545994</v>
      </c>
      <c r="O28" s="4">
        <v>-10.870843534699716</v>
      </c>
      <c r="P28" s="8">
        <v>0.40745388379972397</v>
      </c>
      <c r="Q28" s="8">
        <v>0.60120466808884421</v>
      </c>
      <c r="R28" s="8">
        <v>26.900007247924805</v>
      </c>
      <c r="S28">
        <v>2.782685E-2</v>
      </c>
      <c r="T28">
        <v>4.0732209999999998E-2</v>
      </c>
      <c r="U28">
        <v>5.1404569999999997E-2</v>
      </c>
      <c r="V28">
        <v>6.1393950000000003E-2</v>
      </c>
      <c r="W28">
        <v>7.1636920000000007E-2</v>
      </c>
      <c r="X28">
        <v>8.3058900000000005E-2</v>
      </c>
      <c r="Y28">
        <v>9.7034239999999994E-2</v>
      </c>
      <c r="Z28">
        <v>0.11640939</v>
      </c>
      <c r="AA28">
        <v>0.14982471</v>
      </c>
      <c r="AB28">
        <v>0.30067827000000003</v>
      </c>
    </row>
    <row r="29" spans="1:31">
      <c r="A29" s="1" t="s">
        <v>56</v>
      </c>
      <c r="B29" s="1" t="s">
        <v>57</v>
      </c>
      <c r="C29" s="1">
        <v>2</v>
      </c>
      <c r="D29" s="1">
        <v>1992</v>
      </c>
      <c r="E29" s="1" t="s">
        <v>59</v>
      </c>
      <c r="F29" s="9">
        <v>0.43744098881856275</v>
      </c>
      <c r="G29" s="13">
        <v>1</v>
      </c>
      <c r="H29" s="12">
        <v>6</v>
      </c>
      <c r="I29" s="15">
        <v>0.52200000000000002</v>
      </c>
      <c r="J29" s="2">
        <f>J30--0.00805019467107711</f>
        <v>-0.34836367253334299</v>
      </c>
      <c r="K29" s="2">
        <f>K30--0.00309368535395592</f>
        <v>-0.45672376694217798</v>
      </c>
      <c r="L29" s="2">
        <f>L30-0.00232741525096278</f>
        <v>-0.48236097058942251</v>
      </c>
      <c r="M29" s="7">
        <v>68.626599999999996</v>
      </c>
      <c r="N29" s="7">
        <v>10.76422024</v>
      </c>
      <c r="O29" s="4">
        <v>-40.744656364421949</v>
      </c>
      <c r="P29" s="8">
        <v>0.39820755021116089</v>
      </c>
      <c r="Q29" s="8">
        <v>0.61256004384409546</v>
      </c>
      <c r="R29" s="8">
        <v>29.36199951171875</v>
      </c>
      <c r="S29">
        <v>2.3262439999999999E-2</v>
      </c>
      <c r="T29">
        <v>3.5176590000000001E-2</v>
      </c>
      <c r="U29">
        <v>4.5317410000000002E-2</v>
      </c>
      <c r="V29">
        <v>5.5115949999999997E-2</v>
      </c>
      <c r="W29">
        <v>6.5476090000000001E-2</v>
      </c>
      <c r="X29">
        <v>7.736941E-2</v>
      </c>
      <c r="Y29">
        <v>9.2329690000000006E-2</v>
      </c>
      <c r="Z29">
        <v>0.1136395</v>
      </c>
      <c r="AA29">
        <v>0.15147821</v>
      </c>
      <c r="AB29">
        <v>0.34083471999999998</v>
      </c>
    </row>
    <row r="30" spans="1:31">
      <c r="A30" s="1" t="s">
        <v>56</v>
      </c>
      <c r="B30" s="1" t="s">
        <v>57</v>
      </c>
      <c r="C30" s="1">
        <v>2</v>
      </c>
      <c r="D30" s="1">
        <v>1993</v>
      </c>
      <c r="E30" s="1" t="s">
        <v>60</v>
      </c>
      <c r="F30" s="9">
        <v>0.4328233659882646</v>
      </c>
      <c r="G30" s="13">
        <v>2</v>
      </c>
      <c r="H30" s="12">
        <v>6</v>
      </c>
      <c r="I30" s="15">
        <v>0.51100000000000001</v>
      </c>
      <c r="J30" s="2">
        <f>J31--0.00805019467107711</f>
        <v>-0.35641386720442009</v>
      </c>
      <c r="K30" s="2">
        <f>K31--0.00309368535395592</f>
        <v>-0.45981745229613391</v>
      </c>
      <c r="L30" s="2">
        <f>L31-0.00232741525096278</f>
        <v>-0.48003355533845971</v>
      </c>
      <c r="M30" s="7">
        <v>68.841499999999996</v>
      </c>
      <c r="N30" s="7">
        <v>10.920550349999999</v>
      </c>
      <c r="O30" s="4">
        <v>-6.6384701086365396</v>
      </c>
      <c r="P30" s="8">
        <v>0.47218975870055302</v>
      </c>
      <c r="Q30" s="8">
        <v>0.60754170410178243</v>
      </c>
      <c r="R30" s="8">
        <v>33.459426879882813</v>
      </c>
      <c r="S30">
        <v>1.8698019999999999E-2</v>
      </c>
      <c r="T30">
        <v>2.9620980000000002E-2</v>
      </c>
      <c r="U30">
        <v>3.9230250000000001E-2</v>
      </c>
      <c r="V30">
        <v>4.8837949999999998E-2</v>
      </c>
      <c r="W30">
        <v>5.9315270000000003E-2</v>
      </c>
      <c r="X30">
        <v>7.1679919999999994E-2</v>
      </c>
      <c r="Y30">
        <v>8.7625149999999999E-2</v>
      </c>
      <c r="Z30">
        <v>0.1108696</v>
      </c>
      <c r="AA30">
        <v>0.15313171</v>
      </c>
      <c r="AB30">
        <v>0.38099116</v>
      </c>
    </row>
    <row r="31" spans="1:31">
      <c r="A31" s="1" t="s">
        <v>56</v>
      </c>
      <c r="B31" s="1" t="s">
        <v>57</v>
      </c>
      <c r="C31" s="1">
        <v>2</v>
      </c>
      <c r="D31" s="1">
        <v>1994</v>
      </c>
      <c r="E31" s="1" t="s">
        <v>61</v>
      </c>
      <c r="F31" s="9">
        <v>0.42778141129375602</v>
      </c>
      <c r="G31" s="13">
        <v>3</v>
      </c>
      <c r="H31" s="12">
        <v>6</v>
      </c>
      <c r="I31" s="15">
        <v>0.505</v>
      </c>
      <c r="J31" s="2">
        <f>J32--0.00805019467107711</f>
        <v>-0.36446406187549718</v>
      </c>
      <c r="K31" s="2">
        <f>K32--0.00309368535395592</f>
        <v>-0.46291113765008984</v>
      </c>
      <c r="L31" s="2">
        <f>L32-0.00232741525096278</f>
        <v>-0.4777061400874969</v>
      </c>
      <c r="M31" s="7">
        <v>69.072500000000005</v>
      </c>
      <c r="N31" s="7">
        <v>10.6141901</v>
      </c>
      <c r="O31" s="4">
        <v>7.9501157081477487</v>
      </c>
      <c r="P31" s="8">
        <v>0.393280393523261</v>
      </c>
      <c r="Q31" s="8">
        <v>0.73101325249935933</v>
      </c>
      <c r="R31" s="8">
        <v>36.573745727539063</v>
      </c>
      <c r="S31">
        <v>1.413361E-2</v>
      </c>
      <c r="T31">
        <v>2.4065360000000001E-2</v>
      </c>
      <c r="U31">
        <v>3.314309E-2</v>
      </c>
      <c r="V31">
        <v>4.2559949999999999E-2</v>
      </c>
      <c r="W31">
        <v>5.3154439999999997E-2</v>
      </c>
      <c r="X31">
        <v>6.5990430000000003E-2</v>
      </c>
      <c r="Y31">
        <v>8.2920599999999997E-2</v>
      </c>
      <c r="Z31">
        <v>0.10809970000000001</v>
      </c>
      <c r="AA31">
        <v>0.15478521000000001</v>
      </c>
      <c r="AB31">
        <v>0.42114760000000001</v>
      </c>
    </row>
    <row r="32" spans="1:31">
      <c r="A32" s="1" t="s">
        <v>56</v>
      </c>
      <c r="B32" s="1" t="s">
        <v>57</v>
      </c>
      <c r="C32" s="1">
        <v>2</v>
      </c>
      <c r="D32" s="1">
        <v>1995</v>
      </c>
      <c r="E32" s="1" t="s">
        <v>62</v>
      </c>
      <c r="F32" s="9">
        <v>0.46655960626488058</v>
      </c>
      <c r="G32" s="13">
        <v>0</v>
      </c>
      <c r="H32" s="12">
        <v>3</v>
      </c>
      <c r="I32" s="15">
        <v>0.42599999999999999</v>
      </c>
      <c r="J32" s="2">
        <f>J33--0.00805019467107711</f>
        <v>-0.37251425654657427</v>
      </c>
      <c r="K32" s="2">
        <f>K33--0.00309368535395592</f>
        <v>-0.46600482300404578</v>
      </c>
      <c r="L32" s="2">
        <f>L33-0.00232741525096278</f>
        <v>-0.47537872483653409</v>
      </c>
      <c r="M32" s="7">
        <v>69.3108</v>
      </c>
      <c r="N32" s="7">
        <v>10.396154879999999</v>
      </c>
      <c r="O32" s="4">
        <v>9.1033880411935257</v>
      </c>
      <c r="P32" s="8">
        <v>0.23927920828361704</v>
      </c>
      <c r="Q32" s="8">
        <v>0.62186936238396129</v>
      </c>
      <c r="R32" s="8">
        <v>41.819244384765625</v>
      </c>
      <c r="S32">
        <v>9.5691999999999999E-3</v>
      </c>
      <c r="T32">
        <v>1.8509749999999998E-2</v>
      </c>
      <c r="U32">
        <v>2.7055929999999999E-2</v>
      </c>
      <c r="V32">
        <v>3.628195E-2</v>
      </c>
      <c r="W32">
        <v>4.699362E-2</v>
      </c>
      <c r="X32">
        <v>6.0300939999999997E-2</v>
      </c>
      <c r="Y32">
        <v>7.8216060000000004E-2</v>
      </c>
      <c r="Z32">
        <v>0.10532981</v>
      </c>
      <c r="AA32">
        <v>0.15643871000000001</v>
      </c>
      <c r="AB32">
        <v>0.46130405000000002</v>
      </c>
    </row>
    <row r="33" spans="1:28">
      <c r="A33" s="1" t="s">
        <v>56</v>
      </c>
      <c r="B33" s="1" t="s">
        <v>57</v>
      </c>
      <c r="C33" s="1">
        <v>2</v>
      </c>
      <c r="D33" s="1">
        <v>1996</v>
      </c>
      <c r="E33" s="1" t="s">
        <v>63</v>
      </c>
      <c r="F33" s="9">
        <v>0.49347379323518475</v>
      </c>
      <c r="G33" s="13">
        <v>0</v>
      </c>
      <c r="H33" s="12">
        <v>0</v>
      </c>
      <c r="I33" s="15">
        <v>0.36199999999999999</v>
      </c>
      <c r="J33" s="2">
        <v>-0.38056445121765137</v>
      </c>
      <c r="K33" s="2">
        <v>-0.46909850835800171</v>
      </c>
      <c r="L33" s="2">
        <v>-0.47305130958557129</v>
      </c>
      <c r="M33" s="7">
        <v>69.782799999999995</v>
      </c>
      <c r="N33" s="7">
        <v>10.17811966</v>
      </c>
      <c r="O33" s="4">
        <v>7.5072734174741669</v>
      </c>
      <c r="P33" s="8">
        <v>0.23240003504338147</v>
      </c>
      <c r="Q33" s="8">
        <v>0.55989556615585956</v>
      </c>
      <c r="R33" s="8">
        <v>45.361270904541016</v>
      </c>
      <c r="S33">
        <v>5.0047900000000003E-3</v>
      </c>
      <c r="T33">
        <v>1.2954129999999999E-2</v>
      </c>
      <c r="U33">
        <v>2.0968759999999999E-2</v>
      </c>
      <c r="V33">
        <v>3.000396E-2</v>
      </c>
      <c r="W33">
        <v>4.0832790000000001E-2</v>
      </c>
      <c r="X33">
        <v>5.4611449999999999E-2</v>
      </c>
      <c r="Y33">
        <v>7.3511510000000002E-2</v>
      </c>
      <c r="Z33">
        <v>0.10255991</v>
      </c>
      <c r="AA33">
        <v>0.15809221000000001</v>
      </c>
      <c r="AB33">
        <v>0.50146049000000004</v>
      </c>
    </row>
    <row r="34" spans="1:28">
      <c r="A34" s="1" t="s">
        <v>56</v>
      </c>
      <c r="B34" s="1" t="s">
        <v>57</v>
      </c>
      <c r="C34" s="1">
        <v>2</v>
      </c>
      <c r="D34" s="1">
        <v>1997</v>
      </c>
      <c r="E34" s="1" t="s">
        <v>64</v>
      </c>
      <c r="F34" s="9">
        <v>0.45707387124097609</v>
      </c>
      <c r="G34" s="13">
        <v>1</v>
      </c>
      <c r="H34" s="12">
        <v>0</v>
      </c>
      <c r="I34" s="15">
        <v>0.35</v>
      </c>
      <c r="J34" s="3">
        <f>AVERAGE(J33,J35)</f>
        <v>-0.46366557478904724</v>
      </c>
      <c r="K34" s="3">
        <f>AVERAGE(K33,K35)</f>
        <v>-0.42497764527797699</v>
      </c>
      <c r="L34" s="3">
        <f>AVERAGE(L33,L35)</f>
        <v>-0.70467868447303772</v>
      </c>
      <c r="M34" s="7">
        <v>69.909800000000004</v>
      </c>
      <c r="N34" s="7">
        <v>10.53719044</v>
      </c>
      <c r="O34" s="4">
        <v>4.4796441206160154</v>
      </c>
      <c r="P34" s="8">
        <v>0.20273269388754162</v>
      </c>
      <c r="Q34" s="8">
        <v>0.58274475665750636</v>
      </c>
      <c r="R34" s="8">
        <v>48.168773651123047</v>
      </c>
      <c r="S34">
        <v>6.6760200000000004E-3</v>
      </c>
      <c r="T34">
        <v>1.591275E-2</v>
      </c>
      <c r="U34">
        <v>2.4658639999999999E-2</v>
      </c>
      <c r="V34">
        <v>3.4207429999999997E-2</v>
      </c>
      <c r="W34">
        <v>4.5387299999999998E-2</v>
      </c>
      <c r="X34">
        <v>5.9338469999999997E-2</v>
      </c>
      <c r="Y34">
        <v>7.8138479999999996E-2</v>
      </c>
      <c r="Z34">
        <v>0.10652523</v>
      </c>
      <c r="AA34">
        <v>0.1597025</v>
      </c>
      <c r="AB34">
        <v>0.46945318000000003</v>
      </c>
    </row>
    <row r="35" spans="1:28">
      <c r="A35" s="1" t="s">
        <v>56</v>
      </c>
      <c r="B35" s="1" t="s">
        <v>57</v>
      </c>
      <c r="C35" s="1">
        <v>2</v>
      </c>
      <c r="D35" s="1">
        <v>1998</v>
      </c>
      <c r="E35" s="1" t="s">
        <v>65</v>
      </c>
      <c r="F35" s="9">
        <v>0.37936965307893633</v>
      </c>
      <c r="G35" s="13">
        <v>0</v>
      </c>
      <c r="H35" s="12">
        <v>6</v>
      </c>
      <c r="I35" s="15">
        <v>0.35399999999999998</v>
      </c>
      <c r="J35" s="2">
        <v>-0.54676669836044312</v>
      </c>
      <c r="K35" s="2">
        <v>-0.38085678219795227</v>
      </c>
      <c r="L35" s="2">
        <v>-0.93630605936050415</v>
      </c>
      <c r="M35" s="7">
        <v>70.514200000000002</v>
      </c>
      <c r="N35" s="7">
        <v>11.184120180000001</v>
      </c>
      <c r="O35" s="4">
        <v>8.1418485341561393</v>
      </c>
      <c r="P35" s="8">
        <v>0.19003019971673668</v>
      </c>
      <c r="Q35" s="8">
        <v>0.52839431909867707</v>
      </c>
      <c r="R35" s="8">
        <v>48.053203582763672</v>
      </c>
      <c r="S35">
        <v>8.3472500000000005E-3</v>
      </c>
      <c r="T35">
        <v>1.8871369999999998E-2</v>
      </c>
      <c r="U35">
        <v>2.834851E-2</v>
      </c>
      <c r="V35">
        <v>3.8410899999999998E-2</v>
      </c>
      <c r="W35">
        <v>4.9941810000000003E-2</v>
      </c>
      <c r="X35">
        <v>6.4065479999999994E-2</v>
      </c>
      <c r="Y35">
        <v>8.2765450000000004E-2</v>
      </c>
      <c r="Z35">
        <v>0.11049056</v>
      </c>
      <c r="AA35">
        <v>0.16131279000000001</v>
      </c>
      <c r="AB35">
        <v>0.43744588000000001</v>
      </c>
    </row>
    <row r="36" spans="1:28">
      <c r="A36" s="1" t="s">
        <v>56</v>
      </c>
      <c r="B36" s="1" t="s">
        <v>57</v>
      </c>
      <c r="C36" s="1">
        <v>2</v>
      </c>
      <c r="D36" s="1">
        <v>1999</v>
      </c>
      <c r="E36" s="1" t="s">
        <v>66</v>
      </c>
      <c r="F36" s="9">
        <v>0.37223312290764105</v>
      </c>
      <c r="G36" s="13">
        <v>1</v>
      </c>
      <c r="H36" s="12">
        <v>6</v>
      </c>
      <c r="I36" s="15">
        <v>0.36199999999999999</v>
      </c>
      <c r="J36" s="3">
        <f>AVERAGE(J35,J37)</f>
        <v>-0.54659214615821838</v>
      </c>
      <c r="K36" s="3">
        <f>AVERAGE(K35,K37)</f>
        <v>-0.44093652069568634</v>
      </c>
      <c r="L36" s="3">
        <f>AVERAGE(L35,L37)</f>
        <v>-0.89219614863395691</v>
      </c>
      <c r="M36" s="7">
        <v>70.256500000000003</v>
      </c>
      <c r="N36" s="7">
        <v>11.371729849999999</v>
      </c>
      <c r="O36" s="4">
        <v>3.9578184349108056</v>
      </c>
      <c r="P36" s="8">
        <v>0.20758246952656745</v>
      </c>
      <c r="Q36" s="8">
        <v>0.49802232191383644</v>
      </c>
      <c r="R36" s="8">
        <v>49.489963531494141</v>
      </c>
      <c r="S36">
        <v>1.863896E-2</v>
      </c>
      <c r="T36">
        <v>2.9082299999999998E-2</v>
      </c>
      <c r="U36">
        <v>3.8278899999999998E-2</v>
      </c>
      <c r="V36">
        <v>4.8097769999999998E-2</v>
      </c>
      <c r="W36">
        <v>5.9183260000000001E-2</v>
      </c>
      <c r="X36">
        <v>7.2327920000000004E-2</v>
      </c>
      <c r="Y36">
        <v>8.8924069999999994E-2</v>
      </c>
      <c r="Z36">
        <v>0.11208348</v>
      </c>
      <c r="AA36">
        <v>0.15168354000000001</v>
      </c>
      <c r="AB36">
        <v>0.38169979999999998</v>
      </c>
    </row>
    <row r="37" spans="1:28">
      <c r="A37" s="1" t="s">
        <v>56</v>
      </c>
      <c r="B37" s="1" t="s">
        <v>57</v>
      </c>
      <c r="C37" s="1">
        <v>2</v>
      </c>
      <c r="D37" s="1">
        <v>2000</v>
      </c>
      <c r="E37" s="1" t="s">
        <v>67</v>
      </c>
      <c r="F37" s="9">
        <v>0.36789718304013508</v>
      </c>
      <c r="G37" s="13">
        <v>2</v>
      </c>
      <c r="H37" s="12">
        <v>6</v>
      </c>
      <c r="I37" s="15">
        <v>0.33700000000000002</v>
      </c>
      <c r="J37" s="2">
        <v>-0.54641759395599365</v>
      </c>
      <c r="K37" s="2">
        <v>-0.50101625919342041</v>
      </c>
      <c r="L37" s="2">
        <v>-0.84808623790740967</v>
      </c>
      <c r="M37" s="7">
        <v>70.623599999999996</v>
      </c>
      <c r="N37" s="7">
        <v>11.18803978</v>
      </c>
      <c r="O37" s="4">
        <v>6.5700865649922946</v>
      </c>
      <c r="P37" s="8">
        <v>0.22161418808939803</v>
      </c>
      <c r="Q37" s="8">
        <v>0.50071911418396853</v>
      </c>
      <c r="R37" s="8">
        <v>50.157489776611328</v>
      </c>
      <c r="S37">
        <v>1.8626790000000001E-2</v>
      </c>
      <c r="T37">
        <v>2.933318E-2</v>
      </c>
      <c r="U37">
        <v>3.8547400000000002E-2</v>
      </c>
      <c r="V37">
        <v>4.8323400000000002E-2</v>
      </c>
      <c r="W37">
        <v>5.9328319999999997E-2</v>
      </c>
      <c r="X37">
        <v>7.2359859999999998E-2</v>
      </c>
      <c r="Y37">
        <v>8.8807629999999999E-2</v>
      </c>
      <c r="Z37">
        <v>0.1117725</v>
      </c>
      <c r="AA37">
        <v>0.15110494999999999</v>
      </c>
      <c r="AB37">
        <v>0.38179597999999998</v>
      </c>
    </row>
    <row r="38" spans="1:28">
      <c r="A38" s="1" t="s">
        <v>56</v>
      </c>
      <c r="B38" s="1" t="s">
        <v>57</v>
      </c>
      <c r="C38" s="1">
        <v>2</v>
      </c>
      <c r="D38" s="1">
        <v>2001</v>
      </c>
      <c r="E38" s="1" t="s">
        <v>68</v>
      </c>
      <c r="F38" s="9">
        <v>0.42909097233600108</v>
      </c>
      <c r="G38" s="13">
        <v>3</v>
      </c>
      <c r="H38" s="12">
        <v>6</v>
      </c>
      <c r="I38" s="15">
        <v>0.33600000000000002</v>
      </c>
      <c r="J38" s="3">
        <f>AVERAGE(J37,J39)</f>
        <v>-0.29609343037009239</v>
      </c>
      <c r="K38" s="3">
        <f>AVERAGE(K37,K39)</f>
        <v>-0.46977381408214569</v>
      </c>
      <c r="L38" s="3">
        <f>AVERAGE(L37,L39)</f>
        <v>-0.81312569975852966</v>
      </c>
      <c r="M38" s="7">
        <v>70.932000000000002</v>
      </c>
      <c r="N38" s="7">
        <v>10.92090988</v>
      </c>
      <c r="O38" s="4">
        <v>10.279403123683494</v>
      </c>
      <c r="P38" s="8">
        <v>0.24145854395630562</v>
      </c>
      <c r="Q38" s="8">
        <v>0.45718411996903069</v>
      </c>
      <c r="R38" s="8">
        <v>51.731437683105469</v>
      </c>
      <c r="S38">
        <v>1.8612159999999999E-2</v>
      </c>
      <c r="T38">
        <v>2.9634509999999999E-2</v>
      </c>
      <c r="U38">
        <v>3.8869889999999997E-2</v>
      </c>
      <c r="V38">
        <v>4.8594390000000001E-2</v>
      </c>
      <c r="W38">
        <v>5.9502560000000003E-2</v>
      </c>
      <c r="X38">
        <v>7.2398219999999999E-2</v>
      </c>
      <c r="Y38">
        <v>8.8667780000000002E-2</v>
      </c>
      <c r="Z38">
        <v>0.11139897999999999</v>
      </c>
      <c r="AA38">
        <v>0.15041001000000001</v>
      </c>
      <c r="AB38">
        <v>0.38191151000000001</v>
      </c>
    </row>
    <row r="39" spans="1:28">
      <c r="A39" s="1" t="s">
        <v>56</v>
      </c>
      <c r="B39" s="1" t="s">
        <v>57</v>
      </c>
      <c r="C39" s="1">
        <v>2</v>
      </c>
      <c r="D39" s="1">
        <v>2002</v>
      </c>
      <c r="E39" s="1" t="s">
        <v>69</v>
      </c>
      <c r="F39" s="9">
        <v>0.49070909349607761</v>
      </c>
      <c r="G39" s="13">
        <v>4</v>
      </c>
      <c r="H39" s="12">
        <v>6</v>
      </c>
      <c r="I39" s="15">
        <v>0.33</v>
      </c>
      <c r="J39" s="2">
        <v>-4.5769266784191132E-2</v>
      </c>
      <c r="K39" s="2">
        <v>-0.43853136897087097</v>
      </c>
      <c r="L39" s="2">
        <v>-0.77816516160964966</v>
      </c>
      <c r="M39" s="7">
        <v>71.017899999999997</v>
      </c>
      <c r="N39" s="7">
        <v>10.956489879999999</v>
      </c>
      <c r="O39" s="4">
        <v>13.823463070802845</v>
      </c>
      <c r="P39" s="8">
        <v>0.27832108365993946</v>
      </c>
      <c r="Q39" s="8">
        <v>0.46152393477236986</v>
      </c>
      <c r="R39" s="8">
        <v>51.812789916992188</v>
      </c>
      <c r="S39">
        <v>1.930722E-2</v>
      </c>
      <c r="T39">
        <v>2.9993470000000001E-2</v>
      </c>
      <c r="U39">
        <v>3.90941E-2</v>
      </c>
      <c r="V39">
        <v>4.8724610000000002E-2</v>
      </c>
      <c r="W39">
        <v>5.955647E-2</v>
      </c>
      <c r="X39">
        <v>7.2383500000000003E-2</v>
      </c>
      <c r="Y39">
        <v>8.858452E-2</v>
      </c>
      <c r="Z39">
        <v>0.11123669</v>
      </c>
      <c r="AA39">
        <v>0.15012923</v>
      </c>
      <c r="AB39">
        <v>0.38099017000000002</v>
      </c>
    </row>
    <row r="40" spans="1:28">
      <c r="A40" s="1" t="s">
        <v>56</v>
      </c>
      <c r="B40" s="1" t="s">
        <v>57</v>
      </c>
      <c r="C40" s="1">
        <v>2</v>
      </c>
      <c r="D40" s="1">
        <v>2003</v>
      </c>
      <c r="E40" s="1" t="s">
        <v>70</v>
      </c>
      <c r="F40" s="9">
        <v>0.48973376620133269</v>
      </c>
      <c r="G40" s="13">
        <v>5</v>
      </c>
      <c r="H40" s="12">
        <v>5</v>
      </c>
      <c r="I40" s="15">
        <v>0.3</v>
      </c>
      <c r="J40" s="2">
        <v>-0.19081754982471466</v>
      </c>
      <c r="K40" s="2">
        <v>-0.30286464095115662</v>
      </c>
      <c r="L40" s="2">
        <v>-0.64902240037918091</v>
      </c>
      <c r="M40" s="7">
        <v>71.435599999999994</v>
      </c>
      <c r="N40" s="7">
        <v>10.992069880000001</v>
      </c>
      <c r="O40" s="4">
        <v>14.605821592326635</v>
      </c>
      <c r="P40" s="8">
        <v>0.30482997892398123</v>
      </c>
      <c r="Q40" s="8">
        <v>0.49568369709844506</v>
      </c>
      <c r="R40" s="8">
        <v>53.130649566650391</v>
      </c>
      <c r="S40">
        <v>1.332476E-2</v>
      </c>
      <c r="T40">
        <v>2.7164939999999999E-2</v>
      </c>
      <c r="U40">
        <v>3.8444199999999998E-2</v>
      </c>
      <c r="V40">
        <v>4.971971E-2</v>
      </c>
      <c r="W40">
        <v>6.2000090000000001E-2</v>
      </c>
      <c r="X40">
        <v>7.6337459999999996E-2</v>
      </c>
      <c r="Y40">
        <v>9.4415819999999998E-2</v>
      </c>
      <c r="Z40">
        <v>0.11981524</v>
      </c>
      <c r="AA40">
        <v>0.16334427000000001</v>
      </c>
      <c r="AB40">
        <v>0.35543353</v>
      </c>
    </row>
    <row r="41" spans="1:28">
      <c r="A41" s="1" t="s">
        <v>56</v>
      </c>
      <c r="B41" s="1" t="s">
        <v>57</v>
      </c>
      <c r="C41" s="1">
        <v>2</v>
      </c>
      <c r="D41" s="1">
        <v>2004</v>
      </c>
      <c r="E41" s="1" t="s">
        <v>71</v>
      </c>
      <c r="F41" s="9">
        <v>0.48152312622159693</v>
      </c>
      <c r="G41" s="13">
        <v>6</v>
      </c>
      <c r="H41" s="12">
        <v>5</v>
      </c>
      <c r="I41" s="15">
        <v>0.29199999999999998</v>
      </c>
      <c r="J41" s="2">
        <v>-0.10869286209344864</v>
      </c>
      <c r="K41" s="2">
        <v>-0.48195061087608337</v>
      </c>
      <c r="L41" s="2">
        <v>-0.70345532894134521</v>
      </c>
      <c r="M41" s="7">
        <v>71.420500000000004</v>
      </c>
      <c r="N41" s="7">
        <v>11.02764988</v>
      </c>
      <c r="O41" s="4">
        <v>11.134229340820241</v>
      </c>
      <c r="P41" s="8">
        <v>0.28190743823172298</v>
      </c>
      <c r="Q41" s="8">
        <v>0.44879890168764786</v>
      </c>
      <c r="R41" s="8">
        <v>54.706298828125</v>
      </c>
      <c r="S41">
        <v>1.8605170000000001E-2</v>
      </c>
      <c r="T41">
        <v>2.9200299999999998E-2</v>
      </c>
      <c r="U41">
        <v>3.8226980000000001E-2</v>
      </c>
      <c r="V41">
        <v>4.7792809999999998E-2</v>
      </c>
      <c r="W41">
        <v>5.8572060000000002E-2</v>
      </c>
      <c r="X41">
        <v>7.1366550000000001E-2</v>
      </c>
      <c r="Y41">
        <v>8.757392E-2</v>
      </c>
      <c r="Z41">
        <v>0.11032245</v>
      </c>
      <c r="AA41">
        <v>0.14960045999999999</v>
      </c>
      <c r="AB41">
        <v>0.38873931</v>
      </c>
    </row>
    <row r="42" spans="1:28">
      <c r="A42" s="1" t="s">
        <v>56</v>
      </c>
      <c r="B42" s="1" t="s">
        <v>57</v>
      </c>
      <c r="C42" s="1">
        <v>2</v>
      </c>
      <c r="D42" s="1">
        <v>2005</v>
      </c>
      <c r="E42" s="1" t="s">
        <v>72</v>
      </c>
      <c r="F42" s="9">
        <v>0.48291939249222737</v>
      </c>
      <c r="G42" s="13">
        <v>7</v>
      </c>
      <c r="H42" s="12">
        <v>5</v>
      </c>
      <c r="I42" s="15">
        <v>0.29199999999999998</v>
      </c>
      <c r="J42" s="2">
        <v>-0.13926193118095398</v>
      </c>
      <c r="K42" s="2">
        <v>-0.3887767493724823</v>
      </c>
      <c r="L42" s="2">
        <v>-0.6833498477935791</v>
      </c>
      <c r="M42" s="7">
        <v>71.792199999999994</v>
      </c>
      <c r="N42" s="7">
        <v>11.38527966</v>
      </c>
      <c r="O42" s="4">
        <v>14.643207640703565</v>
      </c>
      <c r="P42" s="8">
        <v>0.27313197950011525</v>
      </c>
      <c r="Q42" s="8">
        <v>0.42826540633521826</v>
      </c>
      <c r="R42" s="8">
        <v>55.533607482910156</v>
      </c>
      <c r="S42">
        <v>1.9407460000000001E-2</v>
      </c>
      <c r="T42">
        <v>2.9886780000000002E-2</v>
      </c>
      <c r="U42">
        <v>3.8830249999999997E-2</v>
      </c>
      <c r="V42">
        <v>4.8311939999999998E-2</v>
      </c>
      <c r="W42">
        <v>5.8997929999999997E-2</v>
      </c>
      <c r="X42">
        <v>7.1681729999999999E-2</v>
      </c>
      <c r="Y42">
        <v>8.7747160000000005E-2</v>
      </c>
      <c r="Z42">
        <v>0.11029153999999999</v>
      </c>
      <c r="AA42">
        <v>0.149202</v>
      </c>
      <c r="AB42">
        <v>0.38564322000000001</v>
      </c>
    </row>
    <row r="43" spans="1:28">
      <c r="A43" s="1" t="s">
        <v>56</v>
      </c>
      <c r="B43" s="1" t="s">
        <v>57</v>
      </c>
      <c r="C43" s="1">
        <v>2</v>
      </c>
      <c r="D43" s="1">
        <v>2006</v>
      </c>
      <c r="E43" s="1" t="s">
        <v>73</v>
      </c>
      <c r="F43" s="9">
        <v>0.435025626277452</v>
      </c>
      <c r="G43" s="13">
        <v>8</v>
      </c>
      <c r="H43" s="12">
        <v>5</v>
      </c>
      <c r="I43" s="15">
        <v>0.29099999999999998</v>
      </c>
      <c r="J43" s="2">
        <v>-0.26104557514190674</v>
      </c>
      <c r="K43" s="2">
        <v>-0.54456734657287598</v>
      </c>
      <c r="L43" s="2">
        <v>-0.66923260688781738</v>
      </c>
      <c r="M43" s="7">
        <v>71.986800000000002</v>
      </c>
      <c r="N43" s="7">
        <v>11.924650189999999</v>
      </c>
      <c r="O43" s="4">
        <v>14.078607416354345</v>
      </c>
      <c r="P43" s="8">
        <v>0.22145981435513379</v>
      </c>
      <c r="Q43" s="8">
        <v>0.38884156546343185</v>
      </c>
      <c r="R43" s="8">
        <v>56.929412841796875</v>
      </c>
      <c r="S43">
        <v>1.9910939999999999E-2</v>
      </c>
      <c r="T43">
        <v>3.0921000000000001E-2</v>
      </c>
      <c r="U43">
        <v>4.0109110000000003E-2</v>
      </c>
      <c r="V43">
        <v>4.9764559999999999E-2</v>
      </c>
      <c r="W43">
        <v>6.0576640000000001E-2</v>
      </c>
      <c r="X43">
        <v>7.3336360000000003E-2</v>
      </c>
      <c r="Y43">
        <v>8.9402739999999994E-2</v>
      </c>
      <c r="Z43">
        <v>0.1117958</v>
      </c>
      <c r="AA43">
        <v>0.15009702999999999</v>
      </c>
      <c r="AB43">
        <v>0.37408583000000001</v>
      </c>
    </row>
    <row r="44" spans="1:28">
      <c r="A44" s="1" t="s">
        <v>56</v>
      </c>
      <c r="B44" s="1" t="s">
        <v>57</v>
      </c>
      <c r="C44" s="1">
        <v>2</v>
      </c>
      <c r="D44" s="1">
        <v>2007</v>
      </c>
      <c r="E44" s="1" t="s">
        <v>74</v>
      </c>
      <c r="F44" s="9">
        <v>0.40290371887862009</v>
      </c>
      <c r="G44" s="13">
        <v>9</v>
      </c>
      <c r="H44" s="12">
        <v>5</v>
      </c>
      <c r="I44" s="15">
        <v>0.29499999999999998</v>
      </c>
      <c r="J44" s="2">
        <v>-0.37775370478630066</v>
      </c>
      <c r="K44" s="2">
        <v>-0.49651804566383362</v>
      </c>
      <c r="L44" s="2">
        <v>-0.74589169025421143</v>
      </c>
      <c r="M44" s="7">
        <v>72.327100000000002</v>
      </c>
      <c r="N44" s="7">
        <v>12.61629009</v>
      </c>
      <c r="O44" s="4">
        <v>14.695868262480971</v>
      </c>
      <c r="P44" s="8">
        <v>0.18189356981972471</v>
      </c>
      <c r="Q44" s="8">
        <v>0.38785690103342241</v>
      </c>
      <c r="R44" s="8">
        <v>58.752265930175781</v>
      </c>
      <c r="S44">
        <v>1.997061E-2</v>
      </c>
      <c r="T44">
        <v>3.1493130000000001E-2</v>
      </c>
      <c r="U44">
        <v>4.0954339999999999E-2</v>
      </c>
      <c r="V44">
        <v>5.0827410000000003E-2</v>
      </c>
      <c r="W44">
        <v>6.1822729999999999E-2</v>
      </c>
      <c r="X44">
        <v>7.4731320000000004E-2</v>
      </c>
      <c r="Y44">
        <v>9.089477E-2</v>
      </c>
      <c r="Z44">
        <v>0.11327445999999999</v>
      </c>
      <c r="AA44">
        <v>0.1512088</v>
      </c>
      <c r="AB44">
        <v>0.36482240999999999</v>
      </c>
    </row>
    <row r="45" spans="1:28">
      <c r="A45" s="1" t="s">
        <v>56</v>
      </c>
      <c r="B45" s="1" t="s">
        <v>57</v>
      </c>
      <c r="C45" s="1">
        <v>2</v>
      </c>
      <c r="D45" s="1">
        <v>2008</v>
      </c>
      <c r="E45" s="1" t="s">
        <v>75</v>
      </c>
      <c r="F45" s="9">
        <v>0.46942040983893996</v>
      </c>
      <c r="G45" s="13">
        <v>10</v>
      </c>
      <c r="H45" s="12">
        <v>5</v>
      </c>
      <c r="I45" s="15">
        <v>0.27800000000000002</v>
      </c>
      <c r="J45" s="2">
        <v>-0.17073829472064972</v>
      </c>
      <c r="K45" s="2">
        <v>-0.3377513587474823</v>
      </c>
      <c r="L45" s="2">
        <v>-0.71241235733032227</v>
      </c>
      <c r="M45" s="7">
        <v>72.398499999999999</v>
      </c>
      <c r="N45" s="7">
        <v>12.41084957</v>
      </c>
      <c r="O45" s="4">
        <v>7.819138194451412</v>
      </c>
      <c r="P45" s="8">
        <v>0.14265729573976726</v>
      </c>
      <c r="Q45" s="8">
        <v>0.40276598387389861</v>
      </c>
      <c r="R45" s="8">
        <v>58.680641174316406</v>
      </c>
      <c r="S45">
        <v>2.1435369999999999E-2</v>
      </c>
      <c r="T45">
        <v>3.0679540000000002E-2</v>
      </c>
      <c r="U45">
        <v>4.010006E-2</v>
      </c>
      <c r="V45">
        <v>5.0084459999999997E-2</v>
      </c>
      <c r="W45">
        <v>6.1144419999999998E-2</v>
      </c>
      <c r="X45">
        <v>7.4077340000000005E-2</v>
      </c>
      <c r="Y45">
        <v>9.0348899999999996E-2</v>
      </c>
      <c r="Z45">
        <v>0.11326219</v>
      </c>
      <c r="AA45">
        <v>0.15327573</v>
      </c>
      <c r="AB45">
        <v>0.36559198999999998</v>
      </c>
    </row>
    <row r="46" spans="1:28">
      <c r="A46" s="1" t="s">
        <v>56</v>
      </c>
      <c r="B46" s="1" t="s">
        <v>57</v>
      </c>
      <c r="C46" s="1">
        <v>2</v>
      </c>
      <c r="D46" s="1">
        <v>2009</v>
      </c>
      <c r="E46" s="1" t="s">
        <v>76</v>
      </c>
      <c r="F46" s="9">
        <v>0.49363965964962142</v>
      </c>
      <c r="G46" s="13">
        <v>11</v>
      </c>
      <c r="H46" s="12">
        <v>5</v>
      </c>
      <c r="I46" s="15">
        <v>0.28299999999999997</v>
      </c>
      <c r="J46" s="2">
        <v>-1.9941108301281929E-2</v>
      </c>
      <c r="K46" s="2">
        <v>-0.46871069073677063</v>
      </c>
      <c r="L46" s="2">
        <v>-0.62145966291427612</v>
      </c>
      <c r="M46" s="7">
        <v>72.8125</v>
      </c>
      <c r="N46" s="7">
        <v>12.95680046</v>
      </c>
      <c r="O46" s="4">
        <v>-13.51939081693142</v>
      </c>
      <c r="P46" s="8">
        <v>0.14670900746136348</v>
      </c>
      <c r="Q46" s="8">
        <v>0.42603334998063119</v>
      </c>
      <c r="R46" s="8">
        <v>60.677650451660156</v>
      </c>
      <c r="S46">
        <v>2.179381E-2</v>
      </c>
      <c r="T46">
        <v>3.112496E-2</v>
      </c>
      <c r="U46">
        <v>4.0582710000000001E-2</v>
      </c>
      <c r="V46">
        <v>5.056244E-2</v>
      </c>
      <c r="W46">
        <v>6.1576810000000003E-2</v>
      </c>
      <c r="X46">
        <v>7.4416650000000001E-2</v>
      </c>
      <c r="Y46">
        <v>9.0528330000000004E-2</v>
      </c>
      <c r="Z46">
        <v>0.11316429</v>
      </c>
      <c r="AA46">
        <v>0.15261273</v>
      </c>
      <c r="AB46">
        <v>0.36363726000000002</v>
      </c>
    </row>
    <row r="47" spans="1:28">
      <c r="A47" s="1" t="s">
        <v>56</v>
      </c>
      <c r="B47" s="1" t="s">
        <v>57</v>
      </c>
      <c r="C47" s="1">
        <v>2</v>
      </c>
      <c r="D47" s="1">
        <v>2010</v>
      </c>
      <c r="E47" s="1" t="s">
        <v>77</v>
      </c>
      <c r="F47" s="9">
        <v>0.44777560702066826</v>
      </c>
      <c r="G47" s="13">
        <v>12</v>
      </c>
      <c r="H47" s="12">
        <v>5</v>
      </c>
      <c r="I47" s="15">
        <v>0.29099999999999998</v>
      </c>
      <c r="J47" s="2">
        <v>-0.16639477014541626</v>
      </c>
      <c r="K47" s="2">
        <v>-0.48135831952095032</v>
      </c>
      <c r="L47" s="2">
        <v>-0.69503957033157349</v>
      </c>
      <c r="M47" s="7">
        <v>73.159700000000001</v>
      </c>
      <c r="N47" s="7">
        <v>13.08648968</v>
      </c>
      <c r="O47" s="4">
        <v>2.5828973829832904</v>
      </c>
      <c r="P47" s="8">
        <v>0.19748415316825224</v>
      </c>
      <c r="Q47" s="8">
        <v>0.44894560656807764</v>
      </c>
      <c r="R47" s="8">
        <v>62.087711334228516</v>
      </c>
      <c r="S47">
        <v>2.0753850000000001E-2</v>
      </c>
      <c r="T47">
        <v>3.1388840000000001E-2</v>
      </c>
      <c r="U47">
        <v>4.0488860000000002E-2</v>
      </c>
      <c r="V47">
        <v>5.0117330000000002E-2</v>
      </c>
      <c r="W47">
        <v>6.0931489999999998E-2</v>
      </c>
      <c r="X47">
        <v>7.3708079999999995E-2</v>
      </c>
      <c r="Y47">
        <v>8.9793490000000004E-2</v>
      </c>
      <c r="Z47">
        <v>0.11218366</v>
      </c>
      <c r="AA47">
        <v>0.15036881999999999</v>
      </c>
      <c r="AB47">
        <v>0.37026561000000002</v>
      </c>
    </row>
    <row r="48" spans="1:28">
      <c r="A48" s="1" t="s">
        <v>56</v>
      </c>
      <c r="B48" s="1" t="s">
        <v>57</v>
      </c>
      <c r="C48" s="1">
        <v>2</v>
      </c>
      <c r="D48" s="1">
        <v>2011</v>
      </c>
      <c r="E48" s="1" t="s">
        <v>78</v>
      </c>
      <c r="F48" s="9">
        <v>0.46492173312679574</v>
      </c>
      <c r="G48" s="13">
        <v>13</v>
      </c>
      <c r="H48" s="12">
        <v>5</v>
      </c>
      <c r="I48" s="15">
        <v>0.29199999999999998</v>
      </c>
      <c r="J48" s="2">
        <v>-0.10899627953767776</v>
      </c>
      <c r="K48" s="2">
        <v>-0.43770641088485718</v>
      </c>
      <c r="L48" s="2">
        <v>-0.66455942392349243</v>
      </c>
      <c r="M48" s="7">
        <v>73.304500000000004</v>
      </c>
      <c r="N48" s="7">
        <v>13.122329710000001</v>
      </c>
      <c r="O48" s="4">
        <v>4.7283176001221534</v>
      </c>
      <c r="P48" s="8">
        <v>0.22523188264013119</v>
      </c>
      <c r="Q48" s="8">
        <v>0.46912385398032203</v>
      </c>
      <c r="R48" s="8">
        <v>62.901451110839844</v>
      </c>
      <c r="S48">
        <v>2.040341E-2</v>
      </c>
      <c r="T48">
        <v>3.1227390000000001E-2</v>
      </c>
      <c r="U48">
        <v>4.0403260000000003E-2</v>
      </c>
      <c r="V48">
        <v>5.0084179999999999E-2</v>
      </c>
      <c r="W48">
        <v>6.0940090000000002E-2</v>
      </c>
      <c r="X48">
        <v>7.3752929999999994E-2</v>
      </c>
      <c r="Y48">
        <v>8.9872419999999995E-2</v>
      </c>
      <c r="Z48">
        <v>0.1122981</v>
      </c>
      <c r="AA48">
        <v>0.15052795999999999</v>
      </c>
      <c r="AB48">
        <v>0.37049022999999998</v>
      </c>
    </row>
    <row r="49" spans="1:28">
      <c r="A49" s="1" t="s">
        <v>56</v>
      </c>
      <c r="B49" s="1" t="s">
        <v>57</v>
      </c>
      <c r="C49" s="1">
        <v>2</v>
      </c>
      <c r="D49" s="1">
        <v>2012</v>
      </c>
      <c r="E49" s="1" t="s">
        <v>79</v>
      </c>
      <c r="F49" s="9">
        <v>0.48797389621586407</v>
      </c>
      <c r="G49" s="13">
        <v>14</v>
      </c>
      <c r="H49" s="12">
        <v>5</v>
      </c>
      <c r="I49" s="15">
        <v>0.30499999999999999</v>
      </c>
      <c r="J49" s="2">
        <v>-2.6902403682470322E-2</v>
      </c>
      <c r="K49" s="2">
        <v>-0.41828197240829468</v>
      </c>
      <c r="L49" s="2">
        <v>-0.58800148963928223</v>
      </c>
      <c r="M49" s="7">
        <v>73.453999999999994</v>
      </c>
      <c r="N49" s="7">
        <v>13.116395000000001</v>
      </c>
      <c r="O49" s="4">
        <v>6.9136986230251551</v>
      </c>
      <c r="P49" s="8">
        <v>0.27561811482843912</v>
      </c>
      <c r="Q49" s="8">
        <v>0.48399864477826526</v>
      </c>
      <c r="R49" s="8">
        <v>66.206741333007813</v>
      </c>
      <c r="S49">
        <v>2.0205710000000002E-2</v>
      </c>
      <c r="T49">
        <v>3.122109E-2</v>
      </c>
      <c r="U49">
        <v>4.056742E-2</v>
      </c>
      <c r="V49">
        <v>5.0417669999999998E-2</v>
      </c>
      <c r="W49">
        <v>6.1444520000000002E-2</v>
      </c>
      <c r="X49">
        <v>7.442957E-2</v>
      </c>
      <c r="Y49">
        <v>9.0717709999999993E-2</v>
      </c>
      <c r="Z49">
        <v>0.113289</v>
      </c>
      <c r="AA49">
        <v>0.15154479000000001</v>
      </c>
      <c r="AB49">
        <v>0.3661625</v>
      </c>
    </row>
    <row r="50" spans="1:28">
      <c r="A50" s="1" t="s">
        <v>56</v>
      </c>
      <c r="B50" s="1" t="s">
        <v>57</v>
      </c>
      <c r="C50" s="1">
        <v>2</v>
      </c>
      <c r="D50" s="1">
        <v>2013</v>
      </c>
      <c r="E50" s="1" t="s">
        <v>80</v>
      </c>
      <c r="F50" s="9">
        <v>0.52524552087645138</v>
      </c>
      <c r="G50" s="13">
        <v>15</v>
      </c>
      <c r="H50" s="12">
        <v>5</v>
      </c>
      <c r="I50" s="15">
        <v>0.28999999999999998</v>
      </c>
      <c r="J50" s="2">
        <v>8.5326582193374634E-2</v>
      </c>
      <c r="K50" s="2">
        <v>-0.34097123146057129</v>
      </c>
      <c r="L50" s="2">
        <v>-0.53045022487640381</v>
      </c>
      <c r="M50" s="7">
        <v>73.675899999999999</v>
      </c>
      <c r="N50" s="7">
        <v>13.11046028</v>
      </c>
      <c r="O50" s="4">
        <v>2.823926169065146</v>
      </c>
      <c r="P50" s="8">
        <v>0.28353485138481804</v>
      </c>
      <c r="Q50" s="8">
        <v>0.49201563021400607</v>
      </c>
      <c r="R50" s="8">
        <v>66.404006958007813</v>
      </c>
      <c r="S50">
        <v>1.9916949999999999E-2</v>
      </c>
      <c r="T50">
        <v>3.075288E-2</v>
      </c>
      <c r="U50">
        <v>4.0072780000000002E-2</v>
      </c>
      <c r="V50">
        <v>4.9936939999999999E-2</v>
      </c>
      <c r="W50">
        <v>6.1005839999999999E-2</v>
      </c>
      <c r="X50">
        <v>7.4061420000000003E-2</v>
      </c>
      <c r="Y50">
        <v>9.0457800000000005E-2</v>
      </c>
      <c r="Z50">
        <v>0.11320158</v>
      </c>
      <c r="AA50">
        <v>0.15178520000000001</v>
      </c>
      <c r="AB50">
        <v>0.36880859999999999</v>
      </c>
    </row>
    <row r="51" spans="1:28">
      <c r="A51" s="1" t="s">
        <v>56</v>
      </c>
      <c r="B51" s="1" t="s">
        <v>57</v>
      </c>
      <c r="C51" s="1">
        <v>2</v>
      </c>
      <c r="D51" s="1">
        <v>2014</v>
      </c>
      <c r="E51" s="1" t="s">
        <v>81</v>
      </c>
      <c r="F51" s="9">
        <v>0.43218850207142162</v>
      </c>
      <c r="G51" s="13">
        <v>16</v>
      </c>
      <c r="H51" s="12">
        <v>5</v>
      </c>
      <c r="I51" s="15">
        <v>0.28599999999999998</v>
      </c>
      <c r="J51" s="2">
        <v>-0.25176882743835449</v>
      </c>
      <c r="K51" s="2">
        <v>-0.41779625415802002</v>
      </c>
      <c r="L51" s="2">
        <v>-0.56515538692474365</v>
      </c>
      <c r="M51" s="7">
        <v>74.057699999999997</v>
      </c>
      <c r="N51" s="7">
        <v>13.10354042</v>
      </c>
      <c r="O51" s="4">
        <v>3.0731786781257284</v>
      </c>
      <c r="P51" s="8">
        <v>0.28560381655544564</v>
      </c>
      <c r="Q51" s="8">
        <v>0.47218485307094493</v>
      </c>
      <c r="R51" s="8">
        <v>67.287826538085938</v>
      </c>
      <c r="S51">
        <v>1.9721599999999999E-2</v>
      </c>
      <c r="T51">
        <v>3.081594E-2</v>
      </c>
      <c r="U51">
        <v>4.0212070000000003E-2</v>
      </c>
      <c r="V51">
        <v>5.0110410000000001E-2</v>
      </c>
      <c r="W51">
        <v>6.1189559999999997E-2</v>
      </c>
      <c r="X51">
        <v>7.4236430000000006E-2</v>
      </c>
      <c r="Y51">
        <v>9.060435E-2</v>
      </c>
      <c r="Z51">
        <v>0.11329217</v>
      </c>
      <c r="AA51">
        <v>0.15176312</v>
      </c>
      <c r="AB51">
        <v>0.36805434999999997</v>
      </c>
    </row>
    <row r="52" spans="1:28">
      <c r="A52" s="1" t="s">
        <v>56</v>
      </c>
      <c r="B52" s="1" t="s">
        <v>57</v>
      </c>
      <c r="C52" s="1">
        <v>2</v>
      </c>
      <c r="D52" s="1">
        <v>2015</v>
      </c>
      <c r="E52" s="1" t="s">
        <v>82</v>
      </c>
      <c r="F52" s="9">
        <v>0.418028772447052</v>
      </c>
      <c r="G52" s="13">
        <v>17</v>
      </c>
      <c r="H52" s="12">
        <v>5</v>
      </c>
      <c r="I52" s="15">
        <v>0.28699999999999998</v>
      </c>
      <c r="J52" s="2">
        <v>-0.27671608328819275</v>
      </c>
      <c r="K52" s="2">
        <v>-0.44590601325035095</v>
      </c>
      <c r="L52" s="2">
        <v>-0.58442789316177368</v>
      </c>
      <c r="M52" s="7">
        <v>74.436099999999996</v>
      </c>
      <c r="N52" s="7">
        <v>12.96794987</v>
      </c>
      <c r="O52" s="4">
        <v>2.735918023526196</v>
      </c>
      <c r="P52" s="8">
        <v>0.2972539121203342</v>
      </c>
      <c r="Q52" s="8">
        <v>0.41956683130724098</v>
      </c>
      <c r="R52" s="8">
        <v>67.460662841796875</v>
      </c>
      <c r="S52">
        <v>1.9721599999999999E-2</v>
      </c>
      <c r="T52">
        <v>3.081594E-2</v>
      </c>
      <c r="U52">
        <v>4.0212070000000003E-2</v>
      </c>
      <c r="V52">
        <v>5.0110410000000001E-2</v>
      </c>
      <c r="W52">
        <v>6.1189559999999997E-2</v>
      </c>
      <c r="X52">
        <v>7.4236430000000006E-2</v>
      </c>
      <c r="Y52">
        <v>9.060435E-2</v>
      </c>
      <c r="Z52">
        <v>0.11329217</v>
      </c>
      <c r="AA52">
        <v>0.15176312</v>
      </c>
      <c r="AB52">
        <v>0.36805434999999997</v>
      </c>
    </row>
    <row r="53" spans="1:28">
      <c r="A53" s="1" t="s">
        <v>56</v>
      </c>
      <c r="B53" s="1" t="s">
        <v>57</v>
      </c>
      <c r="C53" s="1">
        <v>2</v>
      </c>
      <c r="D53" s="1">
        <v>2016</v>
      </c>
      <c r="E53" s="1" t="s">
        <v>83</v>
      </c>
      <c r="F53" s="9">
        <v>0.44389665665041644</v>
      </c>
      <c r="G53" s="13">
        <v>18</v>
      </c>
      <c r="H53" s="12">
        <v>5</v>
      </c>
      <c r="I53" s="15">
        <v>0.28799999999999998</v>
      </c>
      <c r="J53" s="2">
        <v>-0.27509307861328125</v>
      </c>
      <c r="K53" s="2">
        <v>-0.14353680610656738</v>
      </c>
      <c r="L53" s="2">
        <v>-0.6377490758895874</v>
      </c>
      <c r="M53" s="7">
        <v>74.663899999999998</v>
      </c>
      <c r="N53" s="7">
        <v>13.00150331</v>
      </c>
      <c r="O53" s="4">
        <v>-0.16132986546965356</v>
      </c>
      <c r="P53" s="8">
        <v>0.33744279860639614</v>
      </c>
      <c r="Q53" s="8">
        <v>0.42333687598715181</v>
      </c>
      <c r="R53" s="8">
        <v>67.412605285644531</v>
      </c>
      <c r="S53">
        <f>S52</f>
        <v>1.9721599999999999E-2</v>
      </c>
      <c r="T53">
        <f t="shared" ref="T53" si="1">T52</f>
        <v>3.081594E-2</v>
      </c>
      <c r="U53">
        <f t="shared" ref="U53" si="2">U52</f>
        <v>4.0212070000000003E-2</v>
      </c>
      <c r="V53">
        <f t="shared" ref="V53" si="3">V52</f>
        <v>5.0110410000000001E-2</v>
      </c>
      <c r="W53">
        <f t="shared" ref="W53" si="4">W52</f>
        <v>6.1189559999999997E-2</v>
      </c>
      <c r="X53">
        <f t="shared" ref="X53" si="5">X52</f>
        <v>7.4236430000000006E-2</v>
      </c>
      <c r="Y53">
        <f t="shared" ref="Y53" si="6">Y52</f>
        <v>9.060435E-2</v>
      </c>
      <c r="Z53">
        <f t="shared" ref="Z53" si="7">Z52</f>
        <v>0.11329217</v>
      </c>
      <c r="AA53">
        <f t="shared" ref="AA53" si="8">AA52</f>
        <v>0.15176312</v>
      </c>
      <c r="AB53">
        <f t="shared" ref="AB53" si="9">AB52</f>
        <v>0.36805434999999997</v>
      </c>
    </row>
    <row r="54" spans="1:28">
      <c r="A54" s="1" t="s">
        <v>84</v>
      </c>
      <c r="B54" s="1" t="s">
        <v>85</v>
      </c>
      <c r="C54" s="1">
        <v>3</v>
      </c>
      <c r="D54" s="1">
        <v>1991</v>
      </c>
      <c r="E54" s="1" t="s">
        <v>86</v>
      </c>
      <c r="F54" s="9">
        <v>0.20427726223766379</v>
      </c>
      <c r="G54" s="13">
        <v>0</v>
      </c>
      <c r="H54" s="12">
        <v>1</v>
      </c>
      <c r="I54" s="15">
        <v>0.187</v>
      </c>
      <c r="J54" s="2">
        <f>J55-0.00798982333752417</f>
        <v>-0.95633870122894171</v>
      </c>
      <c r="K54" s="2">
        <f>K55-0.018865700690977</f>
        <v>-1.2954900072466937</v>
      </c>
      <c r="L54" s="2">
        <f>L55--0.0266962858938402</f>
        <v>-1.3121380344513922</v>
      </c>
      <c r="M54" s="6">
        <v>62.052399999999999</v>
      </c>
      <c r="N54" s="6">
        <v>11.000490190000001</v>
      </c>
      <c r="O54" s="4">
        <v>-2.0123831035275117</v>
      </c>
      <c r="P54" s="8">
        <v>0.45658682634730541</v>
      </c>
      <c r="Q54" s="8">
        <v>0.41205089820359286</v>
      </c>
      <c r="R54" s="8">
        <v>27.781036376953125</v>
      </c>
      <c r="S54">
        <v>3.0344739999999999E-2</v>
      </c>
      <c r="T54">
        <v>4.4228770000000001E-2</v>
      </c>
      <c r="U54">
        <v>5.5329120000000002E-2</v>
      </c>
      <c r="V54">
        <v>6.5669249999999998E-2</v>
      </c>
      <c r="W54">
        <v>7.6159599999999994E-2</v>
      </c>
      <c r="X54">
        <v>8.7627759999999999E-2</v>
      </c>
      <c r="Y54">
        <v>0.10124002999999999</v>
      </c>
      <c r="Z54">
        <v>0.1193337</v>
      </c>
      <c r="AA54">
        <v>0.14883308000000001</v>
      </c>
      <c r="AB54">
        <v>0.27123394000000001</v>
      </c>
    </row>
    <row r="55" spans="1:28">
      <c r="A55" s="1" t="s">
        <v>84</v>
      </c>
      <c r="B55" s="1" t="s">
        <v>85</v>
      </c>
      <c r="C55" s="1">
        <v>3</v>
      </c>
      <c r="D55" s="1">
        <v>1992</v>
      </c>
      <c r="E55" s="1" t="s">
        <v>87</v>
      </c>
      <c r="F55" s="9">
        <v>0.1831910349549824</v>
      </c>
      <c r="G55" s="13">
        <v>0</v>
      </c>
      <c r="H55" s="12">
        <v>3</v>
      </c>
      <c r="I55" s="15">
        <v>0.27100000000000002</v>
      </c>
      <c r="J55" s="2">
        <f>J56-0.00798982333752417</f>
        <v>-0.94834887789141753</v>
      </c>
      <c r="K55" s="2">
        <f>K56-0.018865700690977</f>
        <v>-1.2766243065557168</v>
      </c>
      <c r="L55" s="2">
        <f>L56--0.0266962858938402</f>
        <v>-1.3388343203452324</v>
      </c>
      <c r="M55" s="6">
        <v>61.2956</v>
      </c>
      <c r="N55" s="6">
        <v>11.037859920000001</v>
      </c>
      <c r="O55" s="4">
        <v>-23.761202155725769</v>
      </c>
      <c r="P55" s="8">
        <v>0.86203605734320865</v>
      </c>
      <c r="Q55" s="8">
        <v>0.54596377668513107</v>
      </c>
      <c r="R55" s="8">
        <v>30.083431243896484</v>
      </c>
      <c r="S55">
        <v>2.7039279999999999E-2</v>
      </c>
      <c r="T55">
        <v>4.0421440000000003E-2</v>
      </c>
      <c r="U55">
        <v>5.1204230000000003E-2</v>
      </c>
      <c r="V55">
        <v>6.1528909999999999E-2</v>
      </c>
      <c r="W55">
        <v>7.2260119999999997E-2</v>
      </c>
      <c r="X55">
        <v>8.4222699999999998E-2</v>
      </c>
      <c r="Y55">
        <v>9.8638379999999998E-2</v>
      </c>
      <c r="Z55">
        <v>0.11802596999999999</v>
      </c>
      <c r="AA55">
        <v>0.14999077</v>
      </c>
      <c r="AB55">
        <v>0.29666820999999999</v>
      </c>
    </row>
    <row r="56" spans="1:28">
      <c r="A56" s="1" t="s">
        <v>84</v>
      </c>
      <c r="B56" s="1" t="s">
        <v>85</v>
      </c>
      <c r="C56" s="1">
        <v>3</v>
      </c>
      <c r="D56" s="1">
        <v>1993</v>
      </c>
      <c r="E56" s="1" t="s">
        <v>88</v>
      </c>
      <c r="F56" s="9">
        <v>0.20252358232717224</v>
      </c>
      <c r="G56" s="13">
        <v>0</v>
      </c>
      <c r="H56" s="12">
        <v>1</v>
      </c>
      <c r="I56" s="15">
        <v>0.248</v>
      </c>
      <c r="J56" s="2">
        <f>J57-0.00798982333752417</f>
        <v>-0.94035905455389335</v>
      </c>
      <c r="K56" s="2">
        <f>K57-0.018865700690977</f>
        <v>-1.2577586058647399</v>
      </c>
      <c r="L56" s="2">
        <f>L57--0.0266962858938402</f>
        <v>-1.3655306062390726</v>
      </c>
      <c r="M56" s="6">
        <v>61.285600000000002</v>
      </c>
      <c r="N56" s="6">
        <v>10.8030901</v>
      </c>
      <c r="O56" s="4">
        <v>-24.25686416480805</v>
      </c>
      <c r="P56" s="8">
        <v>0.57462420382165602</v>
      </c>
      <c r="Q56" s="8">
        <v>0.76028025477707006</v>
      </c>
      <c r="R56" s="8">
        <v>31.32197380065918</v>
      </c>
      <c r="S56">
        <v>2.3733819999999999E-2</v>
      </c>
      <c r="T56">
        <v>3.6614109999999998E-2</v>
      </c>
      <c r="U56">
        <v>4.7079339999999997E-2</v>
      </c>
      <c r="V56">
        <v>5.7388559999999998E-2</v>
      </c>
      <c r="W56">
        <v>6.8360630000000006E-2</v>
      </c>
      <c r="X56">
        <v>8.0817639999999996E-2</v>
      </c>
      <c r="Y56">
        <v>9.6036730000000001E-2</v>
      </c>
      <c r="Z56">
        <v>0.11671823000000001</v>
      </c>
      <c r="AA56">
        <v>0.15114846000000001</v>
      </c>
      <c r="AB56">
        <v>0.32210249000000002</v>
      </c>
    </row>
    <row r="57" spans="1:28">
      <c r="A57" s="1" t="s">
        <v>84</v>
      </c>
      <c r="B57" s="1" t="s">
        <v>85</v>
      </c>
      <c r="C57" s="1">
        <v>3</v>
      </c>
      <c r="D57" s="1">
        <v>1994</v>
      </c>
      <c r="E57" s="1" t="s">
        <v>89</v>
      </c>
      <c r="F57" s="9">
        <v>0.20995526391400299</v>
      </c>
      <c r="G57" s="13">
        <v>1</v>
      </c>
      <c r="H57" s="12">
        <v>1</v>
      </c>
      <c r="I57" s="15">
        <v>0.13900000000000001</v>
      </c>
      <c r="J57" s="2">
        <f>J58-0.00798982333752417</f>
        <v>-0.93236923121636917</v>
      </c>
      <c r="K57" s="2">
        <f>K58-0.018865700690977</f>
        <v>-1.2388929051737629</v>
      </c>
      <c r="L57" s="2">
        <f>L58--0.0266962858938402</f>
        <v>-1.3922268921329128</v>
      </c>
      <c r="M57" s="6">
        <v>61.594099999999997</v>
      </c>
      <c r="N57" s="6">
        <v>10.440340040000001</v>
      </c>
      <c r="O57" s="4">
        <v>-20.775558548680806</v>
      </c>
      <c r="P57" s="8">
        <v>0.24721110221510539</v>
      </c>
      <c r="Q57" s="8">
        <v>0.30628209234053905</v>
      </c>
      <c r="R57" s="8">
        <v>31.762363433837891</v>
      </c>
      <c r="S57">
        <v>2.042836E-2</v>
      </c>
      <c r="T57">
        <v>3.2806780000000001E-2</v>
      </c>
      <c r="U57">
        <v>4.295446E-2</v>
      </c>
      <c r="V57">
        <v>5.3248209999999997E-2</v>
      </c>
      <c r="W57">
        <v>6.4461149999999995E-2</v>
      </c>
      <c r="X57">
        <v>7.7412579999999995E-2</v>
      </c>
      <c r="Y57">
        <v>9.3435069999999995E-2</v>
      </c>
      <c r="Z57">
        <v>0.11541049</v>
      </c>
      <c r="AA57">
        <v>0.15230615</v>
      </c>
      <c r="AB57">
        <v>0.34753676</v>
      </c>
    </row>
    <row r="58" spans="1:28">
      <c r="A58" s="1" t="s">
        <v>84</v>
      </c>
      <c r="B58" s="1" t="s">
        <v>85</v>
      </c>
      <c r="C58" s="1">
        <v>3</v>
      </c>
      <c r="D58" s="1">
        <v>1995</v>
      </c>
      <c r="E58" s="1" t="s">
        <v>90</v>
      </c>
      <c r="F58" s="9">
        <v>0.22167384202455551</v>
      </c>
      <c r="G58" s="13">
        <v>0</v>
      </c>
      <c r="H58" s="12">
        <v>0</v>
      </c>
      <c r="I58" s="15">
        <v>0.155</v>
      </c>
      <c r="J58" s="2">
        <f>J59-0.00798982333752417</f>
        <v>-0.92437940787884498</v>
      </c>
      <c r="K58" s="2">
        <f>K59-0.018865700690977</f>
        <v>-1.220027204482786</v>
      </c>
      <c r="L58" s="2">
        <f>L59--0.0266962858938402</f>
        <v>-1.4189231780267531</v>
      </c>
      <c r="M58" s="6">
        <v>62.305199999999999</v>
      </c>
      <c r="N58" s="6">
        <v>10.23556995</v>
      </c>
      <c r="O58" s="4">
        <v>-12.813429438630592</v>
      </c>
      <c r="P58" s="8">
        <v>0.32486643546724153</v>
      </c>
      <c r="Q58" s="8">
        <v>0.53407067204049108</v>
      </c>
      <c r="R58" s="8">
        <v>33.298641204833984</v>
      </c>
      <c r="S58">
        <v>1.7122890000000002E-2</v>
      </c>
      <c r="T58">
        <v>2.8999440000000001E-2</v>
      </c>
      <c r="U58">
        <v>3.8829570000000001E-2</v>
      </c>
      <c r="V58">
        <v>4.9107860000000003E-2</v>
      </c>
      <c r="W58">
        <v>6.0561669999999998E-2</v>
      </c>
      <c r="X58">
        <v>7.4007519999999993E-2</v>
      </c>
      <c r="Y58">
        <v>9.0833419999999998E-2</v>
      </c>
      <c r="Z58">
        <v>0.11410276</v>
      </c>
      <c r="AA58">
        <v>0.15346383999999999</v>
      </c>
      <c r="AB58">
        <v>0.37297103999999998</v>
      </c>
    </row>
    <row r="59" spans="1:28">
      <c r="A59" s="1" t="s">
        <v>84</v>
      </c>
      <c r="B59" s="1" t="s">
        <v>85</v>
      </c>
      <c r="C59" s="1">
        <v>3</v>
      </c>
      <c r="D59" s="1">
        <v>1996</v>
      </c>
      <c r="E59" s="1" t="s">
        <v>91</v>
      </c>
      <c r="F59" s="9">
        <v>0.22010968809012382</v>
      </c>
      <c r="G59" s="13">
        <v>1</v>
      </c>
      <c r="H59" s="12">
        <v>0</v>
      </c>
      <c r="I59" s="15">
        <v>0.152</v>
      </c>
      <c r="J59" s="2">
        <v>-0.9163895845413208</v>
      </c>
      <c r="K59" s="2">
        <v>-1.2011615037918091</v>
      </c>
      <c r="L59" s="2">
        <v>-1.4456194639205933</v>
      </c>
      <c r="M59" s="6">
        <v>62.621699999999997</v>
      </c>
      <c r="N59" s="6">
        <v>9.9385595319999993</v>
      </c>
      <c r="O59" s="4">
        <v>0.28021388957033366</v>
      </c>
      <c r="P59" s="8">
        <v>0.24928639391056137</v>
      </c>
      <c r="Q59" s="8">
        <v>0.55921100783136934</v>
      </c>
      <c r="R59" s="8">
        <v>35.479850769042969</v>
      </c>
      <c r="S59">
        <v>1.98417E-2</v>
      </c>
      <c r="T59">
        <v>3.1595320000000003E-2</v>
      </c>
      <c r="U59">
        <v>4.1506000000000001E-2</v>
      </c>
      <c r="V59">
        <v>5.1772239999999997E-2</v>
      </c>
      <c r="W59">
        <v>6.309998E-2</v>
      </c>
      <c r="X59">
        <v>7.6293520000000004E-2</v>
      </c>
      <c r="Y59">
        <v>9.2711329999999995E-2</v>
      </c>
      <c r="Z59">
        <v>0.11533131000000001</v>
      </c>
      <c r="AA59">
        <v>0.15345806000000001</v>
      </c>
      <c r="AB59">
        <v>0.35439053999999998</v>
      </c>
    </row>
    <row r="60" spans="1:28">
      <c r="A60" s="1" t="s">
        <v>84</v>
      </c>
      <c r="B60" s="1" t="s">
        <v>85</v>
      </c>
      <c r="C60" s="1">
        <v>3</v>
      </c>
      <c r="D60" s="1">
        <v>1997</v>
      </c>
      <c r="E60" s="1" t="s">
        <v>92</v>
      </c>
      <c r="F60" s="9">
        <v>0.22546392619537553</v>
      </c>
      <c r="G60" s="13">
        <v>2</v>
      </c>
      <c r="H60" s="12">
        <v>0</v>
      </c>
      <c r="I60" s="15">
        <v>0.153</v>
      </c>
      <c r="J60" s="3">
        <f>AVERAGE(J59,J61)</f>
        <v>-0.92499852180480957</v>
      </c>
      <c r="K60" s="3">
        <f>AVERAGE(K59,K61)</f>
        <v>-1.1613860726356506</v>
      </c>
      <c r="L60" s="3">
        <f>AVERAGE(L59,L61)</f>
        <v>-1.3675939440727234</v>
      </c>
      <c r="M60" s="6">
        <v>62.972799999999999</v>
      </c>
      <c r="N60" s="6">
        <v>9.8446397779999995</v>
      </c>
      <c r="O60" s="4">
        <v>4.7842823523868816</v>
      </c>
      <c r="P60" s="8">
        <v>0.29034607225406073</v>
      </c>
      <c r="Q60" s="8">
        <v>0.53044359307222244</v>
      </c>
      <c r="R60" s="8">
        <v>37.514602661132813</v>
      </c>
      <c r="S60">
        <v>2.2610140000000001E-2</v>
      </c>
      <c r="T60">
        <v>3.4238579999999998E-2</v>
      </c>
      <c r="U60">
        <v>4.4231279999999998E-2</v>
      </c>
      <c r="V60">
        <v>5.4485260000000001E-2</v>
      </c>
      <c r="W60">
        <v>6.5684629999999994E-2</v>
      </c>
      <c r="X60">
        <v>7.8621239999999995E-2</v>
      </c>
      <c r="Y60">
        <v>9.4623520000000003E-2</v>
      </c>
      <c r="Z60">
        <v>0.11658229000000001</v>
      </c>
      <c r="AA60">
        <v>0.15345217999999999</v>
      </c>
      <c r="AB60">
        <v>0.33547090000000002</v>
      </c>
    </row>
    <row r="61" spans="1:28">
      <c r="A61" s="1" t="s">
        <v>84</v>
      </c>
      <c r="B61" s="1" t="s">
        <v>85</v>
      </c>
      <c r="C61" s="1">
        <v>3</v>
      </c>
      <c r="D61" s="1">
        <v>1998</v>
      </c>
      <c r="E61" s="1" t="s">
        <v>93</v>
      </c>
      <c r="F61" s="9">
        <v>0.23098789704631145</v>
      </c>
      <c r="G61" s="13">
        <v>3</v>
      </c>
      <c r="H61" s="12">
        <v>0</v>
      </c>
      <c r="I61" s="15">
        <v>0.152</v>
      </c>
      <c r="J61" s="2">
        <v>-0.93360745906829834</v>
      </c>
      <c r="K61" s="2">
        <v>-1.1216106414794922</v>
      </c>
      <c r="L61" s="2">
        <v>-1.2895684242248535</v>
      </c>
      <c r="M61" s="6">
        <v>63.560899999999997</v>
      </c>
      <c r="N61" s="6">
        <v>10.009656</v>
      </c>
      <c r="O61" s="4">
        <v>8.9608867629380882</v>
      </c>
      <c r="P61" s="8">
        <v>0.22699529151892112</v>
      </c>
      <c r="Q61" s="8">
        <v>0.54528279951171299</v>
      </c>
      <c r="R61" s="8">
        <v>38.939228057861328</v>
      </c>
      <c r="S61">
        <v>2.5429569999999999E-2</v>
      </c>
      <c r="T61">
        <v>3.6930530000000003E-2</v>
      </c>
      <c r="U61">
        <v>4.7006770000000003E-2</v>
      </c>
      <c r="V61">
        <v>5.7248250000000001E-2</v>
      </c>
      <c r="W61">
        <v>6.8316879999999996E-2</v>
      </c>
      <c r="X61">
        <v>8.0991839999999996E-2</v>
      </c>
      <c r="Y61">
        <v>9.6570929999999999E-2</v>
      </c>
      <c r="Z61">
        <v>0.11785631000000001</v>
      </c>
      <c r="AA61">
        <v>0.15344619000000001</v>
      </c>
      <c r="AB61">
        <v>0.31620273999999998</v>
      </c>
    </row>
    <row r="62" spans="1:28">
      <c r="A62" s="1" t="s">
        <v>84</v>
      </c>
      <c r="B62" s="1" t="s">
        <v>85</v>
      </c>
      <c r="C62" s="1">
        <v>3</v>
      </c>
      <c r="D62" s="1">
        <v>1999</v>
      </c>
      <c r="E62" s="1" t="s">
        <v>94</v>
      </c>
      <c r="F62" s="9">
        <v>0.22410585041480696</v>
      </c>
      <c r="G62" s="13">
        <v>4</v>
      </c>
      <c r="H62" s="12">
        <v>0</v>
      </c>
      <c r="I62" s="15">
        <v>0.15</v>
      </c>
      <c r="J62" s="3">
        <f>AVERAGE(J61,J63)</f>
        <v>-0.94250133633613586</v>
      </c>
      <c r="K62" s="3">
        <f>AVERAGE(K61,K63)</f>
        <v>-1.1336234211921692</v>
      </c>
      <c r="L62" s="3">
        <f>AVERAGE(L61,L63)</f>
        <v>-1.2909755706787109</v>
      </c>
      <c r="M62" s="6">
        <v>64.1892</v>
      </c>
      <c r="N62" s="6">
        <v>10.17467222</v>
      </c>
      <c r="O62" s="4">
        <v>6.4615840761167647</v>
      </c>
      <c r="P62" s="8">
        <v>0.2797011999682128</v>
      </c>
      <c r="Q62" s="8">
        <v>0.41855844878281373</v>
      </c>
      <c r="R62" s="8">
        <v>40.378646850585938</v>
      </c>
      <c r="S62">
        <v>2.8301420000000001E-2</v>
      </c>
      <c r="T62">
        <v>3.9672529999999998E-2</v>
      </c>
      <c r="U62">
        <v>4.9833849999999999E-2</v>
      </c>
      <c r="V62">
        <v>6.0062610000000002E-2</v>
      </c>
      <c r="W62">
        <v>7.0998080000000005E-2</v>
      </c>
      <c r="X62">
        <v>8.3406519999999998E-2</v>
      </c>
      <c r="Y62">
        <v>9.8554550000000005E-2</v>
      </c>
      <c r="Z62">
        <v>0.11915402</v>
      </c>
      <c r="AA62">
        <v>0.15344009</v>
      </c>
      <c r="AB62">
        <v>0.29657634999999999</v>
      </c>
    </row>
    <row r="63" spans="1:28">
      <c r="A63" s="1" t="s">
        <v>84</v>
      </c>
      <c r="B63" s="1" t="s">
        <v>85</v>
      </c>
      <c r="C63" s="1">
        <v>3</v>
      </c>
      <c r="D63" s="1">
        <v>2000</v>
      </c>
      <c r="E63" s="1" t="s">
        <v>95</v>
      </c>
      <c r="F63" s="9">
        <v>0.21739353652898663</v>
      </c>
      <c r="G63" s="13">
        <v>5</v>
      </c>
      <c r="H63" s="12">
        <v>0</v>
      </c>
      <c r="I63" s="15">
        <v>0.14599999999999999</v>
      </c>
      <c r="J63" s="2">
        <v>-0.95139521360397339</v>
      </c>
      <c r="K63" s="2">
        <v>-1.1456362009048462</v>
      </c>
      <c r="L63" s="2">
        <v>-1.2923827171325684</v>
      </c>
      <c r="M63" s="6">
        <v>64.890500000000003</v>
      </c>
      <c r="N63" s="6">
        <v>10.33968844</v>
      </c>
      <c r="O63" s="4">
        <v>10.191029267481639</v>
      </c>
      <c r="P63" s="8">
        <v>0.40170831478773233</v>
      </c>
      <c r="Q63" s="8">
        <v>0.38377736800830842</v>
      </c>
      <c r="R63" s="8">
        <v>42.541999816894531</v>
      </c>
      <c r="S63">
        <v>3.1227169999999999E-2</v>
      </c>
      <c r="T63">
        <v>4.246598E-2</v>
      </c>
      <c r="U63">
        <v>5.2713990000000002E-2</v>
      </c>
      <c r="V63">
        <v>6.2929789999999999E-2</v>
      </c>
      <c r="W63">
        <v>7.3729589999999998E-2</v>
      </c>
      <c r="X63">
        <v>8.5866509999999993E-2</v>
      </c>
      <c r="Y63">
        <v>0.10057539</v>
      </c>
      <c r="Z63">
        <v>0.12047608</v>
      </c>
      <c r="AA63">
        <v>0.15343387999999999</v>
      </c>
      <c r="AB63">
        <v>0.27658163000000002</v>
      </c>
    </row>
    <row r="64" spans="1:28">
      <c r="A64" s="1" t="s">
        <v>84</v>
      </c>
      <c r="B64" s="1" t="s">
        <v>85</v>
      </c>
      <c r="C64" s="1">
        <v>3</v>
      </c>
      <c r="D64" s="1">
        <v>2001</v>
      </c>
      <c r="E64" s="1" t="s">
        <v>96</v>
      </c>
      <c r="F64" s="9">
        <v>0.22407559717549635</v>
      </c>
      <c r="G64" s="13">
        <v>6</v>
      </c>
      <c r="H64" s="12">
        <v>0</v>
      </c>
      <c r="I64" s="15">
        <v>0.14599999999999999</v>
      </c>
      <c r="J64" s="3">
        <f>AVERAGE(J63,J65)</f>
        <v>-0.968301922082901</v>
      </c>
      <c r="K64" s="3">
        <f>AVERAGE(K63,K65)</f>
        <v>-1.0549167096614838</v>
      </c>
      <c r="L64" s="3">
        <f>AVERAGE(L63,L65)</f>
        <v>-1.2439423203468323</v>
      </c>
      <c r="M64" s="6">
        <v>65.510099999999994</v>
      </c>
      <c r="N64" s="6">
        <v>10.50470466</v>
      </c>
      <c r="O64" s="4">
        <v>9.0518220381875238</v>
      </c>
      <c r="P64" s="8">
        <v>0.41498607871171644</v>
      </c>
      <c r="Q64" s="8">
        <v>0.37316577620588459</v>
      </c>
      <c r="R64" s="8">
        <v>44.21551513671875</v>
      </c>
      <c r="S64">
        <v>3.4208339999999997E-2</v>
      </c>
      <c r="T64">
        <v>4.5312360000000003E-2</v>
      </c>
      <c r="U64">
        <v>5.5648700000000002E-2</v>
      </c>
      <c r="V64">
        <v>6.5851279999999998E-2</v>
      </c>
      <c r="W64">
        <v>7.6512849999999993E-2</v>
      </c>
      <c r="X64">
        <v>8.8373099999999996E-2</v>
      </c>
      <c r="Y64">
        <v>0.10263452000000001</v>
      </c>
      <c r="Z64">
        <v>0.12182319</v>
      </c>
      <c r="AA64">
        <v>0.15342755</v>
      </c>
      <c r="AB64">
        <v>0.25620812999999998</v>
      </c>
    </row>
    <row r="65" spans="1:28">
      <c r="A65" s="1" t="s">
        <v>84</v>
      </c>
      <c r="B65" s="1" t="s">
        <v>85</v>
      </c>
      <c r="C65" s="1">
        <v>3</v>
      </c>
      <c r="D65" s="1">
        <v>2002</v>
      </c>
      <c r="E65" s="1" t="s">
        <v>97</v>
      </c>
      <c r="F65" s="9">
        <v>0.23084252419484821</v>
      </c>
      <c r="G65" s="13">
        <v>7</v>
      </c>
      <c r="H65" s="12">
        <v>0</v>
      </c>
      <c r="I65" s="15">
        <v>0.14499999999999999</v>
      </c>
      <c r="J65" s="2">
        <v>-0.98520863056182861</v>
      </c>
      <c r="K65" s="2">
        <v>-0.96419721841812134</v>
      </c>
      <c r="L65" s="2">
        <v>-1.1955019235610962</v>
      </c>
      <c r="M65" s="6">
        <v>66.239199999999997</v>
      </c>
      <c r="N65" s="6">
        <v>10.66972088</v>
      </c>
      <c r="O65" s="4">
        <v>8.6253510657364245</v>
      </c>
      <c r="P65" s="8">
        <v>0.42767835051546393</v>
      </c>
      <c r="Q65" s="8">
        <v>0.50050309278350513</v>
      </c>
      <c r="R65" s="8">
        <v>47.724311828613281</v>
      </c>
      <c r="S65">
        <v>2.707969E-2</v>
      </c>
      <c r="T65">
        <v>3.7796860000000002E-2</v>
      </c>
      <c r="U65">
        <v>4.6401890000000001E-2</v>
      </c>
      <c r="V65">
        <v>5.5325649999999997E-2</v>
      </c>
      <c r="W65">
        <v>6.5237050000000005E-2</v>
      </c>
      <c r="X65">
        <v>7.6862269999999996E-2</v>
      </c>
      <c r="Y65">
        <v>9.1423039999999997E-2</v>
      </c>
      <c r="Z65">
        <v>0.11161322999999999</v>
      </c>
      <c r="AA65">
        <v>0.14594157999999999</v>
      </c>
      <c r="AB65">
        <v>0.34231876</v>
      </c>
    </row>
    <row r="66" spans="1:28">
      <c r="A66" s="1" t="s">
        <v>84</v>
      </c>
      <c r="B66" s="1" t="s">
        <v>85</v>
      </c>
      <c r="C66" s="1">
        <v>3</v>
      </c>
      <c r="D66" s="1">
        <v>2003</v>
      </c>
      <c r="E66" s="1" t="s">
        <v>98</v>
      </c>
      <c r="F66" s="9">
        <v>0.26162136101629246</v>
      </c>
      <c r="G66" s="13">
        <v>8</v>
      </c>
      <c r="H66" s="12">
        <v>0</v>
      </c>
      <c r="I66" s="15">
        <v>0.14399999999999999</v>
      </c>
      <c r="J66" s="2">
        <v>-0.92997235059738159</v>
      </c>
      <c r="K66" s="2">
        <v>-0.88464474678039551</v>
      </c>
      <c r="L66" s="2">
        <v>-1.0462319850921631</v>
      </c>
      <c r="M66" s="6">
        <v>66.756299999999996</v>
      </c>
      <c r="N66" s="6">
        <v>10.8347371</v>
      </c>
      <c r="O66" s="4">
        <v>9.3764603643061548</v>
      </c>
      <c r="P66" s="8">
        <v>0.42006576645910587</v>
      </c>
      <c r="Q66" s="8">
        <v>0.65545371860351209</v>
      </c>
      <c r="R66" s="8">
        <v>48.582847595214844</v>
      </c>
      <c r="S66">
        <v>2.5902680000000001E-2</v>
      </c>
      <c r="T66">
        <v>3.6835229999999997E-2</v>
      </c>
      <c r="U66">
        <v>4.5666369999999998E-2</v>
      </c>
      <c r="V66">
        <v>5.4832970000000002E-2</v>
      </c>
      <c r="W66">
        <v>6.5010360000000003E-2</v>
      </c>
      <c r="X66">
        <v>7.69339E-2</v>
      </c>
      <c r="Y66">
        <v>9.1840550000000007E-2</v>
      </c>
      <c r="Z66">
        <v>0.11245338000000001</v>
      </c>
      <c r="AA66">
        <v>0.14735040999999999</v>
      </c>
      <c r="AB66">
        <v>0.34317417</v>
      </c>
    </row>
    <row r="67" spans="1:28">
      <c r="A67" s="1" t="s">
        <v>84</v>
      </c>
      <c r="B67" s="1" t="s">
        <v>85</v>
      </c>
      <c r="C67" s="1">
        <v>3</v>
      </c>
      <c r="D67" s="1">
        <v>2004</v>
      </c>
      <c r="E67" s="1" t="s">
        <v>99</v>
      </c>
      <c r="F67" s="9">
        <v>0.24551572234689756</v>
      </c>
      <c r="G67" s="13">
        <v>9</v>
      </c>
      <c r="H67" s="12">
        <v>0</v>
      </c>
      <c r="I67" s="15">
        <v>0.13700000000000001</v>
      </c>
      <c r="J67" s="2">
        <v>-0.93040114641189575</v>
      </c>
      <c r="K67" s="2">
        <v>-0.90051847696304321</v>
      </c>
      <c r="L67" s="2">
        <v>-1.1808317899703979</v>
      </c>
      <c r="M67" s="6">
        <v>67.346100000000007</v>
      </c>
      <c r="N67" s="6">
        <v>10.99975332</v>
      </c>
      <c r="O67" s="4">
        <v>8.3015384793905866</v>
      </c>
      <c r="P67" s="8">
        <v>0.4878900846404538</v>
      </c>
      <c r="Q67" s="8">
        <v>0.72718107430071965</v>
      </c>
      <c r="R67" s="8">
        <v>50.499225616455078</v>
      </c>
      <c r="S67">
        <v>2.7919369999999999E-2</v>
      </c>
      <c r="T67">
        <v>3.8458029999999997E-2</v>
      </c>
      <c r="U67">
        <v>4.692081E-2</v>
      </c>
      <c r="V67">
        <v>5.5701029999999999E-2</v>
      </c>
      <c r="W67">
        <v>6.5458859999999994E-2</v>
      </c>
      <c r="X67">
        <v>7.6912599999999998E-2</v>
      </c>
      <c r="Y67">
        <v>9.1272229999999996E-2</v>
      </c>
      <c r="Z67">
        <v>0.11120843</v>
      </c>
      <c r="AA67">
        <v>0.14516682</v>
      </c>
      <c r="AB67">
        <v>0.34098183999999998</v>
      </c>
    </row>
    <row r="68" spans="1:28">
      <c r="A68" s="1" t="s">
        <v>84</v>
      </c>
      <c r="B68" s="1" t="s">
        <v>85</v>
      </c>
      <c r="C68" s="1">
        <v>3</v>
      </c>
      <c r="D68" s="1">
        <v>2005</v>
      </c>
      <c r="E68" s="1" t="s">
        <v>100</v>
      </c>
      <c r="F68" s="9">
        <v>0.30935266624165947</v>
      </c>
      <c r="G68" s="13">
        <v>10</v>
      </c>
      <c r="H68" s="12">
        <v>0</v>
      </c>
      <c r="I68" s="15">
        <v>0.13700000000000001</v>
      </c>
      <c r="J68" s="2">
        <v>-0.7386622428894043</v>
      </c>
      <c r="K68" s="2">
        <v>-0.79261243343353271</v>
      </c>
      <c r="L68" s="2">
        <v>-1.0525214672088623</v>
      </c>
      <c r="M68" s="6">
        <v>67.561899999999994</v>
      </c>
      <c r="N68" s="6">
        <v>11.16476954</v>
      </c>
      <c r="O68" s="4">
        <v>26.660094770029559</v>
      </c>
      <c r="P68" s="8">
        <v>0.62941106009183467</v>
      </c>
      <c r="Q68" s="8">
        <v>0.52900778598522658</v>
      </c>
      <c r="R68" s="8">
        <v>51.771358489990234</v>
      </c>
      <c r="S68">
        <v>2.8290269999999999E-2</v>
      </c>
      <c r="T68">
        <v>3.8274599999999999E-2</v>
      </c>
      <c r="U68">
        <v>4.6586620000000002E-2</v>
      </c>
      <c r="V68">
        <v>5.5308280000000001E-2</v>
      </c>
      <c r="W68">
        <v>6.5060419999999994E-2</v>
      </c>
      <c r="X68">
        <v>7.6550850000000004E-2</v>
      </c>
      <c r="Y68">
        <v>9.0991829999999996E-2</v>
      </c>
      <c r="Z68">
        <v>0.1110717</v>
      </c>
      <c r="AA68">
        <v>0.14530066999999999</v>
      </c>
      <c r="AB68">
        <v>0.34256473999999998</v>
      </c>
    </row>
    <row r="69" spans="1:28">
      <c r="A69" s="1" t="s">
        <v>84</v>
      </c>
      <c r="B69" s="1" t="s">
        <v>85</v>
      </c>
      <c r="C69" s="1">
        <v>3</v>
      </c>
      <c r="D69" s="1">
        <v>2006</v>
      </c>
      <c r="E69" s="1" t="s">
        <v>101</v>
      </c>
      <c r="F69" s="9">
        <v>0.30828431066825757</v>
      </c>
      <c r="G69" s="13">
        <v>11</v>
      </c>
      <c r="H69" s="12">
        <v>0</v>
      </c>
      <c r="I69" s="15">
        <v>0.13700000000000001</v>
      </c>
      <c r="J69" s="2">
        <v>-0.66785526275634766</v>
      </c>
      <c r="K69" s="2">
        <v>-0.88592922687530518</v>
      </c>
      <c r="L69" s="2">
        <v>-1.0959124565124512</v>
      </c>
      <c r="M69" s="6">
        <v>68.165300000000002</v>
      </c>
      <c r="N69" s="6">
        <v>11.32978576</v>
      </c>
      <c r="O69" s="4">
        <v>33.030487768944738</v>
      </c>
      <c r="P69" s="8">
        <v>0.66504144840020907</v>
      </c>
      <c r="Q69" s="8">
        <v>0.38758255006347953</v>
      </c>
      <c r="R69" s="8">
        <v>52.331714630126953</v>
      </c>
      <c r="S69">
        <v>2.5565359999999999E-2</v>
      </c>
      <c r="T69">
        <v>3.5831979999999999E-2</v>
      </c>
      <c r="U69">
        <v>4.4468880000000002E-2</v>
      </c>
      <c r="V69">
        <v>5.3557159999999999E-2</v>
      </c>
      <c r="W69">
        <v>6.3731350000000006E-2</v>
      </c>
      <c r="X69">
        <v>7.5723620000000005E-2</v>
      </c>
      <c r="Y69">
        <v>9.0792529999999996E-2</v>
      </c>
      <c r="Z69">
        <v>0.1117303</v>
      </c>
      <c r="AA69">
        <v>0.14736895999999999</v>
      </c>
      <c r="AB69">
        <v>0.35122985000000001</v>
      </c>
    </row>
    <row r="70" spans="1:28">
      <c r="A70" s="1" t="s">
        <v>84</v>
      </c>
      <c r="B70" s="1" t="s">
        <v>85</v>
      </c>
      <c r="C70" s="1">
        <v>3</v>
      </c>
      <c r="D70" s="1">
        <v>2007</v>
      </c>
      <c r="E70" s="1" t="s">
        <v>102</v>
      </c>
      <c r="F70" s="9">
        <v>0.27168588263896531</v>
      </c>
      <c r="G70" s="13">
        <v>12</v>
      </c>
      <c r="H70" s="12">
        <v>0</v>
      </c>
      <c r="I70" s="15">
        <v>0.13700000000000001</v>
      </c>
      <c r="J70" s="2">
        <v>-0.80085223913192749</v>
      </c>
      <c r="K70" s="2">
        <v>-0.8800203800201416</v>
      </c>
      <c r="L70" s="2">
        <v>-1.1290737390518188</v>
      </c>
      <c r="M70" s="6">
        <v>68.603200000000001</v>
      </c>
      <c r="N70" s="6">
        <v>11.49480198</v>
      </c>
      <c r="O70" s="4">
        <v>23.590685413704662</v>
      </c>
      <c r="P70" s="8">
        <v>0.68128911690555527</v>
      </c>
      <c r="Q70" s="8">
        <v>0.28512896458101938</v>
      </c>
      <c r="R70" s="8">
        <v>55.720912933349609</v>
      </c>
      <c r="S70">
        <v>2.274294E-2</v>
      </c>
      <c r="T70">
        <v>3.3301949999999997E-2</v>
      </c>
      <c r="U70">
        <v>4.2275359999999998E-2</v>
      </c>
      <c r="V70">
        <v>5.1743379999999999E-2</v>
      </c>
      <c r="W70">
        <v>6.2354710000000001E-2</v>
      </c>
      <c r="X70">
        <v>7.4866779999999994E-2</v>
      </c>
      <c r="Y70">
        <v>9.0586089999999994E-2</v>
      </c>
      <c r="Z70">
        <v>0.11241246000000001</v>
      </c>
      <c r="AA70">
        <v>0.14951126000000001</v>
      </c>
      <c r="AB70">
        <v>0.36020505000000003</v>
      </c>
    </row>
    <row r="71" spans="1:28">
      <c r="A71" s="1" t="s">
        <v>84</v>
      </c>
      <c r="B71" s="1" t="s">
        <v>85</v>
      </c>
      <c r="C71" s="1">
        <v>3</v>
      </c>
      <c r="D71" s="1">
        <v>2008</v>
      </c>
      <c r="E71" s="1" t="s">
        <v>103</v>
      </c>
      <c r="F71" s="9">
        <v>0.27470374757494748</v>
      </c>
      <c r="G71" s="13">
        <v>13</v>
      </c>
      <c r="H71" s="12">
        <v>0</v>
      </c>
      <c r="I71" s="15">
        <v>0.13500000000000001</v>
      </c>
      <c r="J71" s="2">
        <v>-0.78441536426544189</v>
      </c>
      <c r="K71" s="2">
        <v>-0.83616048097610474</v>
      </c>
      <c r="L71" s="2">
        <v>-1.1566542387008667</v>
      </c>
      <c r="M71" s="6">
        <v>68.811199999999999</v>
      </c>
      <c r="N71" s="6">
        <v>11.6598182</v>
      </c>
      <c r="O71" s="4">
        <v>8.4574501255559653</v>
      </c>
      <c r="P71" s="8">
        <v>0.65776137847184157</v>
      </c>
      <c r="Q71" s="8">
        <v>0.23466759016573152</v>
      </c>
      <c r="R71" s="8">
        <v>56.950309753417969</v>
      </c>
      <c r="S71">
        <v>1.9817680000000001E-2</v>
      </c>
      <c r="T71">
        <v>3.0679729999999999E-2</v>
      </c>
      <c r="U71">
        <v>4.0001920000000003E-2</v>
      </c>
      <c r="V71">
        <v>4.9863520000000001E-2</v>
      </c>
      <c r="W71">
        <v>6.0927920000000003E-2</v>
      </c>
      <c r="X71">
        <v>7.3978730000000006E-2</v>
      </c>
      <c r="Y71">
        <v>9.0372129999999995E-2</v>
      </c>
      <c r="Z71">
        <v>0.11311947999999999</v>
      </c>
      <c r="AA71">
        <v>0.15173160999999999</v>
      </c>
      <c r="AB71">
        <v>0.36950727</v>
      </c>
    </row>
    <row r="72" spans="1:28">
      <c r="A72" s="1" t="s">
        <v>84</v>
      </c>
      <c r="B72" s="1" t="s">
        <v>85</v>
      </c>
      <c r="C72" s="1">
        <v>3</v>
      </c>
      <c r="D72" s="1">
        <v>2009</v>
      </c>
      <c r="E72" s="1" t="s">
        <v>104</v>
      </c>
      <c r="F72" s="9">
        <v>0.29207867215297789</v>
      </c>
      <c r="G72" s="13">
        <v>14</v>
      </c>
      <c r="H72" s="12">
        <v>0</v>
      </c>
      <c r="I72" s="15">
        <v>0.13200000000000001</v>
      </c>
      <c r="J72" s="2">
        <v>-0.66159087419509888</v>
      </c>
      <c r="K72" s="2">
        <v>-0.87917602062225342</v>
      </c>
      <c r="L72" s="2">
        <v>-1.1940819025039673</v>
      </c>
      <c r="M72" s="6">
        <v>69.355599999999995</v>
      </c>
      <c r="N72" s="6">
        <v>11.824834409999999</v>
      </c>
      <c r="O72" s="4">
        <v>7.0506025194907949</v>
      </c>
      <c r="P72" s="8">
        <v>0.51635745684872825</v>
      </c>
      <c r="Q72" s="8">
        <v>0.23108295998764097</v>
      </c>
      <c r="R72" s="8">
        <v>57.396854400634766</v>
      </c>
      <c r="S72">
        <v>1.9817680000000001E-2</v>
      </c>
      <c r="T72">
        <v>3.0679729999999999E-2</v>
      </c>
      <c r="U72">
        <v>4.0001920000000003E-2</v>
      </c>
      <c r="V72">
        <v>4.9863520000000001E-2</v>
      </c>
      <c r="W72">
        <v>6.0927920000000003E-2</v>
      </c>
      <c r="X72">
        <v>7.3978730000000006E-2</v>
      </c>
      <c r="Y72">
        <v>9.0372129999999995E-2</v>
      </c>
      <c r="Z72">
        <v>0.11311947999999999</v>
      </c>
      <c r="AA72">
        <v>0.15173160999999999</v>
      </c>
      <c r="AB72">
        <v>0.36950727</v>
      </c>
    </row>
    <row r="73" spans="1:28">
      <c r="A73" s="1" t="s">
        <v>84</v>
      </c>
      <c r="B73" s="1" t="s">
        <v>85</v>
      </c>
      <c r="C73" s="1">
        <v>3</v>
      </c>
      <c r="D73" s="1">
        <v>2010</v>
      </c>
      <c r="E73" s="1" t="s">
        <v>105</v>
      </c>
      <c r="F73" s="9">
        <v>0.24782706498706564</v>
      </c>
      <c r="G73" s="13">
        <v>15</v>
      </c>
      <c r="H73" s="12">
        <v>0</v>
      </c>
      <c r="I73" s="15">
        <v>0.13400000000000001</v>
      </c>
      <c r="J73" s="2">
        <v>-0.81167429685592651</v>
      </c>
      <c r="K73" s="2">
        <v>-0.89114505052566528</v>
      </c>
      <c r="L73" s="2">
        <v>-1.2453732490539551</v>
      </c>
      <c r="M73" s="6">
        <v>69.5291</v>
      </c>
      <c r="N73" s="6">
        <v>11.989850629999999</v>
      </c>
      <c r="O73" s="4">
        <v>3.8064910206256286</v>
      </c>
      <c r="P73" s="8">
        <v>0.54304721535382083</v>
      </c>
      <c r="Q73" s="8">
        <v>0.20681266925703523</v>
      </c>
      <c r="R73" s="8">
        <v>58.464149475097656</v>
      </c>
      <c r="S73">
        <v>1.9817680000000001E-2</v>
      </c>
      <c r="T73">
        <v>3.0679729999999999E-2</v>
      </c>
      <c r="U73">
        <v>4.0001920000000003E-2</v>
      </c>
      <c r="V73">
        <v>4.9863520000000001E-2</v>
      </c>
      <c r="W73">
        <v>6.0927920000000003E-2</v>
      </c>
      <c r="X73">
        <v>7.3978730000000006E-2</v>
      </c>
      <c r="Y73">
        <v>9.0372129999999995E-2</v>
      </c>
      <c r="Z73">
        <v>0.11311947999999999</v>
      </c>
      <c r="AA73">
        <v>0.15173160999999999</v>
      </c>
      <c r="AB73">
        <v>0.36950727</v>
      </c>
    </row>
    <row r="74" spans="1:28">
      <c r="A74" s="1" t="s">
        <v>84</v>
      </c>
      <c r="B74" s="1" t="s">
        <v>85</v>
      </c>
      <c r="C74" s="1">
        <v>3</v>
      </c>
      <c r="D74" s="1">
        <v>2011</v>
      </c>
      <c r="E74" s="1" t="s">
        <v>106</v>
      </c>
      <c r="F74" s="9">
        <v>0.25290407571255463</v>
      </c>
      <c r="G74" s="13">
        <v>16</v>
      </c>
      <c r="H74" s="12">
        <v>0</v>
      </c>
      <c r="I74" s="15">
        <v>0.13300000000000001</v>
      </c>
      <c r="J74" s="2">
        <v>-0.77039611339569092</v>
      </c>
      <c r="K74" s="2">
        <v>-0.93872648477554321</v>
      </c>
      <c r="L74" s="2">
        <v>-1.1953147649765015</v>
      </c>
      <c r="M74" s="6">
        <v>69.983500000000006</v>
      </c>
      <c r="N74" s="6">
        <v>12.154866849999999</v>
      </c>
      <c r="O74" s="4">
        <v>-1.1958429622770836</v>
      </c>
      <c r="P74" s="8">
        <v>0.56426980530701576</v>
      </c>
      <c r="Q74" s="8">
        <v>0.24081064475250563</v>
      </c>
      <c r="R74" s="8">
        <v>59.160160064697266</v>
      </c>
      <c r="S74">
        <v>1.9817680000000001E-2</v>
      </c>
      <c r="T74">
        <v>3.0679729999999999E-2</v>
      </c>
      <c r="U74">
        <v>4.0001920000000003E-2</v>
      </c>
      <c r="V74">
        <v>4.9863520000000001E-2</v>
      </c>
      <c r="W74">
        <v>6.0927920000000003E-2</v>
      </c>
      <c r="X74">
        <v>7.3978730000000006E-2</v>
      </c>
      <c r="Y74">
        <v>9.0372129999999995E-2</v>
      </c>
      <c r="Z74">
        <v>0.11311947999999999</v>
      </c>
      <c r="AA74">
        <v>0.15173160999999999</v>
      </c>
      <c r="AB74">
        <v>0.36950727</v>
      </c>
    </row>
    <row r="75" spans="1:28">
      <c r="A75" s="1" t="s">
        <v>84</v>
      </c>
      <c r="B75" s="1" t="s">
        <v>85</v>
      </c>
      <c r="C75" s="1">
        <v>3</v>
      </c>
      <c r="D75" s="1">
        <v>2012</v>
      </c>
      <c r="E75" s="1" t="s">
        <v>107</v>
      </c>
      <c r="F75" s="9">
        <v>0.25653030238427121</v>
      </c>
      <c r="G75" s="13">
        <v>17</v>
      </c>
      <c r="H75" s="12">
        <v>0</v>
      </c>
      <c r="I75" s="15">
        <v>0.13</v>
      </c>
      <c r="J75" s="2">
        <v>-0.7879905104637146</v>
      </c>
      <c r="K75" s="2">
        <v>-0.87953269481658936</v>
      </c>
      <c r="L75" s="2">
        <v>-1.1426941156387329</v>
      </c>
      <c r="M75" s="6">
        <v>70.359800000000007</v>
      </c>
      <c r="N75" s="6">
        <v>12.319883069999999</v>
      </c>
      <c r="O75" s="4">
        <v>0.81668412824123493</v>
      </c>
      <c r="P75" s="8">
        <v>0.52974680191510626</v>
      </c>
      <c r="Q75" s="8">
        <v>0.25288389348911383</v>
      </c>
      <c r="R75" s="8">
        <v>61.351406097412109</v>
      </c>
      <c r="S75">
        <v>1.9817680000000001E-2</v>
      </c>
      <c r="T75">
        <v>3.0679729999999999E-2</v>
      </c>
      <c r="U75">
        <v>4.0001920000000003E-2</v>
      </c>
      <c r="V75">
        <v>4.9863520000000001E-2</v>
      </c>
      <c r="W75">
        <v>6.0927920000000003E-2</v>
      </c>
      <c r="X75">
        <v>7.3978730000000006E-2</v>
      </c>
      <c r="Y75">
        <v>9.0372129999999995E-2</v>
      </c>
      <c r="Z75">
        <v>0.11311947999999999</v>
      </c>
      <c r="AA75">
        <v>0.15173160999999999</v>
      </c>
      <c r="AB75">
        <v>0.36950727</v>
      </c>
    </row>
    <row r="76" spans="1:28">
      <c r="A76" s="1" t="s">
        <v>84</v>
      </c>
      <c r="B76" s="1" t="s">
        <v>85</v>
      </c>
      <c r="C76" s="1">
        <v>3</v>
      </c>
      <c r="D76" s="1">
        <v>2013</v>
      </c>
      <c r="E76" s="1" t="s">
        <v>108</v>
      </c>
      <c r="F76" s="9">
        <v>0.36082758745870613</v>
      </c>
      <c r="G76" s="13">
        <v>18</v>
      </c>
      <c r="H76" s="12">
        <v>0</v>
      </c>
      <c r="I76" s="15">
        <v>0.13300000000000001</v>
      </c>
      <c r="J76" s="2">
        <v>-0.44453254342079163</v>
      </c>
      <c r="K76" s="2">
        <v>-0.75610446929931641</v>
      </c>
      <c r="L76" s="2">
        <v>-0.97037506103515625</v>
      </c>
      <c r="M76" s="6">
        <v>70.881399999999999</v>
      </c>
      <c r="N76" s="6">
        <v>12.48489929</v>
      </c>
      <c r="O76" s="4">
        <v>4.4500200988202465</v>
      </c>
      <c r="P76" s="8">
        <v>0.4841583307552163</v>
      </c>
      <c r="Q76" s="8">
        <v>0.26260011687463475</v>
      </c>
      <c r="R76" s="8">
        <v>61.156894683837891</v>
      </c>
      <c r="S76">
        <v>1.9817680000000001E-2</v>
      </c>
      <c r="T76">
        <v>3.0679729999999999E-2</v>
      </c>
      <c r="U76">
        <v>4.0001920000000003E-2</v>
      </c>
      <c r="V76">
        <v>4.9863520000000001E-2</v>
      </c>
      <c r="W76">
        <v>6.0927920000000003E-2</v>
      </c>
      <c r="X76">
        <v>7.3978730000000006E-2</v>
      </c>
      <c r="Y76">
        <v>9.0372129999999995E-2</v>
      </c>
      <c r="Z76">
        <v>0.11311947999999999</v>
      </c>
      <c r="AA76">
        <v>0.15173160999999999</v>
      </c>
      <c r="AB76">
        <v>0.36950727</v>
      </c>
    </row>
    <row r="77" spans="1:28">
      <c r="A77" s="1" t="s">
        <v>84</v>
      </c>
      <c r="B77" s="1" t="s">
        <v>85</v>
      </c>
      <c r="C77" s="1">
        <v>3</v>
      </c>
      <c r="D77" s="1">
        <v>2014</v>
      </c>
      <c r="E77" s="1" t="s">
        <v>109</v>
      </c>
      <c r="F77" s="9">
        <v>0.3920218366731113</v>
      </c>
      <c r="G77" s="13">
        <v>19</v>
      </c>
      <c r="H77" s="12">
        <v>0</v>
      </c>
      <c r="I77" s="15">
        <v>0.13100000000000001</v>
      </c>
      <c r="J77" s="2">
        <v>-0.30541729927062988</v>
      </c>
      <c r="K77" s="2">
        <v>-0.69694900512695313</v>
      </c>
      <c r="L77" s="2">
        <v>-1.0224902629852295</v>
      </c>
      <c r="M77" s="6">
        <v>71.116299999999995</v>
      </c>
      <c r="N77" s="6">
        <v>12.64991551</v>
      </c>
      <c r="O77" s="4">
        <v>1.4759369407786949</v>
      </c>
      <c r="P77" s="8">
        <v>0.43273556658493484</v>
      </c>
      <c r="Q77" s="8">
        <v>0.26209668536841196</v>
      </c>
      <c r="R77" s="8">
        <v>62.005970001220703</v>
      </c>
      <c r="S77">
        <v>1.9817680000000001E-2</v>
      </c>
      <c r="T77">
        <v>3.0679729999999999E-2</v>
      </c>
      <c r="U77">
        <v>4.0001920000000003E-2</v>
      </c>
      <c r="V77">
        <v>4.9863520000000001E-2</v>
      </c>
      <c r="W77">
        <v>6.0927920000000003E-2</v>
      </c>
      <c r="X77">
        <v>7.3978730000000006E-2</v>
      </c>
      <c r="Y77">
        <v>9.0372129999999995E-2</v>
      </c>
      <c r="Z77">
        <v>0.11311947999999999</v>
      </c>
      <c r="AA77">
        <v>0.15173160999999999</v>
      </c>
      <c r="AB77">
        <v>0.36950727</v>
      </c>
    </row>
    <row r="78" spans="1:28">
      <c r="A78" s="1" t="s">
        <v>84</v>
      </c>
      <c r="B78" s="1" t="s">
        <v>85</v>
      </c>
      <c r="C78" s="1">
        <v>3</v>
      </c>
      <c r="D78" s="1">
        <v>2015</v>
      </c>
      <c r="E78" s="1" t="s">
        <v>110</v>
      </c>
      <c r="F78" s="9">
        <v>0.41614977020308119</v>
      </c>
      <c r="G78" s="13">
        <v>20</v>
      </c>
      <c r="H78" s="12">
        <v>0</v>
      </c>
      <c r="I78" s="15">
        <v>0.13</v>
      </c>
      <c r="J78" s="2">
        <v>-0.2188684493303299</v>
      </c>
      <c r="K78" s="2">
        <v>-0.69935768842697144</v>
      </c>
      <c r="L78" s="2">
        <v>-0.93073815107345581</v>
      </c>
      <c r="M78" s="6">
        <v>71.4512</v>
      </c>
      <c r="N78" s="6">
        <v>12.81493173</v>
      </c>
      <c r="O78" s="4">
        <v>-0.10312136489147861</v>
      </c>
      <c r="P78" s="8">
        <v>0.37794777491724901</v>
      </c>
      <c r="Q78" s="8">
        <v>0.34806730415593967</v>
      </c>
      <c r="R78" s="8">
        <v>62.510871887207031</v>
      </c>
      <c r="S78">
        <v>1.9817680000000001E-2</v>
      </c>
      <c r="T78">
        <v>3.0679729999999999E-2</v>
      </c>
      <c r="U78">
        <v>4.0001920000000003E-2</v>
      </c>
      <c r="V78">
        <v>4.9863520000000001E-2</v>
      </c>
      <c r="W78">
        <v>6.0927920000000003E-2</v>
      </c>
      <c r="X78">
        <v>7.3978730000000006E-2</v>
      </c>
      <c r="Y78">
        <v>9.0372129999999995E-2</v>
      </c>
      <c r="Z78">
        <v>0.11311947999999999</v>
      </c>
      <c r="AA78">
        <v>0.15173160999999999</v>
      </c>
      <c r="AB78">
        <v>0.36950727</v>
      </c>
    </row>
    <row r="79" spans="1:28">
      <c r="A79" s="1" t="s">
        <v>84</v>
      </c>
      <c r="B79" s="1" t="s">
        <v>85</v>
      </c>
      <c r="C79" s="1">
        <v>3</v>
      </c>
      <c r="D79" s="1">
        <v>2016</v>
      </c>
      <c r="E79" s="1" t="s">
        <v>111</v>
      </c>
      <c r="F79" s="9">
        <v>0.46511191934490437</v>
      </c>
      <c r="G79" s="13">
        <v>21</v>
      </c>
      <c r="H79" s="12">
        <v>0</v>
      </c>
      <c r="I79" s="15">
        <v>0.121</v>
      </c>
      <c r="J79" s="2">
        <v>-0.11617626994848251</v>
      </c>
      <c r="K79" s="2">
        <v>-0.5234866738319397</v>
      </c>
      <c r="L79" s="2">
        <v>-0.83186554908752441</v>
      </c>
      <c r="M79" s="6">
        <v>72.003900000000002</v>
      </c>
      <c r="N79" s="6">
        <v>12.97994795</v>
      </c>
      <c r="O79" s="4">
        <v>-4.1771716800523677</v>
      </c>
      <c r="P79" s="8">
        <v>0.46427649391313552</v>
      </c>
      <c r="Q79" s="8">
        <v>0.43649669343254138</v>
      </c>
      <c r="R79" s="8">
        <v>63.502128601074219</v>
      </c>
      <c r="S79">
        <f>S78</f>
        <v>1.9817680000000001E-2</v>
      </c>
      <c r="T79">
        <f t="shared" ref="T79" si="10">T78</f>
        <v>3.0679729999999999E-2</v>
      </c>
      <c r="U79">
        <f t="shared" ref="U79" si="11">U78</f>
        <v>4.0001920000000003E-2</v>
      </c>
      <c r="V79">
        <f t="shared" ref="V79" si="12">V78</f>
        <v>4.9863520000000001E-2</v>
      </c>
      <c r="W79">
        <f t="shared" ref="W79" si="13">W78</f>
        <v>6.0927920000000003E-2</v>
      </c>
      <c r="X79">
        <f t="shared" ref="X79" si="14">X78</f>
        <v>7.3978730000000006E-2</v>
      </c>
      <c r="Y79">
        <f t="shared" ref="Y79" si="15">Y78</f>
        <v>9.0372129999999995E-2</v>
      </c>
      <c r="Z79">
        <f t="shared" ref="Z79" si="16">Z78</f>
        <v>0.11311947999999999</v>
      </c>
      <c r="AA79">
        <f t="shared" ref="AA79" si="17">AA78</f>
        <v>0.15173160999999999</v>
      </c>
      <c r="AB79">
        <f t="shared" ref="AB79" si="18">AB78</f>
        <v>0.36950727</v>
      </c>
    </row>
    <row r="80" spans="1:28">
      <c r="A80" s="1" t="s">
        <v>112</v>
      </c>
      <c r="B80" s="1" t="s">
        <v>113</v>
      </c>
      <c r="C80" s="1">
        <v>5</v>
      </c>
      <c r="D80" s="1">
        <v>1991</v>
      </c>
      <c r="E80" s="1" t="s">
        <v>114</v>
      </c>
      <c r="F80" s="9">
        <v>0.5283320080422178</v>
      </c>
      <c r="G80" s="13">
        <v>0</v>
      </c>
      <c r="H80" s="12">
        <v>7</v>
      </c>
      <c r="I80" s="15">
        <v>0.51900000000000002</v>
      </c>
      <c r="J80" s="3">
        <f>J81+0.00448977658825536</f>
        <v>-2.0135946091144302E-2</v>
      </c>
      <c r="K80" s="2">
        <f>K81-0.00141669653596417</f>
        <v>-0.35204149001548363</v>
      </c>
      <c r="L80" s="2">
        <f>L81-0.00760360542804964</f>
        <v>-0.39952317793523123</v>
      </c>
      <c r="M80" s="7">
        <v>71.226699999999994</v>
      </c>
      <c r="N80" s="7">
        <v>12.13146019</v>
      </c>
      <c r="O80" s="4">
        <v>-7.534068849206605</v>
      </c>
      <c r="P80" s="8">
        <v>0.43478260869565211</v>
      </c>
      <c r="Q80" s="8">
        <v>0.39204126750184232</v>
      </c>
      <c r="R80" s="8">
        <v>48.825736999511719</v>
      </c>
      <c r="S80">
        <v>4.750716E-2</v>
      </c>
      <c r="T80">
        <v>6.1140609999999998E-2</v>
      </c>
      <c r="U80">
        <v>7.1317409999999998E-2</v>
      </c>
      <c r="V80">
        <v>8.0041390000000004E-2</v>
      </c>
      <c r="W80">
        <v>8.8290809999999997E-2</v>
      </c>
      <c r="X80">
        <v>9.6794619999999998E-2</v>
      </c>
      <c r="Y80">
        <v>0.10640429</v>
      </c>
      <c r="Z80">
        <v>0.11863817</v>
      </c>
      <c r="AA80">
        <v>0.13763618999999999</v>
      </c>
      <c r="AB80">
        <v>0.19222934999999999</v>
      </c>
    </row>
    <row r="81" spans="1:28">
      <c r="A81" s="1" t="s">
        <v>112</v>
      </c>
      <c r="B81" s="1" t="s">
        <v>113</v>
      </c>
      <c r="C81" s="1">
        <v>5</v>
      </c>
      <c r="D81" s="1">
        <v>1992</v>
      </c>
      <c r="E81" s="1" t="s">
        <v>115</v>
      </c>
      <c r="F81" s="9">
        <v>0.51566632184789341</v>
      </c>
      <c r="G81" s="13">
        <v>0</v>
      </c>
      <c r="H81" s="12">
        <v>8</v>
      </c>
      <c r="I81" s="15">
        <v>0.57299999999999995</v>
      </c>
      <c r="J81" s="3">
        <f>J82+0.00448977658825536</f>
        <v>-2.4625722679399664E-2</v>
      </c>
      <c r="K81" s="2">
        <f>K82-0.00141669653596417</f>
        <v>-0.35062479347951947</v>
      </c>
      <c r="L81" s="2">
        <f>L82-0.00760360542804964</f>
        <v>-0.39191957250718157</v>
      </c>
      <c r="M81" s="7">
        <v>71.215000000000003</v>
      </c>
      <c r="N81" s="7">
        <v>11.96708965</v>
      </c>
      <c r="O81" s="4">
        <v>-6.2712638648104786</v>
      </c>
      <c r="P81" s="8">
        <v>0.4711155378486056</v>
      </c>
      <c r="Q81" s="8">
        <v>0.52938247011952189</v>
      </c>
      <c r="R81" s="8">
        <v>55.514690399169922</v>
      </c>
      <c r="S81">
        <v>4.811522E-2</v>
      </c>
      <c r="T81">
        <v>6.18176E-2</v>
      </c>
      <c r="U81">
        <v>7.1848490000000001E-2</v>
      </c>
      <c r="V81">
        <v>8.0356460000000005E-2</v>
      </c>
      <c r="W81">
        <v>8.8352600000000003E-2</v>
      </c>
      <c r="X81">
        <v>9.6569509999999997E-2</v>
      </c>
      <c r="Y81">
        <v>0.1058504</v>
      </c>
      <c r="Z81">
        <v>0.1177005</v>
      </c>
      <c r="AA81">
        <v>0.13629324000000001</v>
      </c>
      <c r="AB81">
        <v>0.19309597000000001</v>
      </c>
    </row>
    <row r="82" spans="1:28">
      <c r="A82" s="1" t="s">
        <v>112</v>
      </c>
      <c r="B82" s="1" t="s">
        <v>113</v>
      </c>
      <c r="C82" s="1">
        <v>5</v>
      </c>
      <c r="D82" s="1">
        <v>1993</v>
      </c>
      <c r="E82" s="1" t="s">
        <v>116</v>
      </c>
      <c r="F82" s="9">
        <v>0.51214219962636398</v>
      </c>
      <c r="G82" s="13">
        <v>1</v>
      </c>
      <c r="H82" s="12">
        <v>8</v>
      </c>
      <c r="I82" s="15">
        <v>0.56999999999999995</v>
      </c>
      <c r="J82" s="3">
        <f>J83+0.00448977658825536</f>
        <v>-2.9115499267655026E-2</v>
      </c>
      <c r="K82" s="2">
        <f>K83-0.00141669653596417</f>
        <v>-0.34920809694355531</v>
      </c>
      <c r="L82" s="2">
        <f>L83-0.00760360542804964</f>
        <v>-0.3843159670791319</v>
      </c>
      <c r="M82" s="7">
        <v>71.225700000000003</v>
      </c>
      <c r="N82" s="7">
        <v>11.87059021</v>
      </c>
      <c r="O82" s="4">
        <v>-0.69121355765055625</v>
      </c>
      <c r="P82" s="8">
        <v>0.38206758113081302</v>
      </c>
      <c r="Q82" s="8">
        <v>0.45834727333556374</v>
      </c>
      <c r="R82" s="8">
        <v>56.852519989013672</v>
      </c>
      <c r="S82">
        <v>4.8723290000000002E-2</v>
      </c>
      <c r="T82">
        <v>6.2494590000000003E-2</v>
      </c>
      <c r="U82">
        <v>7.2379570000000004E-2</v>
      </c>
      <c r="V82">
        <v>8.067154E-2</v>
      </c>
      <c r="W82">
        <v>8.8414380000000001E-2</v>
      </c>
      <c r="X82">
        <v>9.6344410000000005E-2</v>
      </c>
      <c r="Y82">
        <v>0.10529651</v>
      </c>
      <c r="Z82">
        <v>0.11676284000000001</v>
      </c>
      <c r="AA82">
        <v>0.13495028000000001</v>
      </c>
      <c r="AB82">
        <v>0.19396258999999999</v>
      </c>
    </row>
    <row r="83" spans="1:28">
      <c r="A83" s="1" t="s">
        <v>112</v>
      </c>
      <c r="B83" s="1" t="s">
        <v>113</v>
      </c>
      <c r="C83" s="1">
        <v>5</v>
      </c>
      <c r="D83" s="1">
        <v>1994</v>
      </c>
      <c r="E83" s="1" t="s">
        <v>117</v>
      </c>
      <c r="F83" s="9">
        <v>0.50836347828630823</v>
      </c>
      <c r="G83" s="13">
        <v>2</v>
      </c>
      <c r="H83" s="12">
        <v>8</v>
      </c>
      <c r="I83" s="15">
        <v>0.56999999999999995</v>
      </c>
      <c r="J83" s="3">
        <f>J84+0.00448977658825536</f>
        <v>-3.3605275855910388E-2</v>
      </c>
      <c r="K83" s="2">
        <f>K84-0.00141669653596417</f>
        <v>-0.34779140040759116</v>
      </c>
      <c r="L83" s="2">
        <f>L84-0.00760360542804964</f>
        <v>-0.37671236165108224</v>
      </c>
      <c r="M83" s="7">
        <v>70.9011</v>
      </c>
      <c r="N83" s="7">
        <v>11.80574036</v>
      </c>
      <c r="O83" s="4">
        <v>2.1643588682235873</v>
      </c>
      <c r="P83" s="8">
        <v>0.45047564687975644</v>
      </c>
      <c r="Q83" s="8">
        <v>0.45672564687975648</v>
      </c>
      <c r="R83" s="8">
        <v>57.365577697753906</v>
      </c>
      <c r="S83">
        <v>4.3376610000000003E-2</v>
      </c>
      <c r="T83">
        <v>5.6580220000000001E-2</v>
      </c>
      <c r="U83">
        <v>6.6653829999999997E-2</v>
      </c>
      <c r="V83">
        <v>7.5413259999999996E-2</v>
      </c>
      <c r="W83">
        <v>8.3796300000000004E-2</v>
      </c>
      <c r="X83">
        <v>9.2545760000000005E-2</v>
      </c>
      <c r="Y83">
        <v>0.10258647</v>
      </c>
      <c r="Z83">
        <v>0.11566901</v>
      </c>
      <c r="AA83">
        <v>0.13694777</v>
      </c>
      <c r="AB83">
        <v>0.22643077</v>
      </c>
    </row>
    <row r="84" spans="1:28">
      <c r="A84" s="1" t="s">
        <v>112</v>
      </c>
      <c r="B84" s="1" t="s">
        <v>113</v>
      </c>
      <c r="C84" s="1">
        <v>5</v>
      </c>
      <c r="D84" s="1">
        <v>1995</v>
      </c>
      <c r="E84" s="1" t="s">
        <v>118</v>
      </c>
      <c r="F84" s="9">
        <v>0.50475448969193681</v>
      </c>
      <c r="G84" s="13">
        <v>3</v>
      </c>
      <c r="H84" s="12">
        <v>8</v>
      </c>
      <c r="I84" s="15">
        <v>0.56799999999999995</v>
      </c>
      <c r="J84" s="3">
        <f>J85+0.00448977658825536</f>
        <v>-3.809505244416575E-2</v>
      </c>
      <c r="K84" s="2">
        <f>K85-0.00141669653596417</f>
        <v>-0.346374703871627</v>
      </c>
      <c r="L84" s="2">
        <f>L85-0.00760360542804964</f>
        <v>-0.36910875622303257</v>
      </c>
      <c r="M84" s="7">
        <v>71.002399999999994</v>
      </c>
      <c r="N84" s="7">
        <v>12.14505005</v>
      </c>
      <c r="O84" s="4">
        <v>3.314187592313715</v>
      </c>
      <c r="P84" s="8">
        <v>0.32339508872928746</v>
      </c>
      <c r="Q84" s="8">
        <v>0.22923182809455048</v>
      </c>
      <c r="R84" s="8">
        <v>59.224704742431641</v>
      </c>
      <c r="S84">
        <v>4.0746860000000003E-2</v>
      </c>
      <c r="T84">
        <v>5.3671259999999998E-2</v>
      </c>
      <c r="U84">
        <v>6.3837649999999996E-2</v>
      </c>
      <c r="V84">
        <v>7.2827000000000003E-2</v>
      </c>
      <c r="W84">
        <v>8.1524920000000001E-2</v>
      </c>
      <c r="X84">
        <v>9.067741E-2</v>
      </c>
      <c r="Y84">
        <v>0.10125355</v>
      </c>
      <c r="Z84">
        <v>0.11513101000000001</v>
      </c>
      <c r="AA84">
        <v>0.13793022999999999</v>
      </c>
      <c r="AB84">
        <v>0.24240011</v>
      </c>
    </row>
    <row r="85" spans="1:28">
      <c r="A85" s="1" t="s">
        <v>112</v>
      </c>
      <c r="B85" s="1" t="s">
        <v>113</v>
      </c>
      <c r="C85" s="1">
        <v>5</v>
      </c>
      <c r="D85" s="1">
        <v>1996</v>
      </c>
      <c r="E85" s="1" t="s">
        <v>119</v>
      </c>
      <c r="F85" s="9">
        <v>0.50055143648767064</v>
      </c>
      <c r="G85" s="13">
        <v>4</v>
      </c>
      <c r="H85" s="12">
        <v>8</v>
      </c>
      <c r="I85" s="15">
        <v>0.57299999999999995</v>
      </c>
      <c r="J85" s="2">
        <v>-4.2584829032421112E-2</v>
      </c>
      <c r="K85" s="2">
        <v>-0.34495800733566284</v>
      </c>
      <c r="L85" s="2">
        <v>-0.36150515079498291</v>
      </c>
      <c r="M85" s="7">
        <v>70.873800000000003</v>
      </c>
      <c r="N85" s="7">
        <v>12.590089799999999</v>
      </c>
      <c r="O85" s="4">
        <v>5.7493689032483815</v>
      </c>
      <c r="P85" s="8">
        <v>0.48496988307114947</v>
      </c>
      <c r="Q85" s="8">
        <v>0.37323685430575609</v>
      </c>
      <c r="R85" s="8">
        <v>63.315883636474609</v>
      </c>
      <c r="S85">
        <v>3.9725759999999999E-2</v>
      </c>
      <c r="T85">
        <v>5.4464899999999997E-2</v>
      </c>
      <c r="U85">
        <v>6.2826380000000001E-2</v>
      </c>
      <c r="V85">
        <v>7.0460270000000005E-2</v>
      </c>
      <c r="W85">
        <v>7.8315469999999998E-2</v>
      </c>
      <c r="X85">
        <v>8.7061260000000001E-2</v>
      </c>
      <c r="Y85">
        <v>9.7604899999999994E-2</v>
      </c>
      <c r="Z85">
        <v>0.11179958</v>
      </c>
      <c r="AA85">
        <v>0.13534898000000001</v>
      </c>
      <c r="AB85">
        <v>0.26239249999999997</v>
      </c>
    </row>
    <row r="86" spans="1:28">
      <c r="A86" s="1" t="s">
        <v>112</v>
      </c>
      <c r="B86" s="1" t="s">
        <v>113</v>
      </c>
      <c r="C86" s="1">
        <v>5</v>
      </c>
      <c r="D86" s="1">
        <v>1997</v>
      </c>
      <c r="E86" s="1" t="s">
        <v>120</v>
      </c>
      <c r="F86" s="9">
        <v>0.5060222105639981</v>
      </c>
      <c r="G86" s="13">
        <v>5</v>
      </c>
      <c r="H86" s="12">
        <v>8</v>
      </c>
      <c r="I86" s="15">
        <v>0.58199999999999996</v>
      </c>
      <c r="J86" s="3">
        <f>AVERAGE(J85,J87)</f>
        <v>-6.3024476170539856E-2</v>
      </c>
      <c r="K86" s="3">
        <f>AVERAGE(K85,K87)</f>
        <v>-0.28353624790906906</v>
      </c>
      <c r="L86" s="3">
        <f>AVERAGE(L85,L87)</f>
        <v>-0.2698686495423317</v>
      </c>
      <c r="M86" s="7">
        <v>70.351100000000002</v>
      </c>
      <c r="N86" s="7">
        <v>12.69814014</v>
      </c>
      <c r="O86" s="4">
        <v>-13.590922948826034</v>
      </c>
      <c r="P86" s="8">
        <v>0.49576187542089506</v>
      </c>
      <c r="Q86" s="8">
        <v>0.36887548925232955</v>
      </c>
      <c r="R86" s="8">
        <v>64.573310852050781</v>
      </c>
      <c r="S86">
        <v>4.4717E-2</v>
      </c>
      <c r="T86">
        <v>5.8025550000000002E-2</v>
      </c>
      <c r="U86">
        <v>6.8121100000000004E-2</v>
      </c>
      <c r="V86">
        <v>7.6857179999999997E-2</v>
      </c>
      <c r="W86">
        <v>8.5185640000000007E-2</v>
      </c>
      <c r="X86">
        <v>9.3850100000000006E-2</v>
      </c>
      <c r="Y86">
        <v>0.10376390000000001</v>
      </c>
      <c r="Z86">
        <v>0.11663983999999999</v>
      </c>
      <c r="AA86">
        <v>0.13747998</v>
      </c>
      <c r="AB86">
        <v>0.21535971000000001</v>
      </c>
    </row>
    <row r="87" spans="1:28">
      <c r="A87" s="1" t="s">
        <v>112</v>
      </c>
      <c r="B87" s="1" t="s">
        <v>113</v>
      </c>
      <c r="C87" s="1">
        <v>5</v>
      </c>
      <c r="D87" s="1">
        <v>1998</v>
      </c>
      <c r="E87" s="1" t="s">
        <v>121</v>
      </c>
      <c r="F87" s="9">
        <v>0.51310544572432559</v>
      </c>
      <c r="G87" s="13">
        <v>6</v>
      </c>
      <c r="H87" s="12">
        <v>8</v>
      </c>
      <c r="I87" s="15">
        <v>0.57199999999999995</v>
      </c>
      <c r="J87" s="2">
        <v>-8.34641233086586E-2</v>
      </c>
      <c r="K87" s="2">
        <v>-0.22211448848247528</v>
      </c>
      <c r="L87" s="2">
        <v>-0.17823214828968048</v>
      </c>
      <c r="M87" s="7">
        <v>70.912400000000005</v>
      </c>
      <c r="N87" s="7">
        <v>12.78738976</v>
      </c>
      <c r="O87" s="4">
        <v>4.4840256581040592</v>
      </c>
      <c r="P87" s="8">
        <v>0.41941348832631969</v>
      </c>
      <c r="Q87" s="8">
        <v>0.35103860024982581</v>
      </c>
      <c r="R87" s="8">
        <v>64.58349609375</v>
      </c>
      <c r="S87">
        <v>4.1951179999999998E-2</v>
      </c>
      <c r="T87">
        <v>5.5675019999999999E-2</v>
      </c>
      <c r="U87">
        <v>6.4117069999999998E-2</v>
      </c>
      <c r="V87">
        <v>7.180388E-2</v>
      </c>
      <c r="W87">
        <v>7.9760419999999999E-2</v>
      </c>
      <c r="X87">
        <v>8.8758509999999999E-2</v>
      </c>
      <c r="Y87">
        <v>9.9850250000000002E-2</v>
      </c>
      <c r="Z87">
        <v>0.11513101000000001</v>
      </c>
      <c r="AA87">
        <v>0.14070372</v>
      </c>
      <c r="AB87">
        <v>0.24224894</v>
      </c>
    </row>
    <row r="88" spans="1:28">
      <c r="A88" s="1" t="s">
        <v>112</v>
      </c>
      <c r="B88" s="1" t="s">
        <v>113</v>
      </c>
      <c r="C88" s="1">
        <v>5</v>
      </c>
      <c r="D88" s="1">
        <v>1999</v>
      </c>
      <c r="E88" s="1" t="s">
        <v>122</v>
      </c>
      <c r="F88" s="9">
        <v>0.52863578936337585</v>
      </c>
      <c r="G88" s="13">
        <v>7</v>
      </c>
      <c r="H88" s="12">
        <v>8</v>
      </c>
      <c r="I88" s="15">
        <v>0.57799999999999996</v>
      </c>
      <c r="J88" s="3">
        <f>AVERAGE(J87,J89)</f>
        <v>-2.2744322195649147E-2</v>
      </c>
      <c r="K88" s="3">
        <f>AVERAGE(K87,K89)</f>
        <v>-0.1729457825422287</v>
      </c>
      <c r="L88" s="3">
        <f>AVERAGE(L87,L89)</f>
        <v>-0.17842833697795868</v>
      </c>
      <c r="M88" s="7">
        <v>71.596199999999996</v>
      </c>
      <c r="N88" s="7">
        <v>12.90668011</v>
      </c>
      <c r="O88" s="4">
        <v>-7.8810731014952324</v>
      </c>
      <c r="P88" s="8">
        <v>0.42749794632673205</v>
      </c>
      <c r="Q88" s="8">
        <v>0.47325181412464001</v>
      </c>
      <c r="R88" s="8">
        <v>66.652412414550781</v>
      </c>
      <c r="S88">
        <v>3.9903330000000001E-2</v>
      </c>
      <c r="T88">
        <v>5.5859550000000001E-2</v>
      </c>
      <c r="U88">
        <v>6.4455890000000002E-2</v>
      </c>
      <c r="V88">
        <v>7.2137270000000003E-2</v>
      </c>
      <c r="W88">
        <v>7.9928269999999996E-2</v>
      </c>
      <c r="X88">
        <v>8.8508229999999993E-2</v>
      </c>
      <c r="Y88">
        <v>9.8758470000000001E-2</v>
      </c>
      <c r="Z88">
        <v>0.11244473000000001</v>
      </c>
      <c r="AA88">
        <v>0.13495504999999999</v>
      </c>
      <c r="AB88">
        <v>0.25304921000000002</v>
      </c>
    </row>
    <row r="89" spans="1:28">
      <c r="A89" s="1" t="s">
        <v>112</v>
      </c>
      <c r="B89" s="1" t="s">
        <v>113</v>
      </c>
      <c r="C89" s="1">
        <v>5</v>
      </c>
      <c r="D89" s="1">
        <v>2000</v>
      </c>
      <c r="E89" s="1" t="s">
        <v>123</v>
      </c>
      <c r="F89" s="9">
        <v>0.54467533123947875</v>
      </c>
      <c r="G89" s="13">
        <v>8</v>
      </c>
      <c r="H89" s="12">
        <v>8</v>
      </c>
      <c r="I89" s="15">
        <v>0.57799999999999996</v>
      </c>
      <c r="J89" s="2">
        <v>3.7975478917360306E-2</v>
      </c>
      <c r="K89" s="2">
        <v>-0.12377707660198212</v>
      </c>
      <c r="L89" s="2">
        <v>-0.17862452566623688</v>
      </c>
      <c r="M89" s="7">
        <v>71.609099999999998</v>
      </c>
      <c r="N89" s="7">
        <v>12.89188957</v>
      </c>
      <c r="O89" s="4">
        <v>5.1050556198265866</v>
      </c>
      <c r="P89" s="8">
        <v>0.36218858043798158</v>
      </c>
      <c r="Q89" s="8">
        <v>0.41526848879954287</v>
      </c>
      <c r="R89" s="8">
        <v>68.884788513183594</v>
      </c>
      <c r="S89">
        <v>4.5148769999999998E-2</v>
      </c>
      <c r="T89">
        <v>5.8813160000000003E-2</v>
      </c>
      <c r="U89">
        <v>6.9016279999999999E-2</v>
      </c>
      <c r="V89">
        <v>7.776537E-2</v>
      </c>
      <c r="W89">
        <v>8.6054980000000003E-2</v>
      </c>
      <c r="X89">
        <v>9.4638539999999993E-2</v>
      </c>
      <c r="Y89">
        <v>0.10441976</v>
      </c>
      <c r="Z89">
        <v>0.11706953</v>
      </c>
      <c r="AA89">
        <v>0.13741554</v>
      </c>
      <c r="AB89">
        <v>0.20965807</v>
      </c>
    </row>
    <row r="90" spans="1:28">
      <c r="A90" s="1" t="s">
        <v>112</v>
      </c>
      <c r="B90" s="1" t="s">
        <v>113</v>
      </c>
      <c r="C90" s="1">
        <v>5</v>
      </c>
      <c r="D90" s="1">
        <v>2001</v>
      </c>
      <c r="E90" s="1" t="s">
        <v>124</v>
      </c>
      <c r="F90" s="9">
        <v>0.55431558599926445</v>
      </c>
      <c r="G90" s="13">
        <v>9</v>
      </c>
      <c r="H90" s="12">
        <v>9</v>
      </c>
      <c r="I90" s="15">
        <v>0.56399999999999995</v>
      </c>
      <c r="J90" s="3">
        <f>AVERAGE(J89,J91)</f>
        <v>0.10578593797981739</v>
      </c>
      <c r="K90" s="3">
        <f>AVERAGE(K89,K91)</f>
        <v>-8.9913534000515938E-2</v>
      </c>
      <c r="L90" s="3">
        <f>AVERAGE(L89,L91)</f>
        <v>-0.17527811229228973</v>
      </c>
      <c r="M90" s="7">
        <v>71.914500000000004</v>
      </c>
      <c r="N90" s="7">
        <v>12.892080310000001</v>
      </c>
      <c r="O90" s="4">
        <v>5.9111595989492827</v>
      </c>
      <c r="P90" s="8">
        <v>0.34881317422500913</v>
      </c>
      <c r="Q90" s="8">
        <v>0.44200051325265866</v>
      </c>
      <c r="R90" s="8">
        <v>69.325469970703125</v>
      </c>
      <c r="S90">
        <v>4.4630959999999997E-2</v>
      </c>
      <c r="T90">
        <v>5.8678109999999999E-2</v>
      </c>
      <c r="U90">
        <v>6.8948239999999994E-2</v>
      </c>
      <c r="V90">
        <v>7.7656240000000001E-2</v>
      </c>
      <c r="W90">
        <v>8.5851280000000002E-2</v>
      </c>
      <c r="X90">
        <v>9.4301839999999998E-2</v>
      </c>
      <c r="Y90">
        <v>0.10391054</v>
      </c>
      <c r="Z90">
        <v>0.11633667</v>
      </c>
      <c r="AA90">
        <v>0.13640733999999999</v>
      </c>
      <c r="AB90">
        <v>0.21327878</v>
      </c>
    </row>
    <row r="91" spans="1:28">
      <c r="A91" s="1" t="s">
        <v>112</v>
      </c>
      <c r="B91" s="1" t="s">
        <v>113</v>
      </c>
      <c r="C91" s="1">
        <v>5</v>
      </c>
      <c r="D91" s="1">
        <v>2002</v>
      </c>
      <c r="E91" s="1" t="s">
        <v>125</v>
      </c>
      <c r="F91" s="9">
        <v>0.56932923413682091</v>
      </c>
      <c r="G91" s="13">
        <v>10</v>
      </c>
      <c r="H91" s="12">
        <v>9</v>
      </c>
      <c r="I91" s="15">
        <v>0.57899999999999996</v>
      </c>
      <c r="J91" s="2">
        <v>0.17359639704227448</v>
      </c>
      <c r="K91" s="2">
        <v>-5.6049991399049759E-2</v>
      </c>
      <c r="L91" s="2">
        <v>-0.17193169891834259</v>
      </c>
      <c r="M91" s="7">
        <v>72.161900000000003</v>
      </c>
      <c r="N91" s="7">
        <v>12.82250977</v>
      </c>
      <c r="O91" s="4">
        <v>8.1952155135428768</v>
      </c>
      <c r="P91" s="8">
        <v>0.33647303719612293</v>
      </c>
      <c r="Q91" s="8">
        <v>0.41622307294740113</v>
      </c>
      <c r="R91" s="8">
        <v>67.94403076171875</v>
      </c>
      <c r="S91">
        <v>4.4820489999999998E-2</v>
      </c>
      <c r="T91">
        <v>5.8295029999999998E-2</v>
      </c>
      <c r="U91">
        <v>6.8409230000000001E-2</v>
      </c>
      <c r="V91">
        <v>7.7109949999999997E-2</v>
      </c>
      <c r="W91">
        <v>8.5373630000000006E-2</v>
      </c>
      <c r="X91">
        <v>9.3948829999999997E-2</v>
      </c>
      <c r="Y91">
        <v>0.10374337</v>
      </c>
      <c r="Z91">
        <v>0.11645063</v>
      </c>
      <c r="AA91">
        <v>0.13701405999999999</v>
      </c>
      <c r="AB91">
        <v>0.21483479</v>
      </c>
    </row>
    <row r="92" spans="1:28">
      <c r="A92" s="1" t="s">
        <v>112</v>
      </c>
      <c r="B92" s="1" t="s">
        <v>113</v>
      </c>
      <c r="C92" s="1">
        <v>5</v>
      </c>
      <c r="D92" s="1">
        <v>2003</v>
      </c>
      <c r="E92" s="1" t="s">
        <v>126</v>
      </c>
      <c r="F92" s="9">
        <v>0.52674831740813699</v>
      </c>
      <c r="G92" s="13">
        <v>11</v>
      </c>
      <c r="H92" s="12">
        <v>9</v>
      </c>
      <c r="I92" s="15">
        <v>0.57899999999999996</v>
      </c>
      <c r="J92" s="2">
        <v>3.0534759163856506E-2</v>
      </c>
      <c r="K92" s="2">
        <v>-0.17199176549911499</v>
      </c>
      <c r="L92" s="2">
        <v>-8.7321013212203979E-2</v>
      </c>
      <c r="M92" s="7">
        <v>72.407700000000006</v>
      </c>
      <c r="N92" s="7">
        <v>13.214699749999999</v>
      </c>
      <c r="O92" s="4">
        <v>6.0740623842611399</v>
      </c>
      <c r="P92" s="8">
        <v>0.34416944000058081</v>
      </c>
      <c r="Q92" s="8">
        <v>0.44596937058068781</v>
      </c>
      <c r="R92" s="8">
        <v>70.784912109375</v>
      </c>
      <c r="S92">
        <v>4.5301519999999998E-2</v>
      </c>
      <c r="T92">
        <v>5.9089620000000002E-2</v>
      </c>
      <c r="U92">
        <v>6.9335850000000004E-2</v>
      </c>
      <c r="V92">
        <v>7.8097429999999995E-2</v>
      </c>
      <c r="W92">
        <v>8.6382769999999998E-2</v>
      </c>
      <c r="X92">
        <v>9.4948539999999998E-2</v>
      </c>
      <c r="Y92">
        <v>0.1046951</v>
      </c>
      <c r="Z92">
        <v>0.11727820999999999</v>
      </c>
      <c r="AA92">
        <v>0.13745801999999999</v>
      </c>
      <c r="AB92">
        <v>0.20741296000000001</v>
      </c>
    </row>
    <row r="93" spans="1:28">
      <c r="A93" s="1" t="s">
        <v>112</v>
      </c>
      <c r="B93" s="1" t="s">
        <v>113</v>
      </c>
      <c r="C93" s="1">
        <v>5</v>
      </c>
      <c r="D93" s="1">
        <v>2004</v>
      </c>
      <c r="E93" s="1" t="s">
        <v>127</v>
      </c>
      <c r="F93" s="9">
        <v>0.55294646060304375</v>
      </c>
      <c r="G93" s="13">
        <v>12</v>
      </c>
      <c r="H93" s="12">
        <v>9</v>
      </c>
      <c r="I93" s="15">
        <v>0.57699999999999996</v>
      </c>
      <c r="J93" s="2">
        <v>7.5740858912467957E-2</v>
      </c>
      <c r="K93" s="2">
        <v>-0.11816776543855667</v>
      </c>
      <c r="L93" s="2">
        <v>6.8204060196876526E-2</v>
      </c>
      <c r="M93" s="7">
        <v>72.609399999999994</v>
      </c>
      <c r="N93" s="7">
        <v>13.408379549999999</v>
      </c>
      <c r="O93" s="4">
        <v>7.3174055255419717</v>
      </c>
      <c r="P93" s="8">
        <v>0.40956637290570935</v>
      </c>
      <c r="Q93" s="8">
        <v>0.52107253897328487</v>
      </c>
      <c r="R93" s="8">
        <v>71.290840148925781</v>
      </c>
      <c r="S93">
        <v>2.0870989999999999E-2</v>
      </c>
      <c r="T93">
        <v>3.2657539999999999E-2</v>
      </c>
      <c r="U93">
        <v>4.2222320000000001E-2</v>
      </c>
      <c r="V93">
        <v>5.2151599999999999E-2</v>
      </c>
      <c r="W93">
        <v>6.3163839999999999E-2</v>
      </c>
      <c r="X93">
        <v>7.6041059999999994E-2</v>
      </c>
      <c r="Y93">
        <v>9.2096310000000001E-2</v>
      </c>
      <c r="Z93">
        <v>0.11421283</v>
      </c>
      <c r="AA93">
        <v>0.15143973999999999</v>
      </c>
      <c r="AB93">
        <v>0.35514375999999998</v>
      </c>
    </row>
    <row r="94" spans="1:28">
      <c r="A94" s="1" t="s">
        <v>112</v>
      </c>
      <c r="B94" s="1" t="s">
        <v>113</v>
      </c>
      <c r="C94" s="1">
        <v>5</v>
      </c>
      <c r="D94" s="1">
        <v>2005</v>
      </c>
      <c r="E94" s="1" t="s">
        <v>128</v>
      </c>
      <c r="F94" s="9">
        <v>0.55310791684719396</v>
      </c>
      <c r="G94" s="13">
        <v>15</v>
      </c>
      <c r="H94" s="12">
        <v>9</v>
      </c>
      <c r="I94" s="15">
        <v>0.56799999999999995</v>
      </c>
      <c r="J94" s="2">
        <v>0.13195003569126129</v>
      </c>
      <c r="K94" s="2">
        <v>-0.10855761915445328</v>
      </c>
      <c r="L94" s="2">
        <v>1.8745424225926399E-2</v>
      </c>
      <c r="M94" s="7">
        <v>72.592399999999998</v>
      </c>
      <c r="N94" s="7">
        <v>13.504340170000001</v>
      </c>
      <c r="O94" s="4">
        <v>7.8655002228950934</v>
      </c>
      <c r="P94" s="8">
        <v>0.42529566655328271</v>
      </c>
      <c r="Q94" s="8">
        <v>0.57184646678210937</v>
      </c>
      <c r="R94" s="8">
        <v>70.977378845214844</v>
      </c>
      <c r="S94">
        <v>1.984143E-2</v>
      </c>
      <c r="T94">
        <v>3.2099799999999998E-2</v>
      </c>
      <c r="U94">
        <v>4.1865729999999997E-2</v>
      </c>
      <c r="V94">
        <v>5.1943570000000001E-2</v>
      </c>
      <c r="W94">
        <v>6.3083100000000003E-2</v>
      </c>
      <c r="X94">
        <v>7.6080449999999994E-2</v>
      </c>
      <c r="Y94">
        <v>9.2259900000000006E-2</v>
      </c>
      <c r="Z94">
        <v>0.11452083</v>
      </c>
      <c r="AA94">
        <v>0.15195447000000001</v>
      </c>
      <c r="AB94">
        <v>0.35635071000000001</v>
      </c>
    </row>
    <row r="95" spans="1:28">
      <c r="A95" s="1" t="s">
        <v>112</v>
      </c>
      <c r="B95" s="1" t="s">
        <v>113</v>
      </c>
      <c r="C95" s="1">
        <v>5</v>
      </c>
      <c r="D95" s="1">
        <v>2006</v>
      </c>
      <c r="E95" s="1" t="s">
        <v>129</v>
      </c>
      <c r="F95" s="9">
        <v>0.47619577703647537</v>
      </c>
      <c r="G95" s="13">
        <v>16</v>
      </c>
      <c r="H95" s="12">
        <v>9</v>
      </c>
      <c r="I95" s="15">
        <v>0.56899999999999995</v>
      </c>
      <c r="J95" s="2">
        <v>-0.1362934410572052</v>
      </c>
      <c r="K95" s="2">
        <v>-0.10884617269039154</v>
      </c>
      <c r="L95" s="2">
        <v>-0.11058596521615982</v>
      </c>
      <c r="M95" s="7">
        <v>72.721500000000006</v>
      </c>
      <c r="N95" s="7">
        <v>13.619370460000001</v>
      </c>
      <c r="O95" s="4">
        <v>7.6168496290629264</v>
      </c>
      <c r="P95" s="8">
        <v>0.46977878630893094</v>
      </c>
      <c r="Q95" s="8">
        <v>0.64069584122916778</v>
      </c>
      <c r="R95" s="8">
        <v>73.914352416992188</v>
      </c>
      <c r="S95">
        <v>1.9786539999999998E-2</v>
      </c>
      <c r="T95">
        <v>3.1784319999999998E-2</v>
      </c>
      <c r="U95">
        <v>4.1493059999999998E-2</v>
      </c>
      <c r="V95">
        <v>5.1562539999999997E-2</v>
      </c>
      <c r="W95">
        <v>6.2724409999999994E-2</v>
      </c>
      <c r="X95">
        <v>7.5771989999999997E-2</v>
      </c>
      <c r="Y95">
        <v>9.2035359999999997E-2</v>
      </c>
      <c r="Z95">
        <v>0.11443378</v>
      </c>
      <c r="AA95">
        <v>0.15212786</v>
      </c>
      <c r="AB95">
        <v>0.35828014000000002</v>
      </c>
    </row>
    <row r="96" spans="1:28">
      <c r="A96" s="1" t="s">
        <v>112</v>
      </c>
      <c r="B96" s="1" t="s">
        <v>113</v>
      </c>
      <c r="C96" s="1">
        <v>5</v>
      </c>
      <c r="D96" s="1">
        <v>2007</v>
      </c>
      <c r="E96" s="1" t="s">
        <v>130</v>
      </c>
      <c r="F96" s="9">
        <v>0.46998052173394794</v>
      </c>
      <c r="G96" s="13">
        <v>17</v>
      </c>
      <c r="H96" s="12">
        <v>9</v>
      </c>
      <c r="I96" s="15">
        <v>0.57399999999999995</v>
      </c>
      <c r="J96" s="2">
        <v>-0.12667183578014374</v>
      </c>
      <c r="K96" s="2">
        <v>-5.7684425264596939E-2</v>
      </c>
      <c r="L96" s="2">
        <v>-0.23179240524768829</v>
      </c>
      <c r="M96" s="7">
        <v>73.037000000000006</v>
      </c>
      <c r="N96" s="7">
        <v>13.98136044</v>
      </c>
      <c r="O96" s="4">
        <v>7.3780168303482441</v>
      </c>
      <c r="P96" s="8">
        <v>0.52387705659879014</v>
      </c>
      <c r="Q96" s="8">
        <v>0.71221940499778669</v>
      </c>
      <c r="R96" s="8">
        <v>77.253837585449219</v>
      </c>
      <c r="S96">
        <v>1.9637370000000001E-2</v>
      </c>
      <c r="T96">
        <v>3.1382680000000003E-2</v>
      </c>
      <c r="U96">
        <v>4.0983510000000001E-2</v>
      </c>
      <c r="V96">
        <v>5.0980739999999997E-2</v>
      </c>
      <c r="W96">
        <v>6.2094200000000002E-2</v>
      </c>
      <c r="X96">
        <v>7.5117950000000003E-2</v>
      </c>
      <c r="Y96">
        <v>9.1392940000000006E-2</v>
      </c>
      <c r="Z96">
        <v>0.1138721</v>
      </c>
      <c r="AA96">
        <v>0.15184618999999999</v>
      </c>
      <c r="AB96">
        <v>0.36269232000000001</v>
      </c>
    </row>
    <row r="97" spans="1:28">
      <c r="A97" s="1" t="s">
        <v>112</v>
      </c>
      <c r="B97" s="1" t="s">
        <v>113</v>
      </c>
      <c r="C97" s="1">
        <v>5</v>
      </c>
      <c r="D97" s="1">
        <v>2008</v>
      </c>
      <c r="E97" s="1" t="s">
        <v>131</v>
      </c>
      <c r="F97" s="9">
        <v>0.44342456762222293</v>
      </c>
      <c r="G97" s="13">
        <v>18</v>
      </c>
      <c r="H97" s="12">
        <v>9</v>
      </c>
      <c r="I97" s="15">
        <v>0.57199999999999995</v>
      </c>
      <c r="J97" s="2">
        <v>-0.18058373034000397</v>
      </c>
      <c r="K97" s="2">
        <v>-0.12108802050352097</v>
      </c>
      <c r="L97" s="2">
        <v>-0.27478733658790588</v>
      </c>
      <c r="M97" s="7">
        <v>73.364699999999999</v>
      </c>
      <c r="N97" s="7">
        <v>14.070469859999999</v>
      </c>
      <c r="O97" s="4">
        <v>6.8634907013012736</v>
      </c>
      <c r="P97" s="8">
        <v>0.52518541539480612</v>
      </c>
      <c r="Q97" s="8">
        <v>0.72267344203438422</v>
      </c>
      <c r="R97" s="8">
        <v>77.845977783203125</v>
      </c>
      <c r="S97">
        <v>2.121398E-2</v>
      </c>
      <c r="T97">
        <v>3.1303089999999999E-2</v>
      </c>
      <c r="U97">
        <v>4.1297359999999998E-2</v>
      </c>
      <c r="V97">
        <v>5.1651620000000002E-2</v>
      </c>
      <c r="W97">
        <v>6.2909049999999994E-2</v>
      </c>
      <c r="X97">
        <v>7.5868790000000005E-2</v>
      </c>
      <c r="Y97">
        <v>9.1958750000000006E-2</v>
      </c>
      <c r="Z97">
        <v>0.11435736000000001</v>
      </c>
      <c r="AA97">
        <v>0.15307538000000001</v>
      </c>
      <c r="AB97">
        <v>0.35636462000000002</v>
      </c>
    </row>
    <row r="98" spans="1:28">
      <c r="A98" s="1" t="s">
        <v>112</v>
      </c>
      <c r="B98" s="1" t="s">
        <v>113</v>
      </c>
      <c r="C98" s="1">
        <v>5</v>
      </c>
      <c r="D98" s="1">
        <v>2009</v>
      </c>
      <c r="E98" s="1" t="s">
        <v>132</v>
      </c>
      <c r="F98" s="9">
        <v>0.5120506880748259</v>
      </c>
      <c r="G98" s="13">
        <v>19</v>
      </c>
      <c r="H98" s="12">
        <v>9</v>
      </c>
      <c r="I98" s="15">
        <v>0.55600000000000005</v>
      </c>
      <c r="J98" s="2">
        <v>6.8754434585571289E-2</v>
      </c>
      <c r="K98" s="2">
        <v>-4.0312353521585464E-2</v>
      </c>
      <c r="L98" s="2">
        <v>-0.22926756739616394</v>
      </c>
      <c r="M98" s="7">
        <v>73.704899999999995</v>
      </c>
      <c r="N98" s="7">
        <v>14.16950035</v>
      </c>
      <c r="O98" s="4">
        <v>-2.6466409605455823</v>
      </c>
      <c r="P98" s="8">
        <v>0.4221885066415178</v>
      </c>
      <c r="Q98" s="8">
        <v>0.50473796206099397</v>
      </c>
      <c r="R98" s="8">
        <v>76.375717163085938</v>
      </c>
      <c r="S98">
        <v>2.013976E-2</v>
      </c>
      <c r="T98">
        <v>3.239943E-2</v>
      </c>
      <c r="U98">
        <v>4.2022139999999999E-2</v>
      </c>
      <c r="V98">
        <v>5.1918539999999999E-2</v>
      </c>
      <c r="W98">
        <v>6.2850299999999998E-2</v>
      </c>
      <c r="X98">
        <v>7.5616260000000005E-2</v>
      </c>
      <c r="Y98">
        <v>9.1541360000000002E-2</v>
      </c>
      <c r="Z98">
        <v>0.11353021000000001</v>
      </c>
      <c r="AA98">
        <v>0.15072266000000001</v>
      </c>
      <c r="AB98">
        <v>0.35925933999999998</v>
      </c>
    </row>
    <row r="99" spans="1:28">
      <c r="A99" s="1" t="s">
        <v>112</v>
      </c>
      <c r="B99" s="1" t="s">
        <v>113</v>
      </c>
      <c r="C99" s="1">
        <v>5</v>
      </c>
      <c r="D99" s="1">
        <v>2010</v>
      </c>
      <c r="E99" s="1" t="s">
        <v>133</v>
      </c>
      <c r="F99" s="9">
        <v>0.47079146389322246</v>
      </c>
      <c r="G99" s="13">
        <v>20</v>
      </c>
      <c r="H99" s="12">
        <v>9</v>
      </c>
      <c r="I99" s="15">
        <v>0.53900000000000003</v>
      </c>
      <c r="J99" s="2">
        <v>-6.9736719131469727E-2</v>
      </c>
      <c r="K99" s="2">
        <v>-9.7061358392238617E-2</v>
      </c>
      <c r="L99" s="2">
        <v>-0.23702354729175568</v>
      </c>
      <c r="M99" s="7">
        <v>73.834800000000001</v>
      </c>
      <c r="N99" s="7">
        <v>14.42580032</v>
      </c>
      <c r="O99" s="4">
        <v>2.2124310634331863</v>
      </c>
      <c r="P99" s="8">
        <v>0.50107636218468687</v>
      </c>
      <c r="Q99" s="8">
        <v>0.53303947984390598</v>
      </c>
      <c r="R99" s="8">
        <v>76.372734069824219</v>
      </c>
      <c r="S99">
        <v>2.0919050000000002E-2</v>
      </c>
      <c r="T99">
        <v>3.0978269999999999E-2</v>
      </c>
      <c r="U99">
        <v>4.09618E-2</v>
      </c>
      <c r="V99">
        <v>5.1320369999999997E-2</v>
      </c>
      <c r="W99">
        <v>6.2596150000000003E-2</v>
      </c>
      <c r="X99">
        <v>7.5590019999999994E-2</v>
      </c>
      <c r="Y99">
        <v>9.1736010000000007E-2</v>
      </c>
      <c r="Z99">
        <v>0.11422897</v>
      </c>
      <c r="AA99">
        <v>0.15313526999999999</v>
      </c>
      <c r="AB99">
        <v>0.35853409000000003</v>
      </c>
    </row>
    <row r="100" spans="1:28">
      <c r="A100" s="1" t="s">
        <v>112</v>
      </c>
      <c r="B100" s="1" t="s">
        <v>113</v>
      </c>
      <c r="C100" s="1">
        <v>5</v>
      </c>
      <c r="D100" s="1">
        <v>2011</v>
      </c>
      <c r="E100" s="1" t="s">
        <v>134</v>
      </c>
      <c r="F100" s="9">
        <v>0.45858049301794912</v>
      </c>
      <c r="G100" s="13">
        <v>21</v>
      </c>
      <c r="H100" s="12">
        <v>9</v>
      </c>
      <c r="I100" s="15">
        <v>0.53500000000000003</v>
      </c>
      <c r="J100" s="2">
        <v>-7.5621031224727631E-2</v>
      </c>
      <c r="K100" s="2">
        <v>-0.14156416058540344</v>
      </c>
      <c r="L100" s="2">
        <v>-0.26926437020301819</v>
      </c>
      <c r="M100" s="7">
        <v>74.189499999999995</v>
      </c>
      <c r="N100" s="7">
        <v>14.4906702</v>
      </c>
      <c r="O100" s="4">
        <v>2.758011774131063</v>
      </c>
      <c r="P100" s="8">
        <v>0.58802948250641984</v>
      </c>
      <c r="Q100" s="8">
        <v>0.58653341065651166</v>
      </c>
      <c r="R100" s="8">
        <v>76.465980529785156</v>
      </c>
      <c r="S100">
        <v>2.0452339999999999E-2</v>
      </c>
      <c r="T100">
        <v>3.2395220000000002E-2</v>
      </c>
      <c r="U100">
        <v>4.2020139999999997E-2</v>
      </c>
      <c r="V100">
        <v>5.1991330000000002E-2</v>
      </c>
      <c r="W100">
        <v>6.3038839999999999E-2</v>
      </c>
      <c r="X100">
        <v>7.5950589999999998E-2</v>
      </c>
      <c r="Y100">
        <v>9.2045589999999997E-2</v>
      </c>
      <c r="Z100">
        <v>0.11421826</v>
      </c>
      <c r="AA100">
        <v>0.15155394999999999</v>
      </c>
      <c r="AB100">
        <v>0.35633373000000002</v>
      </c>
    </row>
    <row r="101" spans="1:28">
      <c r="A101" s="1" t="s">
        <v>112</v>
      </c>
      <c r="B101" s="1" t="s">
        <v>113</v>
      </c>
      <c r="C101" s="1">
        <v>5</v>
      </c>
      <c r="D101" s="1">
        <v>2012</v>
      </c>
      <c r="E101" s="1" t="s">
        <v>135</v>
      </c>
      <c r="F101" s="9">
        <v>0.46809451831272642</v>
      </c>
      <c r="G101" s="13">
        <v>22</v>
      </c>
      <c r="H101" s="12">
        <v>9</v>
      </c>
      <c r="I101" s="15">
        <v>0.52500000000000002</v>
      </c>
      <c r="J101" s="2">
        <v>-3.1450092792510986E-2</v>
      </c>
      <c r="K101" s="2">
        <v>-0.11505135893821716</v>
      </c>
      <c r="L101" s="2">
        <v>-0.28146079182624817</v>
      </c>
      <c r="M101" s="7">
        <v>74.357200000000006</v>
      </c>
      <c r="N101" s="7">
        <v>14.52600956</v>
      </c>
      <c r="O101" s="4">
        <v>1.3402171089074386</v>
      </c>
      <c r="P101" s="8">
        <v>0.60353739244551807</v>
      </c>
      <c r="Q101" s="8">
        <v>0.63639822202927054</v>
      </c>
      <c r="R101" s="8">
        <v>77.820480346679688</v>
      </c>
      <c r="S101">
        <v>2.1029780000000001E-2</v>
      </c>
      <c r="T101">
        <v>3.2863169999999997E-2</v>
      </c>
      <c r="U101">
        <v>4.236467E-2</v>
      </c>
      <c r="V101">
        <v>5.2202270000000002E-2</v>
      </c>
      <c r="W101">
        <v>6.3103839999999994E-2</v>
      </c>
      <c r="X101">
        <v>7.5853420000000005E-2</v>
      </c>
      <c r="Y101">
        <v>9.1763549999999999E-2</v>
      </c>
      <c r="Z101">
        <v>0.11371707</v>
      </c>
      <c r="AA101">
        <v>0.15077723000000001</v>
      </c>
      <c r="AB101">
        <v>0.35632499000000001</v>
      </c>
    </row>
    <row r="102" spans="1:28">
      <c r="A102" s="1" t="s">
        <v>112</v>
      </c>
      <c r="B102" s="1" t="s">
        <v>113</v>
      </c>
      <c r="C102" s="1">
        <v>5</v>
      </c>
      <c r="D102" s="1">
        <v>2013</v>
      </c>
      <c r="E102" s="1" t="s">
        <v>136</v>
      </c>
      <c r="F102" s="9">
        <v>0.46073465446224871</v>
      </c>
      <c r="G102" s="13">
        <v>23</v>
      </c>
      <c r="H102" s="12">
        <v>9</v>
      </c>
      <c r="I102" s="15">
        <v>0.52600000000000002</v>
      </c>
      <c r="J102" s="2">
        <v>-1.5521661378443241E-2</v>
      </c>
      <c r="K102" s="2">
        <v>-0.14722806215286255</v>
      </c>
      <c r="L102" s="2">
        <v>-0.32760494947433472</v>
      </c>
      <c r="M102" s="7">
        <v>74.8489</v>
      </c>
      <c r="N102" s="7">
        <v>14.908989910000001</v>
      </c>
      <c r="O102" s="4">
        <v>-2.4233803852240499E-3</v>
      </c>
      <c r="P102" s="8">
        <v>0.64581695784456128</v>
      </c>
      <c r="Q102" s="8">
        <v>0.65150963342007751</v>
      </c>
      <c r="R102" s="8">
        <v>78.838386535644531</v>
      </c>
      <c r="S102">
        <v>2.114255E-2</v>
      </c>
      <c r="T102">
        <v>3.2933820000000003E-2</v>
      </c>
      <c r="U102">
        <v>4.2395799999999997E-2</v>
      </c>
      <c r="V102">
        <v>5.2193049999999998E-2</v>
      </c>
      <c r="W102">
        <v>6.3052590000000006E-2</v>
      </c>
      <c r="X102">
        <v>7.5757859999999996E-2</v>
      </c>
      <c r="Y102">
        <v>9.1621090000000002E-2</v>
      </c>
      <c r="Z102">
        <v>0.11352581</v>
      </c>
      <c r="AA102">
        <v>0.15054398999999999</v>
      </c>
      <c r="AB102">
        <v>0.35683343000000001</v>
      </c>
    </row>
    <row r="103" spans="1:28">
      <c r="A103" s="1" t="s">
        <v>112</v>
      </c>
      <c r="B103" s="1" t="s">
        <v>113</v>
      </c>
      <c r="C103" s="1">
        <v>5</v>
      </c>
      <c r="D103" s="1">
        <v>2014</v>
      </c>
      <c r="E103" s="1" t="s">
        <v>137</v>
      </c>
      <c r="F103" s="9">
        <v>0.44359659168569104</v>
      </c>
      <c r="G103" s="13">
        <v>24</v>
      </c>
      <c r="H103" s="12">
        <v>9</v>
      </c>
      <c r="I103" s="15">
        <v>0.52700000000000002</v>
      </c>
      <c r="J103" s="2">
        <v>-0.11380437016487122</v>
      </c>
      <c r="K103" s="2">
        <v>-8.1918641924858093E-2</v>
      </c>
      <c r="L103" s="2">
        <v>-0.3027665913105011</v>
      </c>
      <c r="M103" s="7">
        <v>74.482399999999998</v>
      </c>
      <c r="N103" s="7">
        <v>15.08736992</v>
      </c>
      <c r="O103" s="4">
        <v>1.5423879205392836</v>
      </c>
      <c r="P103" s="8">
        <v>0.64600887167355459</v>
      </c>
      <c r="Q103" s="8">
        <v>0.65686403189455012</v>
      </c>
      <c r="R103" s="8">
        <v>79.492431640625</v>
      </c>
      <c r="S103">
        <v>2.0690239999999999E-2</v>
      </c>
      <c r="T103">
        <v>3.2739820000000003E-2</v>
      </c>
      <c r="U103">
        <v>4.2258900000000002E-2</v>
      </c>
      <c r="V103">
        <v>5.2070449999999997E-2</v>
      </c>
      <c r="W103">
        <v>6.2922909999999999E-2</v>
      </c>
      <c r="X103">
        <v>7.5608380000000003E-2</v>
      </c>
      <c r="Y103">
        <v>9.1445319999999997E-2</v>
      </c>
      <c r="Z103">
        <v>0.11332776999999999</v>
      </c>
      <c r="AA103">
        <v>0.15036785</v>
      </c>
      <c r="AB103">
        <v>0.35856834999999998</v>
      </c>
    </row>
    <row r="104" spans="1:28">
      <c r="A104" s="1" t="s">
        <v>112</v>
      </c>
      <c r="B104" s="1" t="s">
        <v>113</v>
      </c>
      <c r="C104" s="1">
        <v>5</v>
      </c>
      <c r="D104" s="1">
        <v>2015</v>
      </c>
      <c r="E104" s="1" t="s">
        <v>138</v>
      </c>
      <c r="F104" s="9">
        <v>0.46279652530259935</v>
      </c>
      <c r="G104" s="13">
        <v>25</v>
      </c>
      <c r="H104" s="12">
        <v>9</v>
      </c>
      <c r="I104" s="15">
        <v>0.52300000000000002</v>
      </c>
      <c r="J104" s="2">
        <v>1.6386687755584717E-2</v>
      </c>
      <c r="K104" s="2">
        <v>-0.13898880779743195</v>
      </c>
      <c r="L104" s="2">
        <v>-0.32129517197608948</v>
      </c>
      <c r="M104" s="7">
        <v>74.632499999999993</v>
      </c>
      <c r="N104" s="7">
        <v>14.946680069999999</v>
      </c>
      <c r="O104" s="4">
        <v>4.0901076855450924</v>
      </c>
      <c r="P104" s="8">
        <v>0.63800087399792549</v>
      </c>
      <c r="Q104" s="8">
        <v>0.62900855030239755</v>
      </c>
      <c r="R104" s="8">
        <v>79.641685485839844</v>
      </c>
      <c r="S104">
        <v>2.0690239999999999E-2</v>
      </c>
      <c r="T104">
        <v>3.2739820000000003E-2</v>
      </c>
      <c r="U104">
        <v>4.2258900000000002E-2</v>
      </c>
      <c r="V104">
        <v>5.2070449999999997E-2</v>
      </c>
      <c r="W104">
        <v>6.2922909999999999E-2</v>
      </c>
      <c r="X104">
        <v>7.5608380000000003E-2</v>
      </c>
      <c r="Y104">
        <v>9.1445319999999997E-2</v>
      </c>
      <c r="Z104">
        <v>0.11332776999999999</v>
      </c>
      <c r="AA104">
        <v>0.15036785</v>
      </c>
      <c r="AB104">
        <v>0.35856834999999998</v>
      </c>
    </row>
    <row r="105" spans="1:28">
      <c r="A105" s="1" t="s">
        <v>112</v>
      </c>
      <c r="B105" s="1" t="s">
        <v>113</v>
      </c>
      <c r="C105" s="1">
        <v>5</v>
      </c>
      <c r="D105" s="1">
        <v>2016</v>
      </c>
      <c r="E105" s="1" t="s">
        <v>139</v>
      </c>
      <c r="F105" s="9">
        <v>0.4920236111494023</v>
      </c>
      <c r="G105" s="13">
        <v>26</v>
      </c>
      <c r="H105" s="12">
        <v>9</v>
      </c>
      <c r="I105" s="15">
        <v>0.52700000000000002</v>
      </c>
      <c r="J105" s="2">
        <v>0.12027636170387268</v>
      </c>
      <c r="K105" s="2">
        <v>-0.12300862371921539</v>
      </c>
      <c r="L105" s="2">
        <v>-0.23612576723098755</v>
      </c>
      <c r="M105" s="7">
        <v>74.833600000000004</v>
      </c>
      <c r="N105" s="7">
        <v>14.64490986</v>
      </c>
      <c r="O105" s="4">
        <v>3.7650685545894618</v>
      </c>
      <c r="P105" s="8">
        <v>0.63870480549261466</v>
      </c>
      <c r="Q105" s="8">
        <v>0.58963343631389842</v>
      </c>
      <c r="R105" s="8">
        <v>79.766944885253906</v>
      </c>
      <c r="S105">
        <f>S104</f>
        <v>2.0690239999999999E-2</v>
      </c>
      <c r="T105">
        <f t="shared" ref="T105" si="19">T104</f>
        <v>3.2739820000000003E-2</v>
      </c>
      <c r="U105">
        <f t="shared" ref="U105" si="20">U104</f>
        <v>4.2258900000000002E-2</v>
      </c>
      <c r="V105">
        <f t="shared" ref="V105" si="21">V104</f>
        <v>5.2070449999999997E-2</v>
      </c>
      <c r="W105">
        <f t="shared" ref="W105" si="22">W104</f>
        <v>6.2922909999999999E-2</v>
      </c>
      <c r="X105">
        <f t="shared" ref="X105" si="23">X104</f>
        <v>7.5608380000000003E-2</v>
      </c>
      <c r="Y105">
        <f t="shared" ref="Y105" si="24">Y104</f>
        <v>9.1445319999999997E-2</v>
      </c>
      <c r="Z105">
        <f t="shared" ref="Z105" si="25">Z104</f>
        <v>0.11332776999999999</v>
      </c>
      <c r="AA105">
        <f t="shared" ref="AA105" si="26">AA104</f>
        <v>0.15036785</v>
      </c>
      <c r="AB105">
        <f t="shared" ref="AB105" si="27">AB104</f>
        <v>0.35856834999999998</v>
      </c>
    </row>
    <row r="106" spans="1:28">
      <c r="A106" s="1" t="s">
        <v>140</v>
      </c>
      <c r="B106" s="1" t="s">
        <v>141</v>
      </c>
      <c r="C106" s="1">
        <v>4</v>
      </c>
      <c r="D106" s="1">
        <v>1991</v>
      </c>
      <c r="E106" s="1" t="s">
        <v>142</v>
      </c>
      <c r="F106" s="9">
        <v>0.45623652076779314</v>
      </c>
      <c r="G106" s="13">
        <v>0</v>
      </c>
      <c r="H106" s="12">
        <v>7</v>
      </c>
      <c r="I106" s="15">
        <v>0.41599999999999998</v>
      </c>
      <c r="J106" s="2">
        <f>J107+0.0248650600833278</f>
        <v>-0.25623915080101245</v>
      </c>
      <c r="K106" s="2">
        <f>K107+0.0354884362989856</f>
        <v>-0.62154180965115979</v>
      </c>
      <c r="L106" s="2">
        <f>L107+0.00759151001130381</f>
        <v>-0.35165160798257394</v>
      </c>
      <c r="M106" s="6">
        <v>69.715900000000005</v>
      </c>
      <c r="N106" s="6">
        <v>12.82841015</v>
      </c>
      <c r="O106" s="4">
        <v>-1.2455670185920411</v>
      </c>
      <c r="P106" s="8">
        <v>0.33333333333333331</v>
      </c>
      <c r="Q106" s="8">
        <v>0.33333333333333331</v>
      </c>
      <c r="R106" s="8">
        <v>32.932857513427734</v>
      </c>
      <c r="S106">
        <v>4.0129350000000001E-2</v>
      </c>
      <c r="T106">
        <v>5.3783289999999997E-2</v>
      </c>
      <c r="U106">
        <v>6.4160419999999996E-2</v>
      </c>
      <c r="V106">
        <v>7.321511E-2</v>
      </c>
      <c r="W106">
        <v>8.1920560000000003E-2</v>
      </c>
      <c r="X106">
        <v>9.1049039999999998E-2</v>
      </c>
      <c r="Y106">
        <v>0.10157513999999999</v>
      </c>
      <c r="Z106">
        <v>0.11536688</v>
      </c>
      <c r="AA106">
        <v>0.13799564</v>
      </c>
      <c r="AB106">
        <v>0.24080456</v>
      </c>
    </row>
    <row r="107" spans="1:28">
      <c r="A107" s="1" t="s">
        <v>140</v>
      </c>
      <c r="B107" s="1" t="s">
        <v>141</v>
      </c>
      <c r="C107" s="1">
        <v>4</v>
      </c>
      <c r="D107" s="1">
        <v>1992</v>
      </c>
      <c r="E107" s="1" t="s">
        <v>143</v>
      </c>
      <c r="F107" s="9">
        <v>0.43733531661016745</v>
      </c>
      <c r="G107" s="13">
        <v>1</v>
      </c>
      <c r="H107" s="12">
        <v>7</v>
      </c>
      <c r="I107" s="15">
        <v>0.47499999999999998</v>
      </c>
      <c r="J107" s="2">
        <f>J108+0.0248650600833278</f>
        <v>-0.28110421088434023</v>
      </c>
      <c r="K107" s="2">
        <f>K108+0.0354884362989856</f>
        <v>-0.65703024595014536</v>
      </c>
      <c r="L107" s="2">
        <f>L108+0.00759151001130381</f>
        <v>-0.35924311799387776</v>
      </c>
      <c r="M107" s="6">
        <v>69.399600000000007</v>
      </c>
      <c r="N107" s="6">
        <v>12.56779957</v>
      </c>
      <c r="O107" s="4">
        <v>-9.7983838087578334</v>
      </c>
      <c r="P107" s="8">
        <v>0.59782608695652173</v>
      </c>
      <c r="Q107" s="8">
        <v>0.57608695652173902</v>
      </c>
      <c r="R107" s="8">
        <v>33.425258636474609</v>
      </c>
      <c r="S107">
        <v>3.6428889999999998E-2</v>
      </c>
      <c r="T107">
        <v>4.9315369999999997E-2</v>
      </c>
      <c r="U107">
        <v>5.9916440000000001E-2</v>
      </c>
      <c r="V107">
        <v>6.9549760000000002E-2</v>
      </c>
      <c r="W107">
        <v>7.9044299999999998E-2</v>
      </c>
      <c r="X107">
        <v>8.9168479999999994E-2</v>
      </c>
      <c r="Y107">
        <v>0.10098422</v>
      </c>
      <c r="Z107">
        <v>0.11660564</v>
      </c>
      <c r="AA107">
        <v>0.14240947000000001</v>
      </c>
      <c r="AB107">
        <v>0.25657743999999999</v>
      </c>
    </row>
    <row r="108" spans="1:28">
      <c r="A108" s="1" t="s">
        <v>140</v>
      </c>
      <c r="B108" s="1" t="s">
        <v>141</v>
      </c>
      <c r="C108" s="1">
        <v>4</v>
      </c>
      <c r="D108" s="1">
        <v>1993</v>
      </c>
      <c r="E108" s="1" t="s">
        <v>144</v>
      </c>
      <c r="F108" s="9">
        <v>0.42318662933169926</v>
      </c>
      <c r="G108" s="13">
        <v>2</v>
      </c>
      <c r="H108" s="12">
        <v>7</v>
      </c>
      <c r="I108" s="15">
        <v>0.47799999999999998</v>
      </c>
      <c r="J108" s="2">
        <f>J109+0.0248650600833278</f>
        <v>-0.30596927096766802</v>
      </c>
      <c r="K108" s="2">
        <f>K109+0.0354884362989856</f>
        <v>-0.69251868224913093</v>
      </c>
      <c r="L108" s="2">
        <f>L109+0.00759151001130381</f>
        <v>-0.36683462800518157</v>
      </c>
      <c r="M108" s="6">
        <v>68.641199999999998</v>
      </c>
      <c r="N108" s="6">
        <v>12.5387001</v>
      </c>
      <c r="O108" s="4">
        <v>-7.8037699611674896</v>
      </c>
      <c r="P108" s="8">
        <v>0.67614213197969542</v>
      </c>
      <c r="Q108" s="8">
        <v>0.833502538071066</v>
      </c>
      <c r="R108" s="8">
        <v>35.288082122802734</v>
      </c>
      <c r="S108">
        <v>3.3351039999999998E-2</v>
      </c>
      <c r="T108">
        <v>4.8092650000000001E-2</v>
      </c>
      <c r="U108">
        <v>5.9534330000000003E-2</v>
      </c>
      <c r="V108">
        <v>6.9572250000000002E-2</v>
      </c>
      <c r="W108">
        <v>7.9234830000000006E-2</v>
      </c>
      <c r="X108">
        <v>8.9365730000000004E-2</v>
      </c>
      <c r="Y108">
        <v>0.10104201</v>
      </c>
      <c r="Z108">
        <v>0.11633487000000001</v>
      </c>
      <c r="AA108">
        <v>0.14143544</v>
      </c>
      <c r="AB108">
        <v>0.26203683</v>
      </c>
    </row>
    <row r="109" spans="1:28">
      <c r="A109" s="1" t="s">
        <v>140</v>
      </c>
      <c r="B109" s="1" t="s">
        <v>141</v>
      </c>
      <c r="C109" s="1">
        <v>4</v>
      </c>
      <c r="D109" s="1">
        <v>1994</v>
      </c>
      <c r="E109" s="1" t="s">
        <v>145</v>
      </c>
      <c r="F109" s="9">
        <v>0.40128829023588153</v>
      </c>
      <c r="G109" s="13">
        <v>3</v>
      </c>
      <c r="H109" s="12">
        <v>8</v>
      </c>
      <c r="I109" s="15">
        <v>0.48</v>
      </c>
      <c r="J109" s="2">
        <f>J110+0.0248650600833278</f>
        <v>-0.3308343310509958</v>
      </c>
      <c r="K109" s="2">
        <f>K110+0.0354884362989856</f>
        <v>-0.72800711854811651</v>
      </c>
      <c r="L109" s="2">
        <f>L110+0.00759151001130381</f>
        <v>-0.37442613801648539</v>
      </c>
      <c r="M109" s="6">
        <v>69.232299999999995</v>
      </c>
      <c r="N109" s="6">
        <v>12.49347019</v>
      </c>
      <c r="O109" s="4">
        <v>-11.595575115686543</v>
      </c>
      <c r="P109" s="8">
        <v>0.71269600404653521</v>
      </c>
      <c r="Q109" s="8">
        <v>0.84106109144045405</v>
      </c>
      <c r="R109" s="8">
        <v>37.131534576416016</v>
      </c>
      <c r="S109">
        <v>2.9344510000000001E-2</v>
      </c>
      <c r="T109">
        <v>4.4763419999999998E-2</v>
      </c>
      <c r="U109">
        <v>5.4971779999999998E-2</v>
      </c>
      <c r="V109">
        <v>6.4406110000000003E-2</v>
      </c>
      <c r="W109">
        <v>7.4213790000000002E-2</v>
      </c>
      <c r="X109">
        <v>8.5312570000000004E-2</v>
      </c>
      <c r="Y109">
        <v>9.8991170000000003E-2</v>
      </c>
      <c r="Z109">
        <v>0.11785176999999999</v>
      </c>
      <c r="AA109">
        <v>0.14955837999999999</v>
      </c>
      <c r="AB109">
        <v>0.28058648000000003</v>
      </c>
    </row>
    <row r="110" spans="1:28">
      <c r="A110" s="1" t="s">
        <v>140</v>
      </c>
      <c r="B110" s="1" t="s">
        <v>141</v>
      </c>
      <c r="C110" s="1">
        <v>4</v>
      </c>
      <c r="D110" s="1">
        <v>1995</v>
      </c>
      <c r="E110" s="1" t="s">
        <v>146</v>
      </c>
      <c r="F110" s="9">
        <v>0.44459199605521943</v>
      </c>
      <c r="G110" s="13">
        <v>0</v>
      </c>
      <c r="H110" s="12">
        <v>3</v>
      </c>
      <c r="I110" s="15">
        <v>0.434</v>
      </c>
      <c r="J110" s="2">
        <f>J111+0.0248650600833278</f>
        <v>-0.35569939113432358</v>
      </c>
      <c r="K110" s="2">
        <f>K111+0.0354884362989856</f>
        <v>-0.76349555484710208</v>
      </c>
      <c r="L110" s="2">
        <f>L111+0.00759151001130381</f>
        <v>-0.3820176480277892</v>
      </c>
      <c r="M110" s="6">
        <v>68.796599999999998</v>
      </c>
      <c r="N110" s="6">
        <v>12.56346989</v>
      </c>
      <c r="O110" s="4">
        <v>-10.108852797985605</v>
      </c>
      <c r="P110" s="8">
        <v>0.49665164781759924</v>
      </c>
      <c r="Q110" s="8">
        <v>0.54053029991021639</v>
      </c>
      <c r="R110" s="8">
        <v>40.673679351806641</v>
      </c>
      <c r="S110">
        <v>2.7596030000000001E-2</v>
      </c>
      <c r="T110">
        <v>4.2791419999999997E-2</v>
      </c>
      <c r="U110">
        <v>5.3007869999999999E-2</v>
      </c>
      <c r="V110">
        <v>6.2527659999999999E-2</v>
      </c>
      <c r="W110">
        <v>7.2491769999999997E-2</v>
      </c>
      <c r="X110">
        <v>8.3839540000000004E-2</v>
      </c>
      <c r="Y110">
        <v>9.7915959999999996E-2</v>
      </c>
      <c r="Z110">
        <v>0.11746565</v>
      </c>
      <c r="AA110">
        <v>0.15063563999999999</v>
      </c>
      <c r="AB110">
        <v>0.29172843999999998</v>
      </c>
    </row>
    <row r="111" spans="1:28">
      <c r="A111" s="1" t="s">
        <v>140</v>
      </c>
      <c r="B111" s="1" t="s">
        <v>141</v>
      </c>
      <c r="C111" s="1">
        <v>4</v>
      </c>
      <c r="D111" s="1">
        <v>1996</v>
      </c>
      <c r="E111" s="1" t="s">
        <v>147</v>
      </c>
      <c r="F111" s="9">
        <v>0.45917452827356453</v>
      </c>
      <c r="G111" s="13">
        <v>0</v>
      </c>
      <c r="H111" s="12">
        <v>0</v>
      </c>
      <c r="I111" s="15">
        <v>0.41699999999999998</v>
      </c>
      <c r="J111" s="2">
        <v>-0.38056445121765137</v>
      </c>
      <c r="K111" s="2">
        <v>-0.79898399114608765</v>
      </c>
      <c r="L111" s="2">
        <v>-0.38960915803909302</v>
      </c>
      <c r="M111" s="6">
        <v>68.9011</v>
      </c>
      <c r="N111" s="6">
        <v>12.905830379999999</v>
      </c>
      <c r="O111" s="4">
        <v>3.1466860657978657</v>
      </c>
      <c r="P111" s="8">
        <v>0.46349803741679219</v>
      </c>
      <c r="Q111" s="8">
        <v>0.50425096044078632</v>
      </c>
      <c r="R111" s="8">
        <v>42.493213653564453</v>
      </c>
      <c r="S111">
        <v>2.962004E-2</v>
      </c>
      <c r="T111">
        <v>4.5463509999999999E-2</v>
      </c>
      <c r="U111">
        <v>5.5917969999999997E-2</v>
      </c>
      <c r="V111">
        <v>6.5519369999999993E-2</v>
      </c>
      <c r="W111">
        <v>7.5430469999999999E-2</v>
      </c>
      <c r="X111">
        <v>8.6560700000000004E-2</v>
      </c>
      <c r="Y111">
        <v>0.10016369999999999</v>
      </c>
      <c r="Z111">
        <v>0.11874218</v>
      </c>
      <c r="AA111">
        <v>0.14960256</v>
      </c>
      <c r="AB111">
        <v>0.27297948999999999</v>
      </c>
    </row>
    <row r="112" spans="1:28">
      <c r="A112" s="1" t="s">
        <v>140</v>
      </c>
      <c r="B112" s="1" t="s">
        <v>141</v>
      </c>
      <c r="C112" s="1">
        <v>4</v>
      </c>
      <c r="D112" s="1">
        <v>1997</v>
      </c>
      <c r="E112" s="1" t="s">
        <v>148</v>
      </c>
      <c r="F112" s="9">
        <v>0.44032580891605744</v>
      </c>
      <c r="G112" s="13">
        <v>1</v>
      </c>
      <c r="H112" s="12">
        <v>0</v>
      </c>
      <c r="I112" s="15">
        <v>0.34200000000000003</v>
      </c>
      <c r="J112" s="3">
        <f>AVERAGE(J111,J113)</f>
        <v>-0.46366557478904724</v>
      </c>
      <c r="K112" s="3">
        <f>AVERAGE(K111,K113)</f>
        <v>-0.84528028964996338</v>
      </c>
      <c r="L112" s="3">
        <f>AVERAGE(L111,L113)</f>
        <v>-0.35638950765132904</v>
      </c>
      <c r="M112" s="6">
        <v>68.6524</v>
      </c>
      <c r="N112" s="6">
        <v>12.962280270000001</v>
      </c>
      <c r="O112" s="4">
        <v>11.86395220171714</v>
      </c>
      <c r="P112" s="8">
        <v>0.59859880598642434</v>
      </c>
      <c r="Q112" s="8">
        <v>0.65656298557915116</v>
      </c>
      <c r="R112" s="8">
        <v>42.565750122070313</v>
      </c>
      <c r="S112">
        <v>3.039157E-2</v>
      </c>
      <c r="T112">
        <v>4.4211109999999998E-2</v>
      </c>
      <c r="U112">
        <v>5.5582909999999999E-2</v>
      </c>
      <c r="V112">
        <v>6.5919409999999998E-2</v>
      </c>
      <c r="W112">
        <v>7.6110159999999996E-2</v>
      </c>
      <c r="X112">
        <v>8.6981050000000004E-2</v>
      </c>
      <c r="Y112">
        <v>9.967558E-2</v>
      </c>
      <c r="Z112">
        <v>0.11647523</v>
      </c>
      <c r="AA112">
        <v>0.14428594</v>
      </c>
      <c r="AB112">
        <v>0.28036703000000002</v>
      </c>
    </row>
    <row r="113" spans="1:28">
      <c r="A113" s="1" t="s">
        <v>140</v>
      </c>
      <c r="B113" s="1" t="s">
        <v>141</v>
      </c>
      <c r="C113" s="1">
        <v>4</v>
      </c>
      <c r="D113" s="1">
        <v>1998</v>
      </c>
      <c r="E113" s="1" t="s">
        <v>149</v>
      </c>
      <c r="F113" s="9">
        <v>0.41630024081518235</v>
      </c>
      <c r="G113" s="13">
        <v>2</v>
      </c>
      <c r="H113" s="12">
        <v>0</v>
      </c>
      <c r="I113" s="15">
        <v>0.32800000000000001</v>
      </c>
      <c r="J113" s="2">
        <v>-0.54676669836044312</v>
      </c>
      <c r="K113" s="2">
        <v>-0.89157658815383911</v>
      </c>
      <c r="L113" s="2">
        <v>-0.32316985726356506</v>
      </c>
      <c r="M113" s="6">
        <v>68.640500000000003</v>
      </c>
      <c r="N113" s="6">
        <v>12.89881039</v>
      </c>
      <c r="O113" s="4">
        <v>8.8893645057732726</v>
      </c>
      <c r="P113" s="8">
        <v>0.59051129299405691</v>
      </c>
      <c r="Q113" s="8">
        <v>0.63906568436583633</v>
      </c>
      <c r="R113" s="8">
        <v>42.797470092773438</v>
      </c>
      <c r="S113">
        <v>3.143663E-2</v>
      </c>
      <c r="T113">
        <v>4.6585630000000003E-2</v>
      </c>
      <c r="U113">
        <v>5.849621E-2</v>
      </c>
      <c r="V113">
        <v>6.9023810000000005E-2</v>
      </c>
      <c r="W113">
        <v>7.9206330000000005E-2</v>
      </c>
      <c r="X113">
        <v>8.9916389999999999E-2</v>
      </c>
      <c r="Y113">
        <v>0.10228516</v>
      </c>
      <c r="Z113">
        <v>0.11849943</v>
      </c>
      <c r="AA113">
        <v>0.14508273999999999</v>
      </c>
      <c r="AB113">
        <v>0.25946766999999998</v>
      </c>
    </row>
    <row r="114" spans="1:28">
      <c r="A114" s="1" t="s">
        <v>140</v>
      </c>
      <c r="B114" s="1" t="s">
        <v>141</v>
      </c>
      <c r="C114" s="1">
        <v>4</v>
      </c>
      <c r="D114" s="1">
        <v>1999</v>
      </c>
      <c r="E114" s="1" t="s">
        <v>150</v>
      </c>
      <c r="F114" s="9">
        <v>0.37389942709826629</v>
      </c>
      <c r="G114" s="13">
        <v>3</v>
      </c>
      <c r="H114" s="12">
        <v>0</v>
      </c>
      <c r="I114" s="15">
        <v>0.32</v>
      </c>
      <c r="J114" s="3">
        <f>AVERAGE(J113,J115)</f>
        <v>-0.63416844606399536</v>
      </c>
      <c r="K114" s="3">
        <f>AVERAGE(K113,K115)</f>
        <v>-0.99608007073402405</v>
      </c>
      <c r="L114" s="3">
        <f>AVERAGE(L113,L115)</f>
        <v>-0.41376383602619171</v>
      </c>
      <c r="M114" s="6">
        <v>68.375</v>
      </c>
      <c r="N114" s="6">
        <v>13.15797338</v>
      </c>
      <c r="O114" s="4">
        <v>3.8663786539629967</v>
      </c>
      <c r="P114" s="8">
        <v>0.5920334137017591</v>
      </c>
      <c r="Q114" s="8">
        <v>0.61631776459453591</v>
      </c>
      <c r="R114" s="8">
        <v>45.072948455810547</v>
      </c>
      <c r="S114">
        <v>3.145771E-2</v>
      </c>
      <c r="T114">
        <v>4.80106E-2</v>
      </c>
      <c r="U114">
        <v>6.0428299999999997E-2</v>
      </c>
      <c r="V114">
        <v>7.1109489999999997E-2</v>
      </c>
      <c r="W114">
        <v>8.1256229999999999E-2</v>
      </c>
      <c r="X114">
        <v>9.1790880000000005E-2</v>
      </c>
      <c r="Y114">
        <v>0.10383504</v>
      </c>
      <c r="Z114">
        <v>0.11948936</v>
      </c>
      <c r="AA114">
        <v>0.14493073000000001</v>
      </c>
      <c r="AB114">
        <v>0.24769165000000001</v>
      </c>
    </row>
    <row r="115" spans="1:28">
      <c r="A115" s="1" t="s">
        <v>140</v>
      </c>
      <c r="B115" s="1" t="s">
        <v>141</v>
      </c>
      <c r="C115" s="1">
        <v>4</v>
      </c>
      <c r="D115" s="1">
        <v>2000</v>
      </c>
      <c r="E115" s="1" t="s">
        <v>151</v>
      </c>
      <c r="F115" s="9">
        <v>0.33158347975419228</v>
      </c>
      <c r="G115" s="13">
        <v>4</v>
      </c>
      <c r="H115" s="12">
        <v>0</v>
      </c>
      <c r="I115" s="15">
        <v>0.311</v>
      </c>
      <c r="J115" s="2">
        <v>-0.72157019376754761</v>
      </c>
      <c r="K115" s="2">
        <v>-1.100583553314209</v>
      </c>
      <c r="L115" s="2">
        <v>-0.50435781478881836</v>
      </c>
      <c r="M115" s="6">
        <v>69.180099999999996</v>
      </c>
      <c r="N115" s="6">
        <v>13.417136380000001</v>
      </c>
      <c r="O115" s="4">
        <v>6.2996364479900535</v>
      </c>
      <c r="P115" s="8">
        <v>0.69210821344894791</v>
      </c>
      <c r="Q115" s="8">
        <v>0.72398344610129406</v>
      </c>
      <c r="R115" s="8">
        <v>46.787136077880859</v>
      </c>
      <c r="S115">
        <v>3.0088630000000002E-2</v>
      </c>
      <c r="T115">
        <v>4.7734060000000002E-2</v>
      </c>
      <c r="U115">
        <v>6.0681909999999999E-2</v>
      </c>
      <c r="V115">
        <v>7.1681960000000003E-2</v>
      </c>
      <c r="W115">
        <v>8.2046859999999999E-2</v>
      </c>
      <c r="X115">
        <v>9.2743950000000006E-2</v>
      </c>
      <c r="Y115">
        <v>0.10491441</v>
      </c>
      <c r="Z115">
        <v>0.12066008</v>
      </c>
      <c r="AA115">
        <v>0.14609854</v>
      </c>
      <c r="AB115">
        <v>0.24334961999999999</v>
      </c>
    </row>
    <row r="116" spans="1:28">
      <c r="A116" s="1" t="s">
        <v>140</v>
      </c>
      <c r="B116" s="1" t="s">
        <v>141</v>
      </c>
      <c r="C116" s="1">
        <v>4</v>
      </c>
      <c r="D116" s="1">
        <v>2001</v>
      </c>
      <c r="E116" s="1" t="s">
        <v>152</v>
      </c>
      <c r="F116" s="9">
        <v>0.27835562266951996</v>
      </c>
      <c r="G116" s="13">
        <v>5</v>
      </c>
      <c r="H116" s="12">
        <v>0</v>
      </c>
      <c r="I116" s="15">
        <v>0.28100000000000003</v>
      </c>
      <c r="J116" s="3">
        <f>AVERAGE(J115,J117)</f>
        <v>-0.88268628716468811</v>
      </c>
      <c r="K116" s="3">
        <f>AVERAGE(K115,K117)</f>
        <v>-1.1754471063613892</v>
      </c>
      <c r="L116" s="3">
        <f>AVERAGE(L115,L117)</f>
        <v>-0.58112135529518127</v>
      </c>
      <c r="M116" s="6">
        <v>68.864000000000004</v>
      </c>
      <c r="N116" s="6">
        <v>13.67629938</v>
      </c>
      <c r="O116" s="4">
        <v>5.2638921306160427</v>
      </c>
      <c r="P116" s="8">
        <v>0.66747606736077147</v>
      </c>
      <c r="Q116" s="8">
        <v>0.70297323736985529</v>
      </c>
      <c r="R116" s="8">
        <v>48.409378051757813</v>
      </c>
      <c r="S116">
        <v>2.8919540000000001E-2</v>
      </c>
      <c r="T116">
        <v>4.6800130000000002E-2</v>
      </c>
      <c r="U116">
        <v>5.9945390000000001E-2</v>
      </c>
      <c r="V116">
        <v>7.1124809999999997E-2</v>
      </c>
      <c r="W116">
        <v>8.1665799999999997E-2</v>
      </c>
      <c r="X116">
        <v>9.2549889999999996E-2</v>
      </c>
      <c r="Y116">
        <v>0.1049378</v>
      </c>
      <c r="Z116">
        <v>0.12097020999999999</v>
      </c>
      <c r="AA116">
        <v>0.14688193999999999</v>
      </c>
      <c r="AB116">
        <v>0.24620448</v>
      </c>
    </row>
    <row r="117" spans="1:28">
      <c r="A117" s="1" t="s">
        <v>140</v>
      </c>
      <c r="B117" s="1" t="s">
        <v>141</v>
      </c>
      <c r="C117" s="1">
        <v>4</v>
      </c>
      <c r="D117" s="1">
        <v>2002</v>
      </c>
      <c r="E117" s="1" t="s">
        <v>153</v>
      </c>
      <c r="F117" s="9">
        <v>0.22275150714526881</v>
      </c>
      <c r="G117" s="13">
        <v>6</v>
      </c>
      <c r="H117" s="12">
        <v>0</v>
      </c>
      <c r="I117" s="15">
        <v>0.27900000000000003</v>
      </c>
      <c r="J117" s="2">
        <v>-1.0438023805618286</v>
      </c>
      <c r="K117" s="2">
        <v>-1.2503106594085693</v>
      </c>
      <c r="L117" s="2">
        <v>-0.65788489580154419</v>
      </c>
      <c r="M117" s="6">
        <v>68.483500000000006</v>
      </c>
      <c r="N117" s="6">
        <v>13.935462380000001</v>
      </c>
      <c r="O117" s="4">
        <v>5.7160824105770587</v>
      </c>
      <c r="P117" s="8">
        <v>0.63627515944036139</v>
      </c>
      <c r="Q117" s="8">
        <v>0.67374542338254584</v>
      </c>
      <c r="R117" s="8">
        <v>49.186801910400391</v>
      </c>
      <c r="S117">
        <v>2.8669699999999999E-2</v>
      </c>
      <c r="T117">
        <v>4.3639440000000002E-2</v>
      </c>
      <c r="U117">
        <v>5.5725120000000003E-2</v>
      </c>
      <c r="V117">
        <v>6.6580200000000006E-2</v>
      </c>
      <c r="W117">
        <v>7.7193880000000006E-2</v>
      </c>
      <c r="X117">
        <v>8.8445789999999996E-2</v>
      </c>
      <c r="Y117">
        <v>0.1015195</v>
      </c>
      <c r="Z117">
        <v>0.11874353</v>
      </c>
      <c r="AA117">
        <v>0.14711297000000001</v>
      </c>
      <c r="AB117">
        <v>0.27236988000000001</v>
      </c>
    </row>
    <row r="118" spans="1:28">
      <c r="A118" s="1" t="s">
        <v>140</v>
      </c>
      <c r="B118" s="1" t="s">
        <v>141</v>
      </c>
      <c r="C118" s="1">
        <v>4</v>
      </c>
      <c r="D118" s="1">
        <v>2003</v>
      </c>
      <c r="E118" s="1" t="s">
        <v>154</v>
      </c>
      <c r="F118" s="9">
        <v>0.24861315167075559</v>
      </c>
      <c r="G118" s="13">
        <v>7</v>
      </c>
      <c r="H118" s="12">
        <v>0</v>
      </c>
      <c r="I118" s="15">
        <v>0.27700000000000002</v>
      </c>
      <c r="J118" s="2">
        <v>-1.0464110374450684</v>
      </c>
      <c r="K118" s="2">
        <v>-1.0729182958602905</v>
      </c>
      <c r="L118" s="2">
        <v>-0.53733986616134644</v>
      </c>
      <c r="M118" s="6">
        <v>68.938999999999993</v>
      </c>
      <c r="N118" s="6">
        <v>14.19462538</v>
      </c>
      <c r="O118" s="4">
        <v>7.7949179122135774</v>
      </c>
      <c r="P118" s="8">
        <v>0.65156379906358031</v>
      </c>
      <c r="Q118" s="8">
        <v>0.68985472366866496</v>
      </c>
      <c r="R118" s="8">
        <v>50.164928436279297</v>
      </c>
      <c r="S118">
        <v>2.9936819999999999E-2</v>
      </c>
      <c r="T118">
        <v>4.5859030000000002E-2</v>
      </c>
      <c r="U118">
        <v>5.8285690000000001E-2</v>
      </c>
      <c r="V118">
        <v>6.9219530000000001E-2</v>
      </c>
      <c r="W118">
        <v>7.9760349999999994E-2</v>
      </c>
      <c r="X118">
        <v>9.0817469999999997E-2</v>
      </c>
      <c r="Y118">
        <v>0.10355423</v>
      </c>
      <c r="Z118">
        <v>0.12020016</v>
      </c>
      <c r="AA118">
        <v>0.14734986999999999</v>
      </c>
      <c r="AB118">
        <v>0.25501685000000002</v>
      </c>
    </row>
    <row r="119" spans="1:28">
      <c r="A119" s="1" t="s">
        <v>140</v>
      </c>
      <c r="B119" s="1" t="s">
        <v>141</v>
      </c>
      <c r="C119" s="1">
        <v>4</v>
      </c>
      <c r="D119" s="1">
        <v>2004</v>
      </c>
      <c r="E119" s="1" t="s">
        <v>155</v>
      </c>
      <c r="F119" s="9">
        <v>0.17608996619198999</v>
      </c>
      <c r="G119" s="13">
        <v>8</v>
      </c>
      <c r="H119" s="12">
        <v>0</v>
      </c>
      <c r="I119" s="15">
        <v>0.27700000000000002</v>
      </c>
      <c r="J119" s="2">
        <v>-1.2076408863067627</v>
      </c>
      <c r="K119" s="2">
        <v>-1.1885381937026978</v>
      </c>
      <c r="L119" s="2">
        <v>-0.75929254293441772</v>
      </c>
      <c r="M119" s="6">
        <v>69.406400000000005</v>
      </c>
      <c r="N119" s="6">
        <v>14.453788380000001</v>
      </c>
      <c r="O119" s="4">
        <v>12.21261832227863</v>
      </c>
      <c r="P119" s="8">
        <v>0.67886333358670825</v>
      </c>
      <c r="Q119" s="8">
        <v>0.7425017702903276</v>
      </c>
      <c r="R119" s="8">
        <v>50.258312225341797</v>
      </c>
      <c r="S119">
        <v>2.6839129999999999E-2</v>
      </c>
      <c r="T119">
        <v>4.3669899999999998E-2</v>
      </c>
      <c r="U119">
        <v>5.6841790000000003E-2</v>
      </c>
      <c r="V119">
        <v>6.8641830000000001E-2</v>
      </c>
      <c r="W119">
        <v>8.0148540000000004E-2</v>
      </c>
      <c r="X119">
        <v>9.223808E-2</v>
      </c>
      <c r="Y119">
        <v>0.10602636999999999</v>
      </c>
      <c r="Z119">
        <v>0.12362604000000001</v>
      </c>
      <c r="AA119">
        <v>0.15114788000000001</v>
      </c>
      <c r="AB119">
        <v>0.25082042999999998</v>
      </c>
    </row>
    <row r="120" spans="1:28">
      <c r="A120" s="1" t="s">
        <v>140</v>
      </c>
      <c r="B120" s="1" t="s">
        <v>141</v>
      </c>
      <c r="C120" s="1">
        <v>4</v>
      </c>
      <c r="D120" s="1">
        <v>2005</v>
      </c>
      <c r="E120" s="1" t="s">
        <v>156</v>
      </c>
      <c r="F120" s="9">
        <v>0.19677068578262902</v>
      </c>
      <c r="G120" s="13">
        <v>9</v>
      </c>
      <c r="H120" s="12">
        <v>0</v>
      </c>
      <c r="I120" s="15">
        <v>0.27300000000000002</v>
      </c>
      <c r="J120" s="2">
        <v>-1.133684515953064</v>
      </c>
      <c r="K120" s="2">
        <v>-1.155784010887146</v>
      </c>
      <c r="L120" s="2">
        <v>-0.72323077917098999</v>
      </c>
      <c r="M120" s="6">
        <v>69.416300000000007</v>
      </c>
      <c r="N120" s="6">
        <v>14.712951370000001</v>
      </c>
      <c r="O120" s="4">
        <v>10.149767172478789</v>
      </c>
      <c r="P120" s="8">
        <v>0.59797808723609935</v>
      </c>
      <c r="Q120" s="8">
        <v>0.59086542968719991</v>
      </c>
      <c r="R120" s="8">
        <v>50.526664733886719</v>
      </c>
      <c r="S120">
        <v>2.2847639999999999E-2</v>
      </c>
      <c r="T120">
        <v>4.0849120000000003E-2</v>
      </c>
      <c r="U120">
        <v>5.498128E-2</v>
      </c>
      <c r="V120">
        <v>6.7897440000000003E-2</v>
      </c>
      <c r="W120">
        <v>8.0648730000000002E-2</v>
      </c>
      <c r="X120">
        <v>9.4068600000000002E-2</v>
      </c>
      <c r="Y120">
        <v>0.10921183</v>
      </c>
      <c r="Z120">
        <v>0.12804041999999999</v>
      </c>
      <c r="AA120">
        <v>0.15604177</v>
      </c>
      <c r="AB120">
        <v>0.24541317000000001</v>
      </c>
    </row>
    <row r="121" spans="1:28">
      <c r="A121" s="1" t="s">
        <v>140</v>
      </c>
      <c r="B121" s="1" t="s">
        <v>141</v>
      </c>
      <c r="C121" s="1">
        <v>4</v>
      </c>
      <c r="D121" s="1">
        <v>2006</v>
      </c>
      <c r="E121" s="1" t="s">
        <v>157</v>
      </c>
      <c r="F121" s="9">
        <v>0.176937268235203</v>
      </c>
      <c r="G121" s="13">
        <v>10</v>
      </c>
      <c r="H121" s="12">
        <v>0</v>
      </c>
      <c r="I121" s="15">
        <v>0.27100000000000002</v>
      </c>
      <c r="J121" s="2">
        <v>-1.2037127017974854</v>
      </c>
      <c r="K121" s="2">
        <v>-1.3036606311798096</v>
      </c>
      <c r="L121" s="2">
        <v>-0.5298689603805542</v>
      </c>
      <c r="M121" s="6">
        <v>69.9876</v>
      </c>
      <c r="N121" s="6">
        <v>14.97211437</v>
      </c>
      <c r="O121" s="4">
        <v>10.675586799873372</v>
      </c>
      <c r="P121" s="8">
        <v>0.60061311769084236</v>
      </c>
      <c r="Q121" s="8">
        <v>0.64233792120302269</v>
      </c>
      <c r="R121" s="8">
        <v>52.216804504394531</v>
      </c>
      <c r="S121">
        <v>1.751028E-2</v>
      </c>
      <c r="T121">
        <v>3.7077209999999999E-2</v>
      </c>
      <c r="U121">
        <v>5.2493430000000001E-2</v>
      </c>
      <c r="V121">
        <v>6.6902050000000005E-2</v>
      </c>
      <c r="W121">
        <v>8.1317589999999995E-2</v>
      </c>
      <c r="X121">
        <v>9.6516340000000006E-2</v>
      </c>
      <c r="Y121">
        <v>0.11347138</v>
      </c>
      <c r="Z121">
        <v>0.13394326000000001</v>
      </c>
      <c r="AA121">
        <v>0.16258581999999999</v>
      </c>
      <c r="AB121">
        <v>0.23818265999999999</v>
      </c>
    </row>
    <row r="122" spans="1:28">
      <c r="A122" s="1" t="s">
        <v>140</v>
      </c>
      <c r="B122" s="1" t="s">
        <v>141</v>
      </c>
      <c r="C122" s="1">
        <v>4</v>
      </c>
      <c r="D122" s="1">
        <v>2007</v>
      </c>
      <c r="E122" s="1" t="s">
        <v>158</v>
      </c>
      <c r="F122" s="9">
        <v>0.19522396652514443</v>
      </c>
      <c r="G122" s="13">
        <v>11</v>
      </c>
      <c r="H122" s="12">
        <v>0</v>
      </c>
      <c r="I122" s="15">
        <v>0.26900000000000002</v>
      </c>
      <c r="J122" s="2">
        <v>-1.160435676574707</v>
      </c>
      <c r="K122" s="2">
        <v>-1.1658735275268555</v>
      </c>
      <c r="L122" s="2">
        <v>-0.57420593500137329</v>
      </c>
      <c r="M122" s="6">
        <v>70.762200000000007</v>
      </c>
      <c r="N122" s="6">
        <v>15.231277370000001</v>
      </c>
      <c r="O122" s="4">
        <v>9.0994599785362738</v>
      </c>
      <c r="P122" s="8">
        <v>0.60943052715321222</v>
      </c>
      <c r="Q122" s="8">
        <v>0.67210825263751572</v>
      </c>
      <c r="R122" s="8">
        <v>54.780487060546875</v>
      </c>
      <c r="S122">
        <v>2.3481269999999999E-2</v>
      </c>
      <c r="T122">
        <v>4.0132090000000002E-2</v>
      </c>
      <c r="U122">
        <v>5.3282299999999998E-2</v>
      </c>
      <c r="V122">
        <v>6.4937460000000002E-2</v>
      </c>
      <c r="W122">
        <v>7.6232079999999994E-2</v>
      </c>
      <c r="X122">
        <v>8.812942E-2</v>
      </c>
      <c r="Y122">
        <v>0.10188711</v>
      </c>
      <c r="Z122">
        <v>0.11994636</v>
      </c>
      <c r="AA122">
        <v>0.14961302000000001</v>
      </c>
      <c r="AB122">
        <v>0.28235887999999998</v>
      </c>
    </row>
    <row r="123" spans="1:28">
      <c r="A123" s="1" t="s">
        <v>140</v>
      </c>
      <c r="B123" s="1" t="s">
        <v>141</v>
      </c>
      <c r="C123" s="1">
        <v>4</v>
      </c>
      <c r="D123" s="1">
        <v>2008</v>
      </c>
      <c r="E123" s="1" t="s">
        <v>159</v>
      </c>
      <c r="F123" s="9">
        <v>0.20219039521329873</v>
      </c>
      <c r="G123" s="13">
        <v>12</v>
      </c>
      <c r="H123" s="12">
        <v>0</v>
      </c>
      <c r="I123" s="15">
        <v>0.26900000000000002</v>
      </c>
      <c r="J123" s="2">
        <v>-1.1670968532562256</v>
      </c>
      <c r="K123" s="2">
        <v>-1.0688900947570801</v>
      </c>
      <c r="L123" s="2">
        <v>-0.55903631448745728</v>
      </c>
      <c r="M123" s="6">
        <v>70.921800000000005</v>
      </c>
      <c r="N123" s="6">
        <v>15.49044037</v>
      </c>
      <c r="O123" s="4">
        <v>10.581304991716834</v>
      </c>
      <c r="P123" s="8">
        <v>0.60937755218397605</v>
      </c>
      <c r="Q123" s="8">
        <v>0.68661723327077107</v>
      </c>
      <c r="R123" s="8">
        <v>56.086727142333984</v>
      </c>
      <c r="S123">
        <v>2.5982720000000001E-2</v>
      </c>
      <c r="T123">
        <v>4.3620840000000001E-2</v>
      </c>
      <c r="U123">
        <v>5.6981209999999997E-2</v>
      </c>
      <c r="V123">
        <v>6.8535639999999995E-2</v>
      </c>
      <c r="W123">
        <v>7.9549949999999994E-2</v>
      </c>
      <c r="X123">
        <v>9.1012499999999996E-2</v>
      </c>
      <c r="Y123">
        <v>0.10413938</v>
      </c>
      <c r="Z123">
        <v>0.12122017</v>
      </c>
      <c r="AA123">
        <v>0.14899255</v>
      </c>
      <c r="AB123">
        <v>0.25996502999999999</v>
      </c>
    </row>
    <row r="124" spans="1:28">
      <c r="A124" s="1" t="s">
        <v>140</v>
      </c>
      <c r="B124" s="1" t="s">
        <v>141</v>
      </c>
      <c r="C124" s="1">
        <v>4</v>
      </c>
      <c r="D124" s="1">
        <v>2009</v>
      </c>
      <c r="E124" s="1" t="s">
        <v>160</v>
      </c>
      <c r="F124" s="9">
        <v>0.19326713841264931</v>
      </c>
      <c r="G124" s="13">
        <v>13</v>
      </c>
      <c r="H124" s="12">
        <v>0</v>
      </c>
      <c r="I124" s="15">
        <v>0.27</v>
      </c>
      <c r="J124" s="2">
        <v>-1.2090625762939453</v>
      </c>
      <c r="K124" s="2">
        <v>-1.0264304876327515</v>
      </c>
      <c r="L124" s="2">
        <v>-0.56215173006057739</v>
      </c>
      <c r="M124" s="6">
        <v>71.093900000000005</v>
      </c>
      <c r="N124" s="6">
        <v>15.579680440000001</v>
      </c>
      <c r="O124" s="4">
        <v>0.44670579591850412</v>
      </c>
      <c r="P124" s="8">
        <v>0.48876461824193318</v>
      </c>
      <c r="Q124" s="8">
        <v>0.59759183004167038</v>
      </c>
      <c r="R124" s="8">
        <v>57.818016052246094</v>
      </c>
      <c r="S124">
        <v>2.4908329999999999E-2</v>
      </c>
      <c r="T124">
        <v>4.2618040000000003E-2</v>
      </c>
      <c r="U124">
        <v>5.6218070000000002E-2</v>
      </c>
      <c r="V124">
        <v>6.8069879999999999E-2</v>
      </c>
      <c r="W124">
        <v>7.9420879999999999E-2</v>
      </c>
      <c r="X124">
        <v>9.126861E-2</v>
      </c>
      <c r="Y124">
        <v>0.10485836</v>
      </c>
      <c r="Z124">
        <v>0.12254383000000001</v>
      </c>
      <c r="AA124">
        <v>0.15121936</v>
      </c>
      <c r="AB124">
        <v>0.25887464999999998</v>
      </c>
    </row>
    <row r="125" spans="1:28">
      <c r="A125" s="1" t="s">
        <v>140</v>
      </c>
      <c r="B125" s="1" t="s">
        <v>141</v>
      </c>
      <c r="C125" s="1">
        <v>4</v>
      </c>
      <c r="D125" s="1">
        <v>2010</v>
      </c>
      <c r="E125" s="1" t="s">
        <v>161</v>
      </c>
      <c r="F125" s="9">
        <v>0.18298689718062455</v>
      </c>
      <c r="G125" s="13">
        <v>14</v>
      </c>
      <c r="H125" s="12">
        <v>0</v>
      </c>
      <c r="I125" s="15">
        <v>0.27500000000000002</v>
      </c>
      <c r="J125" s="2">
        <v>-1.1885474920272827</v>
      </c>
      <c r="K125" s="2">
        <v>-1.0724406242370605</v>
      </c>
      <c r="L125" s="2">
        <v>-0.63343131542205811</v>
      </c>
      <c r="M125" s="6">
        <v>71.121899999999997</v>
      </c>
      <c r="N125" s="6">
        <v>15.59533978</v>
      </c>
      <c r="O125" s="4">
        <v>8.0340881340074617</v>
      </c>
      <c r="P125" s="8">
        <v>0.51372885352956432</v>
      </c>
      <c r="Q125" s="8">
        <v>0.64545087636347009</v>
      </c>
      <c r="R125" s="8">
        <v>59.778739929199219</v>
      </c>
      <c r="S125">
        <v>2.2315129999999999E-2</v>
      </c>
      <c r="T125">
        <v>4.033221E-2</v>
      </c>
      <c r="U125">
        <v>5.4238929999999998E-2</v>
      </c>
      <c r="V125">
        <v>6.6395709999999997E-2</v>
      </c>
      <c r="W125">
        <v>7.8064869999999995E-2</v>
      </c>
      <c r="X125">
        <v>9.0267299999999995E-2</v>
      </c>
      <c r="Y125">
        <v>0.1042893</v>
      </c>
      <c r="Z125">
        <v>0.12257754</v>
      </c>
      <c r="AA125">
        <v>0.15234508999999999</v>
      </c>
      <c r="AB125">
        <v>0.26917391000000002</v>
      </c>
    </row>
    <row r="126" spans="1:28">
      <c r="A126" s="1" t="s">
        <v>140</v>
      </c>
      <c r="B126" s="1" t="s">
        <v>141</v>
      </c>
      <c r="C126" s="1">
        <v>4</v>
      </c>
      <c r="D126" s="1">
        <v>2011</v>
      </c>
      <c r="E126" s="1" t="s">
        <v>162</v>
      </c>
      <c r="F126" s="9">
        <v>0.17586923632508467</v>
      </c>
      <c r="G126" s="13">
        <v>15</v>
      </c>
      <c r="H126" s="12">
        <v>0</v>
      </c>
      <c r="I126" s="15">
        <v>0.27</v>
      </c>
      <c r="J126" s="2">
        <v>-1.1916813850402832</v>
      </c>
      <c r="K126" s="2">
        <v>-1.1128970384597778</v>
      </c>
      <c r="L126" s="2">
        <v>-0.61901569366455078</v>
      </c>
      <c r="M126" s="6">
        <v>71.516499999999994</v>
      </c>
      <c r="N126" s="6">
        <v>15.727270130000001</v>
      </c>
      <c r="O126" s="4">
        <v>5.6258811863835376</v>
      </c>
      <c r="P126" s="8">
        <v>0.78465361519308696</v>
      </c>
      <c r="Q126" s="8">
        <v>0.79508893554004134</v>
      </c>
      <c r="R126" s="8">
        <v>64.440071105957031</v>
      </c>
      <c r="S126">
        <v>2.1553309999999999E-2</v>
      </c>
      <c r="T126">
        <v>4.2409660000000002E-2</v>
      </c>
      <c r="U126">
        <v>5.6993059999999998E-2</v>
      </c>
      <c r="V126">
        <v>6.907481E-2</v>
      </c>
      <c r="W126">
        <v>8.0285789999999996E-2</v>
      </c>
      <c r="X126">
        <v>9.1741080000000003E-2</v>
      </c>
      <c r="Y126">
        <v>0.10469009</v>
      </c>
      <c r="Z126">
        <v>0.12138635</v>
      </c>
      <c r="AA126">
        <v>0.14839811</v>
      </c>
      <c r="AB126">
        <v>0.26346772000000002</v>
      </c>
    </row>
    <row r="127" spans="1:28">
      <c r="A127" s="1" t="s">
        <v>140</v>
      </c>
      <c r="B127" s="1" t="s">
        <v>141</v>
      </c>
      <c r="C127" s="1">
        <v>4</v>
      </c>
      <c r="D127" s="1">
        <v>2012</v>
      </c>
      <c r="E127" s="1" t="s">
        <v>163</v>
      </c>
      <c r="F127" s="9">
        <v>0.25890675945142644</v>
      </c>
      <c r="G127" s="13">
        <v>16</v>
      </c>
      <c r="H127" s="12">
        <v>0</v>
      </c>
      <c r="I127" s="15">
        <v>0.27200000000000002</v>
      </c>
      <c r="J127" s="2">
        <v>-0.96742665767669678</v>
      </c>
      <c r="K127" s="2">
        <v>-0.9230385422706604</v>
      </c>
      <c r="L127" s="2">
        <v>-0.45851936936378479</v>
      </c>
      <c r="M127" s="6">
        <v>72.613699999999994</v>
      </c>
      <c r="N127" s="6">
        <v>15.843520160000001</v>
      </c>
      <c r="O127" s="4">
        <v>1.8465202675582475</v>
      </c>
      <c r="P127" s="8">
        <v>0.78776907278393815</v>
      </c>
      <c r="Q127" s="8">
        <v>0.74308362034978115</v>
      </c>
      <c r="R127" s="8">
        <v>65.123207092285156</v>
      </c>
      <c r="S127">
        <v>2.1394750000000001E-2</v>
      </c>
      <c r="T127">
        <v>4.04915E-2</v>
      </c>
      <c r="U127">
        <v>5.4531509999999998E-2</v>
      </c>
      <c r="V127">
        <v>6.6477369999999994E-2</v>
      </c>
      <c r="W127">
        <v>7.7750310000000003E-2</v>
      </c>
      <c r="X127">
        <v>8.9405319999999996E-2</v>
      </c>
      <c r="Y127">
        <v>0.1026984</v>
      </c>
      <c r="Z127">
        <v>0.11996647000000001</v>
      </c>
      <c r="AA127">
        <v>0.14811455000000001</v>
      </c>
      <c r="AB127">
        <v>0.27916982000000001</v>
      </c>
    </row>
    <row r="128" spans="1:28">
      <c r="A128" s="1" t="s">
        <v>140</v>
      </c>
      <c r="B128" s="1" t="s">
        <v>141</v>
      </c>
      <c r="C128" s="1">
        <v>4</v>
      </c>
      <c r="D128" s="1">
        <v>2013</v>
      </c>
      <c r="E128" s="1" t="s">
        <v>164</v>
      </c>
      <c r="F128" s="9">
        <v>0.26616146673417418</v>
      </c>
      <c r="G128" s="13">
        <v>17</v>
      </c>
      <c r="H128" s="12">
        <v>0</v>
      </c>
      <c r="I128" s="15">
        <v>0.28199999999999997</v>
      </c>
      <c r="J128" s="2">
        <v>-0.95636641979217529</v>
      </c>
      <c r="K128" s="2">
        <v>-0.8819844126701355</v>
      </c>
      <c r="L128" s="2">
        <v>-0.40493836998939514</v>
      </c>
      <c r="M128" s="6">
        <v>72.989099999999993</v>
      </c>
      <c r="N128" s="6">
        <v>15.72134018</v>
      </c>
      <c r="O128" s="4">
        <v>1.0422434132154166</v>
      </c>
      <c r="P128" s="8">
        <v>0.58333578106676942</v>
      </c>
      <c r="Q128" s="8">
        <v>0.61482387129047233</v>
      </c>
      <c r="R128" s="8">
        <v>65.555831909179688</v>
      </c>
      <c r="S128">
        <v>1.8406160000000001E-2</v>
      </c>
      <c r="T128">
        <v>3.9232459999999997E-2</v>
      </c>
      <c r="U128">
        <v>5.4089119999999997E-2</v>
      </c>
      <c r="V128">
        <v>6.6527009999999998E-2</v>
      </c>
      <c r="W128">
        <v>7.8145160000000005E-2</v>
      </c>
      <c r="X128">
        <v>9.0072410000000006E-2</v>
      </c>
      <c r="Y128">
        <v>0.10360493</v>
      </c>
      <c r="Z128">
        <v>0.12111187</v>
      </c>
      <c r="AA128">
        <v>0.14954877999999999</v>
      </c>
      <c r="AB128">
        <v>0.27926211000000001</v>
      </c>
    </row>
    <row r="129" spans="1:28">
      <c r="A129" s="1" t="s">
        <v>140</v>
      </c>
      <c r="B129" s="1" t="s">
        <v>141</v>
      </c>
      <c r="C129" s="1">
        <v>4</v>
      </c>
      <c r="D129" s="1">
        <v>2014</v>
      </c>
      <c r="E129" s="1" t="s">
        <v>165</v>
      </c>
      <c r="F129" s="9">
        <v>0.39509390401950373</v>
      </c>
      <c r="G129" s="13">
        <v>18</v>
      </c>
      <c r="H129" s="12">
        <v>0</v>
      </c>
      <c r="I129" s="15">
        <v>0.28299999999999997</v>
      </c>
      <c r="J129" s="2">
        <v>-0.48001915216445923</v>
      </c>
      <c r="K129" s="2">
        <v>-0.81503361463546753</v>
      </c>
      <c r="L129" s="2">
        <v>-0.23470650613307953</v>
      </c>
      <c r="M129" s="6">
        <v>73.584900000000005</v>
      </c>
      <c r="N129" s="6">
        <v>15.622980119999999</v>
      </c>
      <c r="O129" s="4">
        <v>1.669279928658824</v>
      </c>
      <c r="P129" s="8">
        <v>0.54941004057246978</v>
      </c>
      <c r="Q129" s="8">
        <v>0.55710420310335396</v>
      </c>
      <c r="R129" s="8">
        <v>64.836639404296875</v>
      </c>
      <c r="S129">
        <v>1.8406160000000001E-2</v>
      </c>
      <c r="T129">
        <v>3.9232459999999997E-2</v>
      </c>
      <c r="U129">
        <v>5.4089119999999997E-2</v>
      </c>
      <c r="V129">
        <v>6.6527009999999998E-2</v>
      </c>
      <c r="W129">
        <v>7.8145160000000005E-2</v>
      </c>
      <c r="X129">
        <v>9.0072410000000006E-2</v>
      </c>
      <c r="Y129">
        <v>0.10360493</v>
      </c>
      <c r="Z129">
        <v>0.12111187</v>
      </c>
      <c r="AA129">
        <v>0.14954877999999999</v>
      </c>
      <c r="AB129">
        <v>0.27926211000000001</v>
      </c>
    </row>
    <row r="130" spans="1:28">
      <c r="A130" s="1" t="s">
        <v>140</v>
      </c>
      <c r="B130" s="1" t="s">
        <v>141</v>
      </c>
      <c r="C130" s="1">
        <v>4</v>
      </c>
      <c r="D130" s="1">
        <v>2015</v>
      </c>
      <c r="E130" s="1" t="s">
        <v>166</v>
      </c>
      <c r="F130" s="9">
        <v>0.3891369760812029</v>
      </c>
      <c r="G130" s="13">
        <v>19</v>
      </c>
      <c r="H130" s="12">
        <v>0</v>
      </c>
      <c r="I130" s="15">
        <v>0.28599999999999998</v>
      </c>
      <c r="J130" s="2">
        <v>-0.44735133647918701</v>
      </c>
      <c r="K130" s="2">
        <v>-0.86153078079223633</v>
      </c>
      <c r="L130" s="2">
        <v>-0.28955042362213135</v>
      </c>
      <c r="M130" s="6">
        <v>73.987399999999994</v>
      </c>
      <c r="N130" s="6">
        <v>15.56527996</v>
      </c>
      <c r="O130" s="4">
        <v>-3.9572512538217381</v>
      </c>
      <c r="P130" s="8">
        <v>0.58010766567074279</v>
      </c>
      <c r="Q130" s="8">
        <v>0.57904059634871885</v>
      </c>
      <c r="R130" s="8">
        <v>66.029800415039063</v>
      </c>
      <c r="S130">
        <v>1.8406160000000001E-2</v>
      </c>
      <c r="T130">
        <v>3.9232459999999997E-2</v>
      </c>
      <c r="U130">
        <v>5.4089119999999997E-2</v>
      </c>
      <c r="V130">
        <v>6.6527009999999998E-2</v>
      </c>
      <c r="W130">
        <v>7.8145160000000005E-2</v>
      </c>
      <c r="X130">
        <v>9.0072410000000006E-2</v>
      </c>
      <c r="Y130">
        <v>0.10360493</v>
      </c>
      <c r="Z130">
        <v>0.12111187</v>
      </c>
      <c r="AA130">
        <v>0.14954877999999999</v>
      </c>
      <c r="AB130">
        <v>0.27926211000000001</v>
      </c>
    </row>
    <row r="131" spans="1:28">
      <c r="A131" s="1" t="s">
        <v>140</v>
      </c>
      <c r="B131" s="1" t="s">
        <v>141</v>
      </c>
      <c r="C131" s="1">
        <v>4</v>
      </c>
      <c r="D131" s="1">
        <v>2016</v>
      </c>
      <c r="E131" s="1" t="s">
        <v>167</v>
      </c>
      <c r="F131" s="9">
        <v>0.39997153209001118</v>
      </c>
      <c r="G131" s="13">
        <v>20</v>
      </c>
      <c r="H131" s="12">
        <v>0</v>
      </c>
      <c r="I131" s="15">
        <v>0.28199999999999997</v>
      </c>
      <c r="J131" s="2">
        <v>-0.47285312414169312</v>
      </c>
      <c r="K131" s="2">
        <v>-0.75081652402877808</v>
      </c>
      <c r="L131" s="2">
        <v>-0.19835284352302551</v>
      </c>
      <c r="M131" s="6">
        <v>74.257999999999996</v>
      </c>
      <c r="N131" s="6">
        <v>15.58063984</v>
      </c>
      <c r="O131" s="4">
        <v>-2.6119138051627431</v>
      </c>
      <c r="P131" s="8">
        <v>0.62509347123192449</v>
      </c>
      <c r="Q131" s="8">
        <v>0.62699975776469474</v>
      </c>
      <c r="R131" s="8">
        <v>67.255149841308594</v>
      </c>
      <c r="S131">
        <f>S130</f>
        <v>1.8406160000000001E-2</v>
      </c>
      <c r="T131">
        <f t="shared" ref="T131:AB131" si="28">T130</f>
        <v>3.9232459999999997E-2</v>
      </c>
      <c r="U131">
        <f t="shared" si="28"/>
        <v>5.4089119999999997E-2</v>
      </c>
      <c r="V131">
        <f t="shared" si="28"/>
        <v>6.6527009999999998E-2</v>
      </c>
      <c r="W131">
        <f t="shared" si="28"/>
        <v>7.8145160000000005E-2</v>
      </c>
      <c r="X131">
        <f t="shared" si="28"/>
        <v>9.0072410000000006E-2</v>
      </c>
      <c r="Y131">
        <f t="shared" si="28"/>
        <v>0.10360493</v>
      </c>
      <c r="Z131">
        <f t="shared" si="28"/>
        <v>0.12111187</v>
      </c>
      <c r="AA131">
        <f t="shared" si="28"/>
        <v>0.14954877999999999</v>
      </c>
      <c r="AB131">
        <f t="shared" si="28"/>
        <v>0.27926211000000001</v>
      </c>
    </row>
    <row r="132" spans="1:28">
      <c r="A132" s="1" t="s">
        <v>168</v>
      </c>
      <c r="B132" s="1" t="s">
        <v>169</v>
      </c>
      <c r="C132" s="1">
        <v>7</v>
      </c>
      <c r="D132" s="1">
        <v>1991</v>
      </c>
      <c r="E132" s="1" t="s">
        <v>170</v>
      </c>
      <c r="F132" s="9">
        <v>0.82972732588694298</v>
      </c>
      <c r="G132" s="13">
        <v>0</v>
      </c>
      <c r="H132" s="12" t="e">
        <f>AVERAGE(#REF!,H134)</f>
        <v>#REF!</v>
      </c>
      <c r="I132" s="15">
        <v>0.80800000000000005</v>
      </c>
      <c r="J132" s="2">
        <f>J133-0.0358145736878918</f>
        <v>0.44151012935946077</v>
      </c>
      <c r="K132" s="2">
        <f>K133-0.036323074371584</f>
        <v>0.7337073491465661</v>
      </c>
      <c r="L132" s="2">
        <f>L133-0.0206808063291734</f>
        <v>0.57981534158029902</v>
      </c>
      <c r="M132" s="7">
        <v>71.970200000000006</v>
      </c>
      <c r="N132" s="7">
        <v>11.822699549999999</v>
      </c>
      <c r="O132" s="4">
        <v>-11.402505992163555</v>
      </c>
      <c r="P132" s="8">
        <v>0.38427666691825135</v>
      </c>
      <c r="Q132" s="8">
        <v>0.32843874402836393</v>
      </c>
      <c r="R132" s="8">
        <f>R133-0.675452133704876</f>
        <v>63.91192837419181</v>
      </c>
      <c r="S132">
        <v>3.5266939999999997E-2</v>
      </c>
      <c r="T132">
        <v>5.1102639999999998E-2</v>
      </c>
      <c r="U132">
        <v>6.2817979999999995E-2</v>
      </c>
      <c r="V132">
        <v>7.2908020000000004E-2</v>
      </c>
      <c r="W132">
        <v>8.2530240000000005E-2</v>
      </c>
      <c r="X132">
        <v>9.2555799999999994E-2</v>
      </c>
      <c r="Y132">
        <v>0.10404273999999999</v>
      </c>
      <c r="Z132">
        <v>0.11896760000000001</v>
      </c>
      <c r="AA132">
        <v>0.14306948999999999</v>
      </c>
      <c r="AB132">
        <v>0.23673855999999999</v>
      </c>
    </row>
    <row r="133" spans="1:28">
      <c r="A133" s="1" t="s">
        <v>168</v>
      </c>
      <c r="B133" s="1" t="s">
        <v>169</v>
      </c>
      <c r="C133" s="1">
        <v>7</v>
      </c>
      <c r="D133" s="1">
        <v>1992</v>
      </c>
      <c r="E133" s="1" t="s">
        <v>171</v>
      </c>
      <c r="F133" s="9">
        <v>0.84408505544077839</v>
      </c>
      <c r="G133" s="13">
        <v>0</v>
      </c>
      <c r="H133" s="12" t="e">
        <f>H132</f>
        <v>#REF!</v>
      </c>
      <c r="I133" s="15">
        <v>0.80500000000000005</v>
      </c>
      <c r="J133" s="2">
        <f>J134-0.0358145736878918</f>
        <v>0.47732470304735258</v>
      </c>
      <c r="K133" s="2">
        <f>K134-0.036323074371584</f>
        <v>0.7700304235181501</v>
      </c>
      <c r="L133" s="2">
        <f>L134-0.0206808063291734</f>
        <v>0.60049614790947237</v>
      </c>
      <c r="M133" s="7">
        <v>72.33</v>
      </c>
      <c r="N133" s="7">
        <v>11.63922977</v>
      </c>
      <c r="O133" s="4">
        <v>-0.60821365609135114</v>
      </c>
      <c r="P133" s="8">
        <v>0.3985870969614333</v>
      </c>
      <c r="Q133" s="8">
        <v>0.38653563505407379</v>
      </c>
      <c r="R133" s="8">
        <f>R134-0.675452133704876</f>
        <v>64.587380507896683</v>
      </c>
      <c r="S133">
        <v>3.3194870000000001E-2</v>
      </c>
      <c r="T133">
        <v>4.8772240000000001E-2</v>
      </c>
      <c r="U133">
        <v>6.0583199999999997E-2</v>
      </c>
      <c r="V133">
        <v>7.0901259999999994E-2</v>
      </c>
      <c r="W133">
        <v>8.0834500000000004E-2</v>
      </c>
      <c r="X133">
        <v>9.1256450000000003E-2</v>
      </c>
      <c r="Y133">
        <v>0.10326525</v>
      </c>
      <c r="Z133">
        <v>0.11895043</v>
      </c>
      <c r="AA133">
        <v>0.14444499</v>
      </c>
      <c r="AB133">
        <v>0.24779680000000001</v>
      </c>
    </row>
    <row r="134" spans="1:28">
      <c r="A134" s="1" t="s">
        <v>168</v>
      </c>
      <c r="B134" s="1" t="s">
        <v>169</v>
      </c>
      <c r="C134" s="1">
        <v>7</v>
      </c>
      <c r="D134" s="1">
        <v>1993</v>
      </c>
      <c r="E134" s="1" t="s">
        <v>172</v>
      </c>
      <c r="F134" s="9">
        <v>0.8179123320781817</v>
      </c>
      <c r="G134" s="13">
        <v>0</v>
      </c>
      <c r="H134" s="12">
        <v>10</v>
      </c>
      <c r="I134" s="15">
        <v>0.81799999999999995</v>
      </c>
      <c r="J134" s="2">
        <f>J135-0.0358145736878918</f>
        <v>0.5131392767352444</v>
      </c>
      <c r="K134" s="2">
        <f>K135-0.036323074371584</f>
        <v>0.80635349788973409</v>
      </c>
      <c r="L134" s="2">
        <f>L135-0.0206808063291734</f>
        <v>0.62117695423864572</v>
      </c>
      <c r="M134" s="7">
        <v>72.852999999999994</v>
      </c>
      <c r="N134" s="7">
        <v>11.86242008</v>
      </c>
      <c r="O134" s="4">
        <v>-4.2053081713234519E-2</v>
      </c>
      <c r="P134" s="8">
        <v>0.3993801701892622</v>
      </c>
      <c r="Q134" s="8">
        <v>0.3881253595463931</v>
      </c>
      <c r="R134" s="8">
        <v>65.262832641601563</v>
      </c>
      <c r="S134">
        <v>3.132952E-2</v>
      </c>
      <c r="T134">
        <v>4.667433E-2</v>
      </c>
      <c r="U134">
        <v>5.8571379999999999E-2</v>
      </c>
      <c r="V134">
        <v>6.9094710000000004E-2</v>
      </c>
      <c r="W134">
        <v>7.9307939999999993E-2</v>
      </c>
      <c r="X134">
        <v>9.0086739999999998E-2</v>
      </c>
      <c r="Y134">
        <v>0.10256533</v>
      </c>
      <c r="Z134">
        <v>0.11893497</v>
      </c>
      <c r="AA134">
        <v>0.14568327</v>
      </c>
      <c r="AB134">
        <v>0.25775182000000002</v>
      </c>
    </row>
    <row r="135" spans="1:28">
      <c r="A135" s="1" t="s">
        <v>168</v>
      </c>
      <c r="B135" s="1" t="s">
        <v>169</v>
      </c>
      <c r="C135" s="1">
        <v>7</v>
      </c>
      <c r="D135" s="1">
        <v>1994</v>
      </c>
      <c r="E135" s="1" t="s">
        <v>173</v>
      </c>
      <c r="F135" s="9">
        <v>0.82848512504409455</v>
      </c>
      <c r="G135" s="13">
        <v>1</v>
      </c>
      <c r="H135" s="12">
        <v>10</v>
      </c>
      <c r="I135" s="15">
        <v>0.81799999999999995</v>
      </c>
      <c r="J135" s="2">
        <f>J136-0.0358145736878918</f>
        <v>0.54895385042313616</v>
      </c>
      <c r="K135" s="2">
        <f>K136-0.036323074371584</f>
        <v>0.84267657226131809</v>
      </c>
      <c r="L135" s="2">
        <f>L136-0.0206808063291734</f>
        <v>0.64185776056781907</v>
      </c>
      <c r="M135" s="7">
        <v>73.081999999999994</v>
      </c>
      <c r="N135" s="7">
        <v>12.395130160000001</v>
      </c>
      <c r="O135" s="4">
        <v>2.8721434865862392</v>
      </c>
      <c r="P135" s="8">
        <v>0.37097553901708646</v>
      </c>
      <c r="Q135" s="8">
        <v>0.3823428015487142</v>
      </c>
      <c r="R135" s="8">
        <v>66.798629760742188</v>
      </c>
      <c r="S135">
        <v>2.9641420000000002E-2</v>
      </c>
      <c r="T135">
        <v>4.4775780000000001E-2</v>
      </c>
      <c r="U135">
        <v>5.6750719999999998E-2</v>
      </c>
      <c r="V135">
        <v>6.7459820000000004E-2</v>
      </c>
      <c r="W135">
        <v>7.792644E-2</v>
      </c>
      <c r="X135">
        <v>8.9028179999999998E-2</v>
      </c>
      <c r="Y135">
        <v>0.10193192</v>
      </c>
      <c r="Z135">
        <v>0.11892097</v>
      </c>
      <c r="AA135">
        <v>0.14680388</v>
      </c>
      <c r="AB135">
        <v>0.26676086999999998</v>
      </c>
    </row>
    <row r="136" spans="1:28">
      <c r="A136" s="1" t="s">
        <v>168</v>
      </c>
      <c r="B136" s="1" t="s">
        <v>169</v>
      </c>
      <c r="C136" s="1">
        <v>7</v>
      </c>
      <c r="D136" s="1">
        <v>1995</v>
      </c>
      <c r="E136" s="1" t="s">
        <v>174</v>
      </c>
      <c r="F136" s="9">
        <v>0.83905791801000751</v>
      </c>
      <c r="G136" s="13">
        <v>2</v>
      </c>
      <c r="H136" s="12">
        <v>10</v>
      </c>
      <c r="I136" s="15">
        <v>0.81799999999999995</v>
      </c>
      <c r="J136" s="2">
        <f>J137-0.0358145736878918</f>
        <v>0.58476842411102792</v>
      </c>
      <c r="K136" s="2">
        <f>K137-0.036323074371584</f>
        <v>0.87899964663290209</v>
      </c>
      <c r="L136" s="2">
        <f>L137-0.0206808063291734</f>
        <v>0.66253856689699242</v>
      </c>
      <c r="M136" s="7">
        <v>73.177499999999995</v>
      </c>
      <c r="N136" s="7">
        <v>12.729359629999999</v>
      </c>
      <c r="O136" s="4">
        <v>6.5661335278334576</v>
      </c>
      <c r="P136" s="8">
        <v>0.40210711480129746</v>
      </c>
      <c r="Q136" s="8">
        <v>0.43276351777165528</v>
      </c>
      <c r="R136" s="8">
        <v>68.372749328613281</v>
      </c>
      <c r="S136">
        <v>2.810646E-2</v>
      </c>
      <c r="T136">
        <v>4.3049440000000001E-2</v>
      </c>
      <c r="U136">
        <v>5.5095230000000002E-2</v>
      </c>
      <c r="V136">
        <v>6.5973240000000002E-2</v>
      </c>
      <c r="W136">
        <v>7.6670249999999995E-2</v>
      </c>
      <c r="X136">
        <v>8.8065640000000001E-2</v>
      </c>
      <c r="Y136">
        <v>0.10135597</v>
      </c>
      <c r="Z136">
        <v>0.11890824999999999</v>
      </c>
      <c r="AA136">
        <v>0.14782282999999999</v>
      </c>
      <c r="AB136">
        <v>0.27495268</v>
      </c>
    </row>
    <row r="137" spans="1:28">
      <c r="A137" s="1" t="s">
        <v>168</v>
      </c>
      <c r="B137" s="1" t="s">
        <v>169</v>
      </c>
      <c r="C137" s="1">
        <v>7</v>
      </c>
      <c r="D137" s="1">
        <v>1996</v>
      </c>
      <c r="E137" s="1" t="s">
        <v>175</v>
      </c>
      <c r="F137" s="9">
        <v>0.84988531009444646</v>
      </c>
      <c r="G137" s="13">
        <v>3</v>
      </c>
      <c r="H137" s="12">
        <v>10</v>
      </c>
      <c r="I137" s="15">
        <v>0.81499999999999995</v>
      </c>
      <c r="J137" s="2">
        <v>0.62058299779891968</v>
      </c>
      <c r="K137" s="2">
        <v>0.91532272100448608</v>
      </c>
      <c r="L137" s="2">
        <v>0.68321937322616577</v>
      </c>
      <c r="M137" s="7">
        <v>73.834800000000001</v>
      </c>
      <c r="N137" s="7">
        <v>13.081540110000001</v>
      </c>
      <c r="O137" s="4">
        <v>4.3868327311173942</v>
      </c>
      <c r="P137" s="8">
        <v>0.3813317443440089</v>
      </c>
      <c r="Q137" s="8">
        <v>0.42964321540736528</v>
      </c>
      <c r="R137" s="8">
        <v>68.595588684082031</v>
      </c>
      <c r="S137">
        <v>2.6704700000000001E-2</v>
      </c>
      <c r="T137">
        <v>4.1472920000000003E-2</v>
      </c>
      <c r="U137">
        <v>5.3583390000000002E-2</v>
      </c>
      <c r="V137">
        <v>6.4615660000000005E-2</v>
      </c>
      <c r="W137">
        <v>7.5523080000000006E-2</v>
      </c>
      <c r="X137">
        <v>8.7186630000000001E-2</v>
      </c>
      <c r="Y137">
        <v>0.10083</v>
      </c>
      <c r="Z137">
        <v>0.11889663</v>
      </c>
      <c r="AA137">
        <v>0.14875337</v>
      </c>
      <c r="AB137">
        <v>0.28243361</v>
      </c>
    </row>
    <row r="138" spans="1:28">
      <c r="A138" s="1" t="s">
        <v>168</v>
      </c>
      <c r="B138" s="1" t="s">
        <v>169</v>
      </c>
      <c r="C138" s="1">
        <v>7</v>
      </c>
      <c r="D138" s="1">
        <v>1997</v>
      </c>
      <c r="E138" s="1" t="s">
        <v>176</v>
      </c>
      <c r="F138" s="9">
        <v>0.83288527187904238</v>
      </c>
      <c r="G138" s="13">
        <v>4</v>
      </c>
      <c r="H138" s="12">
        <v>10</v>
      </c>
      <c r="I138" s="15">
        <v>0.81399999999999995</v>
      </c>
      <c r="J138" s="3">
        <f>AVERAGE(J137,J139)</f>
        <v>0.60306987166404724</v>
      </c>
      <c r="K138" s="3">
        <f>AVERAGE(K137,K139)</f>
        <v>0.89079871773719788</v>
      </c>
      <c r="L138" s="3">
        <f>AVERAGE(L137,L139)</f>
        <v>0.60278436541557312</v>
      </c>
      <c r="M138" s="7">
        <v>73.946399999999997</v>
      </c>
      <c r="N138" s="7">
        <v>13.27126026</v>
      </c>
      <c r="O138" s="4">
        <v>-0.41106907802910087</v>
      </c>
      <c r="P138" s="8">
        <v>0.40249535266947534</v>
      </c>
      <c r="Q138" s="8">
        <v>0.44390377793471819</v>
      </c>
      <c r="R138" s="8">
        <v>70.717521667480469</v>
      </c>
      <c r="S138">
        <v>2.5419520000000001E-2</v>
      </c>
      <c r="T138">
        <v>4.0027519999999997E-2</v>
      </c>
      <c r="U138">
        <v>5.2197300000000002E-2</v>
      </c>
      <c r="V138">
        <v>6.3370990000000002E-2</v>
      </c>
      <c r="W138">
        <v>7.4471319999999994E-2</v>
      </c>
      <c r="X138">
        <v>8.6380730000000003E-2</v>
      </c>
      <c r="Y138">
        <v>0.10034778</v>
      </c>
      <c r="Z138">
        <v>0.11888598</v>
      </c>
      <c r="AA138">
        <v>0.14960651</v>
      </c>
      <c r="AB138">
        <v>0.28929236000000003</v>
      </c>
    </row>
    <row r="139" spans="1:28">
      <c r="A139" s="1" t="s">
        <v>168</v>
      </c>
      <c r="B139" s="1" t="s">
        <v>169</v>
      </c>
      <c r="C139" s="1">
        <v>7</v>
      </c>
      <c r="D139" s="1">
        <v>1998</v>
      </c>
      <c r="E139" s="1" t="s">
        <v>177</v>
      </c>
      <c r="F139" s="9">
        <v>0.81673389739205948</v>
      </c>
      <c r="G139" s="13">
        <v>5</v>
      </c>
      <c r="H139" s="12">
        <v>10</v>
      </c>
      <c r="I139" s="15">
        <v>0.80300000000000005</v>
      </c>
      <c r="J139" s="2">
        <v>0.5855567455291748</v>
      </c>
      <c r="K139" s="2">
        <v>0.86627471446990967</v>
      </c>
      <c r="L139" s="2">
        <v>0.52234935760498047</v>
      </c>
      <c r="M139" s="7">
        <v>74.553100000000001</v>
      </c>
      <c r="N139" s="7">
        <v>13.13521957</v>
      </c>
      <c r="O139" s="4">
        <v>-0.26211493574326994</v>
      </c>
      <c r="P139" s="8">
        <v>0.42051511992818402</v>
      </c>
      <c r="Q139" s="8">
        <v>0.42364315708255124</v>
      </c>
      <c r="R139" s="8">
        <v>71.539962768554688</v>
      </c>
      <c r="S139">
        <v>2.4236959999999998E-2</v>
      </c>
      <c r="T139">
        <v>3.8697530000000001E-2</v>
      </c>
      <c r="U139">
        <v>5.0921880000000003E-2</v>
      </c>
      <c r="V139">
        <v>6.2225709999999997E-2</v>
      </c>
      <c r="W139">
        <v>7.3503540000000006E-2</v>
      </c>
      <c r="X139">
        <v>8.5639179999999995E-2</v>
      </c>
      <c r="Y139">
        <v>9.9904060000000003E-2</v>
      </c>
      <c r="Z139">
        <v>0.11887618</v>
      </c>
      <c r="AA139">
        <v>0.15039152</v>
      </c>
      <c r="AB139">
        <v>0.29560344999999999</v>
      </c>
    </row>
    <row r="140" spans="1:28">
      <c r="A140" s="1" t="s">
        <v>168</v>
      </c>
      <c r="B140" s="1" t="s">
        <v>169</v>
      </c>
      <c r="C140" s="1">
        <v>7</v>
      </c>
      <c r="D140" s="1">
        <v>1999</v>
      </c>
      <c r="E140" s="1" t="s">
        <v>178</v>
      </c>
      <c r="F140" s="9">
        <v>0.78399084175941791</v>
      </c>
      <c r="G140" s="13">
        <v>6</v>
      </c>
      <c r="H140" s="12">
        <v>10</v>
      </c>
      <c r="I140" s="15">
        <v>0.79400000000000004</v>
      </c>
      <c r="J140" s="3">
        <f>AVERAGE(J139,J141)</f>
        <v>0.58650794625282288</v>
      </c>
      <c r="K140" s="3">
        <f>AVERAGE(K139,K141)</f>
        <v>0.73669549822807312</v>
      </c>
      <c r="L140" s="3">
        <f>AVERAGE(L139,L141)</f>
        <v>0.33419351279735565</v>
      </c>
      <c r="M140" s="7">
        <v>74.742099999999994</v>
      </c>
      <c r="N140" s="7">
        <v>13.205510139999999</v>
      </c>
      <c r="O140" s="4">
        <v>1.4877920849969257</v>
      </c>
      <c r="P140" s="8">
        <v>0.42760331524916079</v>
      </c>
      <c r="Q140" s="8">
        <v>0.43238897053373238</v>
      </c>
      <c r="R140" s="8">
        <v>73.017814636230469</v>
      </c>
      <c r="S140">
        <v>2.1775360000000001E-2</v>
      </c>
      <c r="T140">
        <v>3.6308790000000001E-2</v>
      </c>
      <c r="U140">
        <v>4.6657940000000002E-2</v>
      </c>
      <c r="V140">
        <v>5.6552819999999997E-2</v>
      </c>
      <c r="W140">
        <v>6.7107749999999994E-2</v>
      </c>
      <c r="X140">
        <v>7.9326659999999993E-2</v>
      </c>
      <c r="Y140">
        <v>9.4725619999999996E-2</v>
      </c>
      <c r="Z140">
        <v>0.11648259</v>
      </c>
      <c r="AA140">
        <v>0.15421538000000001</v>
      </c>
      <c r="AB140">
        <v>0.32684711999999999</v>
      </c>
    </row>
    <row r="141" spans="1:28">
      <c r="A141" s="1" t="s">
        <v>168</v>
      </c>
      <c r="B141" s="1" t="s">
        <v>169</v>
      </c>
      <c r="C141" s="1">
        <v>7</v>
      </c>
      <c r="D141" s="1">
        <v>2000</v>
      </c>
      <c r="E141" s="1" t="s">
        <v>179</v>
      </c>
      <c r="F141" s="9">
        <v>0.75048398877119704</v>
      </c>
      <c r="G141" s="13">
        <v>7</v>
      </c>
      <c r="H141" s="12">
        <v>10</v>
      </c>
      <c r="I141" s="15">
        <v>0.79400000000000004</v>
      </c>
      <c r="J141" s="2">
        <v>0.58745914697647095</v>
      </c>
      <c r="K141" s="2">
        <v>0.60711628198623657</v>
      </c>
      <c r="L141" s="2">
        <v>0.14603766798973083</v>
      </c>
      <c r="M141" s="7">
        <v>74.978700000000003</v>
      </c>
      <c r="N141" s="7">
        <v>13.878379819999999</v>
      </c>
      <c r="O141" s="4">
        <v>4.2930714651517832</v>
      </c>
      <c r="P141" s="8">
        <v>0.48090989817243429</v>
      </c>
      <c r="Q141" s="8">
        <v>0.49955349079679784</v>
      </c>
      <c r="R141" s="8">
        <v>75.308135986328125</v>
      </c>
      <c r="S141">
        <v>2.0348939999999999E-2</v>
      </c>
      <c r="T141">
        <v>3.465232E-2</v>
      </c>
      <c r="U141">
        <v>4.5005400000000001E-2</v>
      </c>
      <c r="V141">
        <v>5.4975400000000001E-2</v>
      </c>
      <c r="W141">
        <v>6.5665150000000005E-2</v>
      </c>
      <c r="X141">
        <v>7.8093350000000006E-2</v>
      </c>
      <c r="Y141">
        <v>9.3819440000000004E-2</v>
      </c>
      <c r="Z141">
        <v>0.1161338</v>
      </c>
      <c r="AA141">
        <v>0.15504095000000001</v>
      </c>
      <c r="AB141">
        <v>0.33626526000000001</v>
      </c>
    </row>
    <row r="142" spans="1:28">
      <c r="A142" s="1" t="s">
        <v>168</v>
      </c>
      <c r="B142" s="1" t="s">
        <v>169</v>
      </c>
      <c r="C142" s="1">
        <v>7</v>
      </c>
      <c r="D142" s="1">
        <v>2001</v>
      </c>
      <c r="E142" s="1" t="s">
        <v>180</v>
      </c>
      <c r="F142" s="9">
        <v>0.80880441822573879</v>
      </c>
      <c r="G142" s="13">
        <v>8</v>
      </c>
      <c r="H142" s="12">
        <v>10</v>
      </c>
      <c r="I142" s="15">
        <v>0.79400000000000004</v>
      </c>
      <c r="J142" s="3">
        <f>AVERAGE(J141,J143)</f>
        <v>0.75472822785377502</v>
      </c>
      <c r="K142" s="3">
        <f>AVERAGE(K141,K143)</f>
        <v>0.73347070813179016</v>
      </c>
      <c r="L142" s="3">
        <f>AVERAGE(L141,L143)</f>
        <v>0.25204779207706451</v>
      </c>
      <c r="M142" s="7">
        <v>75.314999999999998</v>
      </c>
      <c r="N142" s="7">
        <v>14.324620250000001</v>
      </c>
      <c r="O142" s="4">
        <v>3.4308575457975792</v>
      </c>
      <c r="P142" s="8">
        <v>0.48856511857117485</v>
      </c>
      <c r="Q142" s="8">
        <v>0.50155944300511102</v>
      </c>
      <c r="R142" s="8">
        <v>76.848419189453125</v>
      </c>
      <c r="S142">
        <v>2.0262260000000001E-2</v>
      </c>
      <c r="T142">
        <v>3.4629119999999999E-2</v>
      </c>
      <c r="U142">
        <v>4.5042359999999997E-2</v>
      </c>
      <c r="V142">
        <v>5.5067140000000001E-2</v>
      </c>
      <c r="W142">
        <v>6.5807580000000004E-2</v>
      </c>
      <c r="X142">
        <v>7.8282119999999997E-2</v>
      </c>
      <c r="Y142">
        <v>9.4047560000000002E-2</v>
      </c>
      <c r="Z142">
        <v>0.11638446</v>
      </c>
      <c r="AA142">
        <v>0.15525464</v>
      </c>
      <c r="AB142">
        <v>0.33522276000000001</v>
      </c>
    </row>
    <row r="143" spans="1:28">
      <c r="A143" s="1" t="s">
        <v>168</v>
      </c>
      <c r="B143" s="1" t="s">
        <v>169</v>
      </c>
      <c r="C143" s="1">
        <v>7</v>
      </c>
      <c r="D143" s="1">
        <v>2002</v>
      </c>
      <c r="E143" s="1" t="s">
        <v>181</v>
      </c>
      <c r="F143" s="9">
        <v>0.86627618395185901</v>
      </c>
      <c r="G143" s="13">
        <v>9</v>
      </c>
      <c r="H143" s="12">
        <v>10</v>
      </c>
      <c r="I143" s="15">
        <v>0.80400000000000005</v>
      </c>
      <c r="J143" s="2">
        <v>0.9219973087310791</v>
      </c>
      <c r="K143" s="2">
        <v>0.85982513427734375</v>
      </c>
      <c r="L143" s="2">
        <v>0.35805791616439819</v>
      </c>
      <c r="M143" s="7">
        <v>75.4435</v>
      </c>
      <c r="N143" s="7">
        <v>14.572119710000001</v>
      </c>
      <c r="O143" s="4">
        <v>1.7659743196462188</v>
      </c>
      <c r="P143" s="8">
        <v>0.45004128604353361</v>
      </c>
      <c r="Q143" s="8">
        <v>0.46330521720323664</v>
      </c>
      <c r="R143" s="8">
        <v>77.014007568359375</v>
      </c>
      <c r="S143">
        <v>2.049923E-2</v>
      </c>
      <c r="T143">
        <v>3.4902490000000001E-2</v>
      </c>
      <c r="U143">
        <v>4.5312749999999999E-2</v>
      </c>
      <c r="V143">
        <v>5.5322749999999997E-2</v>
      </c>
      <c r="W143">
        <v>6.603858E-2</v>
      </c>
      <c r="X143">
        <v>7.8476320000000002E-2</v>
      </c>
      <c r="Y143">
        <v>9.4185759999999993E-2</v>
      </c>
      <c r="Z143">
        <v>0.11642945</v>
      </c>
      <c r="AA143">
        <v>0.15510762</v>
      </c>
      <c r="AB143">
        <v>0.33372505000000002</v>
      </c>
    </row>
    <row r="144" spans="1:28">
      <c r="A144" s="1" t="s">
        <v>168</v>
      </c>
      <c r="B144" s="1" t="s">
        <v>169</v>
      </c>
      <c r="C144" s="1">
        <v>7</v>
      </c>
      <c r="D144" s="1">
        <v>2003</v>
      </c>
      <c r="E144" s="1" t="s">
        <v>182</v>
      </c>
      <c r="F144" s="9">
        <v>0.85996977870291968</v>
      </c>
      <c r="G144" s="13">
        <v>10</v>
      </c>
      <c r="H144" s="12">
        <v>10</v>
      </c>
      <c r="I144" s="15">
        <v>0.81200000000000006</v>
      </c>
      <c r="J144" s="2">
        <v>0.8587157130241394</v>
      </c>
      <c r="K144" s="2">
        <v>0.87370979785919189</v>
      </c>
      <c r="L144" s="2">
        <v>0.48998209834098816</v>
      </c>
      <c r="M144" s="7">
        <v>75.397199999999998</v>
      </c>
      <c r="N144" s="7">
        <v>14.833589549999999</v>
      </c>
      <c r="O144" s="4">
        <v>3.6133389652024164</v>
      </c>
      <c r="P144" s="8">
        <v>0.46728047793977018</v>
      </c>
      <c r="Q144" s="8">
        <v>0.48245481063605827</v>
      </c>
      <c r="R144" s="8">
        <v>77.456939697265625</v>
      </c>
      <c r="S144">
        <v>2.0685889999999998E-2</v>
      </c>
      <c r="T144">
        <v>3.5117820000000001E-2</v>
      </c>
      <c r="U144">
        <v>4.552573E-2</v>
      </c>
      <c r="V144">
        <v>5.55241E-2</v>
      </c>
      <c r="W144">
        <v>6.622053E-2</v>
      </c>
      <c r="X144">
        <v>7.8629290000000004E-2</v>
      </c>
      <c r="Y144">
        <v>9.4294619999999996E-2</v>
      </c>
      <c r="Z144">
        <v>0.11646489</v>
      </c>
      <c r="AA144">
        <v>0.15499182</v>
      </c>
      <c r="AB144">
        <v>0.33254530999999998</v>
      </c>
    </row>
    <row r="145" spans="1:28">
      <c r="A145" s="1" t="s">
        <v>168</v>
      </c>
      <c r="B145" s="1" t="s">
        <v>169</v>
      </c>
      <c r="C145" s="1">
        <v>7</v>
      </c>
      <c r="D145" s="1">
        <v>2004</v>
      </c>
      <c r="E145" s="1" t="s">
        <v>183</v>
      </c>
      <c r="F145" s="9">
        <v>0.83715602403204181</v>
      </c>
      <c r="G145" s="13">
        <v>11</v>
      </c>
      <c r="H145" s="12">
        <v>10</v>
      </c>
      <c r="I145" s="15">
        <v>0.81399999999999995</v>
      </c>
      <c r="J145" s="2">
        <v>0.86973333358764648</v>
      </c>
      <c r="K145" s="2">
        <v>0.75833076238632202</v>
      </c>
      <c r="L145" s="2">
        <v>0.3844904899597168</v>
      </c>
      <c r="M145" s="7">
        <v>75.943200000000004</v>
      </c>
      <c r="N145" s="7">
        <v>14.607760430000001</v>
      </c>
      <c r="O145" s="4">
        <v>4.7823657938094897</v>
      </c>
      <c r="P145" s="8">
        <v>0.57057839891894246</v>
      </c>
      <c r="Q145" s="8">
        <v>0.56431120090334952</v>
      </c>
      <c r="R145" s="8">
        <v>79.000167846679688</v>
      </c>
      <c r="S145">
        <v>2.083672E-2</v>
      </c>
      <c r="T145">
        <v>3.5291820000000002E-2</v>
      </c>
      <c r="U145">
        <v>4.5697840000000003E-2</v>
      </c>
      <c r="V145">
        <v>5.5686800000000002E-2</v>
      </c>
      <c r="W145">
        <v>6.6367570000000001E-2</v>
      </c>
      <c r="X145">
        <v>7.8752909999999995E-2</v>
      </c>
      <c r="Y145">
        <v>9.4382579999999994E-2</v>
      </c>
      <c r="Z145">
        <v>0.11649353</v>
      </c>
      <c r="AA145">
        <v>0.15489823999999999</v>
      </c>
      <c r="AB145">
        <v>0.33159199</v>
      </c>
    </row>
    <row r="146" spans="1:28">
      <c r="A146" s="1" t="s">
        <v>168</v>
      </c>
      <c r="B146" s="1" t="s">
        <v>169</v>
      </c>
      <c r="C146" s="1">
        <v>7</v>
      </c>
      <c r="D146" s="1">
        <v>2005</v>
      </c>
      <c r="E146" s="1" t="s">
        <v>184</v>
      </c>
      <c r="F146" s="9">
        <v>0.86402394209749467</v>
      </c>
      <c r="G146" s="13">
        <v>12</v>
      </c>
      <c r="H146" s="12">
        <v>10</v>
      </c>
      <c r="I146" s="15">
        <v>0.81699999999999995</v>
      </c>
      <c r="J146" s="2">
        <v>0.91946661472320557</v>
      </c>
      <c r="K146" s="2">
        <v>0.85774105787277222</v>
      </c>
      <c r="L146" s="2">
        <v>0.48022601008415222</v>
      </c>
      <c r="M146" s="7">
        <v>76.158500000000004</v>
      </c>
      <c r="N146" s="7">
        <v>14.84366035</v>
      </c>
      <c r="O146" s="4">
        <v>6.4542617368640265</v>
      </c>
      <c r="P146" s="8">
        <v>0.61813226864734949</v>
      </c>
      <c r="Q146" s="8">
        <v>0.5948473353885636</v>
      </c>
      <c r="R146" s="8">
        <v>79.622840881347656</v>
      </c>
      <c r="S146">
        <v>3.036171E-2</v>
      </c>
      <c r="T146">
        <v>4.7057830000000002E-2</v>
      </c>
      <c r="U146">
        <v>6.0128929999999997E-2</v>
      </c>
      <c r="V146">
        <v>7.1631589999999995E-2</v>
      </c>
      <c r="W146">
        <v>8.2698800000000003E-2</v>
      </c>
      <c r="X146">
        <v>9.4258339999999996E-2</v>
      </c>
      <c r="Y146">
        <v>0.10747155</v>
      </c>
      <c r="Z146">
        <v>0.12449423</v>
      </c>
      <c r="AA146">
        <v>0.15135935</v>
      </c>
      <c r="AB146">
        <v>0.23053767</v>
      </c>
    </row>
    <row r="147" spans="1:28">
      <c r="A147" s="1" t="s">
        <v>168</v>
      </c>
      <c r="B147" s="1" t="s">
        <v>169</v>
      </c>
      <c r="C147" s="1">
        <v>7</v>
      </c>
      <c r="D147" s="1">
        <v>2006</v>
      </c>
      <c r="E147" s="1" t="s">
        <v>185</v>
      </c>
      <c r="F147" s="9">
        <v>0.89717510775596243</v>
      </c>
      <c r="G147" s="13">
        <v>13</v>
      </c>
      <c r="H147" s="12">
        <v>9</v>
      </c>
      <c r="I147" s="15">
        <v>0.82199999999999995</v>
      </c>
      <c r="J147" s="2">
        <v>1.0899769067764282</v>
      </c>
      <c r="K147" s="2">
        <v>0.862385094165802</v>
      </c>
      <c r="L147" s="2">
        <v>0.35034677386283875</v>
      </c>
      <c r="M147" s="7">
        <v>76.710899999999995</v>
      </c>
      <c r="N147" s="7">
        <v>15.00053978</v>
      </c>
      <c r="O147" s="4">
        <v>6.4782036033879109</v>
      </c>
      <c r="P147" s="8">
        <v>0.64875423442477953</v>
      </c>
      <c r="Q147" s="8">
        <v>0.62152958425956584</v>
      </c>
      <c r="R147" s="8">
        <v>80.43603515625</v>
      </c>
      <c r="S147">
        <v>2.7306070000000002E-2</v>
      </c>
      <c r="T147">
        <v>4.3221240000000001E-2</v>
      </c>
      <c r="U147">
        <v>5.5446420000000003E-2</v>
      </c>
      <c r="V147">
        <v>6.6465099999999999E-2</v>
      </c>
      <c r="W147">
        <v>7.7398939999999999E-2</v>
      </c>
      <c r="X147">
        <v>8.9204309999999995E-2</v>
      </c>
      <c r="Y147">
        <v>0.10316688</v>
      </c>
      <c r="Z147">
        <v>0.12179727999999999</v>
      </c>
      <c r="AA147">
        <v>0.15237639</v>
      </c>
      <c r="AB147">
        <v>0.26361736000000002</v>
      </c>
    </row>
    <row r="148" spans="1:28">
      <c r="A148" s="1" t="s">
        <v>168</v>
      </c>
      <c r="B148" s="1" t="s">
        <v>169</v>
      </c>
      <c r="C148" s="1">
        <v>7</v>
      </c>
      <c r="D148" s="1">
        <v>2007</v>
      </c>
      <c r="E148" s="1" t="s">
        <v>186</v>
      </c>
      <c r="F148" s="9">
        <v>0.83647046641027867</v>
      </c>
      <c r="G148" s="13">
        <v>14</v>
      </c>
      <c r="H148" s="12">
        <v>9</v>
      </c>
      <c r="I148" s="15">
        <v>0.82499999999999996</v>
      </c>
      <c r="J148" s="2">
        <v>0.84794861078262329</v>
      </c>
      <c r="K148" s="2">
        <v>0.87874394655227661</v>
      </c>
      <c r="L148" s="2">
        <v>0.32136908173561096</v>
      </c>
      <c r="M148" s="7">
        <v>76.921700000000001</v>
      </c>
      <c r="N148" s="7">
        <v>15.29292965</v>
      </c>
      <c r="O148" s="4">
        <v>4.9560853329390682</v>
      </c>
      <c r="P148" s="8">
        <v>0.66100769186323838</v>
      </c>
      <c r="Q148" s="8">
        <v>0.63678248119655922</v>
      </c>
      <c r="R148" s="8">
        <v>82.307487487792969</v>
      </c>
      <c r="S148">
        <v>2.387568E-2</v>
      </c>
      <c r="T148">
        <v>3.891414E-2</v>
      </c>
      <c r="U148">
        <v>5.0189650000000002E-2</v>
      </c>
      <c r="V148">
        <v>6.0664999999999997E-2</v>
      </c>
      <c r="W148">
        <v>7.1449109999999996E-2</v>
      </c>
      <c r="X148">
        <v>8.3530450000000006E-2</v>
      </c>
      <c r="Y148">
        <v>9.8334290000000005E-2</v>
      </c>
      <c r="Z148">
        <v>0.11876957</v>
      </c>
      <c r="AA148">
        <v>0.15351817000000001</v>
      </c>
      <c r="AB148">
        <v>0.30075394</v>
      </c>
    </row>
    <row r="149" spans="1:28">
      <c r="A149" s="1" t="s">
        <v>168</v>
      </c>
      <c r="B149" s="1" t="s">
        <v>169</v>
      </c>
      <c r="C149" s="1">
        <v>7</v>
      </c>
      <c r="D149" s="1">
        <v>2008</v>
      </c>
      <c r="E149" s="1" t="s">
        <v>187</v>
      </c>
      <c r="F149" s="9">
        <v>0.86183067851163797</v>
      </c>
      <c r="G149" s="13">
        <v>15</v>
      </c>
      <c r="H149" s="12">
        <v>9</v>
      </c>
      <c r="I149" s="15">
        <v>0.83099999999999996</v>
      </c>
      <c r="J149" s="2">
        <v>0.9559893012046814</v>
      </c>
      <c r="K149" s="2">
        <v>0.90023720264434814</v>
      </c>
      <c r="L149" s="2">
        <v>0.34373998641967773</v>
      </c>
      <c r="M149" s="7">
        <v>77.174300000000002</v>
      </c>
      <c r="N149" s="7">
        <v>15.461000439999999</v>
      </c>
      <c r="O149" s="4">
        <v>1.8382401926918135</v>
      </c>
      <c r="P149" s="8">
        <v>0.62951648090708057</v>
      </c>
      <c r="Q149" s="8">
        <v>0.60790851031200677</v>
      </c>
      <c r="R149" s="8">
        <v>81.800468444824219</v>
      </c>
      <c r="S149">
        <v>1.9997109999999998E-2</v>
      </c>
      <c r="T149">
        <v>3.4044310000000001E-2</v>
      </c>
      <c r="U149">
        <v>4.4246069999999998E-2</v>
      </c>
      <c r="V149">
        <v>5.4107099999999998E-2</v>
      </c>
      <c r="W149">
        <v>6.4721920000000002E-2</v>
      </c>
      <c r="X149">
        <v>7.7115290000000003E-2</v>
      </c>
      <c r="Y149">
        <v>9.2870309999999998E-2</v>
      </c>
      <c r="Z149">
        <v>0.11534628</v>
      </c>
      <c r="AA149">
        <v>0.15480911999999999</v>
      </c>
      <c r="AB149">
        <v>0.34274249000000001</v>
      </c>
    </row>
    <row r="150" spans="1:28">
      <c r="A150" s="1" t="s">
        <v>168</v>
      </c>
      <c r="B150" s="1" t="s">
        <v>169</v>
      </c>
      <c r="C150" s="1">
        <v>7</v>
      </c>
      <c r="D150" s="1">
        <v>2009</v>
      </c>
      <c r="E150" s="1" t="s">
        <v>188</v>
      </c>
      <c r="F150" s="9">
        <v>0.85071630445525781</v>
      </c>
      <c r="G150" s="13">
        <v>16</v>
      </c>
      <c r="H150" s="12">
        <v>9</v>
      </c>
      <c r="I150" s="15">
        <v>0.81899999999999995</v>
      </c>
      <c r="J150" s="2">
        <v>0.87886559963226318</v>
      </c>
      <c r="K150" s="2">
        <v>0.95621782541275024</v>
      </c>
      <c r="L150" s="2">
        <v>0.38089263439178467</v>
      </c>
      <c r="M150" s="7">
        <v>77.259799999999998</v>
      </c>
      <c r="N150" s="7">
        <v>15.835539819999999</v>
      </c>
      <c r="O150" s="4">
        <v>-5.1989819189856519</v>
      </c>
      <c r="P150" s="8">
        <v>0.58345429808412064</v>
      </c>
      <c r="Q150" s="8">
        <v>0.54451814724149783</v>
      </c>
      <c r="R150" s="8">
        <v>81.299041748046875</v>
      </c>
      <c r="S150">
        <v>2.6153240000000001E-2</v>
      </c>
      <c r="T150">
        <v>4.35025E-2</v>
      </c>
      <c r="U150">
        <v>5.719904E-2</v>
      </c>
      <c r="V150">
        <v>6.9315429999999997E-2</v>
      </c>
      <c r="W150">
        <v>8.1017770000000003E-2</v>
      </c>
      <c r="X150">
        <v>9.3279650000000006E-2</v>
      </c>
      <c r="Y150">
        <v>0.10733901999999999</v>
      </c>
      <c r="Z150">
        <v>0.12551862999999999</v>
      </c>
      <c r="AA150">
        <v>0.15438669999999999</v>
      </c>
      <c r="AB150">
        <v>0.242288</v>
      </c>
    </row>
    <row r="151" spans="1:28">
      <c r="A151" s="1" t="s">
        <v>168</v>
      </c>
      <c r="B151" s="1" t="s">
        <v>169</v>
      </c>
      <c r="C151" s="1">
        <v>7</v>
      </c>
      <c r="D151" s="1">
        <v>2010</v>
      </c>
      <c r="E151" s="1" t="s">
        <v>189</v>
      </c>
      <c r="F151" s="9">
        <v>0.85164754037970924</v>
      </c>
      <c r="G151" s="13">
        <v>17</v>
      </c>
      <c r="H151" s="12">
        <v>9</v>
      </c>
      <c r="I151" s="15">
        <v>0.81499999999999995</v>
      </c>
      <c r="J151" s="2">
        <v>0.90732938051223755</v>
      </c>
      <c r="K151" s="2">
        <v>0.93091917037963867</v>
      </c>
      <c r="L151" s="2">
        <v>0.38459011912345886</v>
      </c>
      <c r="M151" s="7">
        <v>77.570300000000003</v>
      </c>
      <c r="N151" s="7">
        <v>16.014160159999999</v>
      </c>
      <c r="O151" s="4">
        <v>2.1368804844692448</v>
      </c>
      <c r="P151" s="8">
        <v>0.65543005407138222</v>
      </c>
      <c r="Q151" s="8">
        <v>0.62485906127672575</v>
      </c>
      <c r="R151" s="8">
        <v>81.864418029785156</v>
      </c>
      <c r="S151">
        <v>2.5626969999999999E-2</v>
      </c>
      <c r="T151">
        <v>4.3515430000000001E-2</v>
      </c>
      <c r="U151">
        <v>5.7486290000000002E-2</v>
      </c>
      <c r="V151">
        <v>6.9763599999999995E-2</v>
      </c>
      <c r="W151">
        <v>8.156563E-2</v>
      </c>
      <c r="X151">
        <v>9.3885510000000005E-2</v>
      </c>
      <c r="Y151">
        <v>0.10796283</v>
      </c>
      <c r="Z151">
        <v>0.12609640999999999</v>
      </c>
      <c r="AA151">
        <v>0.15472256000000001</v>
      </c>
      <c r="AB151">
        <v>0.23937476999999999</v>
      </c>
    </row>
    <row r="152" spans="1:28">
      <c r="A152" s="1" t="s">
        <v>168</v>
      </c>
      <c r="B152" s="1" t="s">
        <v>169</v>
      </c>
      <c r="C152" s="1">
        <v>7</v>
      </c>
      <c r="D152" s="1">
        <v>2011</v>
      </c>
      <c r="E152" s="1" t="s">
        <v>190</v>
      </c>
      <c r="F152" s="9">
        <v>0.86225101785720371</v>
      </c>
      <c r="G152" s="13">
        <v>18</v>
      </c>
      <c r="H152" s="12">
        <v>9</v>
      </c>
      <c r="I152" s="15">
        <v>0.81899999999999995</v>
      </c>
      <c r="J152" s="2">
        <v>0.92856389284133911</v>
      </c>
      <c r="K152" s="2">
        <v>1.017497181892395</v>
      </c>
      <c r="L152" s="2">
        <v>0.38360443711280823</v>
      </c>
      <c r="M152" s="7">
        <v>77.819100000000006</v>
      </c>
      <c r="N152" s="7">
        <v>16.07696915</v>
      </c>
      <c r="O152" s="4">
        <v>1.5501897901350219</v>
      </c>
      <c r="P152" s="8">
        <v>0.70821867192736765</v>
      </c>
      <c r="Q152" s="8">
        <v>0.67040951691926032</v>
      </c>
      <c r="R152" s="8">
        <v>82.056571960449219</v>
      </c>
      <c r="S152">
        <v>2.5582259999999999E-2</v>
      </c>
      <c r="T152">
        <v>4.3161289999999998E-2</v>
      </c>
      <c r="U152">
        <v>5.7173130000000003E-2</v>
      </c>
      <c r="V152">
        <v>6.9628869999999995E-2</v>
      </c>
      <c r="W152">
        <v>8.1684450000000006E-2</v>
      </c>
      <c r="X152">
        <v>9.4315709999999997E-2</v>
      </c>
      <c r="Y152">
        <v>0.10876246000000001</v>
      </c>
      <c r="Z152">
        <v>0.12732278</v>
      </c>
      <c r="AA152">
        <v>0.15631639</v>
      </c>
      <c r="AB152">
        <v>0.23605266</v>
      </c>
    </row>
    <row r="153" spans="1:28">
      <c r="A153" s="1" t="s">
        <v>168</v>
      </c>
      <c r="B153" s="1" t="s">
        <v>169</v>
      </c>
      <c r="C153" s="1">
        <v>7</v>
      </c>
      <c r="D153" s="1">
        <v>2012</v>
      </c>
      <c r="E153" s="1" t="s">
        <v>191</v>
      </c>
      <c r="F153" s="9">
        <v>0.85272804547938796</v>
      </c>
      <c r="G153" s="13">
        <v>19</v>
      </c>
      <c r="H153" s="12">
        <v>9</v>
      </c>
      <c r="I153" s="15">
        <v>0.81899999999999995</v>
      </c>
      <c r="J153" s="2">
        <v>0.92687946557998657</v>
      </c>
      <c r="K153" s="2">
        <v>1.0226016044616699</v>
      </c>
      <c r="L153" s="2">
        <v>0.31017965078353882</v>
      </c>
      <c r="M153" s="7">
        <v>78.005799999999994</v>
      </c>
      <c r="N153" s="7">
        <v>16.075910570000001</v>
      </c>
      <c r="O153" s="4">
        <v>-0.92373445015955724</v>
      </c>
      <c r="P153" s="8">
        <v>0.75646186565032447</v>
      </c>
      <c r="Q153" s="8">
        <v>0.70882670010995574</v>
      </c>
      <c r="R153" s="8">
        <v>82.831382751464844</v>
      </c>
      <c r="S153">
        <v>2.6130509999999999E-2</v>
      </c>
      <c r="T153">
        <v>4.3066930000000003E-2</v>
      </c>
      <c r="U153">
        <v>5.6790599999999997E-2</v>
      </c>
      <c r="V153">
        <v>6.9114980000000006E-2</v>
      </c>
      <c r="W153">
        <v>8.1127439999999995E-2</v>
      </c>
      <c r="X153">
        <v>9.3779689999999999E-2</v>
      </c>
      <c r="Y153">
        <v>0.10831166</v>
      </c>
      <c r="Z153">
        <v>0.12705169999999999</v>
      </c>
      <c r="AA153">
        <v>0.15644678000000001</v>
      </c>
      <c r="AB153">
        <v>0.23817974</v>
      </c>
    </row>
    <row r="154" spans="1:28">
      <c r="A154" s="1" t="s">
        <v>168</v>
      </c>
      <c r="B154" s="1" t="s">
        <v>169</v>
      </c>
      <c r="C154" s="1">
        <v>7</v>
      </c>
      <c r="D154" s="1">
        <v>2013</v>
      </c>
      <c r="E154" s="1" t="s">
        <v>192</v>
      </c>
      <c r="F154" s="9">
        <v>0.84956312551387991</v>
      </c>
      <c r="G154" s="13">
        <v>20</v>
      </c>
      <c r="H154" s="12">
        <v>9</v>
      </c>
      <c r="I154" s="15">
        <v>0.79</v>
      </c>
      <c r="J154" s="2">
        <v>0.92118918895721436</v>
      </c>
      <c r="K154" s="2">
        <v>1.0238507986068726</v>
      </c>
      <c r="L154" s="2">
        <v>0.29933762550354004</v>
      </c>
      <c r="M154" s="7">
        <v>78.179599999999994</v>
      </c>
      <c r="N154" s="7">
        <v>16.610160830000002</v>
      </c>
      <c r="O154" s="4">
        <v>-7.9052895284632996E-2</v>
      </c>
      <c r="P154" s="8">
        <v>0.76058381615767645</v>
      </c>
      <c r="Q154" s="8">
        <v>0.70364035433911898</v>
      </c>
      <c r="R154" s="8">
        <v>82.781898498535156</v>
      </c>
      <c r="S154">
        <v>2.6837469999999999E-2</v>
      </c>
      <c r="T154">
        <v>4.380473E-2</v>
      </c>
      <c r="U154">
        <v>5.748934E-2</v>
      </c>
      <c r="V154">
        <v>6.9741280000000003E-2</v>
      </c>
      <c r="W154">
        <v>8.1656039999999999E-2</v>
      </c>
      <c r="X154">
        <v>9.4181200000000007E-2</v>
      </c>
      <c r="Y154">
        <v>0.10854001000000001</v>
      </c>
      <c r="Z154">
        <v>0.12701483</v>
      </c>
      <c r="AA154">
        <v>0.15588557</v>
      </c>
      <c r="AB154">
        <v>0.23484951000000001</v>
      </c>
    </row>
    <row r="155" spans="1:28">
      <c r="A155" s="1" t="s">
        <v>168</v>
      </c>
      <c r="B155" s="1" t="s">
        <v>169</v>
      </c>
      <c r="C155" s="1">
        <v>7</v>
      </c>
      <c r="D155" s="1">
        <v>2014</v>
      </c>
      <c r="E155" s="1" t="s">
        <v>193</v>
      </c>
      <c r="F155" s="9">
        <v>0.8969902457220098</v>
      </c>
      <c r="G155" s="13">
        <v>21</v>
      </c>
      <c r="H155" s="12">
        <v>9</v>
      </c>
      <c r="I155" s="15">
        <v>0.78</v>
      </c>
      <c r="J155" s="2">
        <v>1.0344458818435669</v>
      </c>
      <c r="K155" s="2">
        <v>1.1389211416244507</v>
      </c>
      <c r="L155" s="2">
        <v>0.43006366491317749</v>
      </c>
      <c r="M155" s="7">
        <v>78.754999999999995</v>
      </c>
      <c r="N155" s="7">
        <v>16.748439789999999</v>
      </c>
      <c r="O155" s="4">
        <v>2.1545004788816442</v>
      </c>
      <c r="P155" s="8">
        <v>0.81954274574378838</v>
      </c>
      <c r="Q155" s="8">
        <v>0.75620707603676773</v>
      </c>
      <c r="R155" s="8">
        <v>84.127777099609375</v>
      </c>
      <c r="S155">
        <v>2.6837469999999999E-2</v>
      </c>
      <c r="T155">
        <v>4.380473E-2</v>
      </c>
      <c r="U155">
        <v>5.748934E-2</v>
      </c>
      <c r="V155">
        <v>6.9741280000000003E-2</v>
      </c>
      <c r="W155">
        <v>8.1656039999999999E-2</v>
      </c>
      <c r="X155">
        <v>9.4181200000000007E-2</v>
      </c>
      <c r="Y155">
        <v>0.10854001000000001</v>
      </c>
      <c r="Z155">
        <v>0.12701483</v>
      </c>
      <c r="AA155">
        <v>0.15588557</v>
      </c>
      <c r="AB155">
        <v>0.23484951000000001</v>
      </c>
    </row>
    <row r="156" spans="1:28">
      <c r="A156" s="1" t="s">
        <v>168</v>
      </c>
      <c r="B156" s="1" t="s">
        <v>169</v>
      </c>
      <c r="C156" s="1">
        <v>7</v>
      </c>
      <c r="D156" s="1">
        <v>2015</v>
      </c>
      <c r="E156" s="1" t="s">
        <v>194</v>
      </c>
      <c r="F156" s="9">
        <v>0.90402500951809084</v>
      </c>
      <c r="G156" s="13">
        <v>22</v>
      </c>
      <c r="H156" s="12">
        <v>9</v>
      </c>
      <c r="I156" s="15">
        <v>0.77600000000000002</v>
      </c>
      <c r="J156" s="2">
        <v>1.0567549467086792</v>
      </c>
      <c r="K156" s="2">
        <v>1.1324301958084106</v>
      </c>
      <c r="L156" s="2">
        <v>0.49859726428985596</v>
      </c>
      <c r="M156" s="7">
        <v>78.58</v>
      </c>
      <c r="N156" s="7">
        <v>16.860439299999999</v>
      </c>
      <c r="O156" s="4">
        <v>5.181402653798159</v>
      </c>
      <c r="P156" s="8">
        <v>0.80558778114999474</v>
      </c>
      <c r="Q156" s="8">
        <v>0.74616885365909547</v>
      </c>
      <c r="R156" s="8">
        <v>84.372314453125</v>
      </c>
      <c r="S156">
        <v>2.6837469999999999E-2</v>
      </c>
      <c r="T156">
        <v>4.380473E-2</v>
      </c>
      <c r="U156">
        <v>5.748934E-2</v>
      </c>
      <c r="V156">
        <v>6.9741280000000003E-2</v>
      </c>
      <c r="W156">
        <v>8.1656039999999999E-2</v>
      </c>
      <c r="X156">
        <v>9.4181200000000007E-2</v>
      </c>
      <c r="Y156">
        <v>0.10854001000000001</v>
      </c>
      <c r="Z156">
        <v>0.12701483</v>
      </c>
      <c r="AA156">
        <v>0.15588557</v>
      </c>
      <c r="AB156">
        <v>0.23484951000000001</v>
      </c>
    </row>
    <row r="157" spans="1:28">
      <c r="A157" s="1" t="s">
        <v>168</v>
      </c>
      <c r="B157" s="1" t="s">
        <v>169</v>
      </c>
      <c r="C157" s="1">
        <v>7</v>
      </c>
      <c r="D157" s="1">
        <v>2016</v>
      </c>
      <c r="E157" s="1" t="s">
        <v>195</v>
      </c>
      <c r="F157" s="9">
        <v>0.89088086395090649</v>
      </c>
      <c r="G157" s="13">
        <v>23</v>
      </c>
      <c r="H157" s="12">
        <v>9</v>
      </c>
      <c r="I157" s="15">
        <v>0.77600000000000002</v>
      </c>
      <c r="J157" s="2">
        <v>1.0405197143554688</v>
      </c>
      <c r="K157" s="2">
        <v>1.0129263401031494</v>
      </c>
      <c r="L157" s="2">
        <v>0.58712512254714966</v>
      </c>
      <c r="M157" s="7">
        <v>78.996700000000004</v>
      </c>
      <c r="N157" s="7">
        <v>16.831169129999999</v>
      </c>
      <c r="O157" s="4">
        <v>2.3405522608049836</v>
      </c>
      <c r="P157" s="8">
        <v>0.79107076630963558</v>
      </c>
      <c r="Q157" s="8">
        <v>0.71479190714450846</v>
      </c>
      <c r="R157" s="8">
        <v>84.690505981445313</v>
      </c>
      <c r="S157">
        <f>S156</f>
        <v>2.6837469999999999E-2</v>
      </c>
      <c r="T157">
        <f t="shared" ref="T157:AB157" si="29">T156</f>
        <v>4.380473E-2</v>
      </c>
      <c r="U157">
        <f t="shared" si="29"/>
        <v>5.748934E-2</v>
      </c>
      <c r="V157">
        <f t="shared" si="29"/>
        <v>6.9741280000000003E-2</v>
      </c>
      <c r="W157">
        <f t="shared" si="29"/>
        <v>8.1656039999999999E-2</v>
      </c>
      <c r="X157">
        <f t="shared" si="29"/>
        <v>9.4181200000000007E-2</v>
      </c>
      <c r="Y157">
        <f t="shared" si="29"/>
        <v>0.10854001000000001</v>
      </c>
      <c r="Z157">
        <f t="shared" si="29"/>
        <v>0.12701483</v>
      </c>
      <c r="AA157">
        <f t="shared" si="29"/>
        <v>0.15588557</v>
      </c>
      <c r="AB157">
        <f t="shared" si="29"/>
        <v>0.23484951000000001</v>
      </c>
    </row>
    <row r="158" spans="1:28">
      <c r="A158" s="1" t="s">
        <v>196</v>
      </c>
      <c r="B158" s="1" t="s">
        <v>197</v>
      </c>
      <c r="C158" s="1">
        <v>8</v>
      </c>
      <c r="D158" s="1">
        <v>1991</v>
      </c>
      <c r="E158" s="1" t="s">
        <v>198</v>
      </c>
      <c r="F158" s="9">
        <v>0.81016067426040761</v>
      </c>
      <c r="G158" s="13">
        <v>0</v>
      </c>
      <c r="H158" s="12">
        <v>7</v>
      </c>
      <c r="I158" s="15">
        <v>0.54700000000000004</v>
      </c>
      <c r="J158" s="2">
        <f>J159-0.0211035955336786</f>
        <v>0.50598580221976019</v>
      </c>
      <c r="K158" s="2">
        <f>K159-0.00551597293346159</f>
        <v>0.54684684593831323</v>
      </c>
      <c r="L158" s="2">
        <f>L159-0.0221946893199798</f>
        <v>0.33824953532988</v>
      </c>
      <c r="M158" s="6">
        <v>69.712000000000003</v>
      </c>
      <c r="N158" s="6">
        <v>12.87829018</v>
      </c>
      <c r="O158" s="4">
        <f>O159-0.823995458051136</f>
        <v>2.3828071808899232</v>
      </c>
      <c r="P158" s="8">
        <f>P159-0.0259755902700831</f>
        <v>0.55511111302086413</v>
      </c>
      <c r="Q158" s="8">
        <f>Q159-0.025890842081256</f>
        <v>0.62829789435040873</v>
      </c>
      <c r="R158" s="8">
        <v>48.600643157958984</v>
      </c>
      <c r="S158">
        <v>5.2005129999999997E-2</v>
      </c>
      <c r="T158">
        <v>6.5182840000000006E-2</v>
      </c>
      <c r="U158">
        <v>7.4360739999999995E-2</v>
      </c>
      <c r="V158">
        <v>8.1957070000000007E-2</v>
      </c>
      <c r="W158">
        <v>8.8997499999999993E-2</v>
      </c>
      <c r="X158">
        <v>9.6174480000000007E-2</v>
      </c>
      <c r="Y158">
        <v>0.10425189999999999</v>
      </c>
      <c r="Z158">
        <v>0.11458042</v>
      </c>
      <c r="AA158">
        <v>0.13097887999999999</v>
      </c>
      <c r="AB158">
        <v>0.19151104999999999</v>
      </c>
    </row>
    <row r="159" spans="1:28">
      <c r="A159" s="1" t="s">
        <v>196</v>
      </c>
      <c r="B159" s="1" t="s">
        <v>197</v>
      </c>
      <c r="C159" s="1">
        <v>8</v>
      </c>
      <c r="D159" s="1">
        <v>1992</v>
      </c>
      <c r="E159" s="1" t="s">
        <v>199</v>
      </c>
      <c r="F159" s="9">
        <v>0.82309736502663855</v>
      </c>
      <c r="G159" s="13">
        <v>1</v>
      </c>
      <c r="H159" s="12">
        <v>7</v>
      </c>
      <c r="I159" s="15">
        <v>0.44</v>
      </c>
      <c r="J159" s="2">
        <f>J160-0.0211035955336786</f>
        <v>0.52708939775343877</v>
      </c>
      <c r="K159" s="2">
        <f>K160-0.00551597293346159</f>
        <v>0.55236281887177485</v>
      </c>
      <c r="L159" s="2">
        <f>L160-0.0221946893199798</f>
        <v>0.36044422464985981</v>
      </c>
      <c r="M159" s="6">
        <v>69.344499999999996</v>
      </c>
      <c r="N159" s="6">
        <v>12.837459559999999</v>
      </c>
      <c r="O159" s="4">
        <f>O160-0.823995458051136</f>
        <v>3.2068026389410593</v>
      </c>
      <c r="P159" s="8">
        <f>P160-0.0259755902700831</f>
        <v>0.58108670329094725</v>
      </c>
      <c r="Q159" s="8">
        <f>Q160-0.025890842081256</f>
        <v>0.65418873643166475</v>
      </c>
      <c r="R159" s="8">
        <v>51.767803192138672</v>
      </c>
      <c r="S159">
        <v>5.1605890000000001E-2</v>
      </c>
      <c r="T159">
        <v>6.5180100000000005E-2</v>
      </c>
      <c r="U159">
        <v>7.4349040000000005E-2</v>
      </c>
      <c r="V159">
        <v>8.1814150000000002E-2</v>
      </c>
      <c r="W159">
        <v>8.8667679999999999E-2</v>
      </c>
      <c r="X159">
        <v>9.5619389999999999E-2</v>
      </c>
      <c r="Y159">
        <v>0.10343459000000001</v>
      </c>
      <c r="Z159">
        <v>0.11346611</v>
      </c>
      <c r="AA159">
        <v>0.12962345</v>
      </c>
      <c r="AB159">
        <v>0.19623958999999999</v>
      </c>
    </row>
    <row r="160" spans="1:28">
      <c r="A160" s="1" t="s">
        <v>196</v>
      </c>
      <c r="B160" s="1" t="s">
        <v>197</v>
      </c>
      <c r="C160" s="1">
        <v>8</v>
      </c>
      <c r="D160" s="1">
        <v>1993</v>
      </c>
      <c r="E160" s="1" t="s">
        <v>200</v>
      </c>
      <c r="F160" s="9">
        <v>0.79818365350529363</v>
      </c>
      <c r="G160" s="13">
        <v>2</v>
      </c>
      <c r="H160" s="12">
        <v>7</v>
      </c>
      <c r="I160" s="15">
        <v>0.77900000000000003</v>
      </c>
      <c r="J160" s="2">
        <f>J161-0.0211035955336786</f>
        <v>0.54819299328711735</v>
      </c>
      <c r="K160" s="2">
        <f>K161-0.00551597293346159</f>
        <v>0.55787879180523647</v>
      </c>
      <c r="L160" s="2">
        <f>L161-0.0221946893199798</f>
        <v>0.38263891396983962</v>
      </c>
      <c r="M160" s="6">
        <v>68.5792</v>
      </c>
      <c r="N160" s="6">
        <v>12.395540240000001</v>
      </c>
      <c r="O160" s="4">
        <f>O161-0.823995458051136</f>
        <v>4.0307980969921955</v>
      </c>
      <c r="P160" s="8">
        <f>P161-0.0259755902700831</f>
        <v>0.60706229356103036</v>
      </c>
      <c r="Q160" s="8">
        <f>Q161-0.025890842081256</f>
        <v>0.68007957851292078</v>
      </c>
      <c r="R160" s="8">
        <v>53.912803649902344</v>
      </c>
      <c r="S160">
        <v>4.8068050000000001E-2</v>
      </c>
      <c r="T160">
        <v>5.7213849999999997E-2</v>
      </c>
      <c r="U160">
        <v>6.5273100000000001E-2</v>
      </c>
      <c r="V160">
        <v>7.2934239999999997E-2</v>
      </c>
      <c r="W160">
        <v>8.0730159999999995E-2</v>
      </c>
      <c r="X160">
        <v>8.9244219999999999E-2</v>
      </c>
      <c r="Y160">
        <v>9.936768E-2</v>
      </c>
      <c r="Z160">
        <v>0.11295478</v>
      </c>
      <c r="AA160">
        <v>0.13568625000000001</v>
      </c>
      <c r="AB160">
        <v>0.23852770000000001</v>
      </c>
    </row>
    <row r="161" spans="1:28">
      <c r="A161" s="1" t="s">
        <v>196</v>
      </c>
      <c r="B161" s="1" t="s">
        <v>197</v>
      </c>
      <c r="C161" s="1">
        <v>8</v>
      </c>
      <c r="D161" s="1">
        <v>1994</v>
      </c>
      <c r="E161" s="1" t="s">
        <v>201</v>
      </c>
      <c r="F161" s="9">
        <v>0.80348237071573603</v>
      </c>
      <c r="G161" s="13">
        <v>3</v>
      </c>
      <c r="H161" s="12">
        <v>7</v>
      </c>
      <c r="I161" s="15">
        <v>0.76200000000000001</v>
      </c>
      <c r="J161" s="2">
        <f>J162-0.0211035955336786</f>
        <v>0.56929658882079592</v>
      </c>
      <c r="K161" s="2">
        <f>K162-0.00551597293346159</f>
        <v>0.5633947647386981</v>
      </c>
      <c r="L161" s="2">
        <f>L162-0.0221946893199798</f>
        <v>0.40483360328981943</v>
      </c>
      <c r="M161" s="6">
        <v>67.884600000000006</v>
      </c>
      <c r="N161" s="6">
        <v>12.58990955</v>
      </c>
      <c r="O161" s="4">
        <f>O162-0.823995458051136</f>
        <v>4.8547935550433312</v>
      </c>
      <c r="P161" s="8">
        <f>P162-0.0259755902700831</f>
        <v>0.63303788383111348</v>
      </c>
      <c r="Q161" s="8">
        <f>Q162-0.025890842081256</f>
        <v>0.70597042059417681</v>
      </c>
      <c r="R161" s="8">
        <v>56.040470123291016</v>
      </c>
      <c r="S161">
        <v>4.6230260000000002E-2</v>
      </c>
      <c r="T161">
        <v>5.7180410000000001E-2</v>
      </c>
      <c r="U161">
        <v>6.6002099999999994E-2</v>
      </c>
      <c r="V161">
        <v>7.4006810000000006E-2</v>
      </c>
      <c r="W161">
        <v>8.1922980000000006E-2</v>
      </c>
      <c r="X161">
        <v>9.040281E-2</v>
      </c>
      <c r="Y161">
        <v>0.10034583</v>
      </c>
      <c r="Z161">
        <v>0.11355077</v>
      </c>
      <c r="AA161">
        <v>0.1354621</v>
      </c>
      <c r="AB161">
        <v>0.23489594</v>
      </c>
    </row>
    <row r="162" spans="1:28">
      <c r="A162" s="1" t="s">
        <v>196</v>
      </c>
      <c r="B162" s="1" t="s">
        <v>197</v>
      </c>
      <c r="C162" s="1">
        <v>8</v>
      </c>
      <c r="D162" s="1">
        <v>1995</v>
      </c>
      <c r="E162" s="1" t="s">
        <v>202</v>
      </c>
      <c r="F162" s="9">
        <v>0.80767782507923092</v>
      </c>
      <c r="G162" s="13">
        <v>4</v>
      </c>
      <c r="H162" s="12">
        <v>7</v>
      </c>
      <c r="I162" s="15">
        <v>0.75800000000000001</v>
      </c>
      <c r="J162" s="2">
        <f>J163-0.0211035955336786</f>
        <v>0.5904001843544745</v>
      </c>
      <c r="K162" s="2">
        <f>K163-0.00551597293346159</f>
        <v>0.56891073767215972</v>
      </c>
      <c r="L162" s="2">
        <f>L163-0.0221946893199798</f>
        <v>0.42702829260979924</v>
      </c>
      <c r="M162" s="6">
        <v>68.725700000000003</v>
      </c>
      <c r="N162" s="6">
        <v>12.90907955</v>
      </c>
      <c r="O162" s="4">
        <f>O163-0.823995458051136</f>
        <v>5.6787890130944669</v>
      </c>
      <c r="P162" s="8">
        <v>0.65901347410119659</v>
      </c>
      <c r="Q162" s="8">
        <v>0.73186126267543283</v>
      </c>
      <c r="R162" s="8">
        <v>61.328262329101563</v>
      </c>
      <c r="S162">
        <v>4.4047749999999997E-2</v>
      </c>
      <c r="T162">
        <v>5.7140690000000001E-2</v>
      </c>
      <c r="U162">
        <v>6.6867830000000003E-2</v>
      </c>
      <c r="V162">
        <v>7.5280570000000005E-2</v>
      </c>
      <c r="W162">
        <v>8.3339549999999998E-2</v>
      </c>
      <c r="X162">
        <v>9.1778730000000003E-2</v>
      </c>
      <c r="Y162">
        <v>0.10150745999999999</v>
      </c>
      <c r="Z162">
        <v>0.11425857</v>
      </c>
      <c r="AA162">
        <v>0.13519591</v>
      </c>
      <c r="AB162">
        <v>0.23058296</v>
      </c>
    </row>
    <row r="163" spans="1:28">
      <c r="A163" s="1" t="s">
        <v>196</v>
      </c>
      <c r="B163" s="1" t="s">
        <v>197</v>
      </c>
      <c r="C163" s="1">
        <v>8</v>
      </c>
      <c r="D163" s="1">
        <v>1996</v>
      </c>
      <c r="E163" s="1" t="s">
        <v>203</v>
      </c>
      <c r="F163" s="9">
        <v>0.81161868032419948</v>
      </c>
      <c r="G163" s="13">
        <v>5</v>
      </c>
      <c r="H163" s="12">
        <v>7</v>
      </c>
      <c r="I163" s="15">
        <v>0.75700000000000001</v>
      </c>
      <c r="J163" s="2">
        <v>0.61150377988815308</v>
      </c>
      <c r="K163" s="2">
        <v>0.57442671060562134</v>
      </c>
      <c r="L163" s="2">
        <v>0.44922298192977905</v>
      </c>
      <c r="M163" s="6">
        <v>70.144800000000004</v>
      </c>
      <c r="N163" s="6">
        <v>13.306340219999999</v>
      </c>
      <c r="O163" s="4">
        <v>6.5027844711456027</v>
      </c>
      <c r="P163" s="8">
        <v>0.6127924955909968</v>
      </c>
      <c r="Q163" s="8">
        <v>0.71698193191792325</v>
      </c>
      <c r="R163" s="8">
        <v>64.047386169433594</v>
      </c>
      <c r="S163">
        <v>4.1413499999999999E-2</v>
      </c>
      <c r="T163">
        <v>5.7092740000000003E-2</v>
      </c>
      <c r="U163">
        <v>6.7912760000000003E-2</v>
      </c>
      <c r="V163">
        <v>7.6817979999999994E-2</v>
      </c>
      <c r="W163">
        <v>8.5049319999999998E-2</v>
      </c>
      <c r="X163">
        <v>9.3439449999999993E-2</v>
      </c>
      <c r="Y163">
        <v>0.10290953</v>
      </c>
      <c r="Z163">
        <v>0.11511286</v>
      </c>
      <c r="AA163">
        <v>0.13487462</v>
      </c>
      <c r="AB163">
        <v>0.22537725</v>
      </c>
    </row>
    <row r="164" spans="1:28">
      <c r="A164" s="1" t="s">
        <v>196</v>
      </c>
      <c r="B164" s="1" t="s">
        <v>197</v>
      </c>
      <c r="C164" s="1">
        <v>8</v>
      </c>
      <c r="D164" s="1">
        <v>1997</v>
      </c>
      <c r="E164" s="1" t="s">
        <v>204</v>
      </c>
      <c r="F164" s="9">
        <v>0.8042303773853815</v>
      </c>
      <c r="G164" s="13">
        <v>6</v>
      </c>
      <c r="H164" s="12">
        <v>7</v>
      </c>
      <c r="I164" s="15">
        <v>0.75700000000000001</v>
      </c>
      <c r="J164" s="3">
        <f>AVERAGE(J163,J165)</f>
        <v>0.55346986651420593</v>
      </c>
      <c r="K164" s="3">
        <f>AVERAGE(K163,K165)</f>
        <v>0.58324044942855835</v>
      </c>
      <c r="L164" s="3">
        <f>AVERAGE(L163,L165)</f>
        <v>0.55235755443572998</v>
      </c>
      <c r="M164" s="6">
        <v>70.731999999999999</v>
      </c>
      <c r="N164" s="6">
        <v>13.73643017</v>
      </c>
      <c r="O164" s="4">
        <v>14.347210017453918</v>
      </c>
      <c r="P164" s="8">
        <v>0.70382365894438714</v>
      </c>
      <c r="Q164" s="8">
        <v>0.80668978495963928</v>
      </c>
      <c r="R164" s="8">
        <v>68.133682250976563</v>
      </c>
      <c r="S164">
        <v>4.1009759999999999E-2</v>
      </c>
      <c r="T164">
        <v>5.6913459999999999E-2</v>
      </c>
      <c r="U164">
        <v>6.7818310000000007E-2</v>
      </c>
      <c r="V164">
        <v>7.6765860000000005E-2</v>
      </c>
      <c r="W164">
        <v>8.5021269999999996E-2</v>
      </c>
      <c r="X164">
        <v>9.3425800000000003E-2</v>
      </c>
      <c r="Y164">
        <v>0.10290406000000001</v>
      </c>
      <c r="Z164">
        <v>0.11511043999999999</v>
      </c>
      <c r="AA164">
        <v>0.13486896000000001</v>
      </c>
      <c r="AB164">
        <v>0.22616209000000001</v>
      </c>
    </row>
    <row r="165" spans="1:28">
      <c r="A165" s="1" t="s">
        <v>196</v>
      </c>
      <c r="B165" s="1" t="s">
        <v>197</v>
      </c>
      <c r="C165" s="1">
        <v>8</v>
      </c>
      <c r="D165" s="1">
        <v>1998</v>
      </c>
      <c r="E165" s="1" t="s">
        <v>205</v>
      </c>
      <c r="F165" s="9">
        <v>0.79607827709098467</v>
      </c>
      <c r="G165" s="13">
        <v>7</v>
      </c>
      <c r="H165" s="12">
        <v>7</v>
      </c>
      <c r="I165" s="15">
        <v>0.76600000000000001</v>
      </c>
      <c r="J165" s="2">
        <v>0.49543595314025879</v>
      </c>
      <c r="K165" s="2">
        <v>0.59205418825149536</v>
      </c>
      <c r="L165" s="2">
        <v>0.65549212694168091</v>
      </c>
      <c r="M165" s="6">
        <v>70.217100000000002</v>
      </c>
      <c r="N165" s="6">
        <v>14.166520119999999</v>
      </c>
      <c r="O165" s="4">
        <v>5.3469001292090041</v>
      </c>
      <c r="P165" s="8">
        <v>0.73634345803325252</v>
      </c>
      <c r="Q165" s="8">
        <v>0.83203890024195992</v>
      </c>
      <c r="R165" s="8">
        <v>69.051918029785156</v>
      </c>
      <c r="S165">
        <v>4.0601190000000002E-2</v>
      </c>
      <c r="T165">
        <v>5.6732030000000003E-2</v>
      </c>
      <c r="U165">
        <v>6.7722729999999995E-2</v>
      </c>
      <c r="V165">
        <v>7.6713110000000001E-2</v>
      </c>
      <c r="W165">
        <v>8.4992880000000007E-2</v>
      </c>
      <c r="X165">
        <v>9.3411980000000006E-2</v>
      </c>
      <c r="Y165">
        <v>0.10289853</v>
      </c>
      <c r="Z165">
        <v>0.11510798999999999</v>
      </c>
      <c r="AA165">
        <v>0.13486324</v>
      </c>
      <c r="AB165">
        <v>0.22695634000000001</v>
      </c>
    </row>
    <row r="166" spans="1:28">
      <c r="A166" s="1" t="s">
        <v>196</v>
      </c>
      <c r="B166" s="1" t="s">
        <v>197</v>
      </c>
      <c r="C166" s="1">
        <v>8</v>
      </c>
      <c r="D166" s="1">
        <v>1999</v>
      </c>
      <c r="E166" s="1" t="s">
        <v>206</v>
      </c>
      <c r="F166" s="9">
        <v>0.81553642931720571</v>
      </c>
      <c r="G166" s="13">
        <v>8</v>
      </c>
      <c r="H166" s="12">
        <v>8</v>
      </c>
      <c r="I166" s="15">
        <v>0.76</v>
      </c>
      <c r="J166" s="3">
        <f>AVERAGE(J165,J167)</f>
        <v>0.59163141250610352</v>
      </c>
      <c r="K166" s="3">
        <f>AVERAGE(K165,K167)</f>
        <v>0.59338560700416565</v>
      </c>
      <c r="L166" s="3">
        <f>AVERAGE(L165,L167)</f>
        <v>0.74820750951766968</v>
      </c>
      <c r="M166" s="6">
        <v>71.114699999999999</v>
      </c>
      <c r="N166" s="6">
        <v>14.406649590000001</v>
      </c>
      <c r="O166" s="4">
        <v>-0.71782447627664681</v>
      </c>
      <c r="P166" s="8">
        <v>0.6986610792299901</v>
      </c>
      <c r="Q166" s="8">
        <v>0.74250345669933859</v>
      </c>
      <c r="R166" s="8">
        <v>70.140159606933594</v>
      </c>
      <c r="S166">
        <v>4.0187689999999998E-2</v>
      </c>
      <c r="T166">
        <v>5.654841E-2</v>
      </c>
      <c r="U166">
        <v>6.7626000000000006E-2</v>
      </c>
      <c r="V166">
        <v>7.6659720000000001E-2</v>
      </c>
      <c r="W166">
        <v>8.4964159999999997E-2</v>
      </c>
      <c r="X166">
        <v>9.339799E-2</v>
      </c>
      <c r="Y166">
        <v>0.10289292999999999</v>
      </c>
      <c r="Z166">
        <v>0.11510552</v>
      </c>
      <c r="AA166">
        <v>0.13485744</v>
      </c>
      <c r="AB166">
        <v>0.22776014999999999</v>
      </c>
    </row>
    <row r="167" spans="1:28">
      <c r="A167" s="1" t="s">
        <v>196</v>
      </c>
      <c r="B167" s="1" t="s">
        <v>197</v>
      </c>
      <c r="C167" s="1">
        <v>8</v>
      </c>
      <c r="D167" s="1">
        <v>2000</v>
      </c>
      <c r="E167" s="1" t="s">
        <v>207</v>
      </c>
      <c r="F167" s="9">
        <v>0.86625842053094004</v>
      </c>
      <c r="G167" s="13">
        <v>0</v>
      </c>
      <c r="H167" s="12">
        <v>9</v>
      </c>
      <c r="I167" s="15">
        <v>0.76</v>
      </c>
      <c r="J167" s="2">
        <v>0.68782687187194824</v>
      </c>
      <c r="K167" s="2">
        <v>0.59471702575683594</v>
      </c>
      <c r="L167" s="2">
        <v>0.84092289209365845</v>
      </c>
      <c r="M167" s="6">
        <v>71.329800000000006</v>
      </c>
      <c r="N167" s="6">
        <v>14.98546982</v>
      </c>
      <c r="O167" s="4">
        <v>9.5564184693248251</v>
      </c>
      <c r="P167" s="8">
        <v>0.61627394317074291</v>
      </c>
      <c r="Q167" s="8">
        <v>0.64868215848448829</v>
      </c>
      <c r="R167" s="8">
        <v>71.260536193847656</v>
      </c>
      <c r="S167">
        <v>3.9769180000000001E-2</v>
      </c>
      <c r="T167">
        <v>5.6362570000000001E-2</v>
      </c>
      <c r="U167">
        <v>6.7528099999999994E-2</v>
      </c>
      <c r="V167">
        <v>7.6605690000000004E-2</v>
      </c>
      <c r="W167">
        <v>8.4935079999999996E-2</v>
      </c>
      <c r="X167">
        <v>9.3383839999999996E-2</v>
      </c>
      <c r="Y167">
        <v>0.10288725999999999</v>
      </c>
      <c r="Z167">
        <v>0.11510301000000001</v>
      </c>
      <c r="AA167">
        <v>0.13485158</v>
      </c>
      <c r="AB167">
        <v>0.22857371000000001</v>
      </c>
    </row>
    <row r="168" spans="1:28">
      <c r="A168" s="1" t="s">
        <v>196</v>
      </c>
      <c r="B168" s="1" t="s">
        <v>197</v>
      </c>
      <c r="C168" s="1">
        <v>8</v>
      </c>
      <c r="D168" s="1">
        <v>2001</v>
      </c>
      <c r="E168" s="1" t="s">
        <v>208</v>
      </c>
      <c r="F168" s="9">
        <v>0.86708319867702699</v>
      </c>
      <c r="G168" s="13">
        <v>1</v>
      </c>
      <c r="H168" s="12">
        <v>9</v>
      </c>
      <c r="I168" s="15">
        <v>0.76</v>
      </c>
      <c r="J168" s="3">
        <f>AVERAGE(J167,J169)</f>
        <v>0.6778566837310791</v>
      </c>
      <c r="K168" s="3">
        <f>AVERAGE(K167,K169)</f>
        <v>0.69327741861343384</v>
      </c>
      <c r="L168" s="3">
        <f>AVERAGE(L167,L169)</f>
        <v>0.79005703330039978</v>
      </c>
      <c r="M168" s="6">
        <v>71.418499999999995</v>
      </c>
      <c r="N168" s="6">
        <v>15.42988968</v>
      </c>
      <c r="O168" s="4">
        <v>6.6810335408990369</v>
      </c>
      <c r="P168" s="8">
        <v>0.61251964164086536</v>
      </c>
      <c r="Q168" s="8">
        <v>0.6520502373742123</v>
      </c>
      <c r="R168" s="8">
        <v>72.545333862304688</v>
      </c>
      <c r="S168">
        <v>3.9345570000000003E-2</v>
      </c>
      <c r="T168">
        <v>5.6174460000000002E-2</v>
      </c>
      <c r="U168">
        <v>6.7429000000000003E-2</v>
      </c>
      <c r="V168">
        <v>7.6550999999999994E-2</v>
      </c>
      <c r="W168">
        <v>8.4905649999999999E-2</v>
      </c>
      <c r="X168">
        <v>9.3369510000000003E-2</v>
      </c>
      <c r="Y168">
        <v>0.10288153</v>
      </c>
      <c r="Z168">
        <v>0.11510047</v>
      </c>
      <c r="AA168">
        <v>0.13484563999999999</v>
      </c>
      <c r="AB168">
        <v>0.2293972</v>
      </c>
    </row>
    <row r="169" spans="1:28">
      <c r="A169" s="1" t="s">
        <v>196</v>
      </c>
      <c r="B169" s="1" t="s">
        <v>197</v>
      </c>
      <c r="C169" s="1">
        <v>8</v>
      </c>
      <c r="D169" s="1">
        <v>2002</v>
      </c>
      <c r="E169" s="1" t="s">
        <v>209</v>
      </c>
      <c r="F169" s="9">
        <v>0.86790797682311405</v>
      </c>
      <c r="G169" s="13">
        <v>2</v>
      </c>
      <c r="H169" s="12">
        <v>9</v>
      </c>
      <c r="I169" s="15">
        <v>0.76</v>
      </c>
      <c r="J169" s="2">
        <v>0.66788649559020996</v>
      </c>
      <c r="K169" s="2">
        <v>0.79183781147003174</v>
      </c>
      <c r="L169" s="2">
        <v>0.73919117450714111</v>
      </c>
      <c r="M169" s="6">
        <v>71.870800000000003</v>
      </c>
      <c r="N169" s="6">
        <v>15.63121033</v>
      </c>
      <c r="O169" s="4">
        <v>7.4498404282868194</v>
      </c>
      <c r="P169" s="8">
        <v>0.57955879006670441</v>
      </c>
      <c r="Q169" s="8">
        <v>0.65362335699986462</v>
      </c>
      <c r="R169" s="8">
        <v>72.399269104003906</v>
      </c>
      <c r="S169">
        <v>3.8916760000000002E-2</v>
      </c>
      <c r="T169">
        <v>5.5984039999999999E-2</v>
      </c>
      <c r="U169">
        <v>6.7328689999999997E-2</v>
      </c>
      <c r="V169">
        <v>7.6495640000000004E-2</v>
      </c>
      <c r="W169">
        <v>8.4875850000000003E-2</v>
      </c>
      <c r="X169">
        <v>9.3354999999999994E-2</v>
      </c>
      <c r="Y169">
        <v>0.10287572</v>
      </c>
      <c r="Z169">
        <v>0.1150979</v>
      </c>
      <c r="AA169">
        <v>0.13483962999999999</v>
      </c>
      <c r="AB169">
        <v>0.23023078999999999</v>
      </c>
    </row>
    <row r="170" spans="1:28">
      <c r="A170" s="1" t="s">
        <v>196</v>
      </c>
      <c r="B170" s="1" t="s">
        <v>197</v>
      </c>
      <c r="C170" s="1">
        <v>8</v>
      </c>
      <c r="D170" s="1">
        <v>2003</v>
      </c>
      <c r="E170" s="1" t="s">
        <v>210</v>
      </c>
      <c r="F170" s="9">
        <v>0.92760136045162522</v>
      </c>
      <c r="G170" s="13">
        <v>3</v>
      </c>
      <c r="H170" s="12">
        <v>9</v>
      </c>
      <c r="I170" s="15">
        <v>0.76200000000000001</v>
      </c>
      <c r="J170" s="2">
        <v>0.8841593861579895</v>
      </c>
      <c r="K170" s="2">
        <v>0.77081787586212158</v>
      </c>
      <c r="L170" s="2">
        <v>0.92272549867630005</v>
      </c>
      <c r="M170" s="6">
        <v>72.157899999999998</v>
      </c>
      <c r="N170" s="6">
        <v>15.717740060000001</v>
      </c>
      <c r="O170" s="4">
        <v>8.2777122848210212</v>
      </c>
      <c r="P170" s="8">
        <v>0.57162288296567443</v>
      </c>
      <c r="Q170" s="8">
        <v>0.65614586938010566</v>
      </c>
      <c r="R170" s="8">
        <v>73.33758544921875</v>
      </c>
      <c r="S170">
        <v>3.7577520000000003E-2</v>
      </c>
      <c r="T170">
        <v>5.522664E-2</v>
      </c>
      <c r="U170">
        <v>6.6856150000000003E-2</v>
      </c>
      <c r="V170">
        <v>7.621472E-2</v>
      </c>
      <c r="W170">
        <v>8.4749320000000003E-2</v>
      </c>
      <c r="X170">
        <v>9.3370720000000004E-2</v>
      </c>
      <c r="Y170">
        <v>0.10303995000000001</v>
      </c>
      <c r="Z170">
        <v>0.11544192</v>
      </c>
      <c r="AA170">
        <v>0.13546008000000001</v>
      </c>
      <c r="AB170">
        <v>0.23206299999999999</v>
      </c>
    </row>
    <row r="171" spans="1:28">
      <c r="A171" s="1" t="s">
        <v>196</v>
      </c>
      <c r="B171" s="1" t="s">
        <v>197</v>
      </c>
      <c r="C171" s="1">
        <v>8</v>
      </c>
      <c r="D171" s="1">
        <v>2004</v>
      </c>
      <c r="E171" s="1" t="s">
        <v>211</v>
      </c>
      <c r="F171" s="9">
        <v>0.94713855157860971</v>
      </c>
      <c r="G171" s="13">
        <v>4</v>
      </c>
      <c r="H171" s="12">
        <v>9</v>
      </c>
      <c r="I171" s="15">
        <v>0.76200000000000001</v>
      </c>
      <c r="J171" s="2">
        <v>0.90803909301757813</v>
      </c>
      <c r="K171" s="2">
        <v>0.88301777839660645</v>
      </c>
      <c r="L171" s="2">
        <v>0.98284685611724854</v>
      </c>
      <c r="M171" s="6">
        <v>72.643799999999999</v>
      </c>
      <c r="N171" s="6">
        <v>15.87446976</v>
      </c>
      <c r="O171" s="4">
        <v>7.4444163745782674</v>
      </c>
      <c r="P171" s="8">
        <v>0.6107933564334046</v>
      </c>
      <c r="Q171" s="8">
        <v>0.68898872396192101</v>
      </c>
      <c r="R171" s="8">
        <v>75.3438720703125</v>
      </c>
      <c r="S171">
        <v>3.623001E-2</v>
      </c>
      <c r="T171">
        <v>5.4464560000000002E-2</v>
      </c>
      <c r="U171">
        <v>6.6380690000000006E-2</v>
      </c>
      <c r="V171">
        <v>7.5932070000000004E-2</v>
      </c>
      <c r="W171">
        <v>8.4622000000000003E-2</v>
      </c>
      <c r="X171">
        <v>9.3386529999999995E-2</v>
      </c>
      <c r="Y171">
        <v>0.10320517999999999</v>
      </c>
      <c r="Z171">
        <v>0.11578806</v>
      </c>
      <c r="AA171">
        <v>0.13608437000000001</v>
      </c>
      <c r="AB171">
        <v>0.23390653</v>
      </c>
    </row>
    <row r="172" spans="1:28">
      <c r="A172" s="1" t="s">
        <v>196</v>
      </c>
      <c r="B172" s="1" t="s">
        <v>197</v>
      </c>
      <c r="C172" s="1">
        <v>8</v>
      </c>
      <c r="D172" s="1">
        <v>2005</v>
      </c>
      <c r="E172" s="1" t="s">
        <v>212</v>
      </c>
      <c r="F172" s="9">
        <v>0.95438077231121443</v>
      </c>
      <c r="G172" s="13">
        <v>5</v>
      </c>
      <c r="H172" s="12">
        <v>9</v>
      </c>
      <c r="I172" s="15">
        <v>0.76200000000000001</v>
      </c>
      <c r="J172" s="2">
        <v>0.94014054536819458</v>
      </c>
      <c r="K172" s="2">
        <v>0.90370863676071167</v>
      </c>
      <c r="L172" s="2">
        <v>0.99483126401901245</v>
      </c>
      <c r="M172" s="6">
        <v>73.197100000000006</v>
      </c>
      <c r="N172" s="6">
        <v>16.12035942</v>
      </c>
      <c r="O172" s="4">
        <v>10.154994792627576</v>
      </c>
      <c r="P172" s="8">
        <v>0.65435020060352966</v>
      </c>
      <c r="Q172" s="8">
        <v>0.7050379652428268</v>
      </c>
      <c r="R172" s="8">
        <v>75.535110473632813</v>
      </c>
      <c r="S172">
        <v>3.7935209999999997E-2</v>
      </c>
      <c r="T172">
        <v>5.5417750000000002E-2</v>
      </c>
      <c r="U172">
        <v>6.6124719999999998E-2</v>
      </c>
      <c r="V172">
        <v>7.5448200000000007E-2</v>
      </c>
      <c r="W172">
        <v>8.4603339999999999E-2</v>
      </c>
      <c r="X172">
        <v>9.4382610000000006E-2</v>
      </c>
      <c r="Y172">
        <v>0.10572156000000001</v>
      </c>
      <c r="Z172">
        <v>0.12032424</v>
      </c>
      <c r="AA172">
        <v>0.14286926</v>
      </c>
      <c r="AB172">
        <v>0.21717312999999999</v>
      </c>
    </row>
    <row r="173" spans="1:28">
      <c r="A173" s="1" t="s">
        <v>196</v>
      </c>
      <c r="B173" s="1" t="s">
        <v>197</v>
      </c>
      <c r="C173" s="1">
        <v>8</v>
      </c>
      <c r="D173" s="1">
        <v>2006</v>
      </c>
      <c r="E173" s="1" t="s">
        <v>213</v>
      </c>
      <c r="F173" s="9">
        <v>1.0262778922713072</v>
      </c>
      <c r="G173" s="13">
        <v>6</v>
      </c>
      <c r="H173" s="12">
        <v>9</v>
      </c>
      <c r="I173" s="15">
        <v>0.76400000000000001</v>
      </c>
      <c r="J173" s="2">
        <v>1.1508692502975464</v>
      </c>
      <c r="K173" s="2">
        <v>1.1297320127487183</v>
      </c>
      <c r="L173" s="2">
        <v>1.0123438835144043</v>
      </c>
      <c r="M173" s="6">
        <v>73.479200000000006</v>
      </c>
      <c r="N173" s="6">
        <v>16.065000529999999</v>
      </c>
      <c r="O173" s="4">
        <v>10.414734231302631</v>
      </c>
      <c r="P173" s="8">
        <v>0.63266764586448598</v>
      </c>
      <c r="Q173" s="8">
        <v>0.73376456360228848</v>
      </c>
      <c r="R173" s="8">
        <v>76.499954223632813</v>
      </c>
      <c r="S173">
        <v>3.813391E-2</v>
      </c>
      <c r="T173">
        <v>5.564326E-2</v>
      </c>
      <c r="U173">
        <v>6.634785E-2</v>
      </c>
      <c r="V173">
        <v>7.5657650000000007E-2</v>
      </c>
      <c r="W173">
        <v>8.478861E-2</v>
      </c>
      <c r="X173">
        <v>9.453056E-2</v>
      </c>
      <c r="Y173">
        <v>0.10581219</v>
      </c>
      <c r="Z173">
        <v>0.12032103</v>
      </c>
      <c r="AA173">
        <v>0.14268317</v>
      </c>
      <c r="AB173">
        <v>0.21608178</v>
      </c>
    </row>
    <row r="174" spans="1:28">
      <c r="A174" s="1" t="s">
        <v>196</v>
      </c>
      <c r="B174" s="1" t="s">
        <v>197</v>
      </c>
      <c r="C174" s="1">
        <v>8</v>
      </c>
      <c r="D174" s="1">
        <v>2007</v>
      </c>
      <c r="E174" s="1" t="s">
        <v>214</v>
      </c>
      <c r="F174" s="9">
        <v>0.98598911692369295</v>
      </c>
      <c r="G174" s="13">
        <v>7</v>
      </c>
      <c r="H174" s="12">
        <v>9</v>
      </c>
      <c r="I174" s="15">
        <v>0.76</v>
      </c>
      <c r="J174" s="2">
        <v>1.0110381841659546</v>
      </c>
      <c r="K174" s="2">
        <v>1.1222754716873169</v>
      </c>
      <c r="L174" s="2">
        <v>0.96780771017074585</v>
      </c>
      <c r="M174" s="6">
        <v>73.605099999999993</v>
      </c>
      <c r="N174" s="6">
        <v>16.114929199999999</v>
      </c>
      <c r="O174" s="4">
        <v>8.0710253336896471</v>
      </c>
      <c r="P174" s="8">
        <v>0.62598572774629191</v>
      </c>
      <c r="Q174" s="8">
        <v>0.71389028477805516</v>
      </c>
      <c r="R174" s="8">
        <v>78.148361206054688</v>
      </c>
      <c r="S174">
        <v>4.0555239999999999E-2</v>
      </c>
      <c r="T174">
        <v>5.7263389999999997E-2</v>
      </c>
      <c r="U174">
        <v>6.7333180000000006E-2</v>
      </c>
      <c r="V174">
        <v>7.6103680000000007E-2</v>
      </c>
      <c r="W174">
        <v>8.4750640000000002E-2</v>
      </c>
      <c r="X174">
        <v>9.4043429999999997E-2</v>
      </c>
      <c r="Y174">
        <v>0.10489983</v>
      </c>
      <c r="Z174">
        <v>0.11900583000000001</v>
      </c>
      <c r="AA174">
        <v>0.14101837</v>
      </c>
      <c r="AB174">
        <v>0.21502641</v>
      </c>
    </row>
    <row r="175" spans="1:28">
      <c r="A175" s="1" t="s">
        <v>196</v>
      </c>
      <c r="B175" s="1" t="s">
        <v>197</v>
      </c>
      <c r="C175" s="1">
        <v>8</v>
      </c>
      <c r="D175" s="1">
        <v>2008</v>
      </c>
      <c r="E175" s="1" t="s">
        <v>215</v>
      </c>
      <c r="F175" s="9">
        <v>1.0199197563204332</v>
      </c>
      <c r="G175" s="13">
        <v>8</v>
      </c>
      <c r="H175" s="12">
        <v>9</v>
      </c>
      <c r="I175" s="15">
        <v>0.76500000000000001</v>
      </c>
      <c r="J175" s="2">
        <v>1.1636123657226563</v>
      </c>
      <c r="K175" s="2">
        <v>1.1554397344589233</v>
      </c>
      <c r="L175" s="2">
        <v>0.95243507623672485</v>
      </c>
      <c r="M175" s="6">
        <v>74.412000000000006</v>
      </c>
      <c r="N175" s="6">
        <v>16.10434914</v>
      </c>
      <c r="O175" s="4">
        <v>-4.8772865281689235</v>
      </c>
      <c r="P175" s="8">
        <v>0.66392252430848742</v>
      </c>
      <c r="Q175" s="8">
        <v>0.70296798712533548</v>
      </c>
      <c r="R175" s="8">
        <v>79.005294799804688</v>
      </c>
      <c r="S175">
        <v>4.1085389999999999E-2</v>
      </c>
      <c r="T175">
        <v>5.7349280000000002E-2</v>
      </c>
      <c r="U175">
        <v>6.7145010000000005E-2</v>
      </c>
      <c r="V175">
        <v>7.5717000000000007E-2</v>
      </c>
      <c r="W175">
        <v>8.4218929999999997E-2</v>
      </c>
      <c r="X175">
        <v>9.3417650000000005E-2</v>
      </c>
      <c r="Y175">
        <v>0.10424419</v>
      </c>
      <c r="Z175">
        <v>0.11842874</v>
      </c>
      <c r="AA175">
        <v>0.14078571000000001</v>
      </c>
      <c r="AB175">
        <v>0.2176081</v>
      </c>
    </row>
    <row r="176" spans="1:28">
      <c r="A176" s="1" t="s">
        <v>196</v>
      </c>
      <c r="B176" s="1" t="s">
        <v>197</v>
      </c>
      <c r="C176" s="1">
        <v>8</v>
      </c>
      <c r="D176" s="1">
        <v>2009</v>
      </c>
      <c r="E176" s="1" t="s">
        <v>216</v>
      </c>
      <c r="F176" s="9">
        <v>0.98016234151555759</v>
      </c>
      <c r="G176" s="13">
        <v>9</v>
      </c>
      <c r="H176" s="12">
        <v>9</v>
      </c>
      <c r="I176" s="15">
        <v>0.76400000000000001</v>
      </c>
      <c r="J176" s="2">
        <v>1.0047928094863892</v>
      </c>
      <c r="K176" s="2">
        <v>1.1246585845947266</v>
      </c>
      <c r="L176" s="2">
        <v>1.0006825923919678</v>
      </c>
      <c r="M176" s="6">
        <v>75.191900000000004</v>
      </c>
      <c r="N176" s="6">
        <v>16.180219650000002</v>
      </c>
      <c r="O176" s="4">
        <v>-14.464328383945841</v>
      </c>
      <c r="P176" s="8">
        <v>0.6086437620083307</v>
      </c>
      <c r="Q176" s="8">
        <v>0.55900371472791688</v>
      </c>
      <c r="R176" s="8">
        <v>79.011390686035156</v>
      </c>
      <c r="S176">
        <v>3.980123E-2</v>
      </c>
      <c r="T176">
        <v>5.67847E-2</v>
      </c>
      <c r="U176">
        <v>6.7996760000000003E-2</v>
      </c>
      <c r="V176">
        <v>7.7027059999999994E-2</v>
      </c>
      <c r="W176">
        <v>8.5266320000000007E-2</v>
      </c>
      <c r="X176">
        <v>9.3592040000000001E-2</v>
      </c>
      <c r="Y176">
        <v>0.10293176</v>
      </c>
      <c r="Z176">
        <v>0.11491309</v>
      </c>
      <c r="AA176">
        <v>0.13425466999999999</v>
      </c>
      <c r="AB176">
        <v>0.22743239000000001</v>
      </c>
    </row>
    <row r="177" spans="1:28">
      <c r="A177" s="1" t="s">
        <v>196</v>
      </c>
      <c r="B177" s="1" t="s">
        <v>197</v>
      </c>
      <c r="C177" s="1">
        <v>8</v>
      </c>
      <c r="D177" s="1">
        <v>2010</v>
      </c>
      <c r="E177" s="1" t="s">
        <v>217</v>
      </c>
      <c r="F177" s="9">
        <v>0.99598840401156907</v>
      </c>
      <c r="G177" s="13">
        <v>10</v>
      </c>
      <c r="H177" s="12">
        <v>9</v>
      </c>
      <c r="I177" s="15">
        <v>0.76900000000000002</v>
      </c>
      <c r="J177" s="2">
        <v>1.0802552700042725</v>
      </c>
      <c r="K177" s="2">
        <v>1.1531299352645874</v>
      </c>
      <c r="L177" s="2">
        <v>0.98953628540039063</v>
      </c>
      <c r="M177" s="6">
        <v>75.748500000000007</v>
      </c>
      <c r="N177" s="6">
        <v>16.397790910000001</v>
      </c>
      <c r="O177" s="4">
        <v>2.6781640390881591</v>
      </c>
      <c r="P177" s="8">
        <v>0.75049316187533599</v>
      </c>
      <c r="Q177" s="8">
        <v>0.68628907891085211</v>
      </c>
      <c r="R177" s="8">
        <v>79.817481994628906</v>
      </c>
      <c r="S177">
        <v>3.8372940000000001E-2</v>
      </c>
      <c r="T177">
        <v>5.5752860000000001E-2</v>
      </c>
      <c r="U177">
        <v>6.7263649999999994E-2</v>
      </c>
      <c r="V177">
        <v>7.6548660000000004E-2</v>
      </c>
      <c r="W177">
        <v>8.5027850000000002E-2</v>
      </c>
      <c r="X177">
        <v>9.3600939999999994E-2</v>
      </c>
      <c r="Y177">
        <v>0.10322181</v>
      </c>
      <c r="Z177">
        <v>0.11556668</v>
      </c>
      <c r="AA177">
        <v>0.13549586</v>
      </c>
      <c r="AB177">
        <v>0.22914877</v>
      </c>
    </row>
    <row r="178" spans="1:28">
      <c r="A178" s="1" t="s">
        <v>196</v>
      </c>
      <c r="B178" s="1" t="s">
        <v>197</v>
      </c>
      <c r="C178" s="1">
        <v>8</v>
      </c>
      <c r="D178" s="1">
        <v>2011</v>
      </c>
      <c r="E178" s="1" t="s">
        <v>218</v>
      </c>
      <c r="F178" s="9">
        <v>0.9974887040617777</v>
      </c>
      <c r="G178" s="13">
        <v>11</v>
      </c>
      <c r="H178" s="12">
        <v>9</v>
      </c>
      <c r="I178" s="15">
        <v>0.76900000000000002</v>
      </c>
      <c r="J178" s="2">
        <v>1.0708596706390381</v>
      </c>
      <c r="K178" s="2">
        <v>1.1758149862289429</v>
      </c>
      <c r="L178" s="2">
        <v>1.0454483032226563</v>
      </c>
      <c r="M178" s="6">
        <v>76.468100000000007</v>
      </c>
      <c r="N178" s="6">
        <v>16.502719880000001</v>
      </c>
      <c r="O178" s="4">
        <v>7.5892116646181478</v>
      </c>
      <c r="P178" s="8">
        <v>0.86603791415086517</v>
      </c>
      <c r="Q178" s="8">
        <v>0.80788188416607631</v>
      </c>
      <c r="R178" s="8">
        <v>81.2596435546875</v>
      </c>
      <c r="S178">
        <v>3.7452140000000002E-2</v>
      </c>
      <c r="T178">
        <v>5.6138840000000002E-2</v>
      </c>
      <c r="U178">
        <v>6.7964209999999997E-2</v>
      </c>
      <c r="V178">
        <v>7.7303960000000005E-2</v>
      </c>
      <c r="W178">
        <v>8.5728239999999997E-2</v>
      </c>
      <c r="X178">
        <v>9.4176389999999999E-2</v>
      </c>
      <c r="Y178">
        <v>0.10360198</v>
      </c>
      <c r="Z178">
        <v>0.1156437</v>
      </c>
      <c r="AA178">
        <v>0.13501827</v>
      </c>
      <c r="AB178">
        <v>0.22697226000000001</v>
      </c>
    </row>
    <row r="179" spans="1:28">
      <c r="A179" s="1" t="s">
        <v>196</v>
      </c>
      <c r="B179" s="1" t="s">
        <v>197</v>
      </c>
      <c r="C179" s="1">
        <v>8</v>
      </c>
      <c r="D179" s="1">
        <v>2012</v>
      </c>
      <c r="E179" s="1" t="s">
        <v>219</v>
      </c>
      <c r="F179" s="9">
        <v>0.96613909610672177</v>
      </c>
      <c r="G179" s="13">
        <v>12</v>
      </c>
      <c r="H179" s="12">
        <v>9</v>
      </c>
      <c r="I179" s="15">
        <v>0.77</v>
      </c>
      <c r="J179" s="2">
        <v>0.94804078340530396</v>
      </c>
      <c r="K179" s="2">
        <v>1.1509414911270142</v>
      </c>
      <c r="L179" s="2">
        <v>1.0882983207702637</v>
      </c>
      <c r="M179" s="6">
        <v>76.545400000000001</v>
      </c>
      <c r="N179" s="6">
        <v>16.50991058</v>
      </c>
      <c r="O179" s="4">
        <v>3.5983621595667898</v>
      </c>
      <c r="P179" s="8">
        <v>0.86207792268680106</v>
      </c>
      <c r="Q179" s="8">
        <v>0.84552134150731695</v>
      </c>
      <c r="R179" s="8">
        <v>81.612449645996094</v>
      </c>
      <c r="S179">
        <v>3.9153609999999998E-2</v>
      </c>
      <c r="T179">
        <v>5.6431120000000001E-2</v>
      </c>
      <c r="U179">
        <v>6.7843340000000002E-2</v>
      </c>
      <c r="V179">
        <v>7.703691E-2</v>
      </c>
      <c r="W179">
        <v>8.5425959999999995E-2</v>
      </c>
      <c r="X179">
        <v>9.3903210000000001E-2</v>
      </c>
      <c r="Y179">
        <v>0.10341237</v>
      </c>
      <c r="Z179">
        <v>0.11560893</v>
      </c>
      <c r="AA179">
        <v>0.13528846999999999</v>
      </c>
      <c r="AB179">
        <v>0.22589608</v>
      </c>
    </row>
    <row r="180" spans="1:28">
      <c r="A180" s="1" t="s">
        <v>196</v>
      </c>
      <c r="B180" s="1" t="s">
        <v>197</v>
      </c>
      <c r="C180" s="1">
        <v>8</v>
      </c>
      <c r="D180" s="1">
        <v>2013</v>
      </c>
      <c r="E180" s="1" t="s">
        <v>220</v>
      </c>
      <c r="F180" s="9">
        <v>0.98030226164820888</v>
      </c>
      <c r="G180" s="13">
        <v>13</v>
      </c>
      <c r="H180" s="12">
        <v>9</v>
      </c>
      <c r="I180" s="15">
        <v>0.76600000000000001</v>
      </c>
      <c r="J180" s="2">
        <v>0.9696124792098999</v>
      </c>
      <c r="K180" s="2">
        <v>1.1914879083633423</v>
      </c>
      <c r="L180" s="2">
        <v>1.1815391778945923</v>
      </c>
      <c r="M180" s="6">
        <v>77.127200000000002</v>
      </c>
      <c r="N180" s="6">
        <v>16.423879620000001</v>
      </c>
      <c r="O180" s="4">
        <v>1.8201541606954947</v>
      </c>
      <c r="P180" s="8">
        <v>0.84568170203837134</v>
      </c>
      <c r="Q180" s="8">
        <v>0.81884664326978729</v>
      </c>
      <c r="R180" s="8">
        <v>81.760986328125</v>
      </c>
      <c r="S180">
        <v>3.8788589999999998E-2</v>
      </c>
      <c r="T180">
        <v>5.6133870000000002E-2</v>
      </c>
      <c r="U180">
        <v>6.6691249999999994E-2</v>
      </c>
      <c r="V180">
        <v>7.5868820000000003E-2</v>
      </c>
      <c r="W180">
        <v>8.487451E-2</v>
      </c>
      <c r="X180">
        <v>9.4492389999999996E-2</v>
      </c>
      <c r="Y180">
        <v>0.10564541</v>
      </c>
      <c r="Z180">
        <v>0.12001261000000001</v>
      </c>
      <c r="AA180">
        <v>0.14220145000000001</v>
      </c>
      <c r="AB180">
        <v>0.21529108999999999</v>
      </c>
    </row>
    <row r="181" spans="1:28">
      <c r="A181" s="1" t="s">
        <v>196</v>
      </c>
      <c r="B181" s="1" t="s">
        <v>197</v>
      </c>
      <c r="C181" s="1">
        <v>8</v>
      </c>
      <c r="D181" s="1">
        <v>2014</v>
      </c>
      <c r="E181" s="1" t="s">
        <v>221</v>
      </c>
      <c r="F181" s="9">
        <v>1.0161643669855562</v>
      </c>
      <c r="G181" s="13">
        <v>14</v>
      </c>
      <c r="H181" s="12">
        <v>9</v>
      </c>
      <c r="I181" s="15">
        <v>0.76900000000000002</v>
      </c>
      <c r="J181" s="2">
        <v>1.012398362159729</v>
      </c>
      <c r="K181" s="2">
        <v>1.3699887990951538</v>
      </c>
      <c r="L181" s="2">
        <v>1.2990083694458008</v>
      </c>
      <c r="M181" s="6">
        <v>77.140600000000006</v>
      </c>
      <c r="N181" s="6">
        <v>16.219890589999999</v>
      </c>
      <c r="O181" s="4">
        <v>3.2818748136628386</v>
      </c>
      <c r="P181" s="8">
        <v>0.8186543288169239</v>
      </c>
      <c r="Q181" s="8">
        <v>0.78376041850286404</v>
      </c>
      <c r="R181" s="8">
        <v>81.997322082519531</v>
      </c>
      <c r="S181">
        <v>3.8788589999999998E-2</v>
      </c>
      <c r="T181">
        <v>5.6133870000000002E-2</v>
      </c>
      <c r="U181">
        <v>6.6691249999999994E-2</v>
      </c>
      <c r="V181">
        <v>7.5868820000000003E-2</v>
      </c>
      <c r="W181">
        <v>8.487451E-2</v>
      </c>
      <c r="X181">
        <v>9.4492389999999996E-2</v>
      </c>
      <c r="Y181">
        <v>0.10564541</v>
      </c>
      <c r="Z181">
        <v>0.12001261000000001</v>
      </c>
      <c r="AA181">
        <v>0.14220145000000001</v>
      </c>
      <c r="AB181">
        <v>0.21529108999999999</v>
      </c>
    </row>
    <row r="182" spans="1:28">
      <c r="A182" s="1" t="s">
        <v>196</v>
      </c>
      <c r="B182" s="1" t="s">
        <v>197</v>
      </c>
      <c r="C182" s="1">
        <v>8</v>
      </c>
      <c r="D182" s="1">
        <v>2015</v>
      </c>
      <c r="E182" s="1" t="s">
        <v>222</v>
      </c>
      <c r="F182" s="9">
        <v>1.0186488803686751</v>
      </c>
      <c r="G182" s="13">
        <v>15</v>
      </c>
      <c r="H182" s="12">
        <v>9</v>
      </c>
      <c r="I182" s="15">
        <v>0.77600000000000002</v>
      </c>
      <c r="J182" s="2">
        <v>1.0645778179168701</v>
      </c>
      <c r="K182" s="2">
        <v>1.3264971971511841</v>
      </c>
      <c r="L182" s="2">
        <v>1.29068922996521</v>
      </c>
      <c r="M182" s="6">
        <v>77.656300000000002</v>
      </c>
      <c r="N182" s="6">
        <v>16.11494064</v>
      </c>
      <c r="O182" s="4">
        <v>1.7862746942617633</v>
      </c>
      <c r="P182" s="8">
        <v>0.77435498441644324</v>
      </c>
      <c r="Q182" s="8">
        <v>0.73501691260131052</v>
      </c>
      <c r="R182" s="8">
        <v>82.816139221191406</v>
      </c>
      <c r="S182">
        <v>3.8788589999999998E-2</v>
      </c>
      <c r="T182">
        <v>5.6133870000000002E-2</v>
      </c>
      <c r="U182">
        <v>6.6691249999999994E-2</v>
      </c>
      <c r="V182">
        <v>7.5868820000000003E-2</v>
      </c>
      <c r="W182">
        <v>8.487451E-2</v>
      </c>
      <c r="X182">
        <v>9.4492389999999996E-2</v>
      </c>
      <c r="Y182">
        <v>0.10564541</v>
      </c>
      <c r="Z182">
        <v>0.12001261000000001</v>
      </c>
      <c r="AA182">
        <v>0.14220145000000001</v>
      </c>
      <c r="AB182">
        <v>0.21529108999999999</v>
      </c>
    </row>
    <row r="183" spans="1:28">
      <c r="A183" s="1" t="s">
        <v>196</v>
      </c>
      <c r="B183" s="1" t="s">
        <v>197</v>
      </c>
      <c r="C183" s="1">
        <v>8</v>
      </c>
      <c r="D183" s="1">
        <v>2016</v>
      </c>
      <c r="E183" s="1" t="s">
        <v>223</v>
      </c>
      <c r="F183" s="9">
        <v>1.003529754044594</v>
      </c>
      <c r="G183" s="13">
        <v>16</v>
      </c>
      <c r="H183" s="12">
        <v>9</v>
      </c>
      <c r="I183" s="15">
        <v>0.80600000000000005</v>
      </c>
      <c r="J183" s="2">
        <v>1.085860013961792</v>
      </c>
      <c r="K183" s="2">
        <v>1.2185022830963135</v>
      </c>
      <c r="L183" s="2">
        <v>1.2668979167938232</v>
      </c>
      <c r="M183" s="6">
        <v>77.820099999999996</v>
      </c>
      <c r="N183" s="6">
        <v>16.06361961</v>
      </c>
      <c r="O183" s="4">
        <v>3.1255383045875078</v>
      </c>
      <c r="P183" s="8">
        <v>0.77007537735810005</v>
      </c>
      <c r="Q183" s="8">
        <v>0.73401159007923056</v>
      </c>
      <c r="R183" s="8">
        <v>82.645881652832031</v>
      </c>
      <c r="S183">
        <f>S182</f>
        <v>3.8788589999999998E-2</v>
      </c>
      <c r="T183">
        <f t="shared" ref="T183" si="30">T182</f>
        <v>5.6133870000000002E-2</v>
      </c>
      <c r="U183">
        <f t="shared" ref="U183" si="31">U182</f>
        <v>6.6691249999999994E-2</v>
      </c>
      <c r="V183">
        <f t="shared" ref="V183" si="32">V182</f>
        <v>7.5868820000000003E-2</v>
      </c>
      <c r="W183">
        <f t="shared" ref="W183" si="33">W182</f>
        <v>8.487451E-2</v>
      </c>
      <c r="X183">
        <f t="shared" ref="X183" si="34">X182</f>
        <v>9.4492389999999996E-2</v>
      </c>
      <c r="Y183">
        <f t="shared" ref="Y183" si="35">Y182</f>
        <v>0.10564541</v>
      </c>
      <c r="Z183">
        <f t="shared" ref="Z183" si="36">Z182</f>
        <v>0.12001261000000001</v>
      </c>
      <c r="AA183">
        <f t="shared" ref="AA183" si="37">AA182</f>
        <v>0.14220145000000001</v>
      </c>
      <c r="AB183">
        <f t="shared" ref="AB183" si="38">AB182</f>
        <v>0.21529108999999999</v>
      </c>
    </row>
    <row r="184" spans="1:28">
      <c r="A184" s="1" t="s">
        <v>224</v>
      </c>
      <c r="B184" s="1" t="s">
        <v>225</v>
      </c>
      <c r="C184" s="1">
        <v>9</v>
      </c>
      <c r="D184" s="1">
        <v>1991</v>
      </c>
      <c r="E184" s="1" t="s">
        <v>226</v>
      </c>
      <c r="F184" s="9">
        <v>0.20017203215710841</v>
      </c>
      <c r="G184" s="13">
        <v>0</v>
      </c>
      <c r="H184" s="12">
        <v>4</v>
      </c>
      <c r="I184" s="15">
        <v>0.27400000000000002</v>
      </c>
      <c r="J184" s="2">
        <f>J185-0.0204679946745596</f>
        <v>-0.73927610151229395</v>
      </c>
      <c r="K184" s="2">
        <f>K185-0.0171240010569173</f>
        <v>-1.3419459654438886</v>
      </c>
      <c r="L184" s="2">
        <f>L185-0.00114863882622411</f>
        <v>-1.5330073123257004</v>
      </c>
      <c r="M184" s="7">
        <v>68.244699999999995</v>
      </c>
      <c r="N184" s="7">
        <v>12.427610400000001</v>
      </c>
      <c r="O184" s="4">
        <v>-21.653095286314212</v>
      </c>
      <c r="P184" s="8">
        <v>0.27604166666666669</v>
      </c>
      <c r="Q184" s="8">
        <v>0.3125</v>
      </c>
      <c r="R184" s="8">
        <v>31.283435821533203</v>
      </c>
      <c r="S184">
        <v>3.3022549999999998E-2</v>
      </c>
      <c r="T184">
        <v>4.4770490000000003E-2</v>
      </c>
      <c r="U184">
        <v>5.5609550000000001E-2</v>
      </c>
      <c r="V184">
        <v>6.6285730000000001E-2</v>
      </c>
      <c r="W184">
        <v>7.7434820000000001E-2</v>
      </c>
      <c r="X184">
        <v>8.9817289999999994E-2</v>
      </c>
      <c r="Y184">
        <v>0.10463979</v>
      </c>
      <c r="Z184">
        <v>0.12437699000000001</v>
      </c>
      <c r="AA184">
        <v>0.15608943</v>
      </c>
      <c r="AB184">
        <v>0.24795333999999999</v>
      </c>
    </row>
    <row r="185" spans="1:28">
      <c r="A185" s="1" t="s">
        <v>224</v>
      </c>
      <c r="B185" s="1" t="s">
        <v>225</v>
      </c>
      <c r="C185" s="1">
        <v>9</v>
      </c>
      <c r="D185" s="1">
        <v>1992</v>
      </c>
      <c r="E185" s="1" t="s">
        <v>227</v>
      </c>
      <c r="F185" s="9">
        <v>0.21151471715735859</v>
      </c>
      <c r="G185" s="13">
        <v>0</v>
      </c>
      <c r="H185" s="12">
        <f>AVERAGE(H184,H188)</f>
        <v>4</v>
      </c>
      <c r="I185" s="15">
        <v>0.22</v>
      </c>
      <c r="J185" s="2">
        <f>J186-0.0204679946745596</f>
        <v>-0.71880810683773433</v>
      </c>
      <c r="K185" s="2">
        <f>K186-0.0171240010569173</f>
        <v>-1.3248219643869712</v>
      </c>
      <c r="L185" s="2">
        <f>L186-0.00114863882622411</f>
        <v>-1.5318586734994764</v>
      </c>
      <c r="M185" s="7">
        <v>67.783000000000001</v>
      </c>
      <c r="N185" s="7">
        <v>12.07143784</v>
      </c>
      <c r="O185" s="4">
        <v>-45.325106673201368</v>
      </c>
      <c r="P185" s="8">
        <v>0.35656836461126001</v>
      </c>
      <c r="Q185" s="8">
        <v>0.66286863270777485</v>
      </c>
      <c r="R185" s="8">
        <v>32.385005950927734</v>
      </c>
      <c r="S185">
        <v>2.978898E-2</v>
      </c>
      <c r="T185">
        <v>4.065477E-2</v>
      </c>
      <c r="U185">
        <v>5.1209619999999997E-2</v>
      </c>
      <c r="V185">
        <v>6.1963209999999998E-2</v>
      </c>
      <c r="W185">
        <v>7.3476159999999999E-2</v>
      </c>
      <c r="X185">
        <v>8.6525759999999993E-2</v>
      </c>
      <c r="Y185">
        <v>0.10244233</v>
      </c>
      <c r="Z185">
        <v>0.12406747</v>
      </c>
      <c r="AA185">
        <v>0.15977839999999999</v>
      </c>
      <c r="AB185">
        <v>0.27009327999999999</v>
      </c>
    </row>
    <row r="186" spans="1:28">
      <c r="A186" s="1" t="s">
        <v>224</v>
      </c>
      <c r="B186" s="1" t="s">
        <v>225</v>
      </c>
      <c r="C186" s="1">
        <v>9</v>
      </c>
      <c r="D186" s="1">
        <v>1993</v>
      </c>
      <c r="E186" s="1" t="s">
        <v>228</v>
      </c>
      <c r="F186" s="9">
        <v>0.21377670026350423</v>
      </c>
      <c r="G186" s="13">
        <v>0</v>
      </c>
      <c r="H186" s="12">
        <f>H185</f>
        <v>4</v>
      </c>
      <c r="I186" s="15">
        <v>0.27300000000000002</v>
      </c>
      <c r="J186" s="2">
        <f>J187-0.0204679946745596</f>
        <v>-0.69834011216317471</v>
      </c>
      <c r="K186" s="2">
        <f>K187-0.0171240010569173</f>
        <v>-1.3076979633300538</v>
      </c>
      <c r="L186" s="2">
        <f>L187-0.00114863882622411</f>
        <v>-1.5307100346732523</v>
      </c>
      <c r="M186" s="7">
        <v>67.655699999999996</v>
      </c>
      <c r="N186" s="7">
        <v>11.71526527</v>
      </c>
      <c r="O186" s="4">
        <v>-29.841290060016618</v>
      </c>
      <c r="P186" s="8">
        <v>0.46888741164488412</v>
      </c>
      <c r="Q186" s="8">
        <v>0.71750147893809202</v>
      </c>
      <c r="R186" s="8">
        <v>34.062103271484375</v>
      </c>
      <c r="S186">
        <v>2.6326559999999999E-2</v>
      </c>
      <c r="T186">
        <v>3.7932170000000001E-2</v>
      </c>
      <c r="U186">
        <v>4.8607270000000001E-2</v>
      </c>
      <c r="V186">
        <v>5.9065689999999997E-2</v>
      </c>
      <c r="W186">
        <v>6.9949720000000007E-2</v>
      </c>
      <c r="X186">
        <v>8.2045670000000001E-2</v>
      </c>
      <c r="Y186">
        <v>9.6632480000000007E-2</v>
      </c>
      <c r="Z186">
        <v>0.11644471000000001</v>
      </c>
      <c r="AA186">
        <v>0.14995890000000001</v>
      </c>
      <c r="AB186">
        <v>0.31303682999999999</v>
      </c>
    </row>
    <row r="187" spans="1:28">
      <c r="A187" s="1" t="s">
        <v>224</v>
      </c>
      <c r="B187" s="1" t="s">
        <v>225</v>
      </c>
      <c r="C187" s="1">
        <v>9</v>
      </c>
      <c r="D187" s="1">
        <v>1994</v>
      </c>
      <c r="E187" s="1" t="s">
        <v>229</v>
      </c>
      <c r="F187" s="9">
        <v>0.22045173475743896</v>
      </c>
      <c r="G187" s="13">
        <v>0</v>
      </c>
      <c r="H187" s="12">
        <f>H186</f>
        <v>4</v>
      </c>
      <c r="I187" s="15">
        <v>0.27400000000000002</v>
      </c>
      <c r="J187" s="2">
        <f>J188-0.0204679946745596</f>
        <v>-0.67787211748861509</v>
      </c>
      <c r="K187" s="2">
        <f>K188-0.0171240010569173</f>
        <v>-1.2905739622731365</v>
      </c>
      <c r="L187" s="2">
        <f>L188-0.00114863882622411</f>
        <v>-1.5295613958470282</v>
      </c>
      <c r="M187" s="7">
        <v>68.553899999999999</v>
      </c>
      <c r="N187" s="7">
        <v>11.359092710000001</v>
      </c>
      <c r="O187" s="4">
        <v>-9.0099928939395539</v>
      </c>
      <c r="P187" s="8">
        <v>0.5777210462152278</v>
      </c>
      <c r="Q187" s="8">
        <v>1.0913051091654662</v>
      </c>
      <c r="R187" s="8">
        <v>34.800312042236328</v>
      </c>
      <c r="S187">
        <v>2.3777380000000001E-2</v>
      </c>
      <c r="T187">
        <v>3.8968309999999999E-2</v>
      </c>
      <c r="U187">
        <v>5.1541370000000003E-2</v>
      </c>
      <c r="V187">
        <v>6.3076549999999995E-2</v>
      </c>
      <c r="W187">
        <v>7.4551010000000001E-2</v>
      </c>
      <c r="X187">
        <v>8.6884340000000004E-2</v>
      </c>
      <c r="Y187">
        <v>0.10137111</v>
      </c>
      <c r="Z187">
        <v>0.12061014</v>
      </c>
      <c r="AA187">
        <v>0.15241852</v>
      </c>
      <c r="AB187">
        <v>0.28680127</v>
      </c>
    </row>
    <row r="188" spans="1:28">
      <c r="A188" s="1" t="s">
        <v>224</v>
      </c>
      <c r="B188" s="1" t="s">
        <v>225</v>
      </c>
      <c r="C188" s="1">
        <v>9</v>
      </c>
      <c r="D188" s="1">
        <v>1995</v>
      </c>
      <c r="E188" s="1" t="s">
        <v>230</v>
      </c>
      <c r="F188" s="9">
        <v>0.22670243738716322</v>
      </c>
      <c r="G188" s="13">
        <v>0</v>
      </c>
      <c r="H188" s="12">
        <v>4</v>
      </c>
      <c r="I188" s="15">
        <v>0.28000000000000003</v>
      </c>
      <c r="J188" s="2">
        <f>J189-0.0204679946745596</f>
        <v>-0.65740412281405547</v>
      </c>
      <c r="K188" s="2">
        <f>K189-0.0171240010569173</f>
        <v>-1.2734499612162191</v>
      </c>
      <c r="L188" s="2">
        <f>L189-0.00114863882622411</f>
        <v>-1.5284127570208041</v>
      </c>
      <c r="M188" s="7">
        <v>68.850899999999996</v>
      </c>
      <c r="N188" s="7">
        <v>11.00292015</v>
      </c>
      <c r="O188" s="4">
        <v>6.5287670150012929</v>
      </c>
      <c r="P188" s="8">
        <v>0.25501895708973366</v>
      </c>
      <c r="Q188" s="8">
        <v>0.42326783100180565</v>
      </c>
      <c r="R188" s="8">
        <v>38.610122680664063</v>
      </c>
      <c r="S188">
        <v>2.1667639999999998E-2</v>
      </c>
      <c r="T188">
        <v>3.9825840000000001E-2</v>
      </c>
      <c r="U188">
        <v>5.3969679999999999E-2</v>
      </c>
      <c r="V188">
        <v>6.6395999999999997E-2</v>
      </c>
      <c r="W188">
        <v>7.8359120000000004E-2</v>
      </c>
      <c r="X188">
        <v>9.0888899999999995E-2</v>
      </c>
      <c r="Y188">
        <v>0.10529288000000001</v>
      </c>
      <c r="Z188">
        <v>0.12405752</v>
      </c>
      <c r="AA188">
        <v>0.15445413999999999</v>
      </c>
      <c r="AB188">
        <v>0.26508829</v>
      </c>
    </row>
    <row r="189" spans="1:28">
      <c r="A189" s="1" t="s">
        <v>224</v>
      </c>
      <c r="B189" s="1" t="s">
        <v>225</v>
      </c>
      <c r="C189" s="1">
        <v>9</v>
      </c>
      <c r="D189" s="1">
        <v>1996</v>
      </c>
      <c r="E189" s="1" t="s">
        <v>231</v>
      </c>
      <c r="F189" s="9">
        <v>0.2279800742091756</v>
      </c>
      <c r="G189" s="13">
        <v>1</v>
      </c>
      <c r="H189" s="12">
        <v>4</v>
      </c>
      <c r="I189" s="15">
        <v>0.30299999999999999</v>
      </c>
      <c r="J189" s="2">
        <v>-0.63693612813949585</v>
      </c>
      <c r="K189" s="2">
        <v>-1.2563259601593018</v>
      </c>
      <c r="L189" s="2">
        <v>-1.5272641181945801</v>
      </c>
      <c r="M189" s="7">
        <v>68.973799999999997</v>
      </c>
      <c r="N189" s="7">
        <v>11.244979860000001</v>
      </c>
      <c r="O189" s="4">
        <v>15.310196820975847</v>
      </c>
      <c r="P189" s="8">
        <v>0.13326203955021323</v>
      </c>
      <c r="Q189" s="8">
        <v>0.3237034509499806</v>
      </c>
      <c r="R189" s="8">
        <v>40.422039031982422</v>
      </c>
      <c r="S189">
        <v>2.079116E-2</v>
      </c>
      <c r="T189">
        <v>3.652246E-2</v>
      </c>
      <c r="U189">
        <v>4.9408889999999997E-2</v>
      </c>
      <c r="V189">
        <v>6.1228820000000003E-2</v>
      </c>
      <c r="W189">
        <v>7.3038640000000002E-2</v>
      </c>
      <c r="X189">
        <v>8.5815249999999996E-2</v>
      </c>
      <c r="Y189">
        <v>0.10093222</v>
      </c>
      <c r="Z189">
        <v>0.1211546</v>
      </c>
      <c r="AA189">
        <v>0.15480595</v>
      </c>
      <c r="AB189">
        <v>0.29630202999999999</v>
      </c>
    </row>
    <row r="190" spans="1:28">
      <c r="A190" s="1" t="s">
        <v>224</v>
      </c>
      <c r="B190" s="1" t="s">
        <v>225</v>
      </c>
      <c r="C190" s="1">
        <v>9</v>
      </c>
      <c r="D190" s="1">
        <v>1997</v>
      </c>
      <c r="E190" s="1" t="s">
        <v>232</v>
      </c>
      <c r="F190" s="9">
        <v>0.25376118661379615</v>
      </c>
      <c r="G190" s="13">
        <v>2</v>
      </c>
      <c r="H190" s="12">
        <v>4</v>
      </c>
      <c r="I190" s="15">
        <v>0.30299999999999999</v>
      </c>
      <c r="J190" s="3">
        <f>AVERAGE(J189,J191)</f>
        <v>-0.61840364336967468</v>
      </c>
      <c r="K190" s="3">
        <f>AVERAGE(K189,K191)</f>
        <v>-1.2372373342514038</v>
      </c>
      <c r="L190" s="3">
        <f>AVERAGE(L189,L191)</f>
        <v>-1.2548850476741791</v>
      </c>
      <c r="M190" s="7">
        <v>69.058700000000002</v>
      </c>
      <c r="N190" s="7">
        <v>11.869520189999999</v>
      </c>
      <c r="O190" s="4">
        <v>14.121424253047053</v>
      </c>
      <c r="P190" s="8">
        <v>0.15610224154207555</v>
      </c>
      <c r="Q190" s="8">
        <v>0.42142841774791984</v>
      </c>
      <c r="R190" s="8">
        <v>42.678375244140625</v>
      </c>
      <c r="S190">
        <v>1.9730749999999998E-2</v>
      </c>
      <c r="T190">
        <v>3.252588E-2</v>
      </c>
      <c r="U190">
        <v>4.3891039999999999E-2</v>
      </c>
      <c r="V190">
        <v>5.4977329999999998E-2</v>
      </c>
      <c r="W190">
        <v>6.6601679999999996E-2</v>
      </c>
      <c r="X190">
        <v>7.9676910000000004E-2</v>
      </c>
      <c r="Y190">
        <v>9.5656489999999997E-2</v>
      </c>
      <c r="Z190">
        <v>0.11764252</v>
      </c>
      <c r="AA190">
        <v>0.15523158000000001</v>
      </c>
      <c r="AB190">
        <v>0.33406583000000001</v>
      </c>
    </row>
    <row r="191" spans="1:28">
      <c r="A191" s="1" t="s">
        <v>224</v>
      </c>
      <c r="B191" s="1" t="s">
        <v>225</v>
      </c>
      <c r="C191" s="1">
        <v>9</v>
      </c>
      <c r="D191" s="1">
        <v>1998</v>
      </c>
      <c r="E191" s="1" t="s">
        <v>233</v>
      </c>
      <c r="F191" s="9">
        <v>0.27962716539125881</v>
      </c>
      <c r="G191" s="13">
        <v>3</v>
      </c>
      <c r="H191" s="12">
        <v>4</v>
      </c>
      <c r="I191" s="15">
        <v>0.30199999999999999</v>
      </c>
      <c r="J191" s="2">
        <v>-0.59987115859985352</v>
      </c>
      <c r="K191" s="2">
        <v>-1.2181487083435059</v>
      </c>
      <c r="L191" s="2">
        <v>-0.98250597715377808</v>
      </c>
      <c r="M191" s="7">
        <v>69.101500000000001</v>
      </c>
      <c r="N191" s="7">
        <v>12.285805229999999</v>
      </c>
      <c r="O191" s="4">
        <v>5.6877690831877743</v>
      </c>
      <c r="P191" s="8">
        <v>0.16458734393978616</v>
      </c>
      <c r="Q191" s="8">
        <v>0.37107934927619923</v>
      </c>
      <c r="R191" s="8">
        <v>44.760208129882813</v>
      </c>
      <c r="S191">
        <v>1.8421739999999999E-2</v>
      </c>
      <c r="T191">
        <v>2.759232E-2</v>
      </c>
      <c r="U191">
        <v>3.7079569999999999E-2</v>
      </c>
      <c r="V191">
        <v>4.7260219999999999E-2</v>
      </c>
      <c r="W191">
        <v>5.8655609999999997E-2</v>
      </c>
      <c r="X191">
        <v>7.2099479999999994E-2</v>
      </c>
      <c r="Y191">
        <v>8.9143899999999998E-2</v>
      </c>
      <c r="Z191">
        <v>0.11330705000000001</v>
      </c>
      <c r="AA191">
        <v>0.15575700000000001</v>
      </c>
      <c r="AB191">
        <v>0.38068310999999999</v>
      </c>
    </row>
    <row r="192" spans="1:28">
      <c r="A192" s="1" t="s">
        <v>224</v>
      </c>
      <c r="B192" s="1" t="s">
        <v>225</v>
      </c>
      <c r="C192" s="1">
        <v>9</v>
      </c>
      <c r="D192" s="1">
        <v>1999</v>
      </c>
      <c r="E192" s="1" t="s">
        <v>234</v>
      </c>
      <c r="F192" s="9">
        <v>0.3096876934415061</v>
      </c>
      <c r="G192" s="13">
        <v>4</v>
      </c>
      <c r="H192" s="12">
        <v>4</v>
      </c>
      <c r="I192" s="15">
        <v>0.29599999999999999</v>
      </c>
      <c r="J192" s="3">
        <f>AVERAGE(J191,J193)</f>
        <v>-0.51401270925998688</v>
      </c>
      <c r="K192" s="3">
        <f>AVERAGE(K191,K193)</f>
        <v>-1.0783231258392334</v>
      </c>
      <c r="L192" s="3">
        <f>AVERAGE(L191,L193)</f>
        <v>-1.0113393366336823</v>
      </c>
      <c r="M192" s="7">
        <v>69.319400000000002</v>
      </c>
      <c r="N192" s="7">
        <v>12.70209026</v>
      </c>
      <c r="O192" s="4">
        <v>5.0075866781938601</v>
      </c>
      <c r="P192" s="8">
        <v>0.19055592993102474</v>
      </c>
      <c r="Q192" s="8">
        <v>0.38096281334344734</v>
      </c>
      <c r="R192" s="8">
        <v>48.048511505126953</v>
      </c>
      <c r="S192">
        <v>2.0414270000000002E-2</v>
      </c>
      <c r="T192">
        <v>3.2974219999999999E-2</v>
      </c>
      <c r="U192">
        <v>4.3568059999999999E-2</v>
      </c>
      <c r="V192">
        <v>5.4182870000000001E-2</v>
      </c>
      <c r="W192">
        <v>6.5621260000000001E-2</v>
      </c>
      <c r="X192">
        <v>7.8763E-2</v>
      </c>
      <c r="Y192">
        <v>9.5047409999999999E-2</v>
      </c>
      <c r="Z192">
        <v>0.11757183</v>
      </c>
      <c r="AA192">
        <v>0.15583527</v>
      </c>
      <c r="AB192">
        <v>0.33602180999999998</v>
      </c>
    </row>
    <row r="193" spans="1:28">
      <c r="A193" s="1" t="s">
        <v>224</v>
      </c>
      <c r="B193" s="1" t="s">
        <v>225</v>
      </c>
      <c r="C193" s="1">
        <v>9</v>
      </c>
      <c r="D193" s="1">
        <v>2000</v>
      </c>
      <c r="E193" s="1" t="s">
        <v>235</v>
      </c>
      <c r="F193" s="9">
        <v>0.3393238896275429</v>
      </c>
      <c r="G193" s="13">
        <v>5</v>
      </c>
      <c r="H193" s="12">
        <v>4</v>
      </c>
      <c r="I193" s="15">
        <v>0.29499999999999998</v>
      </c>
      <c r="J193" s="2">
        <v>-0.42815425992012024</v>
      </c>
      <c r="K193" s="2">
        <v>-0.93849754333496094</v>
      </c>
      <c r="L193" s="2">
        <v>-1.0401726961135864</v>
      </c>
      <c r="M193" s="7">
        <v>69.575400000000002</v>
      </c>
      <c r="N193" s="7">
        <v>13.19787979</v>
      </c>
      <c r="O193" s="4">
        <v>3.8381000692491369</v>
      </c>
      <c r="P193" s="8">
        <v>0.22994466416243317</v>
      </c>
      <c r="Q193" s="8">
        <v>0.39666929225066605</v>
      </c>
      <c r="R193" s="8">
        <v>49.844882965087891</v>
      </c>
      <c r="S193">
        <v>2.3059650000000001E-2</v>
      </c>
      <c r="T193">
        <v>4.0119500000000002E-2</v>
      </c>
      <c r="U193">
        <v>5.2182510000000001E-2</v>
      </c>
      <c r="V193">
        <v>6.3373719999999995E-2</v>
      </c>
      <c r="W193">
        <v>7.4869199999999997E-2</v>
      </c>
      <c r="X193">
        <v>8.7609820000000005E-2</v>
      </c>
      <c r="Y193">
        <v>0.1028852</v>
      </c>
      <c r="Z193">
        <v>0.12323397</v>
      </c>
      <c r="AA193">
        <v>0.15593919000000001</v>
      </c>
      <c r="AB193">
        <v>0.27672723999999999</v>
      </c>
    </row>
    <row r="194" spans="1:28">
      <c r="A194" s="1" t="s">
        <v>224</v>
      </c>
      <c r="B194" s="1" t="s">
        <v>225</v>
      </c>
      <c r="C194" s="1">
        <v>9</v>
      </c>
      <c r="D194" s="1">
        <v>2001</v>
      </c>
      <c r="E194" s="1" t="s">
        <v>236</v>
      </c>
      <c r="F194" s="9">
        <v>0.28478879548367114</v>
      </c>
      <c r="G194" s="13">
        <v>6</v>
      </c>
      <c r="H194" s="12">
        <v>4</v>
      </c>
      <c r="I194" s="15">
        <v>0.3</v>
      </c>
      <c r="J194" s="3">
        <f>AVERAGE(J193,J195)</f>
        <v>-0.57039819657802582</v>
      </c>
      <c r="K194" s="3">
        <f>AVERAGE(K193,K195)</f>
        <v>-1.01127690076828</v>
      </c>
      <c r="L194" s="3">
        <f>AVERAGE(L193,L195)</f>
        <v>-1.1521573066711426</v>
      </c>
      <c r="M194" s="7">
        <v>69.606300000000005</v>
      </c>
      <c r="N194" s="7">
        <v>13.37042046</v>
      </c>
      <c r="O194" s="4">
        <v>6.4439110432900719</v>
      </c>
      <c r="P194" s="8">
        <v>0.24461366496853462</v>
      </c>
      <c r="Q194" s="8">
        <v>0.38868558585555885</v>
      </c>
      <c r="R194" s="8">
        <v>50.732173919677734</v>
      </c>
      <c r="S194">
        <v>2.1603250000000001E-2</v>
      </c>
      <c r="T194">
        <v>3.8885490000000002E-2</v>
      </c>
      <c r="U194">
        <v>5.1420670000000002E-2</v>
      </c>
      <c r="V194">
        <v>6.3114859999999995E-2</v>
      </c>
      <c r="W194">
        <v>7.5118569999999996E-2</v>
      </c>
      <c r="X194">
        <v>8.8361229999999999E-2</v>
      </c>
      <c r="Y194">
        <v>0.10411573</v>
      </c>
      <c r="Z194">
        <v>0.12487429</v>
      </c>
      <c r="AA194">
        <v>0.15773303999999999</v>
      </c>
      <c r="AB194">
        <v>0.27477287</v>
      </c>
    </row>
    <row r="195" spans="1:28">
      <c r="A195" s="1" t="s">
        <v>224</v>
      </c>
      <c r="B195" s="1" t="s">
        <v>225</v>
      </c>
      <c r="C195" s="1">
        <v>9</v>
      </c>
      <c r="D195" s="1">
        <v>2002</v>
      </c>
      <c r="E195" s="1" t="s">
        <v>237</v>
      </c>
      <c r="F195" s="9">
        <v>0.230762899576852</v>
      </c>
      <c r="G195" s="13">
        <v>7</v>
      </c>
      <c r="H195" s="12">
        <v>4</v>
      </c>
      <c r="I195" s="15">
        <v>0.29899999999999999</v>
      </c>
      <c r="J195" s="2">
        <v>-0.7126421332359314</v>
      </c>
      <c r="K195" s="2">
        <v>-1.0840562582015991</v>
      </c>
      <c r="L195" s="2">
        <v>-1.2641419172286987</v>
      </c>
      <c r="M195" s="7">
        <v>70.0244</v>
      </c>
      <c r="N195" s="7">
        <v>13.546790120000001</v>
      </c>
      <c r="O195" s="4">
        <v>6.4244630625063053</v>
      </c>
      <c r="P195" s="8">
        <v>0.29229275751072964</v>
      </c>
      <c r="Q195" s="8">
        <v>0.42399849785407728</v>
      </c>
      <c r="R195" s="8">
        <v>51.602611541748047</v>
      </c>
      <c r="S195">
        <v>1.9944340000000001E-2</v>
      </c>
      <c r="T195">
        <v>3.7479890000000002E-2</v>
      </c>
      <c r="U195">
        <v>5.0552899999999998E-2</v>
      </c>
      <c r="V195">
        <v>6.2820000000000001E-2</v>
      </c>
      <c r="W195">
        <v>7.5402609999999995E-2</v>
      </c>
      <c r="X195">
        <v>8.9217130000000006E-2</v>
      </c>
      <c r="Y195">
        <v>0.10551737</v>
      </c>
      <c r="Z195">
        <v>0.12674268999999999</v>
      </c>
      <c r="AA195">
        <v>0.15977632</v>
      </c>
      <c r="AB195">
        <v>0.27254675</v>
      </c>
    </row>
    <row r="196" spans="1:28">
      <c r="A196" s="1" t="s">
        <v>224</v>
      </c>
      <c r="B196" s="1" t="s">
        <v>225</v>
      </c>
      <c r="C196" s="1">
        <v>9</v>
      </c>
      <c r="D196" s="1">
        <v>2003</v>
      </c>
      <c r="E196" s="1" t="s">
        <v>238</v>
      </c>
      <c r="F196" s="9">
        <v>0.41750169377614904</v>
      </c>
      <c r="G196" s="13">
        <v>8</v>
      </c>
      <c r="H196" s="12">
        <v>4</v>
      </c>
      <c r="I196" s="15">
        <v>0.30099999999999999</v>
      </c>
      <c r="J196" s="2">
        <v>-0.19751672446727753</v>
      </c>
      <c r="K196" s="2">
        <v>-0.91225409507751465</v>
      </c>
      <c r="L196" s="2">
        <v>-0.65076744556427002</v>
      </c>
      <c r="M196" s="7">
        <v>70.332700000000003</v>
      </c>
      <c r="N196" s="7">
        <v>13.68500042</v>
      </c>
      <c r="O196" s="4">
        <v>11.811314345604714</v>
      </c>
      <c r="P196" s="8">
        <v>0.31455727980756881</v>
      </c>
      <c r="Q196" s="8">
        <v>0.46177648556182199</v>
      </c>
      <c r="R196" s="8">
        <v>52.261157989501953</v>
      </c>
      <c r="S196">
        <v>1.803753E-2</v>
      </c>
      <c r="T196">
        <v>3.586425E-2</v>
      </c>
      <c r="U196">
        <v>4.9555450000000001E-2</v>
      </c>
      <c r="V196">
        <v>6.2481090000000003E-2</v>
      </c>
      <c r="W196">
        <v>7.5729089999999999E-2</v>
      </c>
      <c r="X196">
        <v>9.0200929999999999E-2</v>
      </c>
      <c r="Y196">
        <v>0.10712845999999999</v>
      </c>
      <c r="Z196">
        <v>0.12889028999999999</v>
      </c>
      <c r="AA196">
        <v>0.16212494</v>
      </c>
      <c r="AB196">
        <v>0.26998797000000002</v>
      </c>
    </row>
    <row r="197" spans="1:28">
      <c r="A197" s="1" t="s">
        <v>224</v>
      </c>
      <c r="B197" s="1" t="s">
        <v>225</v>
      </c>
      <c r="C197" s="1">
        <v>9</v>
      </c>
      <c r="D197" s="1">
        <v>2004</v>
      </c>
      <c r="E197" s="1" t="s">
        <v>239</v>
      </c>
      <c r="F197" s="9">
        <v>0.36669527070788882</v>
      </c>
      <c r="G197" s="13">
        <v>0</v>
      </c>
      <c r="H197" s="12">
        <v>6</v>
      </c>
      <c r="I197" s="15">
        <v>0.442</v>
      </c>
      <c r="J197" s="2">
        <v>-0.5651516318321228</v>
      </c>
      <c r="K197" s="2">
        <v>-0.74976998567581177</v>
      </c>
      <c r="L197" s="2">
        <v>-0.45956811308860779</v>
      </c>
      <c r="M197" s="7">
        <v>70.567400000000006</v>
      </c>
      <c r="N197" s="7">
        <v>13.672439580000001</v>
      </c>
      <c r="O197" s="4">
        <v>6.4516746223054895</v>
      </c>
      <c r="P197" s="8">
        <v>0.31128935394888191</v>
      </c>
      <c r="Q197" s="8">
        <v>0.47911810510672515</v>
      </c>
      <c r="R197" s="8">
        <v>52.776973724365234</v>
      </c>
      <c r="S197">
        <v>2.3894160000000001E-2</v>
      </c>
      <c r="T197">
        <v>4.2673259999999998E-2</v>
      </c>
      <c r="U197">
        <v>5.6365730000000003E-2</v>
      </c>
      <c r="V197">
        <v>6.796336E-2</v>
      </c>
      <c r="W197">
        <v>7.887624E-2</v>
      </c>
      <c r="X197">
        <v>9.0136170000000002E-2</v>
      </c>
      <c r="Y197">
        <v>0.10295907</v>
      </c>
      <c r="Z197">
        <v>0.11959562999999999</v>
      </c>
      <c r="AA197">
        <v>0.14668218999999999</v>
      </c>
      <c r="AB197">
        <v>0.27085420999999998</v>
      </c>
    </row>
    <row r="198" spans="1:28">
      <c r="A198" s="1" t="s">
        <v>224</v>
      </c>
      <c r="B198" s="1" t="s">
        <v>225</v>
      </c>
      <c r="C198" s="1">
        <v>9</v>
      </c>
      <c r="D198" s="1">
        <v>2005</v>
      </c>
      <c r="E198" s="1" t="s">
        <v>240</v>
      </c>
      <c r="F198" s="9">
        <v>0.36490300101895834</v>
      </c>
      <c r="G198" s="13">
        <v>14</v>
      </c>
      <c r="H198" s="12">
        <v>7</v>
      </c>
      <c r="I198" s="15">
        <v>0.45600000000000002</v>
      </c>
      <c r="J198" s="2">
        <v>-0.43638625741004944</v>
      </c>
      <c r="K198" s="2">
        <v>-0.69596260786056519</v>
      </c>
      <c r="L198" s="2">
        <v>-0.21285378932952881</v>
      </c>
      <c r="M198" s="7">
        <v>71.13</v>
      </c>
      <c r="N198" s="7">
        <v>13.7594099</v>
      </c>
      <c r="O198" s="4">
        <v>10.288004285265814</v>
      </c>
      <c r="P198" s="8">
        <v>0.33259041898648123</v>
      </c>
      <c r="Q198" s="8">
        <v>0.51270555636826742</v>
      </c>
      <c r="R198" s="8">
        <v>54.422279357910156</v>
      </c>
      <c r="S198">
        <v>2.7238970000000001E-2</v>
      </c>
      <c r="T198">
        <v>4.3968760000000003E-2</v>
      </c>
      <c r="U198">
        <v>5.668575E-2</v>
      </c>
      <c r="V198">
        <v>6.7709069999999996E-2</v>
      </c>
      <c r="W198">
        <v>7.8236710000000001E-2</v>
      </c>
      <c r="X198">
        <v>8.9212799999999995E-2</v>
      </c>
      <c r="Y198">
        <v>0.10180976</v>
      </c>
      <c r="Z198">
        <v>0.11825312</v>
      </c>
      <c r="AA198">
        <v>0.14516409999999999</v>
      </c>
      <c r="AB198">
        <v>0.27172095000000002</v>
      </c>
    </row>
    <row r="199" spans="1:28">
      <c r="A199" s="1" t="s">
        <v>224</v>
      </c>
      <c r="B199" s="1" t="s">
        <v>225</v>
      </c>
      <c r="C199" s="1">
        <v>9</v>
      </c>
      <c r="D199" s="1">
        <v>2006</v>
      </c>
      <c r="E199" s="1" t="s">
        <v>241</v>
      </c>
      <c r="F199" s="9">
        <v>0.45290518055995849</v>
      </c>
      <c r="G199" s="13">
        <v>15</v>
      </c>
      <c r="H199" s="12">
        <v>7</v>
      </c>
      <c r="I199" s="15">
        <v>0.45700000000000002</v>
      </c>
      <c r="J199" s="2">
        <v>-0.24938751757144928</v>
      </c>
      <c r="K199" s="2">
        <v>-0.46166732907295227</v>
      </c>
      <c r="L199" s="2">
        <v>5.0152458250522614E-2</v>
      </c>
      <c r="M199" s="7">
        <v>71.394000000000005</v>
      </c>
      <c r="N199" s="7">
        <v>13.3165102</v>
      </c>
      <c r="O199" s="4">
        <v>10.043576757274209</v>
      </c>
      <c r="P199" s="8">
        <v>0.32470866358711814</v>
      </c>
      <c r="Q199" s="8">
        <v>0.56654508009485205</v>
      </c>
      <c r="R199" s="8">
        <v>58.542705535888672</v>
      </c>
      <c r="S199">
        <v>3.0560529999999999E-2</v>
      </c>
      <c r="T199">
        <v>4.515566E-2</v>
      </c>
      <c r="U199">
        <v>5.6814080000000003E-2</v>
      </c>
      <c r="V199">
        <v>6.7218630000000001E-2</v>
      </c>
      <c r="W199">
        <v>7.7349039999999994E-2</v>
      </c>
      <c r="X199">
        <v>8.8057700000000003E-2</v>
      </c>
      <c r="Y199">
        <v>0.10047623</v>
      </c>
      <c r="Z199">
        <v>0.11682024000000001</v>
      </c>
      <c r="AA199">
        <v>0.14375273</v>
      </c>
      <c r="AB199">
        <v>0.27379515999999998</v>
      </c>
    </row>
    <row r="200" spans="1:28">
      <c r="A200" s="1" t="s">
        <v>224</v>
      </c>
      <c r="B200" s="1" t="s">
        <v>225</v>
      </c>
      <c r="C200" s="1">
        <v>9</v>
      </c>
      <c r="D200" s="1">
        <v>2007</v>
      </c>
      <c r="E200" s="1" t="s">
        <v>242</v>
      </c>
      <c r="F200" s="9">
        <v>0.53553868502293023</v>
      </c>
      <c r="G200" s="13">
        <v>16</v>
      </c>
      <c r="H200" s="12">
        <v>7</v>
      </c>
      <c r="I200" s="15">
        <v>0.44900000000000001</v>
      </c>
      <c r="J200" s="2">
        <v>0.12675629556179047</v>
      </c>
      <c r="K200" s="2">
        <v>-0.34445914626121521</v>
      </c>
      <c r="L200" s="2">
        <v>-0.12883542478084564</v>
      </c>
      <c r="M200" s="7">
        <v>71.567899999999995</v>
      </c>
      <c r="N200" s="7">
        <v>13.699439999999999</v>
      </c>
      <c r="O200" s="4">
        <v>13.16775225488756</v>
      </c>
      <c r="P200" s="8">
        <v>0.30818298438253955</v>
      </c>
      <c r="Q200" s="8">
        <v>0.57575115630406382</v>
      </c>
      <c r="R200" s="8">
        <v>61.940879821777344</v>
      </c>
      <c r="S200">
        <v>3.3060569999999997E-2</v>
      </c>
      <c r="T200">
        <v>4.684961E-2</v>
      </c>
      <c r="U200">
        <v>5.848039E-2</v>
      </c>
      <c r="V200">
        <v>6.9207649999999996E-2</v>
      </c>
      <c r="W200">
        <v>7.9875310000000005E-2</v>
      </c>
      <c r="X200">
        <v>9.1303120000000001E-2</v>
      </c>
      <c r="Y200">
        <v>0.10464613</v>
      </c>
      <c r="Z200">
        <v>0.12218936</v>
      </c>
      <c r="AA200">
        <v>0.15059489000000001</v>
      </c>
      <c r="AB200">
        <v>0.24379297</v>
      </c>
    </row>
    <row r="201" spans="1:28">
      <c r="A201" s="1" t="s">
        <v>224</v>
      </c>
      <c r="B201" s="1" t="s">
        <v>225</v>
      </c>
      <c r="C201" s="1">
        <v>9</v>
      </c>
      <c r="D201" s="1">
        <v>2008</v>
      </c>
      <c r="E201" s="1" t="s">
        <v>243</v>
      </c>
      <c r="F201" s="9">
        <v>0.58968600409429039</v>
      </c>
      <c r="G201" s="13">
        <v>17</v>
      </c>
      <c r="H201" s="12">
        <v>7</v>
      </c>
      <c r="I201" s="15">
        <v>0.41399999999999998</v>
      </c>
      <c r="J201" s="2">
        <v>0.31334435939788818</v>
      </c>
      <c r="K201" s="2">
        <v>-0.26294445991516113</v>
      </c>
      <c r="L201" s="2">
        <v>-0.10207638144493103</v>
      </c>
      <c r="M201" s="7">
        <v>71.332300000000004</v>
      </c>
      <c r="N201" s="7">
        <v>13.14264011</v>
      </c>
      <c r="O201" s="4">
        <v>2.7301826627358423</v>
      </c>
      <c r="P201" s="8">
        <v>0.28263319860130331</v>
      </c>
      <c r="Q201" s="8">
        <v>0.58034904508018392</v>
      </c>
      <c r="R201" s="8">
        <v>62.742645263671875</v>
      </c>
      <c r="S201">
        <v>3.1696799999999997E-2</v>
      </c>
      <c r="T201">
        <v>4.6382630000000001E-2</v>
      </c>
      <c r="U201">
        <v>5.8250629999999998E-2</v>
      </c>
      <c r="V201">
        <v>6.8913139999999998E-2</v>
      </c>
      <c r="W201">
        <v>7.9336290000000004E-2</v>
      </c>
      <c r="X201">
        <v>9.0378239999999999E-2</v>
      </c>
      <c r="Y201">
        <v>0.10318955</v>
      </c>
      <c r="Z201">
        <v>0.12002037</v>
      </c>
      <c r="AA201">
        <v>0.14755562999999999</v>
      </c>
      <c r="AB201">
        <v>0.25427669000000003</v>
      </c>
    </row>
    <row r="202" spans="1:28">
      <c r="A202" s="1" t="s">
        <v>224</v>
      </c>
      <c r="B202" s="1" t="s">
        <v>225</v>
      </c>
      <c r="C202" s="1">
        <v>9</v>
      </c>
      <c r="D202" s="1">
        <v>2009</v>
      </c>
      <c r="E202" s="1" t="s">
        <v>244</v>
      </c>
      <c r="F202" s="9">
        <v>0.58996748839476487</v>
      </c>
      <c r="G202" s="13">
        <v>18</v>
      </c>
      <c r="H202" s="12">
        <v>7</v>
      </c>
      <c r="I202" s="15">
        <v>0.41199999999999998</v>
      </c>
      <c r="J202" s="2">
        <v>0.30582743883132935</v>
      </c>
      <c r="K202" s="2">
        <v>-0.19931532442569733</v>
      </c>
      <c r="L202" s="2">
        <v>-0.1220361664891243</v>
      </c>
      <c r="M202" s="7">
        <v>71.949799999999996</v>
      </c>
      <c r="N202" s="7">
        <v>13.50502968</v>
      </c>
      <c r="O202" s="4">
        <v>-2.790940253687495</v>
      </c>
      <c r="P202" s="8">
        <v>0.2954520182364061</v>
      </c>
      <c r="Q202" s="8">
        <v>0.48647837206716338</v>
      </c>
      <c r="R202" s="8">
        <v>63.231399536132813</v>
      </c>
      <c r="S202">
        <v>2.9580349999999998E-2</v>
      </c>
      <c r="T202">
        <v>4.690093E-2</v>
      </c>
      <c r="U202">
        <v>5.96835E-2</v>
      </c>
      <c r="V202">
        <v>7.0580329999999997E-2</v>
      </c>
      <c r="W202">
        <v>8.0873890000000004E-2</v>
      </c>
      <c r="X202">
        <v>9.1521039999999998E-2</v>
      </c>
      <c r="Y202">
        <v>0.10366352</v>
      </c>
      <c r="Z202">
        <v>0.11942348999999999</v>
      </c>
      <c r="AA202">
        <v>0.14504283000000001</v>
      </c>
      <c r="AB202">
        <v>0.25273013</v>
      </c>
    </row>
    <row r="203" spans="1:28">
      <c r="A203" s="1" t="s">
        <v>224</v>
      </c>
      <c r="B203" s="1" t="s">
        <v>225</v>
      </c>
      <c r="C203" s="1">
        <v>9</v>
      </c>
      <c r="D203" s="1">
        <v>2010</v>
      </c>
      <c r="E203" s="1" t="s">
        <v>245</v>
      </c>
      <c r="F203" s="9">
        <v>0.60369647295101625</v>
      </c>
      <c r="G203" s="13">
        <v>19</v>
      </c>
      <c r="H203" s="12">
        <v>7</v>
      </c>
      <c r="I203" s="15">
        <v>0.41499999999999998</v>
      </c>
      <c r="J203" s="2">
        <v>0.3357904851436615</v>
      </c>
      <c r="K203" s="2">
        <v>-0.20598497986793518</v>
      </c>
      <c r="L203" s="2">
        <v>1.2301577255129814E-2</v>
      </c>
      <c r="M203" s="7">
        <v>72.127700000000004</v>
      </c>
      <c r="N203" s="7">
        <v>13.63837981</v>
      </c>
      <c r="O203" s="4">
        <v>7.0273853273205305</v>
      </c>
      <c r="P203" s="8">
        <v>0.32954503794405543</v>
      </c>
      <c r="Q203" s="8">
        <v>0.49944550353777917</v>
      </c>
      <c r="R203" s="8">
        <v>64.091758728027344</v>
      </c>
      <c r="S203">
        <v>2.6109489999999999E-2</v>
      </c>
      <c r="T203">
        <v>4.5530170000000002E-2</v>
      </c>
      <c r="U203">
        <v>5.9303120000000001E-2</v>
      </c>
      <c r="V203">
        <v>7.0795650000000002E-2</v>
      </c>
      <c r="W203">
        <v>8.1505610000000006E-2</v>
      </c>
      <c r="X203">
        <v>9.2478539999999998E-2</v>
      </c>
      <c r="Y203">
        <v>0.1049026</v>
      </c>
      <c r="Z203">
        <v>0.12093194</v>
      </c>
      <c r="AA203">
        <v>0.14683521999999999</v>
      </c>
      <c r="AB203">
        <v>0.25160768</v>
      </c>
    </row>
    <row r="204" spans="1:28">
      <c r="A204" s="1" t="s">
        <v>224</v>
      </c>
      <c r="B204" s="1" t="s">
        <v>225</v>
      </c>
      <c r="C204" s="1">
        <v>9</v>
      </c>
      <c r="D204" s="1">
        <v>2011</v>
      </c>
      <c r="E204" s="1" t="s">
        <v>246</v>
      </c>
      <c r="F204" s="9">
        <v>0.67812930581758546</v>
      </c>
      <c r="G204" s="13">
        <v>20</v>
      </c>
      <c r="H204" s="12">
        <v>7</v>
      </c>
      <c r="I204" s="15">
        <v>0.41399999999999998</v>
      </c>
      <c r="J204" s="2">
        <v>0.59133535623550415</v>
      </c>
      <c r="K204" s="2">
        <v>-0.1196170374751091</v>
      </c>
      <c r="L204" s="2">
        <v>0.11751969903707504</v>
      </c>
      <c r="M204" s="7">
        <v>72.390199999999993</v>
      </c>
      <c r="N204" s="7">
        <v>13.771729949999999</v>
      </c>
      <c r="O204" s="4">
        <v>8.2649887212142801</v>
      </c>
      <c r="P204" s="8">
        <v>0.34687798043071272</v>
      </c>
      <c r="Q204" s="8">
        <v>0.52859054818338458</v>
      </c>
      <c r="R204" s="8">
        <v>64.762924194335938</v>
      </c>
      <c r="S204">
        <v>2.766002E-2</v>
      </c>
      <c r="T204">
        <v>4.4975109999999999E-2</v>
      </c>
      <c r="U204">
        <v>5.8023499999999999E-2</v>
      </c>
      <c r="V204">
        <v>6.9276039999999997E-2</v>
      </c>
      <c r="W204">
        <v>7.9983589999999993E-2</v>
      </c>
      <c r="X204">
        <v>9.1114150000000005E-2</v>
      </c>
      <c r="Y204">
        <v>0.10385206</v>
      </c>
      <c r="Z204">
        <v>0.12042266</v>
      </c>
      <c r="AA204">
        <v>0.14738121000000001</v>
      </c>
      <c r="AB204">
        <v>0.25731167999999999</v>
      </c>
    </row>
    <row r="205" spans="1:28">
      <c r="A205" s="1" t="s">
        <v>224</v>
      </c>
      <c r="B205" s="1" t="s">
        <v>225</v>
      </c>
      <c r="C205" s="1">
        <v>9</v>
      </c>
      <c r="D205" s="1">
        <v>2012</v>
      </c>
      <c r="E205" s="1" t="s">
        <v>247</v>
      </c>
      <c r="F205" s="9">
        <v>0.72178056046830152</v>
      </c>
      <c r="G205" s="13">
        <v>21</v>
      </c>
      <c r="H205" s="12">
        <v>7</v>
      </c>
      <c r="I205" s="15">
        <v>0.41799999999999998</v>
      </c>
      <c r="J205" s="2">
        <v>0.6403992772102356</v>
      </c>
      <c r="K205" s="2">
        <v>-6.2173483893275261E-3</v>
      </c>
      <c r="L205" s="2">
        <v>0.39742112159729004</v>
      </c>
      <c r="M205" s="7">
        <v>72.412000000000006</v>
      </c>
      <c r="N205" s="7">
        <v>13.905080079999999</v>
      </c>
      <c r="O205" s="4">
        <v>7.155378253936945</v>
      </c>
      <c r="P205" s="8">
        <v>0.36516290634767312</v>
      </c>
      <c r="Q205" s="8">
        <v>0.5542598788715738</v>
      </c>
      <c r="R205" s="8">
        <v>66.447654724121094</v>
      </c>
      <c r="S205">
        <v>2.811903E-2</v>
      </c>
      <c r="T205">
        <v>4.4516229999999997E-2</v>
      </c>
      <c r="U205">
        <v>5.7215589999999997E-2</v>
      </c>
      <c r="V205">
        <v>6.8340650000000003E-2</v>
      </c>
      <c r="W205">
        <v>7.903665E-2</v>
      </c>
      <c r="X205">
        <v>9.0237349999999994E-2</v>
      </c>
      <c r="Y205">
        <v>0.10312755</v>
      </c>
      <c r="Z205">
        <v>0.11997313</v>
      </c>
      <c r="AA205">
        <v>0.14749597</v>
      </c>
      <c r="AB205">
        <v>0.26193787000000002</v>
      </c>
    </row>
    <row r="206" spans="1:28">
      <c r="A206" s="1" t="s">
        <v>224</v>
      </c>
      <c r="B206" s="1" t="s">
        <v>225</v>
      </c>
      <c r="C206" s="1">
        <v>9</v>
      </c>
      <c r="D206" s="1">
        <v>2013</v>
      </c>
      <c r="E206" s="1" t="s">
        <v>248</v>
      </c>
      <c r="F206" s="9">
        <v>0.70568754609811779</v>
      </c>
      <c r="G206" s="13">
        <v>22</v>
      </c>
      <c r="H206" s="12">
        <v>8</v>
      </c>
      <c r="I206" s="15">
        <v>0.48799999999999999</v>
      </c>
      <c r="J206" s="2">
        <v>0.6162639856338501</v>
      </c>
      <c r="K206" s="2">
        <v>4.9523701891303062E-3</v>
      </c>
      <c r="L206" s="2">
        <v>0.46392515301704407</v>
      </c>
      <c r="M206" s="7">
        <v>72.628399999999999</v>
      </c>
      <c r="N206" s="7">
        <v>14.03843021</v>
      </c>
      <c r="O206" s="4">
        <v>3.9336464076390882</v>
      </c>
      <c r="P206" s="8">
        <v>0.41721953897968389</v>
      </c>
      <c r="Q206" s="8">
        <v>0.53880131919938712</v>
      </c>
      <c r="R206" s="8">
        <v>67.21258544921875</v>
      </c>
      <c r="S206">
        <v>2.55762E-2</v>
      </c>
      <c r="T206">
        <v>4.121971E-2</v>
      </c>
      <c r="U206">
        <v>5.3885460000000003E-2</v>
      </c>
      <c r="V206">
        <v>6.5280809999999995E-2</v>
      </c>
      <c r="W206">
        <v>7.6434719999999998E-2</v>
      </c>
      <c r="X206">
        <v>8.8267289999999998E-2</v>
      </c>
      <c r="Y206">
        <v>0.10202034</v>
      </c>
      <c r="Z206">
        <v>0.12013835</v>
      </c>
      <c r="AA206">
        <v>0.14995321</v>
      </c>
      <c r="AB206">
        <v>0.27722392000000001</v>
      </c>
    </row>
    <row r="207" spans="1:28">
      <c r="A207" s="1" t="s">
        <v>224</v>
      </c>
      <c r="B207" s="1" t="s">
        <v>225</v>
      </c>
      <c r="C207" s="1">
        <v>9</v>
      </c>
      <c r="D207" s="1">
        <v>2014</v>
      </c>
      <c r="E207" s="1" t="s">
        <v>249</v>
      </c>
      <c r="F207" s="9">
        <v>0.7100802064356424</v>
      </c>
      <c r="G207" s="13">
        <v>23</v>
      </c>
      <c r="H207" s="12">
        <v>8</v>
      </c>
      <c r="I207" s="15">
        <v>0.53300000000000003</v>
      </c>
      <c r="J207" s="2">
        <v>0.43017378449440002</v>
      </c>
      <c r="K207" s="2">
        <v>0.22465202212333679</v>
      </c>
      <c r="L207" s="2">
        <v>0.82855755090713501</v>
      </c>
      <c r="M207" s="7">
        <v>73.099299999999999</v>
      </c>
      <c r="N207" s="7">
        <v>14.212739940000001</v>
      </c>
      <c r="O207" s="4">
        <v>4.382901471363553</v>
      </c>
      <c r="P207" s="8">
        <v>0.39934455725485152</v>
      </c>
      <c r="Q207" s="8">
        <v>0.56840380413828551</v>
      </c>
      <c r="R207" s="8">
        <v>68.260643005371094</v>
      </c>
      <c r="S207">
        <v>2.55762E-2</v>
      </c>
      <c r="T207">
        <v>4.121971E-2</v>
      </c>
      <c r="U207">
        <v>5.3885460000000003E-2</v>
      </c>
      <c r="V207">
        <v>6.5280809999999995E-2</v>
      </c>
      <c r="W207">
        <v>7.6434719999999998E-2</v>
      </c>
      <c r="X207">
        <v>8.8267289999999998E-2</v>
      </c>
      <c r="Y207">
        <v>0.10202034</v>
      </c>
      <c r="Z207">
        <v>0.12013835</v>
      </c>
      <c r="AA207">
        <v>0.14995321</v>
      </c>
      <c r="AB207">
        <v>0.27722392000000001</v>
      </c>
    </row>
    <row r="208" spans="1:28">
      <c r="A208" s="1" t="s">
        <v>224</v>
      </c>
      <c r="B208" s="1" t="s">
        <v>225</v>
      </c>
      <c r="C208" s="1">
        <v>9</v>
      </c>
      <c r="D208" s="1">
        <v>2015</v>
      </c>
      <c r="E208" s="1" t="s">
        <v>250</v>
      </c>
      <c r="F208" s="9">
        <v>0.6754500326310322</v>
      </c>
      <c r="G208" s="13">
        <v>24</v>
      </c>
      <c r="H208" s="12">
        <v>8</v>
      </c>
      <c r="I208" s="15">
        <v>0.54200000000000004</v>
      </c>
      <c r="J208" s="2">
        <v>0.32605233788490295</v>
      </c>
      <c r="K208" s="2">
        <v>0.24261140823364258</v>
      </c>
      <c r="L208" s="2">
        <v>0.73201984167098999</v>
      </c>
      <c r="M208" s="7">
        <v>73.297200000000004</v>
      </c>
      <c r="N208" s="7">
        <v>14.46463966</v>
      </c>
      <c r="O208" s="4">
        <v>2.8600942428985547</v>
      </c>
      <c r="P208" s="8">
        <v>0.40862236628849274</v>
      </c>
      <c r="Q208" s="8">
        <v>0.57906586120524539</v>
      </c>
      <c r="R208" s="8">
        <v>72.286277770996094</v>
      </c>
      <c r="S208">
        <v>2.55762E-2</v>
      </c>
      <c r="T208">
        <v>4.121971E-2</v>
      </c>
      <c r="U208">
        <v>5.3885460000000003E-2</v>
      </c>
      <c r="V208">
        <v>6.5280809999999995E-2</v>
      </c>
      <c r="W208">
        <v>7.6434719999999998E-2</v>
      </c>
      <c r="X208">
        <v>8.8267289999999998E-2</v>
      </c>
      <c r="Y208">
        <v>0.10202034</v>
      </c>
      <c r="Z208">
        <v>0.12013835</v>
      </c>
      <c r="AA208">
        <v>0.14995321</v>
      </c>
      <c r="AB208">
        <v>0.27722392000000001</v>
      </c>
    </row>
    <row r="209" spans="1:28">
      <c r="A209" s="1" t="s">
        <v>224</v>
      </c>
      <c r="B209" s="1" t="s">
        <v>225</v>
      </c>
      <c r="C209" s="1">
        <v>9</v>
      </c>
      <c r="D209" s="1">
        <v>2016</v>
      </c>
      <c r="E209" s="1" t="s">
        <v>251</v>
      </c>
      <c r="F209" s="9">
        <v>0.71584812805367337</v>
      </c>
      <c r="G209" s="13">
        <v>25</v>
      </c>
      <c r="H209" s="12">
        <v>8</v>
      </c>
      <c r="I209" s="15">
        <v>0.55200000000000005</v>
      </c>
      <c r="J209" s="2">
        <v>0.45859897136688232</v>
      </c>
      <c r="K209" s="2">
        <v>0.35722091794013977</v>
      </c>
      <c r="L209" s="2">
        <v>0.74646264314651489</v>
      </c>
      <c r="M209" s="7">
        <v>73.569199999999995</v>
      </c>
      <c r="N209" s="7">
        <v>14.687170030000001</v>
      </c>
      <c r="O209" s="4">
        <v>2.8449020545056669</v>
      </c>
      <c r="P209" s="8">
        <v>0.40799754436879115</v>
      </c>
      <c r="Q209" s="8">
        <v>0.5602606317669383</v>
      </c>
      <c r="R209" s="8">
        <v>72.834365844726563</v>
      </c>
      <c r="S209">
        <f>S208</f>
        <v>2.55762E-2</v>
      </c>
      <c r="T209">
        <f t="shared" ref="T209" si="39">T208</f>
        <v>4.121971E-2</v>
      </c>
      <c r="U209">
        <f t="shared" ref="U209" si="40">U208</f>
        <v>5.3885460000000003E-2</v>
      </c>
      <c r="V209">
        <f t="shared" ref="V209" si="41">V208</f>
        <v>6.5280809999999995E-2</v>
      </c>
      <c r="W209">
        <f t="shared" ref="W209" si="42">W208</f>
        <v>7.6434719999999998E-2</v>
      </c>
      <c r="X209">
        <f t="shared" ref="X209" si="43">X208</f>
        <v>8.8267289999999998E-2</v>
      </c>
      <c r="Y209">
        <f t="shared" ref="Y209" si="44">Y208</f>
        <v>0.10202034</v>
      </c>
      <c r="Z209">
        <f t="shared" ref="Z209" si="45">Z208</f>
        <v>0.12013835</v>
      </c>
      <c r="AA209">
        <f t="shared" ref="AA209" si="46">AA208</f>
        <v>0.14995321</v>
      </c>
      <c r="AB209">
        <f t="shared" ref="AB209" si="47">AB208</f>
        <v>0.27722392000000001</v>
      </c>
    </row>
    <row r="210" spans="1:28">
      <c r="A210" s="1" t="s">
        <v>252</v>
      </c>
      <c r="B210" s="1" t="s">
        <v>253</v>
      </c>
      <c r="C210" s="1">
        <v>6</v>
      </c>
      <c r="D210" s="1">
        <v>1991</v>
      </c>
      <c r="E210" s="1" t="s">
        <v>254</v>
      </c>
      <c r="F210" s="9">
        <v>0.55291146838617122</v>
      </c>
      <c r="G210" s="13">
        <v>0</v>
      </c>
      <c r="H210" s="12">
        <v>1</v>
      </c>
      <c r="I210" s="15">
        <v>0.23699999999999999</v>
      </c>
      <c r="J210" s="2">
        <f>J211-0.0190658415517499</f>
        <v>6.8768137885680189E-3</v>
      </c>
      <c r="K210" s="2">
        <f>K211-0.00975989430181442</f>
        <v>-0.68303163493833252</v>
      </c>
      <c r="L210" s="2">
        <f>L211-0.00197663506673228</f>
        <v>-0.58857322736613216</v>
      </c>
      <c r="M210" s="6">
        <v>70.487899999999996</v>
      </c>
      <c r="N210" s="6">
        <v>9.9336629189999996</v>
      </c>
      <c r="O210" s="4">
        <f>O211-0.472922685303628</f>
        <v>5.0745799519597714</v>
      </c>
      <c r="P210" s="8">
        <f>P211-0.00806309616154688</f>
        <v>0.23986234265169792</v>
      </c>
      <c r="Q210" s="8">
        <f>Q211-0.00566118184598971</f>
        <v>0.3310928197479277</v>
      </c>
      <c r="R210" s="8">
        <v>44.375328063964844</v>
      </c>
      <c r="S210">
        <v>3.06483E-2</v>
      </c>
      <c r="T210">
        <v>4.5039700000000002E-2</v>
      </c>
      <c r="U210">
        <v>5.6357980000000002E-2</v>
      </c>
      <c r="V210">
        <v>6.6687129999999997E-2</v>
      </c>
      <c r="W210">
        <v>7.7038700000000002E-2</v>
      </c>
      <c r="X210">
        <v>8.8313370000000002E-2</v>
      </c>
      <c r="Y210">
        <v>0.10175927</v>
      </c>
      <c r="Z210">
        <v>0.11985524</v>
      </c>
      <c r="AA210">
        <v>0.1498768</v>
      </c>
      <c r="AB210">
        <v>0.26442349999999998</v>
      </c>
    </row>
    <row r="211" spans="1:28">
      <c r="A211" s="1" t="s">
        <v>252</v>
      </c>
      <c r="B211" s="1" t="s">
        <v>253</v>
      </c>
      <c r="C211" s="1">
        <v>6</v>
      </c>
      <c r="D211" s="1">
        <v>1992</v>
      </c>
      <c r="E211" s="1" t="s">
        <v>255</v>
      </c>
      <c r="F211" s="9">
        <v>0.55404806635651049</v>
      </c>
      <c r="G211" s="13">
        <v>1</v>
      </c>
      <c r="H211" s="12">
        <v>1</v>
      </c>
      <c r="I211" s="15">
        <v>0.249</v>
      </c>
      <c r="J211" s="2">
        <f>J212-0.0190658415517499</f>
        <v>2.5942655340317918E-2</v>
      </c>
      <c r="K211" s="2">
        <f>K212-0.00975989430181442</f>
        <v>-0.67327174063651807</v>
      </c>
      <c r="L211" s="2">
        <f>L212-0.00197663506673228</f>
        <v>-0.58659659229939987</v>
      </c>
      <c r="M211" s="6">
        <v>72.709400000000002</v>
      </c>
      <c r="N211" s="6">
        <v>10.40108895</v>
      </c>
      <c r="O211" s="4">
        <f>O212-0.472922685303628</f>
        <v>5.5475026372633991</v>
      </c>
      <c r="P211" s="8">
        <f>P212-0.00806309616154688</f>
        <v>0.2479254388132448</v>
      </c>
      <c r="Q211" s="8">
        <f>Q212-0.00566118184598971</f>
        <v>0.33675400159391744</v>
      </c>
      <c r="R211" s="8">
        <v>44.248237609863281</v>
      </c>
      <c r="S211">
        <v>2.7494609999999999E-2</v>
      </c>
      <c r="T211">
        <v>4.1637830000000001E-2</v>
      </c>
      <c r="U211">
        <v>5.2747530000000001E-2</v>
      </c>
      <c r="V211">
        <v>6.3055719999999996E-2</v>
      </c>
      <c r="W211">
        <v>7.3578759999999993E-2</v>
      </c>
      <c r="X211">
        <v>8.525112E-2</v>
      </c>
      <c r="Y211">
        <v>9.9417240000000004E-2</v>
      </c>
      <c r="Z211">
        <v>0.11880826999999999</v>
      </c>
      <c r="AA211">
        <v>0.15155635000000001</v>
      </c>
      <c r="AB211">
        <v>0.28645254999999997</v>
      </c>
    </row>
    <row r="212" spans="1:28">
      <c r="A212" s="1" t="s">
        <v>252</v>
      </c>
      <c r="B212" s="1" t="s">
        <v>253</v>
      </c>
      <c r="C212" s="1">
        <v>6</v>
      </c>
      <c r="D212" s="1">
        <v>1993</v>
      </c>
      <c r="E212" s="1" t="s">
        <v>256</v>
      </c>
      <c r="F212" s="9">
        <v>0.55179000941316581</v>
      </c>
      <c r="G212" s="13">
        <v>2</v>
      </c>
      <c r="H212" s="12">
        <v>1</v>
      </c>
      <c r="I212" s="15">
        <v>0.30099999999999999</v>
      </c>
      <c r="J212" s="2">
        <f>J213-0.0190658415517499</f>
        <v>4.5008496892067817E-2</v>
      </c>
      <c r="K212" s="2">
        <f>K213-0.00975989430181442</f>
        <v>-0.66351184633470361</v>
      </c>
      <c r="L212" s="2">
        <f>L213-0.00197663506673228</f>
        <v>-0.58461995723266758</v>
      </c>
      <c r="M212" s="6">
        <v>73.217299999999994</v>
      </c>
      <c r="N212" s="6">
        <v>10.890509610000001</v>
      </c>
      <c r="O212" s="4">
        <f>O213-0.472922685303628</f>
        <v>6.0204253225670268</v>
      </c>
      <c r="P212" s="8">
        <f>P213-0.00806309616154688</f>
        <v>0.25598853497479168</v>
      </c>
      <c r="Q212" s="8">
        <f>Q213-0.00566118184598971</f>
        <v>0.34241518343990718</v>
      </c>
      <c r="R212" s="8">
        <v>45.114410400390625</v>
      </c>
      <c r="S212">
        <v>2.434093E-2</v>
      </c>
      <c r="T212">
        <v>3.8235959999999999E-2</v>
      </c>
      <c r="U212">
        <v>4.913708E-2</v>
      </c>
      <c r="V212">
        <v>5.9424320000000003E-2</v>
      </c>
      <c r="W212">
        <v>7.0118829999999993E-2</v>
      </c>
      <c r="X212">
        <v>8.2188869999999997E-2</v>
      </c>
      <c r="Y212">
        <v>9.7075209999999995E-2</v>
      </c>
      <c r="Z212">
        <v>0.1177613</v>
      </c>
      <c r="AA212">
        <v>0.15323589000000001</v>
      </c>
      <c r="AB212">
        <v>0.30848161000000002</v>
      </c>
    </row>
    <row r="213" spans="1:28">
      <c r="A213" s="1" t="s">
        <v>252</v>
      </c>
      <c r="B213" s="1" t="s">
        <v>253</v>
      </c>
      <c r="C213" s="1">
        <v>6</v>
      </c>
      <c r="D213" s="1">
        <v>1994</v>
      </c>
      <c r="E213" s="1" t="s">
        <v>257</v>
      </c>
      <c r="F213" s="9">
        <v>0.55360553836624182</v>
      </c>
      <c r="G213" s="13">
        <v>3</v>
      </c>
      <c r="H213" s="12">
        <v>1</v>
      </c>
      <c r="I213" s="15">
        <v>0.30499999999999999</v>
      </c>
      <c r="J213" s="2">
        <f>J214-0.0190658415517499</f>
        <v>6.4074338443817713E-2</v>
      </c>
      <c r="K213" s="2">
        <f>K214-0.00975989430181442</f>
        <v>-0.65375195203288916</v>
      </c>
      <c r="L213" s="2">
        <f>L214-0.00197663506673228</f>
        <v>-0.58264332216593528</v>
      </c>
      <c r="M213" s="6">
        <v>73.781800000000004</v>
      </c>
      <c r="N213" s="6">
        <v>11.40295982</v>
      </c>
      <c r="O213" s="4">
        <f>O214-0.472922685303628</f>
        <v>6.4933480078706545</v>
      </c>
      <c r="P213" s="8">
        <f>P214-0.00806309616154688</f>
        <v>0.26405163113633856</v>
      </c>
      <c r="Q213" s="8">
        <f>Q214-0.00566118184598971</f>
        <v>0.34807636528589692</v>
      </c>
      <c r="R213" s="8">
        <v>47.714481353759766</v>
      </c>
      <c r="S213">
        <v>2.118724E-2</v>
      </c>
      <c r="T213">
        <v>3.4834089999999998E-2</v>
      </c>
      <c r="U213">
        <v>4.5526619999999997E-2</v>
      </c>
      <c r="V213">
        <v>5.5792910000000001E-2</v>
      </c>
      <c r="W213">
        <v>6.6658889999999998E-2</v>
      </c>
      <c r="X213">
        <v>7.9126619999999995E-2</v>
      </c>
      <c r="Y213">
        <v>9.473318E-2</v>
      </c>
      <c r="Z213">
        <v>0.11671433000000001</v>
      </c>
      <c r="AA213">
        <v>0.15491543999999999</v>
      </c>
      <c r="AB213">
        <v>0.33051067000000001</v>
      </c>
    </row>
    <row r="214" spans="1:28">
      <c r="A214" s="1" t="s">
        <v>252</v>
      </c>
      <c r="B214" s="1" t="s">
        <v>253</v>
      </c>
      <c r="C214" s="1">
        <v>6</v>
      </c>
      <c r="D214" s="1">
        <v>1995</v>
      </c>
      <c r="E214" s="1" t="s">
        <v>258</v>
      </c>
      <c r="F214" s="9">
        <v>0.5635101846280357</v>
      </c>
      <c r="G214" s="13">
        <v>4</v>
      </c>
      <c r="H214" s="12">
        <v>0</v>
      </c>
      <c r="I214" s="15">
        <v>0.30599999999999999</v>
      </c>
      <c r="J214" s="2">
        <f>J215-0.0190658415517499</f>
        <v>8.3140179995567609E-2</v>
      </c>
      <c r="K214" s="2">
        <f>K215-0.00975989430181442</f>
        <v>-0.64399205773107471</v>
      </c>
      <c r="L214" s="2">
        <f>L215-0.00197663506673228</f>
        <v>-0.58066668709920299</v>
      </c>
      <c r="M214" s="6">
        <v>73.186400000000006</v>
      </c>
      <c r="N214" s="6">
        <v>11.258790019999999</v>
      </c>
      <c r="O214" s="4">
        <f>O215-0.472922685303628</f>
        <v>6.9662706931742822</v>
      </c>
      <c r="P214" s="8">
        <v>0.27211472729788544</v>
      </c>
      <c r="Q214" s="8">
        <v>0.3537375471318866</v>
      </c>
      <c r="R214" s="8">
        <v>49.084217071533203</v>
      </c>
      <c r="S214">
        <v>1.8033560000000001E-2</v>
      </c>
      <c r="T214">
        <v>3.1432219999999997E-2</v>
      </c>
      <c r="U214">
        <v>4.1916170000000003E-2</v>
      </c>
      <c r="V214">
        <v>5.21615E-2</v>
      </c>
      <c r="W214">
        <v>6.3198959999999998E-2</v>
      </c>
      <c r="X214">
        <v>7.6064370000000006E-2</v>
      </c>
      <c r="Y214">
        <v>9.2391150000000005E-2</v>
      </c>
      <c r="Z214">
        <v>0.11566736</v>
      </c>
      <c r="AA214">
        <v>0.15659497999999999</v>
      </c>
      <c r="AB214">
        <v>0.35253973</v>
      </c>
    </row>
    <row r="215" spans="1:28">
      <c r="A215" s="1" t="s">
        <v>252</v>
      </c>
      <c r="B215" s="1" t="s">
        <v>253</v>
      </c>
      <c r="C215" s="1">
        <v>6</v>
      </c>
      <c r="D215" s="1">
        <v>1996</v>
      </c>
      <c r="E215" s="1" t="s">
        <v>259</v>
      </c>
      <c r="F215" s="9">
        <v>0.56388298524279612</v>
      </c>
      <c r="G215" s="13">
        <v>5</v>
      </c>
      <c r="H215" s="12">
        <v>0</v>
      </c>
      <c r="I215" s="15">
        <v>0.32700000000000001</v>
      </c>
      <c r="J215" s="2">
        <v>0.1022060215473175</v>
      </c>
      <c r="K215" s="2">
        <v>-0.63423216342926025</v>
      </c>
      <c r="L215" s="2">
        <v>-0.5786900520324707</v>
      </c>
      <c r="M215" s="6">
        <v>73.910300000000007</v>
      </c>
      <c r="N215" s="6">
        <v>11.37658978</v>
      </c>
      <c r="O215" s="4">
        <v>7.4391933784779098</v>
      </c>
      <c r="P215" s="8">
        <v>0.30223039545817149</v>
      </c>
      <c r="Q215" s="8">
        <v>0.36644860056041034</v>
      </c>
      <c r="R215" s="8">
        <v>51.842174530029297</v>
      </c>
      <c r="S215">
        <v>1.487987E-2</v>
      </c>
      <c r="T215">
        <v>2.8030349999999999E-2</v>
      </c>
      <c r="U215">
        <v>3.8305720000000001E-2</v>
      </c>
      <c r="V215">
        <v>4.85301E-2</v>
      </c>
      <c r="W215">
        <v>5.9739019999999997E-2</v>
      </c>
      <c r="X215">
        <v>7.3002120000000004E-2</v>
      </c>
      <c r="Y215">
        <v>9.0049119999999996E-2</v>
      </c>
      <c r="Z215">
        <v>0.11462039</v>
      </c>
      <c r="AA215">
        <v>0.15827453</v>
      </c>
      <c r="AB215">
        <v>0.37456878999999998</v>
      </c>
    </row>
    <row r="216" spans="1:28">
      <c r="A216" s="1" t="s">
        <v>252</v>
      </c>
      <c r="B216" s="1" t="s">
        <v>253</v>
      </c>
      <c r="C216" s="1">
        <v>6</v>
      </c>
      <c r="D216" s="1">
        <v>1997</v>
      </c>
      <c r="E216" s="1" t="s">
        <v>260</v>
      </c>
      <c r="F216" s="9">
        <v>0.56368874456225815</v>
      </c>
      <c r="G216" s="13">
        <v>6</v>
      </c>
      <c r="H216" s="12">
        <v>0</v>
      </c>
      <c r="I216" s="15">
        <v>0.34499999999999997</v>
      </c>
      <c r="J216" s="3">
        <f>AVERAGE(J215,J217)</f>
        <v>7.0120831951498985E-2</v>
      </c>
      <c r="K216" s="3">
        <f>AVERAGE(K215,K217)</f>
        <v>-0.52030275762081146</v>
      </c>
      <c r="L216" s="3">
        <f>AVERAGE(L215,L217)</f>
        <v>-0.58257916569709778</v>
      </c>
      <c r="M216" s="6">
        <v>73.846299999999999</v>
      </c>
      <c r="N216" s="6">
        <v>11.48884964</v>
      </c>
      <c r="O216" s="4">
        <v>6.6510396392082072</v>
      </c>
      <c r="P216" s="8">
        <v>0.30969151212589696</v>
      </c>
      <c r="Q216" s="8">
        <v>0.4373353075176456</v>
      </c>
      <c r="R216" s="8">
        <v>55.433609008789063</v>
      </c>
      <c r="S216">
        <v>4.8770100000000002E-3</v>
      </c>
      <c r="T216">
        <v>1.5345579999999999E-2</v>
      </c>
      <c r="U216">
        <v>2.7078339999999999E-2</v>
      </c>
      <c r="V216">
        <v>4.0450939999999998E-2</v>
      </c>
      <c r="W216">
        <v>5.6046329999999998E-2</v>
      </c>
      <c r="X216">
        <v>7.4830820000000006E-2</v>
      </c>
      <c r="Y216">
        <v>9.8579529999999999E-2</v>
      </c>
      <c r="Z216">
        <v>0.13112456</v>
      </c>
      <c r="AA216">
        <v>0.18360871000000001</v>
      </c>
      <c r="AB216">
        <v>0.36805817000000002</v>
      </c>
    </row>
    <row r="217" spans="1:28">
      <c r="A217" s="1" t="s">
        <v>252</v>
      </c>
      <c r="B217" s="1" t="s">
        <v>253</v>
      </c>
      <c r="C217" s="1">
        <v>6</v>
      </c>
      <c r="D217" s="1">
        <v>1998</v>
      </c>
      <c r="E217" s="1" t="s">
        <v>261</v>
      </c>
      <c r="F217" s="9">
        <v>0.56425830123729914</v>
      </c>
      <c r="G217" s="13">
        <v>7</v>
      </c>
      <c r="H217" s="12">
        <v>0</v>
      </c>
      <c r="I217" s="15">
        <v>0.35399999999999998</v>
      </c>
      <c r="J217" s="2">
        <v>3.8035642355680466E-2</v>
      </c>
      <c r="K217" s="2">
        <v>-0.40637335181236267</v>
      </c>
      <c r="L217" s="2">
        <v>-0.58646827936172485</v>
      </c>
      <c r="M217" s="6">
        <v>73.906300000000002</v>
      </c>
      <c r="N217" s="6">
        <v>11.86464024</v>
      </c>
      <c r="O217" s="4">
        <v>2.2686382890811245</v>
      </c>
      <c r="P217" s="8">
        <v>0.29073444751268229</v>
      </c>
      <c r="Q217" s="8">
        <v>0.35770356415286475</v>
      </c>
      <c r="R217" s="8">
        <v>56.668781280517578</v>
      </c>
      <c r="S217">
        <v>1.207741E-2</v>
      </c>
      <c r="T217">
        <v>2.2641020000000001E-2</v>
      </c>
      <c r="U217">
        <v>3.3470319999999998E-2</v>
      </c>
      <c r="V217">
        <v>4.5002830000000001E-2</v>
      </c>
      <c r="W217">
        <v>5.7827099999999999E-2</v>
      </c>
      <c r="X217">
        <v>7.2869420000000004E-2</v>
      </c>
      <c r="Y217">
        <v>9.1838959999999997E-2</v>
      </c>
      <c r="Z217">
        <v>0.1185885</v>
      </c>
      <c r="AA217">
        <v>0.16527473000000001</v>
      </c>
      <c r="AB217">
        <v>0.38040973</v>
      </c>
    </row>
    <row r="218" spans="1:28">
      <c r="A218" s="1" t="s">
        <v>252</v>
      </c>
      <c r="B218" s="1" t="s">
        <v>253</v>
      </c>
      <c r="C218" s="1">
        <v>6</v>
      </c>
      <c r="D218" s="1">
        <v>1999</v>
      </c>
      <c r="E218" s="1" t="s">
        <v>262</v>
      </c>
      <c r="F218" s="9">
        <v>0.63936194445506844</v>
      </c>
      <c r="G218" s="13">
        <v>0</v>
      </c>
      <c r="H218" s="12">
        <f>AVERAGE(H217,H219)</f>
        <v>4</v>
      </c>
      <c r="I218" s="15">
        <v>0.35599999999999998</v>
      </c>
      <c r="J218" s="3">
        <f>AVERAGE(J217,J219)</f>
        <v>0.20071501098573208</v>
      </c>
      <c r="K218" s="3">
        <f>AVERAGE(K217,K219)</f>
        <v>-0.21812094375491142</v>
      </c>
      <c r="L218" s="3">
        <f>AVERAGE(L217,L219)</f>
        <v>-0.31092509813606739</v>
      </c>
      <c r="M218" s="6">
        <v>74.118799999999993</v>
      </c>
      <c r="N218" s="6">
        <v>12.18980026</v>
      </c>
      <c r="O218" s="4">
        <v>-0.44727783756620454</v>
      </c>
      <c r="P218" s="8">
        <v>0.30083593374069711</v>
      </c>
      <c r="Q218" s="8">
        <v>0.36062457605754555</v>
      </c>
      <c r="R218" s="8">
        <v>61.144435882568359</v>
      </c>
      <c r="S218">
        <v>1.528037E-2</v>
      </c>
      <c r="T218">
        <v>2.5656760000000001E-2</v>
      </c>
      <c r="U218">
        <v>3.6083949999999997E-2</v>
      </c>
      <c r="V218">
        <v>4.7010610000000001E-2</v>
      </c>
      <c r="W218">
        <v>5.9001329999999998E-2</v>
      </c>
      <c r="X218">
        <v>7.2912389999999994E-2</v>
      </c>
      <c r="Y218">
        <v>9.0296920000000003E-2</v>
      </c>
      <c r="Z218">
        <v>0.11463458999999999</v>
      </c>
      <c r="AA218">
        <v>0.15691501999999999</v>
      </c>
      <c r="AB218">
        <v>0.38220804000000003</v>
      </c>
    </row>
    <row r="219" spans="1:28">
      <c r="A219" s="1" t="s">
        <v>252</v>
      </c>
      <c r="B219" s="1" t="s">
        <v>253</v>
      </c>
      <c r="C219" s="1">
        <v>6</v>
      </c>
      <c r="D219" s="1">
        <v>2000</v>
      </c>
      <c r="E219" s="1" t="s">
        <v>263</v>
      </c>
      <c r="F219" s="9">
        <v>0.66624524010980279</v>
      </c>
      <c r="G219" s="13">
        <v>0</v>
      </c>
      <c r="H219" s="12">
        <v>8</v>
      </c>
      <c r="I219" s="15">
        <v>0.63500000000000001</v>
      </c>
      <c r="J219" s="2">
        <v>0.36339437961578369</v>
      </c>
      <c r="K219" s="2">
        <v>-2.9868535697460175E-2</v>
      </c>
      <c r="L219" s="2">
        <v>-3.5381916910409927E-2</v>
      </c>
      <c r="M219" s="6">
        <v>74.583600000000004</v>
      </c>
      <c r="N219" s="6">
        <v>12.321020130000001</v>
      </c>
      <c r="O219" s="4">
        <v>3.9155202353114475</v>
      </c>
      <c r="P219" s="8">
        <v>0.34973312613889757</v>
      </c>
      <c r="Q219" s="8">
        <v>0.39468766772566732</v>
      </c>
      <c r="R219" s="8">
        <v>63.725887298583984</v>
      </c>
      <c r="S219">
        <v>1.380605E-2</v>
      </c>
      <c r="T219">
        <v>2.6675239999999999E-2</v>
      </c>
      <c r="U219">
        <v>3.6922070000000001E-2</v>
      </c>
      <c r="V219">
        <v>4.7198440000000001E-2</v>
      </c>
      <c r="W219">
        <v>5.8521249999999997E-2</v>
      </c>
      <c r="X219">
        <v>7.1968760000000007E-2</v>
      </c>
      <c r="Y219">
        <v>8.9304819999999993E-2</v>
      </c>
      <c r="Z219">
        <v>0.11436111</v>
      </c>
      <c r="AA219">
        <v>0.15900876</v>
      </c>
      <c r="AB219">
        <v>0.38223351</v>
      </c>
    </row>
    <row r="220" spans="1:28">
      <c r="A220" s="1" t="s">
        <v>252</v>
      </c>
      <c r="B220" s="1" t="s">
        <v>253</v>
      </c>
      <c r="C220" s="1">
        <v>6</v>
      </c>
      <c r="D220" s="1">
        <v>2001</v>
      </c>
      <c r="E220" s="1" t="s">
        <v>264</v>
      </c>
      <c r="F220" s="9">
        <v>0.6629646409708454</v>
      </c>
      <c r="G220" s="13">
        <v>1</v>
      </c>
      <c r="H220" s="12">
        <v>8</v>
      </c>
      <c r="I220" s="15">
        <v>0.63800000000000001</v>
      </c>
      <c r="J220" s="3">
        <f>AVERAGE(J219,J221)</f>
        <v>0.3459850400686264</v>
      </c>
      <c r="K220" s="3">
        <f>AVERAGE(K219,K221)</f>
        <v>-8.7330732494592667E-2</v>
      </c>
      <c r="L220" s="3">
        <f>AVERAGE(L219,L221)</f>
        <v>9.4814857468008995E-2</v>
      </c>
      <c r="M220" s="6">
        <v>74.643600000000006</v>
      </c>
      <c r="N220" s="6">
        <v>12.55932045</v>
      </c>
      <c r="O220" s="4">
        <v>7.0741047893490503</v>
      </c>
      <c r="P220" s="8">
        <v>0.37086579224457267</v>
      </c>
      <c r="Q220" s="8">
        <v>0.42272588898606722</v>
      </c>
      <c r="R220" s="8">
        <v>65.510574340820313</v>
      </c>
      <c r="S220">
        <v>1.090724E-2</v>
      </c>
      <c r="T220">
        <v>2.368922E-2</v>
      </c>
      <c r="U220">
        <v>3.5936179999999998E-2</v>
      </c>
      <c r="V220">
        <v>4.8301330000000003E-2</v>
      </c>
      <c r="W220">
        <v>6.1470980000000001E-2</v>
      </c>
      <c r="X220">
        <v>7.6378000000000001E-2</v>
      </c>
      <c r="Y220">
        <v>9.462421E-2</v>
      </c>
      <c r="Z220">
        <v>0.11971249</v>
      </c>
      <c r="AA220">
        <v>0.16258295</v>
      </c>
      <c r="AB220">
        <v>0.36639741999999997</v>
      </c>
    </row>
    <row r="221" spans="1:28">
      <c r="A221" s="1" t="s">
        <v>252</v>
      </c>
      <c r="B221" s="1" t="s">
        <v>253</v>
      </c>
      <c r="C221" s="1">
        <v>6</v>
      </c>
      <c r="D221" s="1">
        <v>2002</v>
      </c>
      <c r="E221" s="1" t="s">
        <v>265</v>
      </c>
      <c r="F221" s="9">
        <v>0.66027810644178286</v>
      </c>
      <c r="G221" s="13">
        <v>2</v>
      </c>
      <c r="H221" s="12">
        <v>8</v>
      </c>
      <c r="I221" s="15">
        <v>0.63400000000000001</v>
      </c>
      <c r="J221" s="2">
        <v>0.32857570052146912</v>
      </c>
      <c r="K221" s="2">
        <v>-0.14479292929172516</v>
      </c>
      <c r="L221" s="2">
        <v>0.22501163184642792</v>
      </c>
      <c r="M221" s="6">
        <v>74.735699999999994</v>
      </c>
      <c r="N221" s="6">
        <v>12.90729046</v>
      </c>
      <c r="O221" s="4">
        <v>5.6598525676155447</v>
      </c>
      <c r="P221" s="8">
        <v>0.3586399256022027</v>
      </c>
      <c r="Q221" s="8">
        <v>0.4528630029538131</v>
      </c>
      <c r="R221" s="8">
        <v>67.20660400390625</v>
      </c>
      <c r="S221">
        <v>1.1068639999999999E-2</v>
      </c>
      <c r="T221">
        <v>2.5010919999999999E-2</v>
      </c>
      <c r="U221">
        <v>3.8065920000000003E-2</v>
      </c>
      <c r="V221">
        <v>5.1020019999999999E-2</v>
      </c>
      <c r="W221">
        <v>6.4628699999999997E-2</v>
      </c>
      <c r="X221">
        <v>7.9858609999999997E-2</v>
      </c>
      <c r="Y221">
        <v>9.8315700000000006E-2</v>
      </c>
      <c r="Z221">
        <v>0.12345306</v>
      </c>
      <c r="AA221">
        <v>0.16591578000000001</v>
      </c>
      <c r="AB221">
        <v>0.34266265000000001</v>
      </c>
    </row>
    <row r="222" spans="1:28">
      <c r="A222" s="1" t="s">
        <v>252</v>
      </c>
      <c r="B222" s="1" t="s">
        <v>253</v>
      </c>
      <c r="C222" s="1">
        <v>6</v>
      </c>
      <c r="D222" s="1">
        <v>2003</v>
      </c>
      <c r="E222" s="1" t="s">
        <v>266</v>
      </c>
      <c r="F222" s="9">
        <v>0.66716984732748985</v>
      </c>
      <c r="G222" s="13">
        <v>3</v>
      </c>
      <c r="H222" s="12">
        <v>8</v>
      </c>
      <c r="I222" s="15">
        <v>0.64200000000000002</v>
      </c>
      <c r="J222" s="2">
        <v>0.31702199578285217</v>
      </c>
      <c r="K222" s="2">
        <v>-4.5993946492671967E-2</v>
      </c>
      <c r="L222" s="2">
        <v>0.25852304697036743</v>
      </c>
      <c r="M222" s="6">
        <v>74.611000000000004</v>
      </c>
      <c r="N222" s="6">
        <v>13.261090279999999</v>
      </c>
      <c r="O222" s="4">
        <v>5.495907848220611</v>
      </c>
      <c r="P222" s="8">
        <v>0.35580769364386583</v>
      </c>
      <c r="Q222" s="8">
        <v>0.45959083371306692</v>
      </c>
      <c r="R222" s="8">
        <v>69.909400939941406</v>
      </c>
      <c r="S222">
        <v>1.5831109999999999E-2</v>
      </c>
      <c r="T222">
        <v>2.5946400000000001E-2</v>
      </c>
      <c r="U222">
        <v>3.6195629999999999E-2</v>
      </c>
      <c r="V222">
        <v>4.7007680000000003E-2</v>
      </c>
      <c r="W222">
        <v>5.8937999999999997E-2</v>
      </c>
      <c r="X222">
        <v>7.2842959999999998E-2</v>
      </c>
      <c r="Y222">
        <v>9.0288160000000006E-2</v>
      </c>
      <c r="Z222">
        <v>0.11479365</v>
      </c>
      <c r="AA222">
        <v>0.15749212000000001</v>
      </c>
      <c r="AB222">
        <v>0.38066433</v>
      </c>
    </row>
    <row r="223" spans="1:28">
      <c r="A223" s="1" t="s">
        <v>252</v>
      </c>
      <c r="B223" s="1" t="s">
        <v>253</v>
      </c>
      <c r="C223" s="1">
        <v>6</v>
      </c>
      <c r="D223" s="1">
        <v>2004</v>
      </c>
      <c r="E223" s="1" t="s">
        <v>267</v>
      </c>
      <c r="F223" s="9">
        <v>0.70343116874461997</v>
      </c>
      <c r="G223" s="13">
        <v>4</v>
      </c>
      <c r="H223" s="12">
        <v>8</v>
      </c>
      <c r="I223" s="15">
        <v>0.61699999999999999</v>
      </c>
      <c r="J223" s="2">
        <v>0.44423061609268188</v>
      </c>
      <c r="K223" s="2">
        <v>4.1216488927602768E-2</v>
      </c>
      <c r="L223" s="2">
        <v>0.23937007784843445</v>
      </c>
      <c r="M223" s="6">
        <v>75.501599999999996</v>
      </c>
      <c r="N223" s="6">
        <v>13.605995180000001</v>
      </c>
      <c r="O223" s="4">
        <v>4.120278741875083</v>
      </c>
      <c r="P223" s="8">
        <v>0.36577961338838438</v>
      </c>
      <c r="Q223" s="8">
        <v>0.45109303280119101</v>
      </c>
      <c r="R223" s="8">
        <v>73.377944946289063</v>
      </c>
      <c r="S223">
        <v>1.539279E-2</v>
      </c>
      <c r="T223">
        <v>2.5774780000000001E-2</v>
      </c>
      <c r="U223">
        <v>3.6205080000000001E-2</v>
      </c>
      <c r="V223">
        <v>4.7132859999999999E-2</v>
      </c>
      <c r="W223">
        <v>5.9122899999999999E-2</v>
      </c>
      <c r="X223">
        <v>7.3031319999999997E-2</v>
      </c>
      <c r="Y223">
        <v>9.0410550000000006E-2</v>
      </c>
      <c r="Z223">
        <v>0.11473838</v>
      </c>
      <c r="AA223">
        <v>0.15699788000000001</v>
      </c>
      <c r="AB223">
        <v>0.38119345999999998</v>
      </c>
    </row>
    <row r="224" spans="1:28">
      <c r="A224" s="1" t="s">
        <v>252</v>
      </c>
      <c r="B224" s="1" t="s">
        <v>253</v>
      </c>
      <c r="C224" s="1">
        <v>6</v>
      </c>
      <c r="D224" s="1">
        <v>2005</v>
      </c>
      <c r="E224" s="1" t="s">
        <v>268</v>
      </c>
      <c r="F224" s="9">
        <v>0.6889342105574553</v>
      </c>
      <c r="G224" s="13">
        <v>5</v>
      </c>
      <c r="H224" s="12">
        <v>9</v>
      </c>
      <c r="I224" s="15">
        <v>0.63900000000000001</v>
      </c>
      <c r="J224" s="2">
        <v>0.4547191858291626</v>
      </c>
      <c r="K224" s="2">
        <v>8.3347566425800323E-2</v>
      </c>
      <c r="L224" s="2">
        <v>0.13955523073673248</v>
      </c>
      <c r="M224" s="6">
        <v>75.408299999999997</v>
      </c>
      <c r="N224" s="6">
        <v>13.95090008</v>
      </c>
      <c r="O224" s="4">
        <v>4.1782033191435346</v>
      </c>
      <c r="P224" s="8">
        <v>0.36412914583629091</v>
      </c>
      <c r="Q224" s="8">
        <v>0.45122503943302228</v>
      </c>
      <c r="R224" s="8">
        <v>74.662673950195313</v>
      </c>
      <c r="S224">
        <v>1.5479450000000001E-2</v>
      </c>
      <c r="T224">
        <v>2.568237E-2</v>
      </c>
      <c r="U224">
        <v>3.598399E-2</v>
      </c>
      <c r="V224">
        <v>4.6820340000000002E-2</v>
      </c>
      <c r="W224">
        <v>5.8749370000000002E-2</v>
      </c>
      <c r="X224">
        <v>7.2625369999999995E-2</v>
      </c>
      <c r="Y224">
        <v>9.000503E-2</v>
      </c>
      <c r="Z224">
        <v>0.11438319</v>
      </c>
      <c r="AA224">
        <v>0.15680712999999999</v>
      </c>
      <c r="AB224">
        <v>0.38346377999999998</v>
      </c>
    </row>
    <row r="225" spans="1:28">
      <c r="A225" s="1" t="s">
        <v>252</v>
      </c>
      <c r="B225" s="1" t="s">
        <v>253</v>
      </c>
      <c r="C225" s="1">
        <v>6</v>
      </c>
      <c r="D225" s="1">
        <v>2006</v>
      </c>
      <c r="E225" s="1" t="s">
        <v>269</v>
      </c>
      <c r="F225" s="9">
        <v>0.68639485291666558</v>
      </c>
      <c r="G225" s="13">
        <v>6</v>
      </c>
      <c r="H225" s="12">
        <v>9</v>
      </c>
      <c r="I225" s="15">
        <v>0.63700000000000001</v>
      </c>
      <c r="J225" s="2">
        <v>0.55522763729095459</v>
      </c>
      <c r="K225" s="2">
        <v>-4.8246040940284729E-2</v>
      </c>
      <c r="L225" s="2">
        <v>4.4990114867687225E-2</v>
      </c>
      <c r="M225" s="6">
        <v>75.988900000000001</v>
      </c>
      <c r="N225" s="6">
        <v>14.25984955</v>
      </c>
      <c r="O225" s="4">
        <v>4.9136746545313912</v>
      </c>
      <c r="P225" s="8">
        <v>0.3760038122131823</v>
      </c>
      <c r="Q225" s="8">
        <v>0.46068602755722821</v>
      </c>
      <c r="R225" s="8">
        <v>75.315277099609375</v>
      </c>
      <c r="S225">
        <v>1.5192280000000001E-2</v>
      </c>
      <c r="T225">
        <v>2.6801080000000001E-2</v>
      </c>
      <c r="U225">
        <v>3.6665330000000003E-2</v>
      </c>
      <c r="V225">
        <v>4.707161E-2</v>
      </c>
      <c r="W225">
        <v>5.873242E-2</v>
      </c>
      <c r="X225">
        <v>7.2479089999999996E-2</v>
      </c>
      <c r="Y225">
        <v>8.9745099999999994E-2</v>
      </c>
      <c r="Z225">
        <v>0.11371125999999999</v>
      </c>
      <c r="AA225">
        <v>0.15442779000000001</v>
      </c>
      <c r="AB225">
        <v>0.38517404</v>
      </c>
    </row>
    <row r="226" spans="1:28">
      <c r="A226" s="1" t="s">
        <v>252</v>
      </c>
      <c r="B226" s="1" t="s">
        <v>253</v>
      </c>
      <c r="C226" s="1">
        <v>6</v>
      </c>
      <c r="D226" s="1">
        <v>2007</v>
      </c>
      <c r="E226" s="1" t="s">
        <v>270</v>
      </c>
      <c r="F226" s="9">
        <v>0.67033447277888181</v>
      </c>
      <c r="G226" s="13">
        <v>7</v>
      </c>
      <c r="H226" s="12">
        <v>9</v>
      </c>
      <c r="I226" s="15">
        <v>0.64500000000000002</v>
      </c>
      <c r="J226" s="2">
        <v>0.45780310034751892</v>
      </c>
      <c r="K226" s="2">
        <v>3.8477756083011627E-2</v>
      </c>
      <c r="L226" s="2">
        <v>5.9037972241640091E-2</v>
      </c>
      <c r="M226" s="6">
        <v>75.8596</v>
      </c>
      <c r="N226" s="6">
        <v>14.295000079999999</v>
      </c>
      <c r="O226" s="4">
        <v>4.9357402178112295</v>
      </c>
      <c r="P226" s="8">
        <v>0.37595309397543791</v>
      </c>
      <c r="Q226" s="8">
        <v>0.4595668726539941</v>
      </c>
      <c r="R226" s="8">
        <v>77.446327209472656</v>
      </c>
      <c r="S226">
        <v>1.4792019999999999E-2</v>
      </c>
      <c r="T226">
        <v>2.6488810000000002E-2</v>
      </c>
      <c r="U226">
        <v>3.6386340000000003E-2</v>
      </c>
      <c r="V226">
        <v>4.681689E-2</v>
      </c>
      <c r="W226">
        <v>5.8500679999999999E-2</v>
      </c>
      <c r="X226">
        <v>7.2274270000000002E-2</v>
      </c>
      <c r="Y226">
        <v>8.9578309999999994E-2</v>
      </c>
      <c r="Z226">
        <v>0.11360958</v>
      </c>
      <c r="AA226">
        <v>0.15447403000000001</v>
      </c>
      <c r="AB226">
        <v>0.38707907000000003</v>
      </c>
    </row>
    <row r="227" spans="1:28">
      <c r="A227" s="1" t="s">
        <v>252</v>
      </c>
      <c r="B227" s="1" t="s">
        <v>253</v>
      </c>
      <c r="C227" s="1">
        <v>6</v>
      </c>
      <c r="D227" s="1">
        <v>2008</v>
      </c>
      <c r="E227" s="1" t="s">
        <v>271</v>
      </c>
      <c r="F227" s="9">
        <v>0.68330827519083526</v>
      </c>
      <c r="G227" s="13">
        <v>8</v>
      </c>
      <c r="H227" s="12">
        <v>9</v>
      </c>
      <c r="I227" s="15">
        <v>0.64800000000000002</v>
      </c>
      <c r="J227" s="2">
        <v>0.57583129405975342</v>
      </c>
      <c r="K227" s="2">
        <v>2.5006728246808052E-2</v>
      </c>
      <c r="L227" s="2">
        <v>-5.0504669547080994E-2</v>
      </c>
      <c r="M227" s="6">
        <v>76.209599999999995</v>
      </c>
      <c r="N227" s="6">
        <v>14.16623974</v>
      </c>
      <c r="O227" s="4">
        <v>1.9075488976521484</v>
      </c>
      <c r="P227" s="8">
        <v>0.36148691583714071</v>
      </c>
      <c r="Q227" s="8">
        <v>0.4631288346736212</v>
      </c>
      <c r="R227" s="8">
        <v>77.798545837402344</v>
      </c>
      <c r="S227">
        <v>1.5507669999999999E-2</v>
      </c>
      <c r="T227">
        <v>2.5623900000000002E-2</v>
      </c>
      <c r="U227">
        <v>3.5869529999999997E-2</v>
      </c>
      <c r="V227">
        <v>4.6673909999999999E-2</v>
      </c>
      <c r="W227">
        <v>5.8592289999999998E-2</v>
      </c>
      <c r="X227">
        <v>7.2479940000000007E-2</v>
      </c>
      <c r="Y227">
        <v>8.9899960000000001E-2</v>
      </c>
      <c r="Z227">
        <v>0.11436615</v>
      </c>
      <c r="AA227">
        <v>0.15699183999999999</v>
      </c>
      <c r="AB227">
        <v>0.38399481000000002</v>
      </c>
    </row>
    <row r="228" spans="1:28">
      <c r="A228" s="1" t="s">
        <v>252</v>
      </c>
      <c r="B228" s="1" t="s">
        <v>253</v>
      </c>
      <c r="C228" s="1">
        <v>6</v>
      </c>
      <c r="D228" s="1">
        <v>2009</v>
      </c>
      <c r="E228" s="1" t="s">
        <v>272</v>
      </c>
      <c r="F228" s="9">
        <v>0.68210884844798081</v>
      </c>
      <c r="G228" s="13">
        <v>9</v>
      </c>
      <c r="H228" s="12">
        <v>9</v>
      </c>
      <c r="I228" s="15">
        <v>0.64900000000000002</v>
      </c>
      <c r="J228" s="2">
        <v>0.59005814790725708</v>
      </c>
      <c r="K228" s="2">
        <v>4.3875947594642639E-2</v>
      </c>
      <c r="L228" s="2">
        <v>-8.6094982922077179E-2</v>
      </c>
      <c r="M228" s="6">
        <v>76.392300000000006</v>
      </c>
      <c r="N228" s="6">
        <v>14.153160099999999</v>
      </c>
      <c r="O228" s="4">
        <v>-7.184268663170684</v>
      </c>
      <c r="P228" s="8">
        <v>0.32412953963518598</v>
      </c>
      <c r="Q228" s="8">
        <v>0.37984059497918377</v>
      </c>
      <c r="R228" s="8">
        <v>77.168136596679688</v>
      </c>
      <c r="S228">
        <v>1.4629069999999999E-2</v>
      </c>
      <c r="T228">
        <v>2.5934430000000001E-2</v>
      </c>
      <c r="U228">
        <v>3.5755389999999998E-2</v>
      </c>
      <c r="V228">
        <v>4.6187819999999997E-2</v>
      </c>
      <c r="W228">
        <v>5.7923870000000002E-2</v>
      </c>
      <c r="X228">
        <v>7.1796250000000006E-2</v>
      </c>
      <c r="Y228">
        <v>8.9255660000000001E-2</v>
      </c>
      <c r="Z228">
        <v>0.11353188</v>
      </c>
      <c r="AA228">
        <v>0.15484373000000001</v>
      </c>
      <c r="AB228">
        <v>0.39014189999999999</v>
      </c>
    </row>
    <row r="229" spans="1:28">
      <c r="A229" s="1" t="s">
        <v>252</v>
      </c>
      <c r="B229" s="1" t="s">
        <v>253</v>
      </c>
      <c r="C229" s="1">
        <v>6</v>
      </c>
      <c r="D229" s="1">
        <v>2010</v>
      </c>
      <c r="E229" s="1" t="s">
        <v>273</v>
      </c>
      <c r="F229" s="9">
        <v>0.68745416981705099</v>
      </c>
      <c r="G229" s="13">
        <v>10</v>
      </c>
      <c r="H229" s="12">
        <v>9</v>
      </c>
      <c r="I229" s="15">
        <v>0.69</v>
      </c>
      <c r="J229" s="2">
        <v>0.58626729249954224</v>
      </c>
      <c r="K229" s="2">
        <v>8.0469034612178802E-2</v>
      </c>
      <c r="L229" s="2">
        <v>2.3101465776562691E-2</v>
      </c>
      <c r="M229" s="6">
        <v>76.804900000000004</v>
      </c>
      <c r="N229" s="6">
        <v>14.403829569999999</v>
      </c>
      <c r="O229" s="4">
        <v>-1.0264618319089323</v>
      </c>
      <c r="P229" s="8">
        <v>0.35805009140298383</v>
      </c>
      <c r="Q229" s="8">
        <v>0.37475263530380193</v>
      </c>
      <c r="R229" s="8">
        <v>76.786544799804688</v>
      </c>
      <c r="S229">
        <v>1.4654769999999999E-2</v>
      </c>
      <c r="T229">
        <v>2.7022919999999999E-2</v>
      </c>
      <c r="U229">
        <v>3.9035090000000001E-2</v>
      </c>
      <c r="V229">
        <v>5.1285409999999997E-2</v>
      </c>
      <c r="W229">
        <v>6.4430730000000005E-2</v>
      </c>
      <c r="X229">
        <v>7.9391119999999996E-2</v>
      </c>
      <c r="Y229">
        <v>9.7765790000000005E-2</v>
      </c>
      <c r="Z229">
        <v>0.12305259</v>
      </c>
      <c r="AA229">
        <v>0.16605502999999999</v>
      </c>
      <c r="AB229">
        <v>0.33730653999999999</v>
      </c>
    </row>
    <row r="230" spans="1:28">
      <c r="A230" s="1" t="s">
        <v>252</v>
      </c>
      <c r="B230" s="1" t="s">
        <v>253</v>
      </c>
      <c r="C230" s="1">
        <v>6</v>
      </c>
      <c r="D230" s="1">
        <v>2011</v>
      </c>
      <c r="E230" s="1" t="s">
        <v>274</v>
      </c>
      <c r="F230" s="9">
        <v>0.66705124863872856</v>
      </c>
      <c r="G230" s="13">
        <v>11</v>
      </c>
      <c r="H230" s="12">
        <v>9</v>
      </c>
      <c r="I230" s="15">
        <v>0.71099999999999997</v>
      </c>
      <c r="J230" s="2">
        <v>0.50591856241226196</v>
      </c>
      <c r="K230" s="2">
        <v>0.10939598083496094</v>
      </c>
      <c r="L230" s="2">
        <v>2.7720678597688675E-2</v>
      </c>
      <c r="M230" s="6">
        <v>77.222200000000001</v>
      </c>
      <c r="N230" s="6">
        <v>14.54564953</v>
      </c>
      <c r="O230" s="4">
        <v>0.26032257855683838</v>
      </c>
      <c r="P230" s="8">
        <v>0.38367344972118167</v>
      </c>
      <c r="Q230" s="8">
        <v>0.4006790418731388</v>
      </c>
      <c r="R230" s="8">
        <v>76.845695495605469</v>
      </c>
      <c r="S230">
        <v>1.333903E-2</v>
      </c>
      <c r="T230">
        <v>2.611894E-2</v>
      </c>
      <c r="U230">
        <v>3.6389289999999998E-2</v>
      </c>
      <c r="V230">
        <v>4.6724069999999999E-2</v>
      </c>
      <c r="W230">
        <v>5.8131700000000001E-2</v>
      </c>
      <c r="X230">
        <v>7.169333E-2</v>
      </c>
      <c r="Y230">
        <v>8.9184920000000001E-2</v>
      </c>
      <c r="Z230">
        <v>0.11446887</v>
      </c>
      <c r="AA230">
        <v>0.15951243000000001</v>
      </c>
      <c r="AB230">
        <v>0.38443739999999998</v>
      </c>
    </row>
    <row r="231" spans="1:28">
      <c r="A231" s="1" t="s">
        <v>252</v>
      </c>
      <c r="B231" s="1" t="s">
        <v>253</v>
      </c>
      <c r="C231" s="1">
        <v>6</v>
      </c>
      <c r="D231" s="1">
        <v>2012</v>
      </c>
      <c r="E231" s="1" t="s">
        <v>275</v>
      </c>
      <c r="F231" s="9">
        <v>0.70314426783429607</v>
      </c>
      <c r="G231" s="13">
        <v>12</v>
      </c>
      <c r="H231" s="12">
        <v>9</v>
      </c>
      <c r="I231" s="15">
        <v>0.71199999999999997</v>
      </c>
      <c r="J231" s="2">
        <v>0.67877763509750366</v>
      </c>
      <c r="K231" s="2">
        <v>0.14507900178432465</v>
      </c>
      <c r="L231" s="2">
        <v>-2.5457292795181274E-2</v>
      </c>
      <c r="M231" s="6">
        <v>77.340100000000007</v>
      </c>
      <c r="N231" s="6">
        <v>14.788080219999999</v>
      </c>
      <c r="O231" s="4">
        <v>-1.9765495712488814</v>
      </c>
      <c r="P231" s="8">
        <v>0.39053547571190761</v>
      </c>
      <c r="Q231" s="8">
        <v>0.40656255224851928</v>
      </c>
      <c r="R231" s="8">
        <v>77.635124206542969</v>
      </c>
      <c r="S231">
        <v>1.5232519999999999E-2</v>
      </c>
      <c r="T231">
        <v>2.528745E-2</v>
      </c>
      <c r="U231">
        <v>3.5508600000000001E-2</v>
      </c>
      <c r="V231">
        <v>4.6319480000000003E-2</v>
      </c>
      <c r="W231">
        <v>5.8274649999999997E-2</v>
      </c>
      <c r="X231">
        <v>7.2234339999999994E-2</v>
      </c>
      <c r="Y231">
        <v>8.9776060000000005E-2</v>
      </c>
      <c r="Z231">
        <v>0.11445149</v>
      </c>
      <c r="AA231">
        <v>0.15750082000000001</v>
      </c>
      <c r="AB231">
        <v>0.38541459</v>
      </c>
    </row>
    <row r="232" spans="1:28">
      <c r="A232" s="1" t="s">
        <v>252</v>
      </c>
      <c r="B232" s="1" t="s">
        <v>253</v>
      </c>
      <c r="C232" s="1">
        <v>6</v>
      </c>
      <c r="D232" s="1">
        <v>2013</v>
      </c>
      <c r="E232" s="1" t="s">
        <v>276</v>
      </c>
      <c r="F232" s="9">
        <v>0.71811863986824143</v>
      </c>
      <c r="G232" s="13">
        <v>13</v>
      </c>
      <c r="H232" s="12">
        <v>9</v>
      </c>
      <c r="I232" s="15">
        <v>0.67</v>
      </c>
      <c r="J232" s="2">
        <v>0.67919731140136719</v>
      </c>
      <c r="K232" s="2">
        <v>0.17802022397518158</v>
      </c>
      <c r="L232" s="2">
        <v>0.10768262296915054</v>
      </c>
      <c r="M232" s="6">
        <v>77.842699999999994</v>
      </c>
      <c r="N232" s="6">
        <v>15.173509599999999</v>
      </c>
      <c r="O232" s="4">
        <v>-8.5232837116848259E-2</v>
      </c>
      <c r="P232" s="8">
        <v>0.39855869385064413</v>
      </c>
      <c r="Q232" s="8">
        <v>0.41856925339233247</v>
      </c>
      <c r="R232" s="8">
        <v>77.45989990234375</v>
      </c>
      <c r="S232">
        <v>2.0223319999999999E-2</v>
      </c>
      <c r="T232">
        <v>3.2931130000000003E-2</v>
      </c>
      <c r="U232">
        <v>4.4821039999999999E-2</v>
      </c>
      <c r="V232">
        <v>5.6610590000000002E-2</v>
      </c>
      <c r="W232">
        <v>6.8986560000000002E-2</v>
      </c>
      <c r="X232">
        <v>8.282457E-2</v>
      </c>
      <c r="Y232">
        <v>9.9574700000000002E-2</v>
      </c>
      <c r="Z232">
        <v>0.12234351</v>
      </c>
      <c r="AA232">
        <v>0.16064706000000001</v>
      </c>
      <c r="AB232">
        <v>0.31103751000000002</v>
      </c>
    </row>
    <row r="233" spans="1:28">
      <c r="A233" s="1" t="s">
        <v>252</v>
      </c>
      <c r="B233" s="1" t="s">
        <v>253</v>
      </c>
      <c r="C233" s="1">
        <v>6</v>
      </c>
      <c r="D233" s="1">
        <v>2014</v>
      </c>
      <c r="E233" s="1" t="s">
        <v>277</v>
      </c>
      <c r="F233" s="9">
        <v>0.72707221674216327</v>
      </c>
      <c r="G233" s="13">
        <v>14</v>
      </c>
      <c r="H233" s="12">
        <v>9</v>
      </c>
      <c r="I233" s="15">
        <v>0.66600000000000004</v>
      </c>
      <c r="J233" s="2">
        <v>0.67844021320343018</v>
      </c>
      <c r="K233" s="2">
        <v>0.21824704110622406</v>
      </c>
      <c r="L233" s="2">
        <v>0.20116409659385681</v>
      </c>
      <c r="M233" s="6">
        <v>77.953299999999999</v>
      </c>
      <c r="N233" s="6">
        <v>15.273110389999999</v>
      </c>
      <c r="O233" s="4">
        <v>6.0814841362017091E-2</v>
      </c>
      <c r="P233" s="8">
        <v>0.42780304204212727</v>
      </c>
      <c r="Q233" s="8">
        <v>0.43157587992101459</v>
      </c>
      <c r="R233" s="8">
        <v>79.074684143066406</v>
      </c>
      <c r="S233">
        <v>1.5793519999999998E-2</v>
      </c>
      <c r="T233">
        <v>2.5763620000000001E-2</v>
      </c>
      <c r="U233">
        <v>3.5924409999999997E-2</v>
      </c>
      <c r="V233">
        <v>4.6693770000000002E-2</v>
      </c>
      <c r="W233">
        <v>5.8623550000000003E-2</v>
      </c>
      <c r="X233">
        <v>7.2573750000000006E-2</v>
      </c>
      <c r="Y233">
        <v>9.0125090000000005E-2</v>
      </c>
      <c r="Z233">
        <v>0.11483978</v>
      </c>
      <c r="AA233">
        <v>0.15799439000000001</v>
      </c>
      <c r="AB233">
        <v>0.38166811</v>
      </c>
    </row>
    <row r="234" spans="1:28">
      <c r="A234" s="1" t="s">
        <v>252</v>
      </c>
      <c r="B234" s="1" t="s">
        <v>253</v>
      </c>
      <c r="C234" s="1">
        <v>6</v>
      </c>
      <c r="D234" s="1">
        <v>2015</v>
      </c>
      <c r="E234" s="1" t="s">
        <v>278</v>
      </c>
      <c r="F234" s="9">
        <v>0.67386759363147852</v>
      </c>
      <c r="G234" s="13">
        <v>15</v>
      </c>
      <c r="H234" s="12">
        <v>9</v>
      </c>
      <c r="I234" s="15">
        <v>0.66100000000000003</v>
      </c>
      <c r="J234" s="2">
        <v>0.48615410923957825</v>
      </c>
      <c r="K234" s="2">
        <v>0.14919553697109222</v>
      </c>
      <c r="L234" s="2">
        <v>0.22857041656970978</v>
      </c>
      <c r="M234" s="6">
        <v>77.559899999999999</v>
      </c>
      <c r="N234" s="6">
        <v>15.224840159999999</v>
      </c>
      <c r="O234" s="4">
        <v>3.374092806625967</v>
      </c>
      <c r="P234" s="8">
        <v>0.45789090024571816</v>
      </c>
      <c r="Q234" s="8">
        <v>0.45572273241567035</v>
      </c>
      <c r="R234" s="8">
        <v>79.405723571777344</v>
      </c>
      <c r="S234">
        <v>1.5793519999999998E-2</v>
      </c>
      <c r="T234">
        <v>2.5763620000000001E-2</v>
      </c>
      <c r="U234">
        <v>3.5924409999999997E-2</v>
      </c>
      <c r="V234">
        <v>4.6693770000000002E-2</v>
      </c>
      <c r="W234">
        <v>5.8623550000000003E-2</v>
      </c>
      <c r="X234">
        <v>7.2573750000000006E-2</v>
      </c>
      <c r="Y234">
        <v>9.0125090000000005E-2</v>
      </c>
      <c r="Z234">
        <v>0.11483978</v>
      </c>
      <c r="AA234">
        <v>0.15799439000000001</v>
      </c>
      <c r="AB234">
        <v>0.38166811</v>
      </c>
    </row>
    <row r="235" spans="1:28">
      <c r="A235" s="1" t="s">
        <v>252</v>
      </c>
      <c r="B235" s="1" t="s">
        <v>253</v>
      </c>
      <c r="C235" s="1">
        <v>6</v>
      </c>
      <c r="D235" s="1">
        <v>2016</v>
      </c>
      <c r="E235" s="1" t="s">
        <v>279</v>
      </c>
      <c r="F235" s="9">
        <v>0.68785232715174049</v>
      </c>
      <c r="G235" s="13">
        <v>16</v>
      </c>
      <c r="H235" s="12">
        <v>9</v>
      </c>
      <c r="I235" s="15">
        <v>0.60099999999999998</v>
      </c>
      <c r="J235" s="2">
        <v>0.45441186428070068</v>
      </c>
      <c r="K235" s="2">
        <v>0.36145180463790894</v>
      </c>
      <c r="L235" s="2">
        <v>0.18370935320854187</v>
      </c>
      <c r="M235" s="6">
        <v>78.231399999999994</v>
      </c>
      <c r="N235" s="6">
        <v>15.187700270000001</v>
      </c>
      <c r="O235" s="4">
        <v>4.2580163423031792</v>
      </c>
      <c r="P235" s="8">
        <v>0.46997640811172126</v>
      </c>
      <c r="Q235" s="8">
        <v>0.45870412397205013</v>
      </c>
      <c r="R235" s="8">
        <v>79.604423522949219</v>
      </c>
      <c r="S235">
        <f>S234</f>
        <v>1.5793519999999998E-2</v>
      </c>
      <c r="T235">
        <f t="shared" ref="T235" si="48">T234</f>
        <v>2.5763620000000001E-2</v>
      </c>
      <c r="U235">
        <f t="shared" ref="U235" si="49">U234</f>
        <v>3.5924409999999997E-2</v>
      </c>
      <c r="V235">
        <f t="shared" ref="V235" si="50">V234</f>
        <v>4.6693770000000002E-2</v>
      </c>
      <c r="W235">
        <f t="shared" ref="W235" si="51">W234</f>
        <v>5.8623550000000003E-2</v>
      </c>
      <c r="X235">
        <f t="shared" ref="X235" si="52">X234</f>
        <v>7.2573750000000006E-2</v>
      </c>
      <c r="Y235">
        <f t="shared" ref="Y235" si="53">Y234</f>
        <v>9.0125090000000005E-2</v>
      </c>
      <c r="Z235">
        <f t="shared" ref="Z235" si="54">Z234</f>
        <v>0.11483978</v>
      </c>
      <c r="AA235">
        <f t="shared" ref="AA235" si="55">AA234</f>
        <v>0.15799439000000001</v>
      </c>
      <c r="AB235">
        <f t="shared" ref="AB235" si="56">AB234</f>
        <v>0.38166811</v>
      </c>
    </row>
    <row r="236" spans="1:28">
      <c r="A236" s="1" t="s">
        <v>280</v>
      </c>
      <c r="B236" s="1" t="s">
        <v>281</v>
      </c>
      <c r="C236" s="1">
        <v>10</v>
      </c>
      <c r="D236" s="1">
        <v>1991</v>
      </c>
      <c r="E236" s="1" t="s">
        <v>282</v>
      </c>
      <c r="F236" s="9">
        <v>0.88423093715100987</v>
      </c>
      <c r="G236" s="13">
        <v>1</v>
      </c>
      <c r="H236" s="12">
        <v>10</v>
      </c>
      <c r="I236" s="15">
        <v>0.73799999999999999</v>
      </c>
      <c r="J236" s="10">
        <f>J237-0.0204679946745596</f>
        <v>0.76092875965179907</v>
      </c>
      <c r="K236" s="9">
        <f>K237-0.0171240010569173</f>
        <v>0.82488064035292596</v>
      </c>
      <c r="L236" s="9">
        <f>L237-0.00114863882622411</f>
        <v>0.66116501042439113</v>
      </c>
      <c r="M236" s="7">
        <v>69.440700000000007</v>
      </c>
      <c r="N236" s="7">
        <v>11.114179610000001</v>
      </c>
      <c r="O236" s="4">
        <f>O237-0.16</f>
        <v>-3.1862355531296522</v>
      </c>
      <c r="P236" s="8">
        <v>0.28768010535597505</v>
      </c>
      <c r="Q236" s="8">
        <v>0.29593273374820595</v>
      </c>
      <c r="R236" s="8">
        <v>60.293106079101563</v>
      </c>
      <c r="S236">
        <v>3.143435E-2</v>
      </c>
      <c r="T236">
        <v>5.0668400000000002E-2</v>
      </c>
      <c r="U236">
        <v>6.3101340000000006E-2</v>
      </c>
      <c r="V236">
        <v>7.3982720000000002E-2</v>
      </c>
      <c r="W236">
        <v>8.4583610000000004E-2</v>
      </c>
      <c r="X236">
        <v>9.5731759999999999E-2</v>
      </c>
      <c r="Y236">
        <v>0.10838045</v>
      </c>
      <c r="Z236">
        <v>0.12422344</v>
      </c>
      <c r="AA236">
        <v>0.14781774</v>
      </c>
      <c r="AB236">
        <v>0.22007621999999999</v>
      </c>
    </row>
    <row r="237" spans="1:28">
      <c r="A237" s="1" t="s">
        <v>280</v>
      </c>
      <c r="B237" s="1" t="s">
        <v>281</v>
      </c>
      <c r="C237" s="1">
        <v>10</v>
      </c>
      <c r="D237" s="1">
        <v>1992</v>
      </c>
      <c r="E237" s="1" t="s">
        <v>283</v>
      </c>
      <c r="F237" s="9">
        <v>0.88746050054839043</v>
      </c>
      <c r="G237" s="13">
        <v>2</v>
      </c>
      <c r="H237" s="12">
        <v>10</v>
      </c>
      <c r="I237" s="15">
        <v>0.73799999999999999</v>
      </c>
      <c r="J237" s="10">
        <f>J238-0.0204679946745596</f>
        <v>0.78139675432635869</v>
      </c>
      <c r="K237" s="9">
        <f>K238-0.0171240010569173</f>
        <v>0.84200464140984321</v>
      </c>
      <c r="L237" s="9">
        <f>L238-0.00114863882622411</f>
        <v>0.6623136492506152</v>
      </c>
      <c r="M237" s="7">
        <v>69.167100000000005</v>
      </c>
      <c r="N237" s="7">
        <v>11.21051025</v>
      </c>
      <c r="O237" s="4">
        <v>-3.0262355531296521</v>
      </c>
      <c r="P237" s="8">
        <v>0.27614679428981714</v>
      </c>
      <c r="Q237" s="8">
        <v>0.27826675739962664</v>
      </c>
      <c r="R237" s="8">
        <v>62.585769653320313</v>
      </c>
      <c r="S237">
        <v>3.0412910000000001E-2</v>
      </c>
      <c r="T237">
        <v>4.9184279999999997E-2</v>
      </c>
      <c r="U237">
        <v>6.175626E-2</v>
      </c>
      <c r="V237">
        <v>7.2653419999999996E-2</v>
      </c>
      <c r="W237">
        <v>8.3163039999999994E-2</v>
      </c>
      <c r="X237">
        <v>9.415569E-2</v>
      </c>
      <c r="Y237">
        <v>0.10664224</v>
      </c>
      <c r="Z237">
        <v>0.12244468</v>
      </c>
      <c r="AA237">
        <v>0.14662944999999999</v>
      </c>
      <c r="AB237">
        <v>0.23295804000000001</v>
      </c>
    </row>
    <row r="238" spans="1:28">
      <c r="A238" s="1" t="s">
        <v>280</v>
      </c>
      <c r="B238" s="1" t="s">
        <v>281</v>
      </c>
      <c r="C238" s="1">
        <v>10</v>
      </c>
      <c r="D238" s="1">
        <v>1993</v>
      </c>
      <c r="E238" s="1" t="s">
        <v>284</v>
      </c>
      <c r="F238" s="9">
        <v>0.89153872767419218</v>
      </c>
      <c r="G238" s="13">
        <v>3</v>
      </c>
      <c r="H238" s="12">
        <v>10</v>
      </c>
      <c r="I238" s="15">
        <v>0.72799999999999998</v>
      </c>
      <c r="J238" s="10">
        <f>J239-0.0204679946745596</f>
        <v>0.80186474900091831</v>
      </c>
      <c r="K238" s="9">
        <f>K239-0.0171240010569173</f>
        <v>0.85912864246676046</v>
      </c>
      <c r="L238" s="9">
        <f>L239-0.00114863882622411</f>
        <v>0.66346228807683927</v>
      </c>
      <c r="M238" s="7">
        <v>69.180300000000003</v>
      </c>
      <c r="N238" s="7">
        <v>11.740560049999999</v>
      </c>
      <c r="O238" s="4">
        <v>-0.46266522333323223</v>
      </c>
      <c r="P238" s="8">
        <v>0.23191755043668344</v>
      </c>
      <c r="Q238" s="8">
        <v>0.3036925837053725</v>
      </c>
      <c r="R238" s="8">
        <v>64.773460388183594</v>
      </c>
      <c r="S238">
        <v>2.9272619999999999E-2</v>
      </c>
      <c r="T238">
        <v>4.7527479999999997E-2</v>
      </c>
      <c r="U238">
        <v>6.0254670000000003E-2</v>
      </c>
      <c r="V238">
        <v>7.116944E-2</v>
      </c>
      <c r="W238">
        <v>8.1577170000000004E-2</v>
      </c>
      <c r="X238">
        <v>9.2396229999999996E-2</v>
      </c>
      <c r="Y238">
        <v>0.10470177</v>
      </c>
      <c r="Z238">
        <v>0.12045896</v>
      </c>
      <c r="AA238">
        <v>0.14530290000000001</v>
      </c>
      <c r="AB238">
        <v>0.24733877000000001</v>
      </c>
    </row>
    <row r="239" spans="1:28">
      <c r="A239" s="1" t="s">
        <v>280</v>
      </c>
      <c r="B239" s="1" t="s">
        <v>281</v>
      </c>
      <c r="C239" s="1">
        <v>10</v>
      </c>
      <c r="D239" s="1">
        <v>1994</v>
      </c>
      <c r="E239" s="1" t="s">
        <v>285</v>
      </c>
      <c r="F239" s="9">
        <v>0.89485315744441485</v>
      </c>
      <c r="G239" s="13">
        <v>4</v>
      </c>
      <c r="H239" s="12">
        <v>10</v>
      </c>
      <c r="I239" s="15">
        <v>0.72699999999999998</v>
      </c>
      <c r="J239" s="10">
        <f>J240-0.0204679946745596</f>
        <v>0.82233274367547793</v>
      </c>
      <c r="K239" s="9">
        <f>K240-0.0171240010569173</f>
        <v>0.87625264352367771</v>
      </c>
      <c r="L239" s="9">
        <f>L240-0.00114863882622411</f>
        <v>0.66461092690306334</v>
      </c>
      <c r="M239" s="7">
        <v>69.604399999999998</v>
      </c>
      <c r="N239" s="7">
        <v>12.27060986</v>
      </c>
      <c r="O239" s="4">
        <v>3.0881683082965878</v>
      </c>
      <c r="P239" s="8">
        <v>0.25400722634750328</v>
      </c>
      <c r="Q239" s="8">
        <v>0.31059457420837217</v>
      </c>
      <c r="R239" s="8">
        <v>67.037834167480469</v>
      </c>
      <c r="S239">
        <v>2.7991439999999999E-2</v>
      </c>
      <c r="T239">
        <v>4.5665989999999997E-2</v>
      </c>
      <c r="U239">
        <v>5.8567559999999998E-2</v>
      </c>
      <c r="V239">
        <v>6.9502120000000001E-2</v>
      </c>
      <c r="W239">
        <v>7.9795379999999999E-2</v>
      </c>
      <c r="X239">
        <v>9.0419399999999997E-2</v>
      </c>
      <c r="Y239">
        <v>0.10252156</v>
      </c>
      <c r="Z239">
        <v>0.1182279</v>
      </c>
      <c r="AA239">
        <v>0.14381246</v>
      </c>
      <c r="AB239">
        <v>0.26349618000000002</v>
      </c>
    </row>
    <row r="240" spans="1:28">
      <c r="A240" s="1" t="s">
        <v>280</v>
      </c>
      <c r="B240" s="1" t="s">
        <v>281</v>
      </c>
      <c r="C240" s="1">
        <v>10</v>
      </c>
      <c r="D240" s="1">
        <v>1995</v>
      </c>
      <c r="E240" s="1" t="s">
        <v>286</v>
      </c>
      <c r="F240" s="9">
        <v>0.89791298809611142</v>
      </c>
      <c r="G240" s="13">
        <v>5</v>
      </c>
      <c r="H240" s="12">
        <v>10</v>
      </c>
      <c r="I240" s="15">
        <v>0.72899999999999998</v>
      </c>
      <c r="J240" s="10">
        <f>J241-0.0204679946745596</f>
        <v>0.84280073835003755</v>
      </c>
      <c r="K240" s="9">
        <f>K241-0.0171240010569173</f>
        <v>0.89337664458059496</v>
      </c>
      <c r="L240" s="9">
        <f>L241-0.00114863882622411</f>
        <v>0.66575956572928741</v>
      </c>
      <c r="M240" s="7">
        <v>69.968900000000005</v>
      </c>
      <c r="N240" s="7">
        <v>12.412790299999999</v>
      </c>
      <c r="O240" s="4">
        <v>1.6309175973820373</v>
      </c>
      <c r="P240" s="8">
        <v>0.39188480459893393</v>
      </c>
      <c r="Q240" s="8">
        <v>0.39196224849793959</v>
      </c>
      <c r="R240" s="8">
        <v>68.912361145019531</v>
      </c>
      <c r="S240">
        <v>2.9132069999999999E-2</v>
      </c>
      <c r="T240">
        <v>4.6443720000000001E-2</v>
      </c>
      <c r="U240">
        <v>5.9116960000000003E-2</v>
      </c>
      <c r="V240">
        <v>6.9875179999999995E-2</v>
      </c>
      <c r="W240">
        <v>8.0012799999999995E-2</v>
      </c>
      <c r="X240">
        <v>9.04837E-2</v>
      </c>
      <c r="Y240">
        <v>0.10241777000000001</v>
      </c>
      <c r="Z240">
        <v>0.11791241</v>
      </c>
      <c r="AA240">
        <v>0.14316087</v>
      </c>
      <c r="AB240">
        <v>0.26144453000000001</v>
      </c>
    </row>
    <row r="241" spans="1:28">
      <c r="A241" s="1" t="s">
        <v>280</v>
      </c>
      <c r="B241" s="1" t="s">
        <v>281</v>
      </c>
      <c r="C241" s="1">
        <v>10</v>
      </c>
      <c r="D241" s="1">
        <v>1996</v>
      </c>
      <c r="E241" s="1" t="s">
        <v>287</v>
      </c>
      <c r="F241" s="9">
        <v>0.90114255149349187</v>
      </c>
      <c r="G241" s="13">
        <v>6</v>
      </c>
      <c r="H241" s="12">
        <v>10</v>
      </c>
      <c r="I241" s="15">
        <v>0.72899999999999998</v>
      </c>
      <c r="J241" s="2">
        <v>0.86326873302459717</v>
      </c>
      <c r="K241" s="2">
        <v>0.91050064563751221</v>
      </c>
      <c r="L241" s="2">
        <v>0.66690820455551147</v>
      </c>
      <c r="M241" s="7">
        <v>70.597300000000004</v>
      </c>
      <c r="N241" s="7">
        <v>12.617759700000001</v>
      </c>
      <c r="O241" s="4">
        <v>0.25447090432506059</v>
      </c>
      <c r="P241" s="8">
        <v>0.41882789349796168</v>
      </c>
      <c r="Q241" s="8">
        <v>0.41409417316444608</v>
      </c>
      <c r="R241" s="8">
        <v>71.45379638671875</v>
      </c>
      <c r="S241">
        <v>3.0306159999999999E-2</v>
      </c>
      <c r="T241">
        <v>4.7244260000000003E-2</v>
      </c>
      <c r="U241">
        <v>5.9682470000000001E-2</v>
      </c>
      <c r="V241">
        <v>7.0259180000000004E-2</v>
      </c>
      <c r="W241">
        <v>8.023661E-2</v>
      </c>
      <c r="X241">
        <v>9.0549879999999999E-2</v>
      </c>
      <c r="Y241">
        <v>0.10231092999999999</v>
      </c>
      <c r="Z241">
        <v>0.11758765</v>
      </c>
      <c r="AA241">
        <v>0.14249016</v>
      </c>
      <c r="AB241">
        <v>0.25933270000000003</v>
      </c>
    </row>
    <row r="242" spans="1:28">
      <c r="A242" s="1" t="s">
        <v>280</v>
      </c>
      <c r="B242" s="1" t="s">
        <v>281</v>
      </c>
      <c r="C242" s="1">
        <v>10</v>
      </c>
      <c r="D242" s="1">
        <v>1997</v>
      </c>
      <c r="E242" s="1" t="s">
        <v>288</v>
      </c>
      <c r="F242" s="9">
        <v>0.90347694736253437</v>
      </c>
      <c r="G242" s="13">
        <v>7</v>
      </c>
      <c r="H242" s="12">
        <v>10</v>
      </c>
      <c r="I242" s="15">
        <v>0.72899999999999998</v>
      </c>
      <c r="J242" s="3">
        <f>AVERAGE(J241,J243)</f>
        <v>0.89972579479217529</v>
      </c>
      <c r="K242" s="3">
        <f>AVERAGE(K241,K243)</f>
        <v>0.86206382513046265</v>
      </c>
      <c r="L242" s="3">
        <f>AVERAGE(L241,L243)</f>
        <v>0.69980958104133606</v>
      </c>
      <c r="M242" s="7">
        <v>71.003500000000003</v>
      </c>
      <c r="N242" s="7">
        <v>13.052929880000001</v>
      </c>
      <c r="O242" s="4">
        <v>3.3511287023793415</v>
      </c>
      <c r="P242" s="8">
        <v>0.47905419171979141</v>
      </c>
      <c r="Q242" s="8">
        <v>0.46943299949290068</v>
      </c>
      <c r="R242" s="8">
        <v>73.153419494628906</v>
      </c>
      <c r="S242">
        <v>3.15152E-2</v>
      </c>
      <c r="T242">
        <v>4.8068640000000003E-2</v>
      </c>
      <c r="U242">
        <v>6.0264819999999997E-2</v>
      </c>
      <c r="V242">
        <v>7.0654610000000007E-2</v>
      </c>
      <c r="W242">
        <v>8.0467079999999996E-2</v>
      </c>
      <c r="X242">
        <v>9.0618030000000002E-2</v>
      </c>
      <c r="Y242">
        <v>0.10220091000000001</v>
      </c>
      <c r="Z242">
        <v>0.11725323</v>
      </c>
      <c r="AA242">
        <v>0.14179949</v>
      </c>
      <c r="AB242">
        <v>0.257158</v>
      </c>
    </row>
    <row r="243" spans="1:28">
      <c r="A243" s="1" t="s">
        <v>280</v>
      </c>
      <c r="B243" s="1" t="s">
        <v>281</v>
      </c>
      <c r="C243" s="1">
        <v>10</v>
      </c>
      <c r="D243" s="1">
        <v>1998</v>
      </c>
      <c r="E243" s="1" t="s">
        <v>289</v>
      </c>
      <c r="F243" s="9">
        <v>0.90598107597726096</v>
      </c>
      <c r="G243" s="13">
        <v>8</v>
      </c>
      <c r="H243" s="12">
        <v>10</v>
      </c>
      <c r="I243" s="15">
        <v>0.72699999999999998</v>
      </c>
      <c r="J243" s="2">
        <v>0.93618285655975342</v>
      </c>
      <c r="K243" s="2">
        <v>0.81362700462341309</v>
      </c>
      <c r="L243" s="2">
        <v>0.73271095752716064</v>
      </c>
      <c r="M243" s="7">
        <v>70.918499999999995</v>
      </c>
      <c r="N243" s="7">
        <v>13.43634033</v>
      </c>
      <c r="O243" s="4">
        <v>4.1420358571553351</v>
      </c>
      <c r="P243" s="8">
        <v>0.52930186085786424</v>
      </c>
      <c r="Q243" s="8">
        <v>0.54499714540653688</v>
      </c>
      <c r="R243" s="8">
        <v>74.551025390625</v>
      </c>
      <c r="S243">
        <v>3.2760770000000002E-2</v>
      </c>
      <c r="T243">
        <v>4.8917929999999998E-2</v>
      </c>
      <c r="U243">
        <v>6.0864769999999999E-2</v>
      </c>
      <c r="V243">
        <v>7.1061990000000005E-2</v>
      </c>
      <c r="W243">
        <v>8.0704509999999993E-2</v>
      </c>
      <c r="X243">
        <v>9.0688240000000003E-2</v>
      </c>
      <c r="Y243">
        <v>0.10208757</v>
      </c>
      <c r="Z243">
        <v>0.1169087</v>
      </c>
      <c r="AA243">
        <v>0.14108794</v>
      </c>
      <c r="AB243">
        <v>0.25491757999999998</v>
      </c>
    </row>
    <row r="244" spans="1:28">
      <c r="A244" s="1" t="s">
        <v>280</v>
      </c>
      <c r="B244" s="1" t="s">
        <v>281</v>
      </c>
      <c r="C244" s="1">
        <v>10</v>
      </c>
      <c r="D244" s="1">
        <v>1999</v>
      </c>
      <c r="E244" s="1" t="s">
        <v>290</v>
      </c>
      <c r="F244" s="9">
        <v>0.91108328193460442</v>
      </c>
      <c r="G244" s="13">
        <v>9</v>
      </c>
      <c r="H244" s="12">
        <v>10</v>
      </c>
      <c r="I244" s="15">
        <v>0.71899999999999997</v>
      </c>
      <c r="J244" s="3">
        <f>AVERAGE(J243,J245)</f>
        <v>0.96805635094642639</v>
      </c>
      <c r="K244" s="3">
        <f>AVERAGE(K243,K245)</f>
        <v>0.82306647300720215</v>
      </c>
      <c r="L244" s="3">
        <f>AVERAGE(L243,L245)</f>
        <v>0.72664543986320496</v>
      </c>
      <c r="M244" s="7">
        <v>71.040000000000006</v>
      </c>
      <c r="N244" s="7">
        <v>13.87598038</v>
      </c>
      <c r="O244" s="4">
        <v>3.3634004827322883</v>
      </c>
      <c r="P244" s="8">
        <v>0.55643655457946206</v>
      </c>
      <c r="Q244" s="8">
        <v>0.58382119391837428</v>
      </c>
      <c r="R244" s="8">
        <v>75.752304077148438</v>
      </c>
      <c r="S244">
        <v>3.4044560000000001E-2</v>
      </c>
      <c r="T244">
        <v>4.9793280000000002E-2</v>
      </c>
      <c r="U244">
        <v>6.1483120000000002E-2</v>
      </c>
      <c r="V244">
        <v>7.1481870000000003E-2</v>
      </c>
      <c r="W244">
        <v>8.0949229999999997E-2</v>
      </c>
      <c r="X244">
        <v>9.0760610000000005E-2</v>
      </c>
      <c r="Y244">
        <v>0.10197074</v>
      </c>
      <c r="Z244">
        <v>0.11655359999999999</v>
      </c>
      <c r="AA244">
        <v>0.14035455999999999</v>
      </c>
      <c r="AB244">
        <v>0.25260842</v>
      </c>
    </row>
    <row r="245" spans="1:28">
      <c r="A245" s="1" t="s">
        <v>280</v>
      </c>
      <c r="B245" s="1" t="s">
        <v>281</v>
      </c>
      <c r="C245" s="1">
        <v>10</v>
      </c>
      <c r="D245" s="1">
        <v>2000</v>
      </c>
      <c r="E245" s="1" t="s">
        <v>291</v>
      </c>
      <c r="F245" s="9">
        <v>0.91584602240057933</v>
      </c>
      <c r="G245" s="13">
        <v>10</v>
      </c>
      <c r="H245" s="12">
        <v>10</v>
      </c>
      <c r="I245" s="15">
        <v>0.71499999999999997</v>
      </c>
      <c r="J245" s="2">
        <v>0.99992984533309937</v>
      </c>
      <c r="K245" s="2">
        <v>0.83250594139099121</v>
      </c>
      <c r="L245" s="2">
        <v>0.72057992219924927</v>
      </c>
      <c r="M245" s="7">
        <v>71.757900000000006</v>
      </c>
      <c r="N245" s="7">
        <v>14.234149929999999</v>
      </c>
      <c r="O245" s="4">
        <v>4.7509468974002544</v>
      </c>
      <c r="P245" s="8">
        <v>0.6685788977707382</v>
      </c>
      <c r="Q245" s="8">
        <v>0.70548711458045943</v>
      </c>
      <c r="R245" s="8">
        <v>76.816139221191406</v>
      </c>
      <c r="S245">
        <v>4.1180019999999998E-2</v>
      </c>
      <c r="T245">
        <v>5.7259619999999997E-2</v>
      </c>
      <c r="U245">
        <v>6.8490899999999993E-2</v>
      </c>
      <c r="V245">
        <v>7.7785640000000003E-2</v>
      </c>
      <c r="W245">
        <v>8.6399489999999995E-2</v>
      </c>
      <c r="X245">
        <v>9.5186049999999994E-2</v>
      </c>
      <c r="Y245">
        <v>0.10509317999999999</v>
      </c>
      <c r="Z245">
        <v>0.117812</v>
      </c>
      <c r="AA245">
        <v>0.13819012999999999</v>
      </c>
      <c r="AB245">
        <v>0.21260296000000001</v>
      </c>
    </row>
    <row r="246" spans="1:28">
      <c r="A246" s="1" t="s">
        <v>280</v>
      </c>
      <c r="B246" s="1" t="s">
        <v>281</v>
      </c>
      <c r="C246" s="1">
        <v>10</v>
      </c>
      <c r="D246" s="1">
        <v>2001</v>
      </c>
      <c r="E246" s="1" t="s">
        <v>292</v>
      </c>
      <c r="F246" s="9">
        <v>0.90723733366024462</v>
      </c>
      <c r="G246" s="13">
        <v>11</v>
      </c>
      <c r="H246" s="12">
        <v>10</v>
      </c>
      <c r="I246" s="15">
        <v>0.71499999999999997</v>
      </c>
      <c r="J246" s="3">
        <f>AVERAGE(J245,J247)</f>
        <v>0.99593949317932129</v>
      </c>
      <c r="K246" s="3">
        <f>AVERAGE(K245,K247)</f>
        <v>0.85056388378143311</v>
      </c>
      <c r="L246" s="3">
        <f>AVERAGE(L245,L247)</f>
        <v>0.64729729294776917</v>
      </c>
      <c r="M246" s="7">
        <v>72.394199999999998</v>
      </c>
      <c r="N246" s="7">
        <v>14.56569958</v>
      </c>
      <c r="O246" s="4">
        <v>4.3130898194734044</v>
      </c>
      <c r="P246" s="8">
        <v>0.6487732081279588</v>
      </c>
      <c r="Q246" s="8">
        <v>0.66167747926773035</v>
      </c>
      <c r="R246" s="8">
        <v>78.597366333007813</v>
      </c>
      <c r="S246">
        <v>3.9717889999999999E-2</v>
      </c>
      <c r="T246">
        <v>5.6038549999999999E-2</v>
      </c>
      <c r="U246">
        <v>6.7503129999999995E-2</v>
      </c>
      <c r="V246">
        <v>7.7019080000000004E-2</v>
      </c>
      <c r="W246">
        <v>8.5854490000000006E-2</v>
      </c>
      <c r="X246">
        <v>9.4879179999999994E-2</v>
      </c>
      <c r="Y246">
        <v>0.10506589</v>
      </c>
      <c r="Z246">
        <v>0.11815705</v>
      </c>
      <c r="AA246">
        <v>0.13915959999999999</v>
      </c>
      <c r="AB246">
        <v>0.21660513000000001</v>
      </c>
    </row>
    <row r="247" spans="1:28">
      <c r="A247" s="1" t="s">
        <v>280</v>
      </c>
      <c r="B247" s="1" t="s">
        <v>281</v>
      </c>
      <c r="C247" s="1">
        <v>10</v>
      </c>
      <c r="D247" s="1">
        <v>2002</v>
      </c>
      <c r="E247" s="1" t="s">
        <v>293</v>
      </c>
      <c r="F247" s="9">
        <v>0.89862864491991024</v>
      </c>
      <c r="G247" s="13">
        <v>12</v>
      </c>
      <c r="H247" s="12">
        <v>10</v>
      </c>
      <c r="I247" s="15">
        <v>0.71499999999999997</v>
      </c>
      <c r="J247" s="2">
        <v>0.99194914102554321</v>
      </c>
      <c r="K247" s="2">
        <v>0.868621826171875</v>
      </c>
      <c r="L247" s="2">
        <v>0.57401466369628906</v>
      </c>
      <c r="M247" s="7">
        <v>72.507400000000004</v>
      </c>
      <c r="N247" s="7">
        <v>14.88370991</v>
      </c>
      <c r="O247" s="4">
        <v>5.0399592147706898</v>
      </c>
      <c r="P247" s="8">
        <v>0.58136973575385686</v>
      </c>
      <c r="Q247" s="8">
        <v>0.60183135586905923</v>
      </c>
      <c r="R247" s="8">
        <v>78.314781188964844</v>
      </c>
      <c r="S247">
        <v>4.0941369999999998E-2</v>
      </c>
      <c r="T247">
        <v>5.7282390000000002E-2</v>
      </c>
      <c r="U247">
        <v>6.8765320000000005E-2</v>
      </c>
      <c r="V247">
        <v>7.8291369999999999E-2</v>
      </c>
      <c r="W247">
        <v>8.7125540000000001E-2</v>
      </c>
      <c r="X247">
        <v>9.6130999999999994E-2</v>
      </c>
      <c r="Y247">
        <v>0.10626297</v>
      </c>
      <c r="Z247">
        <v>0.11920831</v>
      </c>
      <c r="AA247">
        <v>0.13970587000000001</v>
      </c>
      <c r="AB247">
        <v>0.20628584999999999</v>
      </c>
    </row>
    <row r="248" spans="1:28">
      <c r="A248" s="1" t="s">
        <v>280</v>
      </c>
      <c r="B248" s="1" t="s">
        <v>281</v>
      </c>
      <c r="C248" s="1">
        <v>10</v>
      </c>
      <c r="D248" s="1">
        <v>2003</v>
      </c>
      <c r="E248" s="1" t="s">
        <v>294</v>
      </c>
      <c r="F248" s="9">
        <v>0.85642361804648637</v>
      </c>
      <c r="G248" s="13">
        <v>13</v>
      </c>
      <c r="H248" s="12">
        <v>10</v>
      </c>
      <c r="I248" s="15">
        <v>0.71099999999999997</v>
      </c>
      <c r="J248" s="2">
        <v>0.83217817544937134</v>
      </c>
      <c r="K248" s="2">
        <v>0.80535018444061279</v>
      </c>
      <c r="L248" s="2">
        <v>0.6356891393661499</v>
      </c>
      <c r="M248" s="7">
        <v>72.5137</v>
      </c>
      <c r="N248" s="7">
        <v>15.2458601</v>
      </c>
      <c r="O248" s="4">
        <v>4.3830834233978209</v>
      </c>
      <c r="P248" s="8">
        <v>0.5633315809380578</v>
      </c>
      <c r="Q248" s="8">
        <v>0.60273016180623928</v>
      </c>
      <c r="R248" s="8">
        <v>79.087364196777344</v>
      </c>
      <c r="S248">
        <v>3.6934300000000003E-2</v>
      </c>
      <c r="T248">
        <v>5.3630259999999999E-2</v>
      </c>
      <c r="U248">
        <v>6.5559610000000004E-2</v>
      </c>
      <c r="V248">
        <v>7.5549660000000005E-2</v>
      </c>
      <c r="W248">
        <v>8.4875190000000003E-2</v>
      </c>
      <c r="X248">
        <v>9.4433160000000002E-2</v>
      </c>
      <c r="Y248">
        <v>0.10524437</v>
      </c>
      <c r="Z248">
        <v>0.11914977</v>
      </c>
      <c r="AA248">
        <v>0.14143201</v>
      </c>
      <c r="AB248">
        <v>0.22319164999999999</v>
      </c>
    </row>
    <row r="249" spans="1:28">
      <c r="A249" s="1" t="s">
        <v>280</v>
      </c>
      <c r="B249" s="1" t="s">
        <v>281</v>
      </c>
      <c r="C249" s="1">
        <v>10</v>
      </c>
      <c r="D249" s="1">
        <v>2004</v>
      </c>
      <c r="E249" s="1" t="s">
        <v>295</v>
      </c>
      <c r="F249" s="9">
        <v>0.85401929128813792</v>
      </c>
      <c r="G249" s="13">
        <v>14</v>
      </c>
      <c r="H249" s="12">
        <v>10</v>
      </c>
      <c r="I249" s="15">
        <v>0.71099999999999997</v>
      </c>
      <c r="J249" s="2">
        <v>0.80691242218017578</v>
      </c>
      <c r="K249" s="2">
        <v>0.84613484144210815</v>
      </c>
      <c r="L249" s="2">
        <v>0.66513556241989136</v>
      </c>
      <c r="M249" s="7">
        <v>72.906000000000006</v>
      </c>
      <c r="N249" s="7">
        <v>14.972519869999999</v>
      </c>
      <c r="O249" s="4">
        <v>5.2332182912225562</v>
      </c>
      <c r="P249" s="8">
        <v>0.59550692973373931</v>
      </c>
      <c r="Q249" s="8">
        <v>0.63871641773655297</v>
      </c>
      <c r="R249" s="8">
        <v>81.373687744140625</v>
      </c>
      <c r="S249">
        <v>3.2719900000000003E-2</v>
      </c>
      <c r="T249">
        <v>4.9789159999999999E-2</v>
      </c>
      <c r="U249">
        <v>6.218804E-2</v>
      </c>
      <c r="V249">
        <v>7.2666099999999997E-2</v>
      </c>
      <c r="W249">
        <v>8.2508410000000004E-2</v>
      </c>
      <c r="X249">
        <v>9.2647480000000004E-2</v>
      </c>
      <c r="Y249">
        <v>0.10417307000000001</v>
      </c>
      <c r="Z249">
        <v>0.11908820000000001</v>
      </c>
      <c r="AA249">
        <v>0.14324745</v>
      </c>
      <c r="AB249">
        <v>0.24097219</v>
      </c>
    </row>
    <row r="250" spans="1:28">
      <c r="A250" s="1" t="s">
        <v>280</v>
      </c>
      <c r="B250" s="1" t="s">
        <v>281</v>
      </c>
      <c r="C250" s="1">
        <v>10</v>
      </c>
      <c r="D250" s="1">
        <v>2005</v>
      </c>
      <c r="E250" s="1" t="s">
        <v>296</v>
      </c>
      <c r="F250" s="9">
        <v>0.83421860158082128</v>
      </c>
      <c r="G250" s="13">
        <v>15</v>
      </c>
      <c r="H250" s="12">
        <v>10</v>
      </c>
      <c r="I250" s="15">
        <v>0.70099999999999996</v>
      </c>
      <c r="J250" s="2">
        <v>0.75112104415893555</v>
      </c>
      <c r="K250" s="2">
        <v>0.83880919218063354</v>
      </c>
      <c r="L250" s="2">
        <v>0.62553226947784424</v>
      </c>
      <c r="M250" s="7">
        <v>72.864800000000002</v>
      </c>
      <c r="N250" s="7">
        <v>15.17901039</v>
      </c>
      <c r="O250" s="4">
        <v>4.5029061152690275</v>
      </c>
      <c r="P250" s="8">
        <v>0.62501087386204979</v>
      </c>
      <c r="Q250" s="8">
        <v>0.65283158907589023</v>
      </c>
      <c r="R250" s="8">
        <v>82.180778503417969</v>
      </c>
      <c r="S250">
        <v>2.5148090000000001E-2</v>
      </c>
      <c r="T250">
        <v>4.2940279999999997E-2</v>
      </c>
      <c r="U250">
        <v>5.5231120000000002E-2</v>
      </c>
      <c r="V250">
        <v>6.6453250000000005E-2</v>
      </c>
      <c r="W250">
        <v>7.7811350000000001E-2</v>
      </c>
      <c r="X250">
        <v>9.0214340000000004E-2</v>
      </c>
      <c r="Y250">
        <v>0.104853</v>
      </c>
      <c r="Z250">
        <v>0.1240116</v>
      </c>
      <c r="AA250">
        <v>0.15413068999999999</v>
      </c>
      <c r="AB250">
        <v>0.25920626000000002</v>
      </c>
    </row>
    <row r="251" spans="1:28">
      <c r="A251" s="1" t="s">
        <v>280</v>
      </c>
      <c r="B251" s="1" t="s">
        <v>281</v>
      </c>
      <c r="C251" s="1">
        <v>10</v>
      </c>
      <c r="D251" s="1">
        <v>2006</v>
      </c>
      <c r="E251" s="1" t="s">
        <v>297</v>
      </c>
      <c r="F251" s="9">
        <v>0.86809171731307244</v>
      </c>
      <c r="G251" s="13">
        <v>16</v>
      </c>
      <c r="H251" s="12">
        <v>10</v>
      </c>
      <c r="I251" s="15">
        <v>0.69899999999999995</v>
      </c>
      <c r="J251" s="2">
        <v>0.84262120723724365</v>
      </c>
      <c r="K251" s="2">
        <v>0.97661709785461426</v>
      </c>
      <c r="L251" s="2">
        <v>0.63317161798477173</v>
      </c>
      <c r="M251" s="7">
        <v>73.344399999999993</v>
      </c>
      <c r="N251" s="7">
        <v>15.288519859999999</v>
      </c>
      <c r="O251" s="4">
        <v>4.1097596252464825</v>
      </c>
      <c r="P251" s="8">
        <v>0.7375786605205974</v>
      </c>
      <c r="Q251" s="8">
        <v>0.75204880041230393</v>
      </c>
      <c r="R251" s="8">
        <v>82.915542602539063</v>
      </c>
      <c r="S251">
        <v>3.5057409999999997E-2</v>
      </c>
      <c r="T251">
        <v>5.1615960000000002E-2</v>
      </c>
      <c r="U251">
        <v>6.3841469999999997E-2</v>
      </c>
      <c r="V251">
        <v>7.4257729999999994E-2</v>
      </c>
      <c r="W251">
        <v>8.4084510000000001E-2</v>
      </c>
      <c r="X251">
        <v>9.4226340000000006E-2</v>
      </c>
      <c r="Y251">
        <v>0.10575015</v>
      </c>
      <c r="Z251">
        <v>0.12060859</v>
      </c>
      <c r="AA251">
        <v>0.14439961000000001</v>
      </c>
      <c r="AB251">
        <v>0.22615821999999999</v>
      </c>
    </row>
    <row r="252" spans="1:28">
      <c r="A252" s="1" t="s">
        <v>280</v>
      </c>
      <c r="B252" s="1" t="s">
        <v>281</v>
      </c>
      <c r="C252" s="1">
        <v>10</v>
      </c>
      <c r="D252" s="1">
        <v>2007</v>
      </c>
      <c r="E252" s="1" t="s">
        <v>298</v>
      </c>
      <c r="F252" s="9">
        <v>0.8224652033788209</v>
      </c>
      <c r="G252" s="13">
        <v>17</v>
      </c>
      <c r="H252" s="12">
        <v>10</v>
      </c>
      <c r="I252" s="15">
        <v>0.70899999999999996</v>
      </c>
      <c r="J252" s="2">
        <v>0.69577997922897339</v>
      </c>
      <c r="K252" s="2">
        <v>0.94144928455352783</v>
      </c>
      <c r="L252" s="2">
        <v>0.59529107809066772</v>
      </c>
      <c r="M252" s="7">
        <v>73.431600000000003</v>
      </c>
      <c r="N252" s="7">
        <v>15.288900379999999</v>
      </c>
      <c r="O252" s="4">
        <v>0.43244538852025016</v>
      </c>
      <c r="P252" s="8">
        <v>0.77796898397391656</v>
      </c>
      <c r="Q252" s="8">
        <v>0.77656060153328632</v>
      </c>
      <c r="R252" s="8">
        <v>84.139518737792969</v>
      </c>
      <c r="S252">
        <v>3.547384E-2</v>
      </c>
      <c r="T252">
        <v>5.168648E-2</v>
      </c>
      <c r="U252">
        <v>6.3921069999999997E-2</v>
      </c>
      <c r="V252">
        <v>7.4465920000000005E-2</v>
      </c>
      <c r="W252">
        <v>8.4479890000000002E-2</v>
      </c>
      <c r="X252">
        <v>9.48513E-2</v>
      </c>
      <c r="Y252">
        <v>0.10664650000000001</v>
      </c>
      <c r="Z252">
        <v>0.1218175</v>
      </c>
      <c r="AA252">
        <v>0.14586742999999999</v>
      </c>
      <c r="AB252">
        <v>0.22079006000000001</v>
      </c>
    </row>
    <row r="253" spans="1:28">
      <c r="A253" s="1" t="s">
        <v>280</v>
      </c>
      <c r="B253" s="1" t="s">
        <v>281</v>
      </c>
      <c r="C253" s="1">
        <v>10</v>
      </c>
      <c r="D253" s="1">
        <v>2008</v>
      </c>
      <c r="E253" s="1" t="s">
        <v>299</v>
      </c>
      <c r="F253" s="9">
        <v>0.8037322228968814</v>
      </c>
      <c r="G253" s="13">
        <v>18</v>
      </c>
      <c r="H253" s="12">
        <v>10</v>
      </c>
      <c r="I253" s="15">
        <v>0.70699999999999996</v>
      </c>
      <c r="J253" s="2">
        <v>0.70130395889282227</v>
      </c>
      <c r="K253" s="2">
        <v>0.91338652372360229</v>
      </c>
      <c r="L253" s="2">
        <v>0.43409702181816101</v>
      </c>
      <c r="M253" s="7">
        <v>73.957599999999999</v>
      </c>
      <c r="N253" s="7">
        <v>15.28785038</v>
      </c>
      <c r="O253" s="4">
        <v>1.183479368145484</v>
      </c>
      <c r="P253" s="8">
        <v>0.79156518092221595</v>
      </c>
      <c r="Q253" s="8">
        <v>0.79119989827701931</v>
      </c>
      <c r="R253" s="8">
        <v>84.401473999023438</v>
      </c>
      <c r="S253">
        <v>3.5527059999999999E-2</v>
      </c>
      <c r="T253">
        <v>5.2268889999999998E-2</v>
      </c>
      <c r="U253">
        <v>6.4618519999999999E-2</v>
      </c>
      <c r="V253">
        <v>7.5129100000000004E-2</v>
      </c>
      <c r="W253">
        <v>8.5030759999999997E-2</v>
      </c>
      <c r="X253">
        <v>9.5229720000000004E-2</v>
      </c>
      <c r="Y253">
        <v>0.10678395</v>
      </c>
      <c r="Z253">
        <v>0.12160573</v>
      </c>
      <c r="AA253">
        <v>0.14507283000000001</v>
      </c>
      <c r="AB253">
        <v>0.21873345</v>
      </c>
    </row>
    <row r="254" spans="1:28">
      <c r="A254" s="1" t="s">
        <v>280</v>
      </c>
      <c r="B254" s="1" t="s">
        <v>281</v>
      </c>
      <c r="C254" s="1">
        <v>10</v>
      </c>
      <c r="D254" s="1">
        <v>2009</v>
      </c>
      <c r="E254" s="1" t="s">
        <v>300</v>
      </c>
      <c r="F254" s="9">
        <v>0.77568636870463104</v>
      </c>
      <c r="G254" s="13">
        <v>19</v>
      </c>
      <c r="H254" s="12">
        <v>10</v>
      </c>
      <c r="I254" s="15">
        <v>0.70499999999999996</v>
      </c>
      <c r="J254" s="2">
        <v>0.67709779739379883</v>
      </c>
      <c r="K254" s="2">
        <v>0.7711559534072876</v>
      </c>
      <c r="L254" s="2">
        <v>0.39532983303070068</v>
      </c>
      <c r="M254" s="7">
        <v>74.179400000000001</v>
      </c>
      <c r="N254" s="7">
        <v>15.21380997</v>
      </c>
      <c r="O254" s="4">
        <v>-6.4506701577679308</v>
      </c>
      <c r="P254" s="8">
        <v>0.74198793842835897</v>
      </c>
      <c r="Q254" s="8">
        <v>0.70751367251019193</v>
      </c>
      <c r="R254" s="8">
        <v>84.936111450195313</v>
      </c>
      <c r="S254">
        <v>3.5640350000000001E-2</v>
      </c>
      <c r="T254">
        <v>5.2771480000000003E-2</v>
      </c>
      <c r="U254">
        <v>6.5301449999999997E-2</v>
      </c>
      <c r="V254">
        <v>7.5910450000000004E-2</v>
      </c>
      <c r="W254">
        <v>8.5865590000000006E-2</v>
      </c>
      <c r="X254">
        <v>9.6082669999999995E-2</v>
      </c>
      <c r="Y254">
        <v>0.10761115</v>
      </c>
      <c r="Z254">
        <v>0.12231816</v>
      </c>
      <c r="AA254">
        <v>0.14535830999999999</v>
      </c>
      <c r="AB254">
        <v>0.21314037999999999</v>
      </c>
    </row>
    <row r="255" spans="1:28">
      <c r="A255" s="1" t="s">
        <v>280</v>
      </c>
      <c r="B255" s="1" t="s">
        <v>281</v>
      </c>
      <c r="C255" s="1">
        <v>10</v>
      </c>
      <c r="D255" s="1">
        <v>2010</v>
      </c>
      <c r="E255" s="1" t="s">
        <v>301</v>
      </c>
      <c r="F255" s="9">
        <v>0.76349331035467471</v>
      </c>
      <c r="G255" s="13">
        <v>20</v>
      </c>
      <c r="H255" s="12">
        <v>10</v>
      </c>
      <c r="I255" s="15">
        <v>0.65400000000000003</v>
      </c>
      <c r="J255" s="2">
        <v>0.6535264253616333</v>
      </c>
      <c r="K255" s="2">
        <v>0.77266937494277954</v>
      </c>
      <c r="L255" s="2">
        <v>0.30395406484603882</v>
      </c>
      <c r="M255" s="7">
        <v>74.519199999999998</v>
      </c>
      <c r="N255" s="7">
        <v>15.2641201</v>
      </c>
      <c r="O255" s="4">
        <v>1.3118389146489022</v>
      </c>
      <c r="P255" s="8">
        <v>0.81073087589114801</v>
      </c>
      <c r="Q255" s="8">
        <v>0.76325396657699895</v>
      </c>
      <c r="R255" s="8">
        <v>84.8861083984375</v>
      </c>
      <c r="S255">
        <v>3.3272410000000002E-2</v>
      </c>
      <c r="T255">
        <v>4.9231749999999998E-2</v>
      </c>
      <c r="U255">
        <v>6.1649410000000002E-2</v>
      </c>
      <c r="V255">
        <v>7.2542789999999996E-2</v>
      </c>
      <c r="W255">
        <v>8.300834E-2</v>
      </c>
      <c r="X255">
        <v>9.3937080000000006E-2</v>
      </c>
      <c r="Y255">
        <v>0.10644346</v>
      </c>
      <c r="Z255">
        <v>0.12260834</v>
      </c>
      <c r="AA255">
        <v>0.14834114000000001</v>
      </c>
      <c r="AB255">
        <v>0.22896530000000001</v>
      </c>
    </row>
    <row r="256" spans="1:28">
      <c r="A256" s="1" t="s">
        <v>280</v>
      </c>
      <c r="B256" s="1" t="s">
        <v>281</v>
      </c>
      <c r="C256" s="1">
        <v>10</v>
      </c>
      <c r="D256" s="1">
        <v>2011</v>
      </c>
      <c r="E256" s="1" t="s">
        <v>302</v>
      </c>
      <c r="F256" s="9">
        <v>0.76373846943475698</v>
      </c>
      <c r="G256" s="13">
        <v>21</v>
      </c>
      <c r="H256" s="12">
        <v>10</v>
      </c>
      <c r="I256" s="15">
        <v>0.63200000000000001</v>
      </c>
      <c r="J256" s="2">
        <v>0.65903973579406738</v>
      </c>
      <c r="K256" s="2">
        <v>0.75660258531570435</v>
      </c>
      <c r="L256" s="2">
        <v>0.33264955878257751</v>
      </c>
      <c r="M256" s="7">
        <v>74.923199999999994</v>
      </c>
      <c r="N256" s="7">
        <v>15.194789889999999</v>
      </c>
      <c r="O256" s="4">
        <v>2.1491957718688042</v>
      </c>
      <c r="P256" s="8">
        <v>0.8604272281818276</v>
      </c>
      <c r="Q256" s="8">
        <v>0.80322837265211144</v>
      </c>
      <c r="R256" s="8">
        <v>84.476860046386719</v>
      </c>
      <c r="S256">
        <v>3.1729340000000002E-2</v>
      </c>
      <c r="T256">
        <v>5.067543E-2</v>
      </c>
      <c r="U256">
        <v>6.3731179999999998E-2</v>
      </c>
      <c r="V256">
        <v>7.4463039999999994E-2</v>
      </c>
      <c r="W256">
        <v>8.4368879999999993E-2</v>
      </c>
      <c r="X256">
        <v>9.4447459999999997E-2</v>
      </c>
      <c r="Y256">
        <v>0.10579323</v>
      </c>
      <c r="Z256">
        <v>0.12034804</v>
      </c>
      <c r="AA256">
        <v>0.14368238</v>
      </c>
      <c r="AB256">
        <v>0.23076103000000001</v>
      </c>
    </row>
    <row r="257" spans="1:28">
      <c r="A257" s="1" t="s">
        <v>280</v>
      </c>
      <c r="B257" s="1" t="s">
        <v>281</v>
      </c>
      <c r="C257" s="1">
        <v>10</v>
      </c>
      <c r="D257" s="1">
        <v>2012</v>
      </c>
      <c r="E257" s="1" t="s">
        <v>303</v>
      </c>
      <c r="F257" s="9">
        <v>0.73243468021816449</v>
      </c>
      <c r="G257" s="13">
        <v>22</v>
      </c>
      <c r="H257" s="12">
        <v>10</v>
      </c>
      <c r="I257" s="15">
        <v>0.622</v>
      </c>
      <c r="J257" s="2">
        <v>0.61773025989532471</v>
      </c>
      <c r="K257" s="2">
        <v>0.6111028790473938</v>
      </c>
      <c r="L257" s="2">
        <v>0.29870316386222839</v>
      </c>
      <c r="M257" s="7">
        <v>75.180800000000005</v>
      </c>
      <c r="N257" s="7">
        <v>15.243359570000001</v>
      </c>
      <c r="O257" s="4">
        <v>-0.74648835591328577</v>
      </c>
      <c r="P257" s="8">
        <v>0.85850682045929905</v>
      </c>
      <c r="Q257" s="8">
        <v>0.79742591367381144</v>
      </c>
      <c r="R257" s="8">
        <v>84.132415771484375</v>
      </c>
      <c r="S257">
        <v>2.9928059999999999E-2</v>
      </c>
      <c r="T257">
        <v>4.8019739999999998E-2</v>
      </c>
      <c r="U257">
        <v>6.1159150000000002E-2</v>
      </c>
      <c r="V257">
        <v>7.2258119999999995E-2</v>
      </c>
      <c r="W257">
        <v>8.2676280000000005E-2</v>
      </c>
      <c r="X257">
        <v>9.3396980000000004E-2</v>
      </c>
      <c r="Y257">
        <v>0.10556301</v>
      </c>
      <c r="Z257">
        <v>0.12125969</v>
      </c>
      <c r="AA257">
        <v>0.14651194000000001</v>
      </c>
      <c r="AB257">
        <v>0.23922700999999999</v>
      </c>
    </row>
    <row r="258" spans="1:28">
      <c r="A258" s="1" t="s">
        <v>280</v>
      </c>
      <c r="B258" s="1" t="s">
        <v>281</v>
      </c>
      <c r="C258" s="1">
        <v>10</v>
      </c>
      <c r="D258" s="1">
        <v>2013</v>
      </c>
      <c r="E258" s="1" t="s">
        <v>304</v>
      </c>
      <c r="F258" s="9">
        <v>0.74726578492722695</v>
      </c>
      <c r="G258" s="13">
        <v>23</v>
      </c>
      <c r="H258" s="12">
        <v>10</v>
      </c>
      <c r="I258" s="15">
        <v>0.55800000000000005</v>
      </c>
      <c r="J258" s="2">
        <v>0.68839770555496216</v>
      </c>
      <c r="K258" s="2">
        <v>0.58298736810684204</v>
      </c>
      <c r="L258" s="2">
        <v>0.29410317540168762</v>
      </c>
      <c r="M258" s="7">
        <v>75.680899999999994</v>
      </c>
      <c r="N258" s="7">
        <v>15.619689940000001</v>
      </c>
      <c r="O258" s="4">
        <v>2.0870931900111884</v>
      </c>
      <c r="P258" s="8">
        <v>0.85380441919153238</v>
      </c>
      <c r="Q258" s="8">
        <v>0.78907210599794098</v>
      </c>
      <c r="R258" s="8">
        <v>84.125015258789063</v>
      </c>
      <c r="S258">
        <v>2.9679110000000002E-2</v>
      </c>
      <c r="T258">
        <v>4.7761100000000001E-2</v>
      </c>
      <c r="U258">
        <v>6.0872820000000001E-2</v>
      </c>
      <c r="V258">
        <v>7.1940680000000007E-2</v>
      </c>
      <c r="W258">
        <v>8.2326960000000005E-2</v>
      </c>
      <c r="X258">
        <v>9.3015639999999997E-2</v>
      </c>
      <c r="Y258">
        <v>0.10515062999999999</v>
      </c>
      <c r="Z258">
        <v>0.12082374</v>
      </c>
      <c r="AA258">
        <v>0.14610627000000001</v>
      </c>
      <c r="AB258">
        <v>0.24232303999999999</v>
      </c>
    </row>
    <row r="259" spans="1:28">
      <c r="A259" s="1" t="s">
        <v>280</v>
      </c>
      <c r="B259" s="1" t="s">
        <v>281</v>
      </c>
      <c r="C259" s="1">
        <v>10</v>
      </c>
      <c r="D259" s="1">
        <v>2014</v>
      </c>
      <c r="E259" s="1" t="s">
        <v>305</v>
      </c>
      <c r="F259" s="9">
        <v>0.70597286297006057</v>
      </c>
      <c r="G259" s="13">
        <v>24</v>
      </c>
      <c r="H259" s="12">
        <v>10</v>
      </c>
      <c r="I259" s="15">
        <v>0.504</v>
      </c>
      <c r="J259" s="2">
        <v>0.59112370014190674</v>
      </c>
      <c r="K259" s="2">
        <v>0.50928711891174316</v>
      </c>
      <c r="L259" s="2">
        <v>0.15683402121067047</v>
      </c>
      <c r="M259" s="7">
        <v>75.847399999999993</v>
      </c>
      <c r="N259" s="7">
        <v>15.425490379999999</v>
      </c>
      <c r="O259" s="4">
        <v>4.5048606149601085</v>
      </c>
      <c r="P259" s="8">
        <v>0.87095589553952824</v>
      </c>
      <c r="Q259" s="8">
        <v>0.81245125164074083</v>
      </c>
      <c r="R259" s="8">
        <v>85.206893920898438</v>
      </c>
      <c r="S259">
        <v>2.9679110000000002E-2</v>
      </c>
      <c r="T259">
        <v>4.7761100000000001E-2</v>
      </c>
      <c r="U259">
        <v>6.0872820000000001E-2</v>
      </c>
      <c r="V259">
        <v>7.1940680000000007E-2</v>
      </c>
      <c r="W259">
        <v>8.2326960000000005E-2</v>
      </c>
      <c r="X259">
        <v>9.3015639999999997E-2</v>
      </c>
      <c r="Y259">
        <v>0.10515062999999999</v>
      </c>
      <c r="Z259">
        <v>0.12082374</v>
      </c>
      <c r="AA259">
        <v>0.14610627000000001</v>
      </c>
      <c r="AB259">
        <v>0.24232303999999999</v>
      </c>
    </row>
    <row r="260" spans="1:28">
      <c r="A260" s="1" t="s">
        <v>280</v>
      </c>
      <c r="B260" s="1" t="s">
        <v>281</v>
      </c>
      <c r="C260" s="1">
        <v>10</v>
      </c>
      <c r="D260" s="1">
        <v>2015</v>
      </c>
      <c r="E260" s="1" t="s">
        <v>306</v>
      </c>
      <c r="F260" s="9">
        <v>0.68276056704520638</v>
      </c>
      <c r="G260" s="13">
        <v>25</v>
      </c>
      <c r="H260" s="12">
        <v>10</v>
      </c>
      <c r="I260" s="15">
        <v>0.46700000000000003</v>
      </c>
      <c r="J260" s="2">
        <v>0.54678815603256226</v>
      </c>
      <c r="K260" s="2">
        <v>0.40403851866722107</v>
      </c>
      <c r="L260" s="2">
        <v>0.14709338545799255</v>
      </c>
      <c r="M260" s="7">
        <v>75.651700000000005</v>
      </c>
      <c r="N260" s="7">
        <v>15.21959972</v>
      </c>
      <c r="O260" s="4">
        <v>3.9502169101093045</v>
      </c>
      <c r="P260" s="8">
        <v>0.87501175471967896</v>
      </c>
      <c r="Q260" s="8">
        <v>0.79770951585193817</v>
      </c>
      <c r="R260" s="8">
        <v>84.091751098632813</v>
      </c>
      <c r="S260">
        <v>2.9679110000000002E-2</v>
      </c>
      <c r="T260">
        <v>4.7761100000000001E-2</v>
      </c>
      <c r="U260">
        <v>6.0872820000000001E-2</v>
      </c>
      <c r="V260">
        <v>7.1940680000000007E-2</v>
      </c>
      <c r="W260">
        <v>8.2326960000000005E-2</v>
      </c>
      <c r="X260">
        <v>9.3015639999999997E-2</v>
      </c>
      <c r="Y260">
        <v>0.10515062999999999</v>
      </c>
      <c r="Z260">
        <v>0.12082374</v>
      </c>
      <c r="AA260">
        <v>0.14610627000000001</v>
      </c>
      <c r="AB260">
        <v>0.24232303999999999</v>
      </c>
    </row>
    <row r="261" spans="1:28">
      <c r="A261" s="1" t="s">
        <v>280</v>
      </c>
      <c r="B261" s="1" t="s">
        <v>281</v>
      </c>
      <c r="C261" s="1">
        <v>10</v>
      </c>
      <c r="D261" s="1">
        <v>2016</v>
      </c>
      <c r="E261" s="1" t="s">
        <v>307</v>
      </c>
      <c r="F261" s="9">
        <v>0.66742639550652649</v>
      </c>
      <c r="G261" s="13">
        <v>26</v>
      </c>
      <c r="H261" s="12">
        <v>10</v>
      </c>
      <c r="I261" s="15">
        <v>0.46600000000000003</v>
      </c>
      <c r="J261" s="2">
        <v>0.49861377477645874</v>
      </c>
      <c r="K261" s="2">
        <v>0.4336092472076416</v>
      </c>
      <c r="L261" s="2">
        <v>9.9874198436737061E-2</v>
      </c>
      <c r="M261" s="7">
        <v>76.155199999999994</v>
      </c>
      <c r="N261" s="7">
        <v>15.118980410000001</v>
      </c>
      <c r="O261" s="4">
        <v>2.4939851159864475</v>
      </c>
      <c r="P261" s="8">
        <v>0.86387082301114704</v>
      </c>
      <c r="Q261" s="8">
        <v>0.77983251038422474</v>
      </c>
      <c r="R261" s="8">
        <v>84.255805969238281</v>
      </c>
      <c r="S261">
        <f>S260</f>
        <v>2.9679110000000002E-2</v>
      </c>
      <c r="T261">
        <f t="shared" ref="T261" si="57">T260</f>
        <v>4.7761100000000001E-2</v>
      </c>
      <c r="U261">
        <f t="shared" ref="U261" si="58">U260</f>
        <v>6.0872820000000001E-2</v>
      </c>
      <c r="V261">
        <f t="shared" ref="V261" si="59">V260</f>
        <v>7.1940680000000007E-2</v>
      </c>
      <c r="W261">
        <f t="shared" ref="W261" si="60">W260</f>
        <v>8.2326960000000005E-2</v>
      </c>
      <c r="X261">
        <f t="shared" ref="X261" si="61">X260</f>
        <v>9.3015639999999997E-2</v>
      </c>
      <c r="Y261">
        <f t="shared" ref="Y261" si="62">Y260</f>
        <v>0.10515062999999999</v>
      </c>
      <c r="Z261">
        <f t="shared" ref="Z261" si="63">Z260</f>
        <v>0.12082374</v>
      </c>
      <c r="AA261">
        <f t="shared" ref="AA261" si="64">AA260</f>
        <v>0.14610627000000001</v>
      </c>
      <c r="AB261">
        <f t="shared" ref="AB261" si="65">AB260</f>
        <v>0.24232303999999999</v>
      </c>
    </row>
    <row r="262" spans="1:28">
      <c r="A262" s="1" t="s">
        <v>308</v>
      </c>
      <c r="B262" s="1" t="s">
        <v>309</v>
      </c>
      <c r="C262" s="1">
        <v>11</v>
      </c>
      <c r="D262" s="1">
        <v>1991</v>
      </c>
      <c r="E262" s="1" t="s">
        <v>310</v>
      </c>
      <c r="F262" s="9">
        <v>0.21947117302608299</v>
      </c>
      <c r="G262" s="13">
        <v>0</v>
      </c>
      <c r="H262" s="12">
        <v>1</v>
      </c>
      <c r="I262" s="15">
        <v>0.22900000000000001</v>
      </c>
      <c r="J262" s="2">
        <f>J263-0.00207111912388955</f>
        <v>-0.9687600770304281</v>
      </c>
      <c r="K262" s="2">
        <f>K263-0.0157141156734959</f>
        <v>-1.2651083209822256</v>
      </c>
      <c r="L262" s="2">
        <f>L263--0.00764393373843162</f>
        <v>-1.0946006991209527</v>
      </c>
      <c r="M262" s="6">
        <v>64.4876</v>
      </c>
      <c r="N262" s="6">
        <v>12.46156025</v>
      </c>
      <c r="O262" s="4">
        <v>-11.561052830776688</v>
      </c>
      <c r="P262" s="8">
        <v>0</v>
      </c>
      <c r="Q262" s="8">
        <v>0</v>
      </c>
      <c r="R262" s="8">
        <v>25.591342926025391</v>
      </c>
      <c r="S262">
        <v>3.481973E-2</v>
      </c>
      <c r="T262">
        <v>4.7981169999999997E-2</v>
      </c>
      <c r="U262">
        <v>5.9450650000000001E-2</v>
      </c>
      <c r="V262">
        <v>7.0241029999999996E-2</v>
      </c>
      <c r="W262">
        <v>8.1099649999999995E-2</v>
      </c>
      <c r="X262">
        <v>9.2799240000000005E-2</v>
      </c>
      <c r="Y262">
        <v>0.10645451</v>
      </c>
      <c r="Z262">
        <v>0.12424683</v>
      </c>
      <c r="AA262">
        <v>0.15225722999999999</v>
      </c>
      <c r="AB262">
        <v>0.23064997000000001</v>
      </c>
    </row>
    <row r="263" spans="1:28">
      <c r="A263" s="1" t="s">
        <v>308</v>
      </c>
      <c r="B263" s="1" t="s">
        <v>309</v>
      </c>
      <c r="C263" s="1">
        <v>11</v>
      </c>
      <c r="D263" s="1">
        <v>1992</v>
      </c>
      <c r="E263" s="1" t="s">
        <v>311</v>
      </c>
      <c r="F263" s="9">
        <v>0.21718646141039408</v>
      </c>
      <c r="G263" s="13">
        <v>1</v>
      </c>
      <c r="H263" s="12">
        <v>1</v>
      </c>
      <c r="I263" s="15">
        <v>0.23300000000000001</v>
      </c>
      <c r="J263" s="2">
        <f>J264-0.00207111912388955</f>
        <v>-0.96668895790653853</v>
      </c>
      <c r="K263" s="2">
        <f>K264-0.0157141156734959</f>
        <v>-1.2493942053087297</v>
      </c>
      <c r="L263" s="2">
        <f>L264--0.00764393373843162</f>
        <v>-1.1022446328593842</v>
      </c>
      <c r="M263" s="6">
        <v>64.159300000000002</v>
      </c>
      <c r="N263" s="6">
        <v>12.440130229999999</v>
      </c>
      <c r="O263" s="4">
        <v>-5.2273235407711667</v>
      </c>
      <c r="P263" s="8">
        <v>0.74004970978441131</v>
      </c>
      <c r="Q263" s="8">
        <v>0.75331670812603646</v>
      </c>
      <c r="R263" s="8">
        <v>28.65095329284668</v>
      </c>
      <c r="S263">
        <v>3.2759980000000001E-2</v>
      </c>
      <c r="T263">
        <v>4.6095480000000001E-2</v>
      </c>
      <c r="U263">
        <v>5.7732949999999998E-2</v>
      </c>
      <c r="V263">
        <v>6.8699410000000002E-2</v>
      </c>
      <c r="W263">
        <v>7.9758200000000001E-2</v>
      </c>
      <c r="X263">
        <v>9.1707010000000005E-2</v>
      </c>
      <c r="Y263">
        <v>0.10571054000000001</v>
      </c>
      <c r="Z263">
        <v>0.12407964</v>
      </c>
      <c r="AA263">
        <v>0.15339106999999999</v>
      </c>
      <c r="AB263">
        <v>0.24006573</v>
      </c>
    </row>
    <row r="264" spans="1:28">
      <c r="A264" s="1" t="s">
        <v>308</v>
      </c>
      <c r="B264" s="1" t="s">
        <v>309</v>
      </c>
      <c r="C264" s="1">
        <v>11</v>
      </c>
      <c r="D264" s="1">
        <v>1993</v>
      </c>
      <c r="E264" s="1" t="s">
        <v>312</v>
      </c>
      <c r="F264" s="9">
        <v>0.21515634891323149</v>
      </c>
      <c r="G264" s="13">
        <v>2</v>
      </c>
      <c r="H264" s="12">
        <v>1</v>
      </c>
      <c r="I264" s="15">
        <v>0.23400000000000001</v>
      </c>
      <c r="J264" s="2">
        <f>J265-0.00207111912388955</f>
        <v>-0.96461783878264895</v>
      </c>
      <c r="K264" s="2">
        <f>K265-0.0157141156734959</f>
        <v>-1.2336800896352338</v>
      </c>
      <c r="L264" s="2">
        <f>L265--0.00764393373843162</f>
        <v>-1.1098885665978158</v>
      </c>
      <c r="M264" s="6">
        <v>64.198499999999996</v>
      </c>
      <c r="N264" s="6">
        <v>12.25097513</v>
      </c>
      <c r="O264" s="4">
        <v>-8.8761544113344115</v>
      </c>
      <c r="P264" s="8">
        <v>0.37895395114722791</v>
      </c>
      <c r="Q264" s="8">
        <v>0.46739126740554188</v>
      </c>
      <c r="R264" s="8">
        <v>32.736858367919922</v>
      </c>
      <c r="S264">
        <v>3.070022E-2</v>
      </c>
      <c r="T264">
        <v>4.42098E-2</v>
      </c>
      <c r="U264">
        <v>5.6015240000000001E-2</v>
      </c>
      <c r="V264">
        <v>6.715778E-2</v>
      </c>
      <c r="W264">
        <v>7.8416760000000002E-2</v>
      </c>
      <c r="X264">
        <v>9.0614769999999997E-2</v>
      </c>
      <c r="Y264">
        <v>0.10496656</v>
      </c>
      <c r="Z264">
        <v>0.12391244999999999</v>
      </c>
      <c r="AA264">
        <v>0.15452490999999999</v>
      </c>
      <c r="AB264">
        <v>0.24948149999999999</v>
      </c>
    </row>
    <row r="265" spans="1:28">
      <c r="A265" s="1" t="s">
        <v>308</v>
      </c>
      <c r="B265" s="1" t="s">
        <v>309</v>
      </c>
      <c r="C265" s="1">
        <v>11</v>
      </c>
      <c r="D265" s="1">
        <v>1994</v>
      </c>
      <c r="E265" s="1" t="s">
        <v>313</v>
      </c>
      <c r="F265" s="9">
        <v>0.21329596916175309</v>
      </c>
      <c r="G265" s="13">
        <v>3</v>
      </c>
      <c r="H265" s="12">
        <v>1</v>
      </c>
      <c r="I265" s="15">
        <v>0.23300000000000001</v>
      </c>
      <c r="J265" s="2">
        <f>J266-0.00207111912388955</f>
        <v>-0.96254671965875938</v>
      </c>
      <c r="K265" s="2">
        <f>K266-0.0157141156734959</f>
        <v>-1.2179659739617379</v>
      </c>
      <c r="L265" s="2">
        <f>L266--0.00764393373843162</f>
        <v>-1.1175325003362473</v>
      </c>
      <c r="M265" s="6">
        <v>63.963099999999997</v>
      </c>
      <c r="N265" s="6">
        <v>12.06182003</v>
      </c>
      <c r="O265" s="4">
        <v>-11.32841062928992</v>
      </c>
      <c r="P265" s="8">
        <v>0.37064737709129936</v>
      </c>
      <c r="Q265" s="8">
        <v>0.47117001299741568</v>
      </c>
      <c r="R265" s="8">
        <v>34.336719512939453</v>
      </c>
      <c r="S265">
        <v>2.3101880000000002E-2</v>
      </c>
      <c r="T265">
        <v>3.5627039999999999E-2</v>
      </c>
      <c r="U265">
        <v>4.7175460000000002E-2</v>
      </c>
      <c r="V265">
        <v>5.8584480000000001E-2</v>
      </c>
      <c r="W265">
        <v>7.0577390000000004E-2</v>
      </c>
      <c r="X265">
        <v>8.4033099999999999E-2</v>
      </c>
      <c r="Y265">
        <v>0.10038005999999999</v>
      </c>
      <c r="Z265">
        <v>0.12264706</v>
      </c>
      <c r="AA265">
        <v>0.15997095</v>
      </c>
      <c r="AB265">
        <v>0.29790257999999997</v>
      </c>
    </row>
    <row r="266" spans="1:28">
      <c r="A266" s="1" t="s">
        <v>308</v>
      </c>
      <c r="B266" s="1" t="s">
        <v>309</v>
      </c>
      <c r="C266" s="1">
        <v>11</v>
      </c>
      <c r="D266" s="1">
        <v>1995</v>
      </c>
      <c r="E266" s="1" t="s">
        <v>314</v>
      </c>
      <c r="F266" s="9">
        <v>0.22079770231162413</v>
      </c>
      <c r="G266" s="13">
        <v>4</v>
      </c>
      <c r="H266" s="12">
        <v>0</v>
      </c>
      <c r="I266" s="15">
        <v>0.214</v>
      </c>
      <c r="J266" s="2">
        <f>J267-0.00207111912388955</f>
        <v>-0.9604756005348698</v>
      </c>
      <c r="K266" s="2">
        <f>K267-0.0157141156734959</f>
        <v>-1.202251858288242</v>
      </c>
      <c r="L266" s="2">
        <f>L267--0.00764393373843162</f>
        <v>-1.1251764340746788</v>
      </c>
      <c r="M266" s="6">
        <v>63.721600000000002</v>
      </c>
      <c r="N266" s="6">
        <v>12.08150597</v>
      </c>
      <c r="O266" s="4">
        <v>-6.2873958890926787</v>
      </c>
      <c r="P266" s="8">
        <v>0.38973860913635516</v>
      </c>
      <c r="Q266" s="8">
        <v>0.43548546130409488</v>
      </c>
      <c r="R266" s="8">
        <v>37.793331146240234</v>
      </c>
      <c r="S266">
        <v>1.550354E-2</v>
      </c>
      <c r="T266">
        <v>2.704428E-2</v>
      </c>
      <c r="U266">
        <v>3.8335670000000002E-2</v>
      </c>
      <c r="V266">
        <v>5.0011170000000001E-2</v>
      </c>
      <c r="W266">
        <v>6.273803E-2</v>
      </c>
      <c r="X266">
        <v>7.7451430000000002E-2</v>
      </c>
      <c r="Y266">
        <v>9.5793550000000005E-2</v>
      </c>
      <c r="Z266">
        <v>0.12138168000000001</v>
      </c>
      <c r="AA266">
        <v>0.16541699000000001</v>
      </c>
      <c r="AB266">
        <v>0.34632364999999998</v>
      </c>
    </row>
    <row r="267" spans="1:28">
      <c r="A267" s="1" t="s">
        <v>308</v>
      </c>
      <c r="B267" s="1" t="s">
        <v>309</v>
      </c>
      <c r="C267" s="1">
        <v>11</v>
      </c>
      <c r="D267" s="1">
        <v>1996</v>
      </c>
      <c r="E267" s="1" t="s">
        <v>315</v>
      </c>
      <c r="F267" s="9">
        <v>0.21910705530582988</v>
      </c>
      <c r="G267" s="13">
        <v>5</v>
      </c>
      <c r="H267" s="12">
        <v>0</v>
      </c>
      <c r="I267" s="15">
        <v>0.21099999999999999</v>
      </c>
      <c r="J267" s="2">
        <v>-0.95840448141098022</v>
      </c>
      <c r="K267" s="2">
        <v>-1.1865377426147461</v>
      </c>
      <c r="L267" s="2">
        <v>-1.1328203678131104</v>
      </c>
      <c r="M267" s="6">
        <v>63.6327</v>
      </c>
      <c r="N267" s="6">
        <v>12.1011919</v>
      </c>
      <c r="O267" s="4">
        <v>2.0355154365638128</v>
      </c>
      <c r="P267" s="8">
        <v>0.35268804930702086</v>
      </c>
      <c r="Q267" s="8">
        <v>0.36004768357005484</v>
      </c>
      <c r="R267" s="8">
        <v>39.693424224853516</v>
      </c>
      <c r="S267">
        <v>7.9051999999999994E-3</v>
      </c>
      <c r="T267">
        <v>1.8461519999999999E-2</v>
      </c>
      <c r="U267">
        <v>2.949589E-2</v>
      </c>
      <c r="V267">
        <v>4.1437870000000002E-2</v>
      </c>
      <c r="W267">
        <v>5.4898660000000002E-2</v>
      </c>
      <c r="X267">
        <v>7.0869760000000004E-2</v>
      </c>
      <c r="Y267">
        <v>9.1207040000000003E-2</v>
      </c>
      <c r="Z267">
        <v>0.12011629</v>
      </c>
      <c r="AA267">
        <v>0.17086302</v>
      </c>
      <c r="AB267">
        <v>0.39474471999999999</v>
      </c>
    </row>
    <row r="268" spans="1:28">
      <c r="A268" s="1" t="s">
        <v>308</v>
      </c>
      <c r="B268" s="1" t="s">
        <v>309</v>
      </c>
      <c r="C268" s="1">
        <v>11</v>
      </c>
      <c r="D268" s="1">
        <v>1997</v>
      </c>
      <c r="E268" s="1" t="s">
        <v>316</v>
      </c>
      <c r="F268" s="9">
        <v>0.23222798023715358</v>
      </c>
      <c r="G268" s="13">
        <v>6</v>
      </c>
      <c r="H268" s="12">
        <v>0</v>
      </c>
      <c r="I268" s="15">
        <v>0.21199999999999999</v>
      </c>
      <c r="J268" s="3">
        <f>AVERAGE(J267,J269)</f>
        <v>-0.91367730498313904</v>
      </c>
      <c r="K268" s="3">
        <f>AVERAGE(K267,K269)</f>
        <v>-1.1499418616294861</v>
      </c>
      <c r="L268" s="3">
        <f>AVERAGE(L267,L269)</f>
        <v>-1.1058375239372253</v>
      </c>
      <c r="M268" s="6">
        <v>63.710500000000003</v>
      </c>
      <c r="N268" s="6">
        <v>12.12087784</v>
      </c>
      <c r="O268" s="4">
        <v>3.3170628982431793</v>
      </c>
      <c r="P268" s="8">
        <v>0.34916856667419194</v>
      </c>
      <c r="Q268" s="8">
        <v>0.37442694028768486</v>
      </c>
      <c r="R268" s="8">
        <v>41.687808990478516</v>
      </c>
      <c r="S268">
        <v>1.0812179999999999E-2</v>
      </c>
      <c r="T268">
        <v>2.1191669999999999E-2</v>
      </c>
      <c r="U268">
        <v>3.1947120000000002E-2</v>
      </c>
      <c r="V268">
        <v>4.3505870000000002E-2</v>
      </c>
      <c r="W268">
        <v>5.6460099999999999E-2</v>
      </c>
      <c r="X268">
        <v>7.1757440000000006E-2</v>
      </c>
      <c r="Y268">
        <v>9.1160729999999995E-2</v>
      </c>
      <c r="Z268">
        <v>0.11865666</v>
      </c>
      <c r="AA268">
        <v>0.16682706</v>
      </c>
      <c r="AB268">
        <v>0.38768117000000002</v>
      </c>
    </row>
    <row r="269" spans="1:28">
      <c r="A269" s="1" t="s">
        <v>308</v>
      </c>
      <c r="B269" s="1" t="s">
        <v>309</v>
      </c>
      <c r="C269" s="1">
        <v>11</v>
      </c>
      <c r="D269" s="1">
        <v>1998</v>
      </c>
      <c r="E269" s="1" t="s">
        <v>317</v>
      </c>
      <c r="F269" s="9">
        <v>0.2457732370326878</v>
      </c>
      <c r="G269" s="13">
        <v>7</v>
      </c>
      <c r="H269" s="12">
        <v>0</v>
      </c>
      <c r="I269" s="15">
        <v>0.20799999999999999</v>
      </c>
      <c r="J269" s="2">
        <v>-0.86895012855529785</v>
      </c>
      <c r="K269" s="2">
        <v>-1.1133459806442261</v>
      </c>
      <c r="L269" s="2">
        <v>-1.0788546800613403</v>
      </c>
      <c r="M269" s="6">
        <v>63.8123</v>
      </c>
      <c r="N269" s="6">
        <v>12.14056377</v>
      </c>
      <c r="O269" s="4">
        <v>-0.18968536212248921</v>
      </c>
      <c r="P269" s="8">
        <v>0.30344203290497956</v>
      </c>
      <c r="Q269" s="8">
        <v>0.34859979454941503</v>
      </c>
      <c r="R269" s="8">
        <v>42.112197875976563</v>
      </c>
      <c r="S269">
        <v>1.3111859999999999E-2</v>
      </c>
      <c r="T269">
        <v>2.3351480000000001E-2</v>
      </c>
      <c r="U269">
        <v>3.3886270000000003E-2</v>
      </c>
      <c r="V269">
        <v>4.5141849999999997E-2</v>
      </c>
      <c r="W269">
        <v>5.7695349999999999E-2</v>
      </c>
      <c r="X269">
        <v>7.2459670000000004E-2</v>
      </c>
      <c r="Y269">
        <v>9.1124090000000005E-2</v>
      </c>
      <c r="Z269">
        <v>0.11750196</v>
      </c>
      <c r="AA269">
        <v>0.16363422999999999</v>
      </c>
      <c r="AB269">
        <v>0.38209324</v>
      </c>
    </row>
    <row r="270" spans="1:28">
      <c r="A270" s="1" t="s">
        <v>308</v>
      </c>
      <c r="B270" s="1" t="s">
        <v>309</v>
      </c>
      <c r="C270" s="1">
        <v>11</v>
      </c>
      <c r="D270" s="1">
        <v>1999</v>
      </c>
      <c r="E270" s="1" t="s">
        <v>318</v>
      </c>
      <c r="F270" s="9">
        <v>0.24837009510804886</v>
      </c>
      <c r="G270" s="13">
        <v>8</v>
      </c>
      <c r="H270" s="12">
        <v>0</v>
      </c>
      <c r="I270" s="15">
        <v>0.2</v>
      </c>
      <c r="J270" s="3">
        <f>AVERAGE(J269,J271)</f>
        <v>-0.82373562455177307</v>
      </c>
      <c r="K270" s="3">
        <f>AVERAGE(K269,K271)</f>
        <v>-1.1321303248405457</v>
      </c>
      <c r="L270" s="3">
        <f>AVERAGE(L269,L271)</f>
        <v>-1.1143720746040344</v>
      </c>
      <c r="M270" s="6">
        <v>63.985399999999998</v>
      </c>
      <c r="N270" s="6">
        <v>12.16024971</v>
      </c>
      <c r="O270" s="4">
        <v>3.6856008542842602</v>
      </c>
      <c r="P270" s="8">
        <v>0.42462095508838948</v>
      </c>
      <c r="Q270" s="8">
        <v>0.40117055846933053</v>
      </c>
      <c r="R270" s="8">
        <v>44.498252868652344</v>
      </c>
      <c r="S270">
        <v>1.497657E-2</v>
      </c>
      <c r="T270">
        <v>2.510277E-2</v>
      </c>
      <c r="U270">
        <v>3.5458629999999998E-2</v>
      </c>
      <c r="V270">
        <v>4.6468389999999998E-2</v>
      </c>
      <c r="W270">
        <v>5.8696949999999998E-2</v>
      </c>
      <c r="X270">
        <v>7.3029079999999996E-2</v>
      </c>
      <c r="Y270">
        <v>9.1094389999999997E-2</v>
      </c>
      <c r="Z270">
        <v>0.11656566</v>
      </c>
      <c r="AA270">
        <v>0.16104531999999999</v>
      </c>
      <c r="AB270">
        <v>0.37756225999999998</v>
      </c>
    </row>
    <row r="271" spans="1:28">
      <c r="A271" s="1" t="s">
        <v>308</v>
      </c>
      <c r="B271" s="1" t="s">
        <v>309</v>
      </c>
      <c r="C271" s="1">
        <v>11</v>
      </c>
      <c r="D271" s="1">
        <v>2000</v>
      </c>
      <c r="E271" s="1" t="s">
        <v>319</v>
      </c>
      <c r="F271" s="9">
        <v>0.25028802220067314</v>
      </c>
      <c r="G271" s="13">
        <v>9</v>
      </c>
      <c r="H271" s="12">
        <v>0</v>
      </c>
      <c r="I271" s="15">
        <v>0.2</v>
      </c>
      <c r="J271" s="2">
        <v>-0.77852112054824829</v>
      </c>
      <c r="K271" s="2">
        <v>-1.1509146690368652</v>
      </c>
      <c r="L271" s="2">
        <v>-1.1498894691467285</v>
      </c>
      <c r="M271" s="6">
        <v>64.178100000000001</v>
      </c>
      <c r="N271" s="6">
        <v>12.3744297</v>
      </c>
      <c r="O271" s="4">
        <v>10.130116493922259</v>
      </c>
      <c r="P271" s="8">
        <v>0.56602426799537342</v>
      </c>
      <c r="Q271" s="8">
        <v>0.49097265834983905</v>
      </c>
      <c r="R271" s="8">
        <v>47.294559478759766</v>
      </c>
      <c r="S271">
        <v>1.6519039999999999E-2</v>
      </c>
      <c r="T271">
        <v>2.6551419999999999E-2</v>
      </c>
      <c r="U271">
        <v>3.6759279999999998E-2</v>
      </c>
      <c r="V271">
        <v>4.7565690000000001E-2</v>
      </c>
      <c r="W271">
        <v>5.9525469999999997E-2</v>
      </c>
      <c r="X271">
        <v>7.3500090000000004E-2</v>
      </c>
      <c r="Y271">
        <v>9.1069819999999996E-2</v>
      </c>
      <c r="Z271">
        <v>0.11579117</v>
      </c>
      <c r="AA271">
        <v>0.15890378999999999</v>
      </c>
      <c r="AB271">
        <v>0.37381426000000001</v>
      </c>
    </row>
    <row r="272" spans="1:28">
      <c r="A272" s="1" t="s">
        <v>308</v>
      </c>
      <c r="B272" s="1" t="s">
        <v>309</v>
      </c>
      <c r="C272" s="1">
        <v>11</v>
      </c>
      <c r="D272" s="1">
        <v>2001</v>
      </c>
      <c r="E272" s="1" t="s">
        <v>320</v>
      </c>
      <c r="F272" s="9">
        <v>0.21140207497377891</v>
      </c>
      <c r="G272" s="13">
        <v>10</v>
      </c>
      <c r="H272" s="12">
        <v>0</v>
      </c>
      <c r="I272" s="15">
        <v>0.19500000000000001</v>
      </c>
      <c r="J272" s="3">
        <f>AVERAGE(J271,J273)</f>
        <v>-0.92658600211143494</v>
      </c>
      <c r="K272" s="3">
        <f>AVERAGE(K271,K273)</f>
        <v>-1.1766703724861145</v>
      </c>
      <c r="L272" s="3">
        <f>AVERAGE(L271,L273)</f>
        <v>-1.1317371129989624</v>
      </c>
      <c r="M272" s="6">
        <v>64.367599999999996</v>
      </c>
      <c r="N272" s="6">
        <v>12.77585316</v>
      </c>
      <c r="O272" s="4">
        <v>13.693193145579158</v>
      </c>
      <c r="P272" s="8">
        <v>0.45895018610910193</v>
      </c>
      <c r="Q272" s="8">
        <v>0.46954049896060512</v>
      </c>
      <c r="R272" s="8">
        <v>48.842170715332031</v>
      </c>
      <c r="S272">
        <v>1.7816160000000001E-2</v>
      </c>
      <c r="T272">
        <v>2.776965E-2</v>
      </c>
      <c r="U272">
        <v>3.7853039999999998E-2</v>
      </c>
      <c r="V272">
        <v>4.8488459999999997E-2</v>
      </c>
      <c r="W272">
        <v>6.0222199999999997E-2</v>
      </c>
      <c r="X272">
        <v>7.3896180000000006E-2</v>
      </c>
      <c r="Y272">
        <v>9.1049149999999995E-2</v>
      </c>
      <c r="Z272">
        <v>0.11513986</v>
      </c>
      <c r="AA272">
        <v>0.15710289</v>
      </c>
      <c r="AB272">
        <v>0.37066242999999999</v>
      </c>
    </row>
    <row r="273" spans="1:28">
      <c r="A273" s="1" t="s">
        <v>308</v>
      </c>
      <c r="B273" s="1" t="s">
        <v>309</v>
      </c>
      <c r="C273" s="1">
        <v>11</v>
      </c>
      <c r="D273" s="1">
        <v>2002</v>
      </c>
      <c r="E273" s="1" t="s">
        <v>321</v>
      </c>
      <c r="F273" s="9">
        <v>0.17217666225551626</v>
      </c>
      <c r="G273" s="13">
        <v>11</v>
      </c>
      <c r="H273" s="12">
        <v>0</v>
      </c>
      <c r="I273" s="15">
        <v>0.19400000000000001</v>
      </c>
      <c r="J273" s="2">
        <v>-1.0746508836746216</v>
      </c>
      <c r="K273" s="2">
        <v>-1.2024260759353638</v>
      </c>
      <c r="L273" s="2">
        <v>-1.1135847568511963</v>
      </c>
      <c r="M273" s="6">
        <v>64.269300000000001</v>
      </c>
      <c r="N273" s="6">
        <v>13.17727661</v>
      </c>
      <c r="O273" s="4">
        <v>9.7954702442044805</v>
      </c>
      <c r="P273" s="8">
        <v>0.46990640756175406</v>
      </c>
      <c r="Q273" s="8">
        <v>0.47041044893604611</v>
      </c>
      <c r="R273" s="8">
        <v>50.310401916503906</v>
      </c>
      <c r="S273">
        <v>1.889588E-2</v>
      </c>
      <c r="T273">
        <v>2.8620670000000001E-2</v>
      </c>
      <c r="U273">
        <v>3.8492619999999998E-2</v>
      </c>
      <c r="V273">
        <v>4.8922430000000003E-2</v>
      </c>
      <c r="W273">
        <v>6.044538E-2</v>
      </c>
      <c r="X273">
        <v>7.3889570000000002E-2</v>
      </c>
      <c r="Y273">
        <v>9.0771660000000004E-2</v>
      </c>
      <c r="Z273">
        <v>0.11450391</v>
      </c>
      <c r="AA273">
        <v>0.15588035</v>
      </c>
      <c r="AB273">
        <v>0.36957751999999999</v>
      </c>
    </row>
    <row r="274" spans="1:28">
      <c r="A274" s="1" t="s">
        <v>308</v>
      </c>
      <c r="B274" s="1" t="s">
        <v>309</v>
      </c>
      <c r="C274" s="1">
        <v>11</v>
      </c>
      <c r="D274" s="1">
        <v>2003</v>
      </c>
      <c r="E274" s="1" t="s">
        <v>322</v>
      </c>
      <c r="F274" s="9">
        <v>0.25926440747081192</v>
      </c>
      <c r="G274" s="13">
        <v>12</v>
      </c>
      <c r="H274" s="12">
        <v>0</v>
      </c>
      <c r="I274" s="15">
        <v>0.19500000000000001</v>
      </c>
      <c r="J274" s="2">
        <v>-0.76656889915466309</v>
      </c>
      <c r="K274" s="2">
        <v>-1.0968970060348511</v>
      </c>
      <c r="L274" s="2">
        <v>-1.0265237092971802</v>
      </c>
      <c r="M274" s="6">
        <v>64.554299999999998</v>
      </c>
      <c r="N274" s="6">
        <v>13.57870007</v>
      </c>
      <c r="O274" s="4">
        <v>8.9329228438850521</v>
      </c>
      <c r="P274" s="8">
        <v>0.48417022094632639</v>
      </c>
      <c r="Q274" s="8">
        <v>0.4304631033041309</v>
      </c>
      <c r="R274" s="8">
        <v>51.093231201171875</v>
      </c>
      <c r="S274">
        <v>1.9223759999999999E-2</v>
      </c>
      <c r="T274">
        <v>2.8965319999999999E-2</v>
      </c>
      <c r="U274">
        <v>3.8852020000000001E-2</v>
      </c>
      <c r="V274">
        <v>4.9295369999999998E-2</v>
      </c>
      <c r="W274">
        <v>6.0831299999999998E-2</v>
      </c>
      <c r="X274">
        <v>7.4288519999999997E-2</v>
      </c>
      <c r="Y274">
        <v>9.1184290000000001E-2</v>
      </c>
      <c r="Z274">
        <v>0.11493138999999999</v>
      </c>
      <c r="AA274">
        <v>0.15632167999999999</v>
      </c>
      <c r="AB274">
        <v>0.36610633999999997</v>
      </c>
    </row>
    <row r="275" spans="1:28">
      <c r="A275" s="1" t="s">
        <v>308</v>
      </c>
      <c r="B275" s="1" t="s">
        <v>309</v>
      </c>
      <c r="C275" s="1">
        <v>11</v>
      </c>
      <c r="D275" s="1">
        <v>2004</v>
      </c>
      <c r="E275" s="1" t="s">
        <v>323</v>
      </c>
      <c r="F275" s="9">
        <v>0.24305044928496911</v>
      </c>
      <c r="G275" s="13">
        <v>13</v>
      </c>
      <c r="H275" s="12">
        <v>0</v>
      </c>
      <c r="I275" s="15">
        <v>0.19400000000000001</v>
      </c>
      <c r="J275" s="2">
        <v>-0.77865636348724365</v>
      </c>
      <c r="K275" s="2">
        <v>-1.1264673471450806</v>
      </c>
      <c r="L275" s="2">
        <v>-1.1059536933898926</v>
      </c>
      <c r="M275" s="6">
        <v>64.8566</v>
      </c>
      <c r="N275" s="6">
        <v>13.980123519999999</v>
      </c>
      <c r="O275" s="4">
        <v>8.8410193749892443</v>
      </c>
      <c r="P275" s="8">
        <v>0.52500410425022126</v>
      </c>
      <c r="Q275" s="8">
        <v>0.43908789275911453</v>
      </c>
      <c r="R275" s="8">
        <v>51.828804016113281</v>
      </c>
      <c r="S275">
        <v>2.0310600000000002E-2</v>
      </c>
      <c r="T275">
        <v>2.9905910000000001E-2</v>
      </c>
      <c r="U275">
        <v>3.9633340000000003E-2</v>
      </c>
      <c r="V275">
        <v>4.9899249999999999E-2</v>
      </c>
      <c r="W275">
        <v>6.1230850000000003E-2</v>
      </c>
      <c r="X275">
        <v>7.4441720000000003E-2</v>
      </c>
      <c r="Y275">
        <v>9.1019970000000006E-2</v>
      </c>
      <c r="Z275">
        <v>0.11431181</v>
      </c>
      <c r="AA275">
        <v>0.1548998</v>
      </c>
      <c r="AB275">
        <v>0.36434673000000001</v>
      </c>
    </row>
    <row r="276" spans="1:28">
      <c r="A276" s="1" t="s">
        <v>308</v>
      </c>
      <c r="B276" s="1" t="s">
        <v>309</v>
      </c>
      <c r="C276" s="1">
        <v>11</v>
      </c>
      <c r="D276" s="1">
        <v>2005</v>
      </c>
      <c r="E276" s="1" t="s">
        <v>324</v>
      </c>
      <c r="F276" s="9">
        <v>0.34074249659411221</v>
      </c>
      <c r="G276" s="13">
        <v>0</v>
      </c>
      <c r="H276" s="12">
        <v>0</v>
      </c>
      <c r="I276" s="15">
        <v>0.191</v>
      </c>
      <c r="J276" s="2">
        <v>-0.67265546321868896</v>
      </c>
      <c r="K276" s="2">
        <v>-0.9532361626625061</v>
      </c>
      <c r="L276" s="2">
        <v>-1.0149633884429932</v>
      </c>
      <c r="M276" s="6">
        <v>65.117000000000004</v>
      </c>
      <c r="N276" s="6">
        <v>14.38154697</v>
      </c>
      <c r="O276" s="4">
        <v>8.7291999499302477</v>
      </c>
      <c r="P276" s="8">
        <v>0.53194358254068008</v>
      </c>
      <c r="Q276" s="8">
        <v>0.44568144770234369</v>
      </c>
      <c r="R276" s="8">
        <v>52.741310119628906</v>
      </c>
      <c r="S276">
        <v>2.08221E-2</v>
      </c>
      <c r="T276">
        <v>3.0581850000000001E-2</v>
      </c>
      <c r="U276">
        <v>4.0393220000000001E-2</v>
      </c>
      <c r="V276">
        <v>5.0677760000000002E-2</v>
      </c>
      <c r="W276">
        <v>6.1966630000000002E-2</v>
      </c>
      <c r="X276">
        <v>7.506612E-2</v>
      </c>
      <c r="Y276">
        <v>9.1439039999999999E-2</v>
      </c>
      <c r="Z276">
        <v>0.11436312999999999</v>
      </c>
      <c r="AA276">
        <v>0.15418934000000001</v>
      </c>
      <c r="AB276">
        <v>0.36050081</v>
      </c>
    </row>
    <row r="277" spans="1:28">
      <c r="A277" s="1" t="s">
        <v>308</v>
      </c>
      <c r="B277" s="1" t="s">
        <v>309</v>
      </c>
      <c r="C277" s="1">
        <v>11</v>
      </c>
      <c r="D277" s="1">
        <v>2006</v>
      </c>
      <c r="E277" s="1" t="s">
        <v>325</v>
      </c>
      <c r="F277" s="9">
        <v>0.37118303239062705</v>
      </c>
      <c r="G277" s="13">
        <v>0</v>
      </c>
      <c r="H277" s="12">
        <v>0</v>
      </c>
      <c r="I277" s="15">
        <v>0.193</v>
      </c>
      <c r="J277" s="2">
        <v>-0.47714173793792725</v>
      </c>
      <c r="K277" s="2">
        <v>-1.1021193265914917</v>
      </c>
      <c r="L277" s="2">
        <v>-0.99514263868331909</v>
      </c>
      <c r="M277" s="6">
        <v>65.626999999999995</v>
      </c>
      <c r="N277" s="6">
        <v>14.782970430000001</v>
      </c>
      <c r="O277" s="4">
        <v>9.5353279198541259</v>
      </c>
      <c r="P277" s="8">
        <v>0.50975297842183276</v>
      </c>
      <c r="Q277" s="8">
        <v>0.40478228955154016</v>
      </c>
      <c r="R277" s="8">
        <v>54.015525817871094</v>
      </c>
      <c r="S277">
        <v>2.0672670000000001E-2</v>
      </c>
      <c r="T277">
        <v>3.1657159999999997E-2</v>
      </c>
      <c r="U277">
        <v>4.0889540000000002E-2</v>
      </c>
      <c r="V277">
        <v>5.0599470000000001E-2</v>
      </c>
      <c r="W277">
        <v>6.146459E-2</v>
      </c>
      <c r="X277">
        <v>7.4265109999999995E-2</v>
      </c>
      <c r="Y277">
        <v>9.0340790000000004E-2</v>
      </c>
      <c r="Z277">
        <v>0.11266216</v>
      </c>
      <c r="AA277">
        <v>0.15061922999999999</v>
      </c>
      <c r="AB277">
        <v>0.36682926999999999</v>
      </c>
    </row>
    <row r="278" spans="1:28">
      <c r="A278" s="1" t="s">
        <v>308</v>
      </c>
      <c r="B278" s="1" t="s">
        <v>309</v>
      </c>
      <c r="C278" s="1">
        <v>11</v>
      </c>
      <c r="D278" s="1">
        <v>2007</v>
      </c>
      <c r="E278" s="1" t="s">
        <v>326</v>
      </c>
      <c r="F278" s="9">
        <v>0.33511591569419752</v>
      </c>
      <c r="G278" s="13">
        <v>0</v>
      </c>
      <c r="H278" s="12">
        <v>0</v>
      </c>
      <c r="I278" s="15">
        <v>0.193</v>
      </c>
      <c r="J278" s="2">
        <v>-0.66675597429275513</v>
      </c>
      <c r="K278" s="2">
        <v>-1.0319029092788696</v>
      </c>
      <c r="L278" s="2">
        <v>-0.99224472045898438</v>
      </c>
      <c r="M278" s="6">
        <v>65.927999999999997</v>
      </c>
      <c r="N278" s="6">
        <v>14.72519541</v>
      </c>
      <c r="O278" s="4">
        <v>7.6614431350314476</v>
      </c>
      <c r="P278" s="8">
        <v>0.49312820890358244</v>
      </c>
      <c r="Q278" s="8">
        <v>0.4284881220663927</v>
      </c>
      <c r="R278" s="8">
        <v>58.16375732421875</v>
      </c>
      <c r="S278">
        <v>2.1014729999999999E-2</v>
      </c>
      <c r="T278">
        <v>3.2105670000000003E-2</v>
      </c>
      <c r="U278">
        <v>4.1395630000000003E-2</v>
      </c>
      <c r="V278">
        <v>5.1148319999999997E-2</v>
      </c>
      <c r="W278">
        <v>6.204337E-2</v>
      </c>
      <c r="X278">
        <v>7.4857129999999994E-2</v>
      </c>
      <c r="Y278">
        <v>9.0917769999999995E-2</v>
      </c>
      <c r="Z278">
        <v>0.11316372</v>
      </c>
      <c r="AA278">
        <v>0.15086234000000001</v>
      </c>
      <c r="AB278">
        <v>0.36249133</v>
      </c>
    </row>
    <row r="279" spans="1:28">
      <c r="A279" s="1" t="s">
        <v>308</v>
      </c>
      <c r="B279" s="1" t="s">
        <v>309</v>
      </c>
      <c r="C279" s="1">
        <v>11</v>
      </c>
      <c r="D279" s="1">
        <v>2008</v>
      </c>
      <c r="E279" s="1" t="s">
        <v>327</v>
      </c>
      <c r="F279" s="9">
        <v>0.38105260145930892</v>
      </c>
      <c r="G279" s="13">
        <v>0</v>
      </c>
      <c r="H279" s="12">
        <v>0</v>
      </c>
      <c r="I279" s="15">
        <v>0.19400000000000001</v>
      </c>
      <c r="J279" s="2">
        <v>-0.52349305152893066</v>
      </c>
      <c r="K279" s="2">
        <v>-0.92638599872589111</v>
      </c>
      <c r="L279" s="2">
        <v>-0.98064148426055908</v>
      </c>
      <c r="M279" s="6">
        <v>66.701800000000006</v>
      </c>
      <c r="N279" s="6">
        <v>14.66742039</v>
      </c>
      <c r="O279" s="4">
        <v>1.3832363164047194</v>
      </c>
      <c r="P279" s="8">
        <v>0.57146384939133066</v>
      </c>
      <c r="Q279" s="8">
        <v>0.37148419709232694</v>
      </c>
      <c r="R279" s="8">
        <v>57.903408050537109</v>
      </c>
      <c r="S279">
        <v>2.2367270000000002E-2</v>
      </c>
      <c r="T279">
        <v>3.149569E-2</v>
      </c>
      <c r="U279">
        <v>4.0792960000000003E-2</v>
      </c>
      <c r="V279">
        <v>5.0642140000000002E-2</v>
      </c>
      <c r="W279">
        <v>6.1548110000000003E-2</v>
      </c>
      <c r="X279">
        <v>7.429682E-2</v>
      </c>
      <c r="Y279">
        <v>9.0332120000000002E-2</v>
      </c>
      <c r="Z279">
        <v>0.11290733</v>
      </c>
      <c r="AA279">
        <v>0.1523224</v>
      </c>
      <c r="AB279">
        <v>0.36329517</v>
      </c>
    </row>
    <row r="280" spans="1:28">
      <c r="A280" s="1" t="s">
        <v>308</v>
      </c>
      <c r="B280" s="1" t="s">
        <v>309</v>
      </c>
      <c r="C280" s="1">
        <v>11</v>
      </c>
      <c r="D280" s="1">
        <v>2009</v>
      </c>
      <c r="E280" s="1" t="s">
        <v>328</v>
      </c>
      <c r="F280" s="9">
        <v>0.42729824656734328</v>
      </c>
      <c r="G280" s="13">
        <v>0</v>
      </c>
      <c r="H280" s="12">
        <v>0</v>
      </c>
      <c r="I280" s="15">
        <v>0.19400000000000001</v>
      </c>
      <c r="J280" s="2">
        <v>-0.43933331966400146</v>
      </c>
      <c r="K280" s="2">
        <v>-0.72344106435775757</v>
      </c>
      <c r="L280" s="2">
        <v>-0.9315185546875</v>
      </c>
      <c r="M280" s="6">
        <v>67.278899999999993</v>
      </c>
      <c r="N280" s="6">
        <v>14.609645370000001</v>
      </c>
      <c r="O280" s="4">
        <v>-0.78644220441962887</v>
      </c>
      <c r="P280" s="8">
        <v>0.41838422446091461</v>
      </c>
      <c r="Q280" s="8">
        <v>0.33927645017561803</v>
      </c>
      <c r="R280" s="8">
        <v>59.032688140869141</v>
      </c>
      <c r="S280">
        <v>2.2080610000000001E-2</v>
      </c>
      <c r="T280">
        <v>3.1418920000000003E-2</v>
      </c>
      <c r="U280">
        <v>4.0873779999999998E-2</v>
      </c>
      <c r="V280">
        <v>5.0841799999999999E-2</v>
      </c>
      <c r="W280">
        <v>6.1835330000000001E-2</v>
      </c>
      <c r="X280">
        <v>7.4643100000000004E-2</v>
      </c>
      <c r="Y280">
        <v>9.0706190000000006E-2</v>
      </c>
      <c r="Z280">
        <v>0.11326369999999999</v>
      </c>
      <c r="AA280">
        <v>0.15255953</v>
      </c>
      <c r="AB280">
        <v>0.36177704999999999</v>
      </c>
    </row>
    <row r="281" spans="1:28">
      <c r="A281" s="1" t="s">
        <v>308</v>
      </c>
      <c r="B281" s="1" t="s">
        <v>309</v>
      </c>
      <c r="C281" s="1">
        <v>11</v>
      </c>
      <c r="D281" s="1">
        <v>2010</v>
      </c>
      <c r="E281" s="1" t="s">
        <v>329</v>
      </c>
      <c r="F281" s="9">
        <v>0.41255639213722239</v>
      </c>
      <c r="G281" s="13">
        <v>0</v>
      </c>
      <c r="H281" s="12">
        <v>0</v>
      </c>
      <c r="I281" s="15">
        <v>0.19</v>
      </c>
      <c r="J281" s="2">
        <v>-0.49232655763626099</v>
      </c>
      <c r="K281" s="2">
        <v>-0.69563972949981689</v>
      </c>
      <c r="L281" s="2">
        <v>-1.0010600090026855</v>
      </c>
      <c r="M281" s="6">
        <v>68.115700000000004</v>
      </c>
      <c r="N281" s="6">
        <v>14.55187035</v>
      </c>
      <c r="O281" s="4">
        <v>5.7942251111029037</v>
      </c>
      <c r="P281" s="8">
        <v>0.44244179498473502</v>
      </c>
      <c r="Q281" s="8">
        <v>0.29894086397310687</v>
      </c>
      <c r="R281" s="8">
        <v>59.475914001464844</v>
      </c>
      <c r="S281">
        <v>2.2447450000000001E-2</v>
      </c>
      <c r="T281">
        <v>3.1642539999999997E-2</v>
      </c>
      <c r="U281">
        <v>4.0985220000000003E-2</v>
      </c>
      <c r="V281">
        <v>5.0863119999999998E-2</v>
      </c>
      <c r="W281">
        <v>6.1783079999999997E-2</v>
      </c>
      <c r="X281">
        <v>7.4530559999999996E-2</v>
      </c>
      <c r="Y281">
        <v>9.0545360000000005E-2</v>
      </c>
      <c r="Z281">
        <v>0.11306852000000001</v>
      </c>
      <c r="AA281">
        <v>0.15235644000000001</v>
      </c>
      <c r="AB281">
        <v>0.36177774000000001</v>
      </c>
    </row>
    <row r="282" spans="1:28">
      <c r="A282" s="1" t="s">
        <v>308</v>
      </c>
      <c r="B282" s="1" t="s">
        <v>309</v>
      </c>
      <c r="C282" s="1">
        <v>11</v>
      </c>
      <c r="D282" s="1">
        <v>2011</v>
      </c>
      <c r="E282" s="1" t="s">
        <v>330</v>
      </c>
      <c r="F282" s="9">
        <v>0.41469841551790521</v>
      </c>
      <c r="G282" s="13">
        <v>0</v>
      </c>
      <c r="H282" s="12">
        <v>0</v>
      </c>
      <c r="I282" s="15">
        <v>0.189</v>
      </c>
      <c r="J282" s="2">
        <v>-0.51084911823272705</v>
      </c>
      <c r="K282" s="2">
        <v>-0.64163380861282349</v>
      </c>
      <c r="L282" s="2">
        <v>-0.99668490886688232</v>
      </c>
      <c r="M282" s="6">
        <v>68.745199999999997</v>
      </c>
      <c r="N282" s="6">
        <v>14.827939990000001</v>
      </c>
      <c r="O282" s="4">
        <v>5.8735076621740063</v>
      </c>
      <c r="P282" s="8">
        <v>0.4646466279475519</v>
      </c>
      <c r="Q282" s="8">
        <v>0.26653194256157731</v>
      </c>
      <c r="R282" s="8">
        <v>59.278003692626953</v>
      </c>
      <c r="S282">
        <v>2.262989E-2</v>
      </c>
      <c r="T282">
        <v>3.1931170000000002E-2</v>
      </c>
      <c r="U282">
        <v>4.1359630000000001E-2</v>
      </c>
      <c r="V282">
        <v>5.1309279999999999E-2</v>
      </c>
      <c r="W282">
        <v>6.229113E-2</v>
      </c>
      <c r="X282">
        <v>7.5093649999999998E-2</v>
      </c>
      <c r="Y282">
        <v>9.1158920000000004E-2</v>
      </c>
      <c r="Z282">
        <v>0.11372968</v>
      </c>
      <c r="AA282">
        <v>0.15306188000000001</v>
      </c>
      <c r="AB282">
        <v>0.35743478000000001</v>
      </c>
    </row>
    <row r="283" spans="1:28">
      <c r="A283" s="1" t="s">
        <v>308</v>
      </c>
      <c r="B283" s="1" t="s">
        <v>309</v>
      </c>
      <c r="C283" s="1">
        <v>11</v>
      </c>
      <c r="D283" s="1">
        <v>2012</v>
      </c>
      <c r="E283" s="1" t="s">
        <v>331</v>
      </c>
      <c r="F283" s="9">
        <v>0.39965313615980919</v>
      </c>
      <c r="G283" s="13">
        <v>1</v>
      </c>
      <c r="H283" s="12">
        <v>0</v>
      </c>
      <c r="I283" s="15">
        <v>0.189</v>
      </c>
      <c r="J283" s="2">
        <v>-0.52490764856338501</v>
      </c>
      <c r="K283" s="2">
        <v>-0.77289903163909912</v>
      </c>
      <c r="L283" s="2">
        <v>-0.92126578092575073</v>
      </c>
      <c r="M283" s="6">
        <v>69.129499999999993</v>
      </c>
      <c r="N283" s="6">
        <v>15.107649800000001</v>
      </c>
      <c r="O283" s="4">
        <v>3.3340560704403117</v>
      </c>
      <c r="P283" s="8">
        <v>0.44109663038429053</v>
      </c>
      <c r="Q283" s="8">
        <v>0.29614069450738045</v>
      </c>
      <c r="R283" s="8">
        <v>60.972984313964844</v>
      </c>
      <c r="S283">
        <v>2.256209E-2</v>
      </c>
      <c r="T283">
        <v>3.18453E-2</v>
      </c>
      <c r="U283">
        <v>4.1274779999999997E-2</v>
      </c>
      <c r="V283">
        <v>5.1242070000000001E-2</v>
      </c>
      <c r="W283">
        <v>6.2258529999999999E-2</v>
      </c>
      <c r="X283">
        <v>7.5116189999999999E-2</v>
      </c>
      <c r="Y283">
        <v>9.1266399999999998E-2</v>
      </c>
      <c r="Z283">
        <v>0.11397516000000001</v>
      </c>
      <c r="AA283">
        <v>0.15357409</v>
      </c>
      <c r="AB283">
        <v>0.35688539000000002</v>
      </c>
    </row>
    <row r="284" spans="1:28">
      <c r="A284" s="1" t="s">
        <v>308</v>
      </c>
      <c r="B284" s="1" t="s">
        <v>309</v>
      </c>
      <c r="C284" s="1">
        <v>11</v>
      </c>
      <c r="D284" s="1">
        <v>2013</v>
      </c>
      <c r="E284" s="1" t="s">
        <v>332</v>
      </c>
      <c r="F284" s="9">
        <v>0.37914465317340179</v>
      </c>
      <c r="G284" s="13">
        <v>2</v>
      </c>
      <c r="H284" s="12">
        <v>0</v>
      </c>
      <c r="I284" s="15">
        <v>0.191</v>
      </c>
      <c r="J284" s="2">
        <v>-0.62074762582778931</v>
      </c>
      <c r="K284" s="2">
        <v>-0.71620380878448486</v>
      </c>
      <c r="L284" s="2">
        <v>-0.93091529607772827</v>
      </c>
      <c r="M284" s="6">
        <v>69.813599999999994</v>
      </c>
      <c r="N284" s="6">
        <v>15.07024002</v>
      </c>
      <c r="O284" s="4">
        <v>4.4851170348114948</v>
      </c>
      <c r="P284" s="8">
        <v>0.38617037715279678</v>
      </c>
      <c r="Q284" s="8">
        <v>0.26790571614674086</v>
      </c>
      <c r="R284" s="8">
        <v>57.301704406738281</v>
      </c>
      <c r="S284">
        <v>2.317804E-2</v>
      </c>
      <c r="T284">
        <v>3.2451229999999998E-2</v>
      </c>
      <c r="U284">
        <v>4.1835160000000003E-2</v>
      </c>
      <c r="V284">
        <v>5.172409E-2</v>
      </c>
      <c r="W284">
        <v>6.262645E-2</v>
      </c>
      <c r="X284">
        <v>7.5324070000000007E-2</v>
      </c>
      <c r="Y284">
        <v>9.1244660000000005E-2</v>
      </c>
      <c r="Z284">
        <v>0.11359635999999999</v>
      </c>
      <c r="AA284">
        <v>0.15252299999999999</v>
      </c>
      <c r="AB284">
        <v>0.35549693999999998</v>
      </c>
    </row>
    <row r="285" spans="1:28">
      <c r="A285" s="1" t="s">
        <v>308</v>
      </c>
      <c r="B285" s="1" t="s">
        <v>309</v>
      </c>
      <c r="C285" s="1">
        <v>11</v>
      </c>
      <c r="D285" s="1">
        <v>2014</v>
      </c>
      <c r="E285" s="1" t="s">
        <v>333</v>
      </c>
      <c r="F285" s="9">
        <v>0.52338902990183434</v>
      </c>
      <c r="G285" s="13">
        <v>3</v>
      </c>
      <c r="H285" s="12">
        <v>0</v>
      </c>
      <c r="I285" s="15">
        <v>0.191</v>
      </c>
      <c r="J285" s="2">
        <v>-7.4625477194786072E-2</v>
      </c>
      <c r="K285" s="2">
        <v>-0.60933089256286621</v>
      </c>
      <c r="L285" s="2">
        <v>-0.82542943954467773</v>
      </c>
      <c r="M285" s="6">
        <v>70.333399999999997</v>
      </c>
      <c r="N285" s="6">
        <v>15.126720430000001</v>
      </c>
      <c r="O285" s="4">
        <v>2.6767209246457497</v>
      </c>
      <c r="P285" s="8">
        <v>0.39341758090729334</v>
      </c>
      <c r="Q285" s="8">
        <v>0.25630276560621368</v>
      </c>
      <c r="R285" s="8">
        <v>60.732593536376953</v>
      </c>
      <c r="S285">
        <v>2.317804E-2</v>
      </c>
      <c r="T285">
        <v>3.2451229999999998E-2</v>
      </c>
      <c r="U285">
        <v>4.1835160000000003E-2</v>
      </c>
      <c r="V285">
        <v>5.172409E-2</v>
      </c>
      <c r="W285">
        <v>6.262645E-2</v>
      </c>
      <c r="X285">
        <v>7.5324070000000007E-2</v>
      </c>
      <c r="Y285">
        <v>9.1244660000000005E-2</v>
      </c>
      <c r="Z285">
        <v>0.11359635999999999</v>
      </c>
      <c r="AA285">
        <v>0.15252299999999999</v>
      </c>
      <c r="AB285">
        <v>0.35549693999999998</v>
      </c>
    </row>
    <row r="286" spans="1:28">
      <c r="A286" s="1" t="s">
        <v>308</v>
      </c>
      <c r="B286" s="1" t="s">
        <v>309</v>
      </c>
      <c r="C286" s="1">
        <v>11</v>
      </c>
      <c r="D286" s="1">
        <v>2015</v>
      </c>
      <c r="E286" s="1" t="s">
        <v>334</v>
      </c>
      <c r="F286" s="9">
        <v>0.52194245581655496</v>
      </c>
      <c r="G286" s="13">
        <v>4</v>
      </c>
      <c r="H286" s="12">
        <v>0</v>
      </c>
      <c r="I286" s="15">
        <v>0.192</v>
      </c>
      <c r="J286" s="2">
        <v>-0.11027152091264725</v>
      </c>
      <c r="K286" s="2">
        <v>-0.49704825878143311</v>
      </c>
      <c r="L286" s="2">
        <v>-0.84936356544494629</v>
      </c>
      <c r="M286" s="6">
        <v>70.726500000000001</v>
      </c>
      <c r="N286" s="6">
        <v>15.118160250000001</v>
      </c>
      <c r="O286" s="4">
        <v>-0.26826711781514234</v>
      </c>
      <c r="P286" s="8">
        <v>0.28516708007235353</v>
      </c>
      <c r="Q286" s="8">
        <v>0.24533020800029864</v>
      </c>
      <c r="R286" s="8">
        <v>61.0579833984375</v>
      </c>
      <c r="S286">
        <v>2.317804E-2</v>
      </c>
      <c r="T286">
        <v>3.2451229999999998E-2</v>
      </c>
      <c r="U286">
        <v>4.1835160000000003E-2</v>
      </c>
      <c r="V286">
        <v>5.172409E-2</v>
      </c>
      <c r="W286">
        <v>6.262645E-2</v>
      </c>
      <c r="X286">
        <v>7.5324070000000007E-2</v>
      </c>
      <c r="Y286">
        <v>9.1244660000000005E-2</v>
      </c>
      <c r="Z286">
        <v>0.11359635999999999</v>
      </c>
      <c r="AA286">
        <v>0.15252299999999999</v>
      </c>
      <c r="AB286">
        <v>0.35549693999999998</v>
      </c>
    </row>
    <row r="287" spans="1:28">
      <c r="A287" s="1" t="s">
        <v>308</v>
      </c>
      <c r="B287" s="1" t="s">
        <v>309</v>
      </c>
      <c r="C287" s="1">
        <v>11</v>
      </c>
      <c r="D287" s="1">
        <v>2016</v>
      </c>
      <c r="E287" s="1" t="s">
        <v>335</v>
      </c>
      <c r="F287" s="9">
        <v>0.5231412205282423</v>
      </c>
      <c r="G287" s="13">
        <v>5</v>
      </c>
      <c r="H287" s="12">
        <v>0</v>
      </c>
      <c r="I287" s="15">
        <v>0.192</v>
      </c>
      <c r="J287" s="2">
        <v>-0.10350266844034195</v>
      </c>
      <c r="K287" s="2">
        <v>-0.49754089117050171</v>
      </c>
      <c r="L287" s="2">
        <v>-0.81115925312042236</v>
      </c>
      <c r="M287" s="6">
        <v>70.898399999999995</v>
      </c>
      <c r="N287" s="6">
        <v>15.14945984</v>
      </c>
      <c r="O287" s="4">
        <v>-0.32751463349558207</v>
      </c>
      <c r="P287" s="8">
        <v>0.31843888642283613</v>
      </c>
      <c r="Q287" s="8">
        <v>0.28467707944131665</v>
      </c>
      <c r="R287" s="8">
        <v>63.394908905029297</v>
      </c>
      <c r="S287">
        <f>S286</f>
        <v>2.317804E-2</v>
      </c>
      <c r="T287">
        <f t="shared" ref="T287" si="66">T286</f>
        <v>3.2451229999999998E-2</v>
      </c>
      <c r="U287">
        <f t="shared" ref="U287" si="67">U286</f>
        <v>4.1835160000000003E-2</v>
      </c>
      <c r="V287">
        <f t="shared" ref="V287" si="68">V286</f>
        <v>5.172409E-2</v>
      </c>
      <c r="W287">
        <f t="shared" ref="W287" si="69">W286</f>
        <v>6.262645E-2</v>
      </c>
      <c r="X287">
        <f t="shared" ref="X287" si="70">X286</f>
        <v>7.5324070000000007E-2</v>
      </c>
      <c r="Y287">
        <f t="shared" ref="Y287" si="71">Y286</f>
        <v>9.1244660000000005E-2</v>
      </c>
      <c r="Z287">
        <f t="shared" ref="Z287" si="72">Z286</f>
        <v>0.11359635999999999</v>
      </c>
      <c r="AA287">
        <f t="shared" ref="AA287" si="73">AA286</f>
        <v>0.15252299999999999</v>
      </c>
      <c r="AB287">
        <f t="shared" ref="AB287" si="74">AB286</f>
        <v>0.35549693999999998</v>
      </c>
    </row>
    <row r="288" spans="1:28">
      <c r="A288" s="1" t="s">
        <v>336</v>
      </c>
      <c r="B288" s="1" t="s">
        <v>337</v>
      </c>
      <c r="C288" s="1">
        <v>12</v>
      </c>
      <c r="D288" s="1">
        <v>1991</v>
      </c>
      <c r="E288" s="1" t="s">
        <v>338</v>
      </c>
      <c r="F288" s="9">
        <v>0.42968099587274533</v>
      </c>
      <c r="G288" s="13">
        <v>0</v>
      </c>
      <c r="H288" s="12">
        <v>1</v>
      </c>
      <c r="I288" s="15">
        <v>0.255</v>
      </c>
      <c r="J288" s="2">
        <f>J289-0.0234543565780886</f>
        <v>-0.4978362341080943</v>
      </c>
      <c r="K288" s="2">
        <f>K289+0.0346314868619365</f>
        <v>-0.55231585041169196</v>
      </c>
      <c r="L288" s="2">
        <f>L289+0.0362817356663366</f>
        <v>-0.81251474734275531</v>
      </c>
      <c r="M288" s="7">
        <v>64.279899999999998</v>
      </c>
      <c r="N288" s="7">
        <v>11.791250229999999</v>
      </c>
      <c r="O288" s="4">
        <v>-9.4370831745824972</v>
      </c>
      <c r="P288" s="8">
        <v>0.35351351351351357</v>
      </c>
      <c r="Q288" s="8">
        <v>0.36648648648648646</v>
      </c>
      <c r="R288" s="8">
        <v>28.426174163818359</v>
      </c>
      <c r="S288">
        <v>2.3955290000000001E-2</v>
      </c>
      <c r="T288">
        <v>3.2181500000000002E-2</v>
      </c>
      <c r="U288">
        <v>4.115597E-2</v>
      </c>
      <c r="V288">
        <v>5.1216560000000001E-2</v>
      </c>
      <c r="W288">
        <v>6.2878420000000004E-2</v>
      </c>
      <c r="X288">
        <v>7.6999399999999996E-2</v>
      </c>
      <c r="Y288">
        <v>9.5179819999999998E-2</v>
      </c>
      <c r="Z288">
        <v>0.12094976</v>
      </c>
      <c r="AA288">
        <v>0.16484667</v>
      </c>
      <c r="AB288">
        <v>0.33063661999999999</v>
      </c>
    </row>
    <row r="289" spans="1:28">
      <c r="A289" s="1" t="s">
        <v>336</v>
      </c>
      <c r="B289" s="1" t="s">
        <v>337</v>
      </c>
      <c r="C289" s="1">
        <v>12</v>
      </c>
      <c r="D289" s="1">
        <v>1992</v>
      </c>
      <c r="E289" s="1" t="s">
        <v>339</v>
      </c>
      <c r="F289" s="9">
        <v>0.42259087561927927</v>
      </c>
      <c r="G289" s="13">
        <v>1</v>
      </c>
      <c r="H289" s="12">
        <v>1</v>
      </c>
      <c r="I289" s="15">
        <v>0.28000000000000003</v>
      </c>
      <c r="J289" s="2">
        <f>J290-0.0234543565780886</f>
        <v>-0.47438187753000571</v>
      </c>
      <c r="K289" s="2">
        <f>K290+0.0346314868619365</f>
        <v>-0.58694733727362847</v>
      </c>
      <c r="L289" s="2">
        <f>L290+0.0362817356663366</f>
        <v>-0.84879648300909194</v>
      </c>
      <c r="M289" s="7">
        <v>64.052099999999996</v>
      </c>
      <c r="N289" s="7">
        <v>11.62413025</v>
      </c>
      <c r="O289" s="4">
        <v>-14.82627738086363</v>
      </c>
      <c r="P289" s="8">
        <v>0.3558613246998516</v>
      </c>
      <c r="Q289" s="8">
        <v>0.4760555780385809</v>
      </c>
      <c r="R289" s="8">
        <v>30.977262496948242</v>
      </c>
      <c r="S289">
        <v>1.554489E-2</v>
      </c>
      <c r="T289">
        <v>2.436849E-2</v>
      </c>
      <c r="U289">
        <v>3.3962340000000001E-2</v>
      </c>
      <c r="V289">
        <v>4.4695800000000001E-2</v>
      </c>
      <c r="W289">
        <v>5.7133870000000003E-2</v>
      </c>
      <c r="X289">
        <v>7.2224919999999998E-2</v>
      </c>
      <c r="Y289">
        <v>9.1761960000000004E-2</v>
      </c>
      <c r="Z289">
        <v>0.11978295</v>
      </c>
      <c r="AA289">
        <v>0.16875916999999999</v>
      </c>
      <c r="AB289">
        <v>0.37176563000000001</v>
      </c>
    </row>
    <row r="290" spans="1:28">
      <c r="A290" s="1" t="s">
        <v>336</v>
      </c>
      <c r="B290" s="1" t="s">
        <v>337</v>
      </c>
      <c r="C290" s="1">
        <v>12</v>
      </c>
      <c r="D290" s="1">
        <v>1993</v>
      </c>
      <c r="E290" s="1" t="s">
        <v>340</v>
      </c>
      <c r="F290" s="9">
        <v>0.41736781556833941</v>
      </c>
      <c r="G290" s="13">
        <v>2</v>
      </c>
      <c r="H290" s="12">
        <v>1</v>
      </c>
      <c r="I290" s="15">
        <v>0.28299999999999997</v>
      </c>
      <c r="J290" s="2">
        <f>J291-0.0234543565780886</f>
        <v>-0.45092752095191713</v>
      </c>
      <c r="K290" s="2">
        <f>K291+0.0346314868619365</f>
        <v>-0.62157882413556498</v>
      </c>
      <c r="L290" s="2">
        <f>L291+0.0362817356663366</f>
        <v>-0.88507821867542857</v>
      </c>
      <c r="M290" s="7">
        <v>63.822099999999999</v>
      </c>
      <c r="N290" s="7">
        <v>11.255519870000001</v>
      </c>
      <c r="O290" s="4">
        <v>-15.483660781726059</v>
      </c>
      <c r="P290" s="8">
        <v>0.33531290268362374</v>
      </c>
      <c r="Q290" s="8">
        <v>0.41175042486040303</v>
      </c>
      <c r="R290" s="8">
        <v>34.109207153320313</v>
      </c>
      <c r="S290">
        <v>7.1344800000000003E-3</v>
      </c>
      <c r="T290">
        <v>1.6555469999999999E-2</v>
      </c>
      <c r="U290">
        <v>2.6768699999999999E-2</v>
      </c>
      <c r="V290">
        <v>3.8175050000000002E-2</v>
      </c>
      <c r="W290">
        <v>5.1389310000000001E-2</v>
      </c>
      <c r="X290">
        <v>6.7450430000000006E-2</v>
      </c>
      <c r="Y290">
        <v>8.834409E-2</v>
      </c>
      <c r="Z290">
        <v>0.11861615</v>
      </c>
      <c r="AA290">
        <v>0.17267166</v>
      </c>
      <c r="AB290">
        <v>0.41289464999999997</v>
      </c>
    </row>
    <row r="291" spans="1:28">
      <c r="A291" s="1" t="s">
        <v>336</v>
      </c>
      <c r="B291" s="1" t="s">
        <v>337</v>
      </c>
      <c r="C291" s="1">
        <v>12</v>
      </c>
      <c r="D291" s="1">
        <v>1994</v>
      </c>
      <c r="E291" s="1" t="s">
        <v>341</v>
      </c>
      <c r="F291" s="9">
        <v>0.41350261748287309</v>
      </c>
      <c r="G291" s="13">
        <v>3</v>
      </c>
      <c r="H291" s="12">
        <v>1</v>
      </c>
      <c r="I291" s="15">
        <v>0.27</v>
      </c>
      <c r="J291" s="2">
        <f>J292-0.0234543565780886</f>
        <v>-0.42747316437382854</v>
      </c>
      <c r="K291" s="2">
        <f>K292+0.0346314868619365</f>
        <v>-0.65621031099750149</v>
      </c>
      <c r="L291" s="2">
        <f>L292+0.0362817356663366</f>
        <v>-0.92135995434176521</v>
      </c>
      <c r="M291" s="7">
        <v>63.747500000000002</v>
      </c>
      <c r="N291" s="7">
        <v>10.82456017</v>
      </c>
      <c r="O291" s="4">
        <v>-20.056839696848954</v>
      </c>
      <c r="P291" s="8">
        <v>0.33761814430244946</v>
      </c>
      <c r="Q291" s="8">
        <v>0.40068390575079876</v>
      </c>
      <c r="R291" s="8">
        <v>36.355758666992188</v>
      </c>
      <c r="S291">
        <v>8.0607500000000002E-3</v>
      </c>
      <c r="T291">
        <v>1.7983220000000001E-2</v>
      </c>
      <c r="U291">
        <v>2.8577269999999998E-2</v>
      </c>
      <c r="V291">
        <v>4.0257359999999999E-2</v>
      </c>
      <c r="W291">
        <v>5.3639329999999999E-2</v>
      </c>
      <c r="X291">
        <v>6.9746210000000003E-2</v>
      </c>
      <c r="Y291">
        <v>9.0514949999999997E-2</v>
      </c>
      <c r="Z291">
        <v>0.12035293</v>
      </c>
      <c r="AA291">
        <v>0.17313724999999999</v>
      </c>
      <c r="AB291">
        <v>0.39773074000000003</v>
      </c>
    </row>
    <row r="292" spans="1:28">
      <c r="A292" s="1" t="s">
        <v>336</v>
      </c>
      <c r="B292" s="1" t="s">
        <v>337</v>
      </c>
      <c r="C292" s="1">
        <v>12</v>
      </c>
      <c r="D292" s="1">
        <v>1995</v>
      </c>
      <c r="E292" s="1" t="s">
        <v>342</v>
      </c>
      <c r="F292" s="9">
        <v>0.42333443741078119</v>
      </c>
      <c r="G292" s="13">
        <v>0</v>
      </c>
      <c r="H292" s="12">
        <v>1</v>
      </c>
      <c r="I292" s="15">
        <v>0.26200000000000001</v>
      </c>
      <c r="J292" s="2">
        <f>J293-0.0234543565780886</f>
        <v>-0.40401880779573995</v>
      </c>
      <c r="K292" s="2">
        <f>K293+0.0346314868619365</f>
        <v>-0.690841797859438</v>
      </c>
      <c r="L292" s="2">
        <f>L293+0.0362817356663366</f>
        <v>-0.95764169000810184</v>
      </c>
      <c r="M292" s="7">
        <v>63.927</v>
      </c>
      <c r="N292" s="7">
        <v>10.57563972</v>
      </c>
      <c r="O292" s="4">
        <v>-6.3632791657868637</v>
      </c>
      <c r="P292" s="8">
        <v>0.29467144830320036</v>
      </c>
      <c r="Q292" s="8">
        <v>0.42357123833237331</v>
      </c>
      <c r="R292" s="8">
        <v>39.167789459228516</v>
      </c>
      <c r="S292">
        <v>8.9870200000000001E-3</v>
      </c>
      <c r="T292">
        <v>1.941097E-2</v>
      </c>
      <c r="U292">
        <v>3.0385829999999999E-2</v>
      </c>
      <c r="V292">
        <v>4.2339670000000003E-2</v>
      </c>
      <c r="W292">
        <v>5.5889349999999997E-2</v>
      </c>
      <c r="X292">
        <v>7.2041980000000005E-2</v>
      </c>
      <c r="Y292">
        <v>9.2685809999999993E-2</v>
      </c>
      <c r="Z292">
        <v>0.12208972</v>
      </c>
      <c r="AA292">
        <v>0.17360284000000001</v>
      </c>
      <c r="AB292">
        <v>0.38256683000000002</v>
      </c>
    </row>
    <row r="293" spans="1:28">
      <c r="A293" s="1" t="s">
        <v>336</v>
      </c>
      <c r="B293" s="1" t="s">
        <v>337</v>
      </c>
      <c r="C293" s="1">
        <v>12</v>
      </c>
      <c r="D293" s="1">
        <v>1996</v>
      </c>
      <c r="E293" s="1" t="s">
        <v>343</v>
      </c>
      <c r="F293" s="9">
        <v>0.41862057559689386</v>
      </c>
      <c r="G293" s="13">
        <v>1</v>
      </c>
      <c r="H293" s="12">
        <v>1</v>
      </c>
      <c r="I293" s="15">
        <v>0.25900000000000001</v>
      </c>
      <c r="J293" s="2">
        <v>-0.38056445121765137</v>
      </c>
      <c r="K293" s="2">
        <v>-0.72547328472137451</v>
      </c>
      <c r="L293" s="2">
        <v>-0.99392342567443848</v>
      </c>
      <c r="M293" s="7">
        <v>64.275999999999996</v>
      </c>
      <c r="N293" s="7">
        <v>10.60842991</v>
      </c>
      <c r="O293" s="4">
        <v>5.5112273748110425</v>
      </c>
      <c r="P293" s="8">
        <v>0.30738099002961627</v>
      </c>
      <c r="Q293" s="8">
        <v>0.56557674802237667</v>
      </c>
      <c r="R293" s="8">
        <v>40.367851257324219</v>
      </c>
      <c r="S293">
        <v>9.9132899999999999E-3</v>
      </c>
      <c r="T293">
        <v>2.083871E-2</v>
      </c>
      <c r="U293">
        <v>3.2194399999999998E-2</v>
      </c>
      <c r="V293">
        <v>4.442198E-2</v>
      </c>
      <c r="W293">
        <v>5.8139360000000001E-2</v>
      </c>
      <c r="X293">
        <v>7.4337760000000003E-2</v>
      </c>
      <c r="Y293">
        <v>9.4856670000000004E-2</v>
      </c>
      <c r="Z293">
        <v>0.12382650000000001</v>
      </c>
      <c r="AA293">
        <v>0.17406843</v>
      </c>
      <c r="AB293">
        <v>0.36740292000000002</v>
      </c>
    </row>
    <row r="294" spans="1:28">
      <c r="A294" s="1" t="s">
        <v>336</v>
      </c>
      <c r="B294" s="1" t="s">
        <v>337</v>
      </c>
      <c r="C294" s="1">
        <v>12</v>
      </c>
      <c r="D294" s="1">
        <v>1997</v>
      </c>
      <c r="E294" s="1" t="s">
        <v>344</v>
      </c>
      <c r="F294" s="9">
        <v>0.41233211056699803</v>
      </c>
      <c r="G294" s="13">
        <v>2</v>
      </c>
      <c r="H294" s="12">
        <v>1</v>
      </c>
      <c r="I294" s="15">
        <v>0.25600000000000001</v>
      </c>
      <c r="J294" s="3">
        <f>AVERAGE(J293,J295)</f>
        <v>-0.36501608788967133</v>
      </c>
      <c r="K294" s="3">
        <f>AVERAGE(K293,K295)</f>
        <v>-0.76063075661659241</v>
      </c>
      <c r="L294" s="3">
        <f>AVERAGE(L293,L295)</f>
        <v>-1.0263602733612061</v>
      </c>
      <c r="M294" s="7">
        <v>64.585400000000007</v>
      </c>
      <c r="N294" s="7">
        <v>10.914326669999999</v>
      </c>
      <c r="O294" s="4">
        <v>8.3237716383615492</v>
      </c>
      <c r="P294" s="8">
        <v>0.3828688933281626</v>
      </c>
      <c r="Q294" s="8">
        <v>0.4619024496752559</v>
      </c>
      <c r="R294" s="8">
        <v>41.385646820068359</v>
      </c>
      <c r="S294">
        <v>1.8033649999999998E-2</v>
      </c>
      <c r="T294">
        <v>3.1925639999999998E-2</v>
      </c>
      <c r="U294">
        <v>4.2280650000000003E-2</v>
      </c>
      <c r="V294">
        <v>5.2377729999999997E-2</v>
      </c>
      <c r="W294">
        <v>6.3296619999999998E-2</v>
      </c>
      <c r="X294">
        <v>7.6078510000000002E-2</v>
      </c>
      <c r="Y294">
        <v>9.2352649999999994E-2</v>
      </c>
      <c r="Z294">
        <v>0.11559166999999999</v>
      </c>
      <c r="AA294">
        <v>0.15642643000000001</v>
      </c>
      <c r="AB294">
        <v>0.35163643</v>
      </c>
    </row>
    <row r="295" spans="1:28">
      <c r="A295" s="1" t="s">
        <v>336</v>
      </c>
      <c r="B295" s="1" t="s">
        <v>337</v>
      </c>
      <c r="C295" s="1">
        <v>12</v>
      </c>
      <c r="D295" s="1">
        <v>1998</v>
      </c>
      <c r="E295" s="1" t="s">
        <v>345</v>
      </c>
      <c r="F295" s="9">
        <v>0.40578904641857599</v>
      </c>
      <c r="G295" s="13">
        <v>3</v>
      </c>
      <c r="H295" s="12">
        <v>1</v>
      </c>
      <c r="I295" s="15">
        <v>0.25600000000000001</v>
      </c>
      <c r="J295" s="2">
        <v>-0.34946772456169128</v>
      </c>
      <c r="K295" s="2">
        <v>-0.7957882285118103</v>
      </c>
      <c r="L295" s="2">
        <v>-1.0587971210479736</v>
      </c>
      <c r="M295" s="7">
        <v>65.113799999999998</v>
      </c>
      <c r="N295" s="7">
        <v>11.220223430000001</v>
      </c>
      <c r="O295" s="4">
        <v>0.56720216670267121</v>
      </c>
      <c r="P295" s="8">
        <v>0.36483292082828672</v>
      </c>
      <c r="Q295" s="8">
        <v>0.58026002445774605</v>
      </c>
      <c r="R295" s="8">
        <v>45.873382568359375</v>
      </c>
      <c r="S295">
        <v>1.4533219999999999E-2</v>
      </c>
      <c r="T295">
        <v>2.6525409999999999E-2</v>
      </c>
      <c r="U295">
        <v>3.805161E-2</v>
      </c>
      <c r="V295">
        <v>4.97171E-2</v>
      </c>
      <c r="W295">
        <v>6.2165640000000001E-2</v>
      </c>
      <c r="X295">
        <v>7.6279459999999993E-2</v>
      </c>
      <c r="Y295">
        <v>9.3580040000000003E-2</v>
      </c>
      <c r="Z295">
        <v>0.11740275</v>
      </c>
      <c r="AA295">
        <v>0.15818678</v>
      </c>
      <c r="AB295">
        <v>0.36355799999999999</v>
      </c>
    </row>
    <row r="296" spans="1:28">
      <c r="A296" s="1" t="s">
        <v>336</v>
      </c>
      <c r="B296" s="1" t="s">
        <v>337</v>
      </c>
      <c r="C296" s="1">
        <v>12</v>
      </c>
      <c r="D296" s="1">
        <v>1999</v>
      </c>
      <c r="E296" s="1" t="s">
        <v>346</v>
      </c>
      <c r="F296" s="9">
        <v>0.39270060991026684</v>
      </c>
      <c r="G296" s="13">
        <v>4</v>
      </c>
      <c r="H296" s="12">
        <v>1</v>
      </c>
      <c r="I296" s="15">
        <v>0.24399999999999999</v>
      </c>
      <c r="J296" s="3">
        <f>AVERAGE(J295,J297)</f>
        <v>-0.37771531939506531</v>
      </c>
      <c r="K296" s="3">
        <f>AVERAGE(K295,K297)</f>
        <v>-0.85125446319580078</v>
      </c>
      <c r="L296" s="3">
        <f>AVERAGE(L295,L297)</f>
        <v>-1.0331379175186157</v>
      </c>
      <c r="M296" s="7">
        <v>65.581800000000001</v>
      </c>
      <c r="N296" s="7">
        <v>11.52612019</v>
      </c>
      <c r="O296" s="4">
        <v>2.1267786965724298</v>
      </c>
      <c r="P296" s="8">
        <v>0.42202937797472512</v>
      </c>
      <c r="Q296" s="8">
        <v>0.56996553421959628</v>
      </c>
      <c r="R296" s="8">
        <v>48.675785064697266</v>
      </c>
      <c r="S296">
        <v>1.04094E-3</v>
      </c>
      <c r="T296">
        <v>5.4148499999999997E-3</v>
      </c>
      <c r="U296">
        <v>1.2767489999999999E-2</v>
      </c>
      <c r="V296">
        <v>2.331631E-2</v>
      </c>
      <c r="W296">
        <v>3.7777640000000001E-2</v>
      </c>
      <c r="X296">
        <v>5.7493210000000003E-2</v>
      </c>
      <c r="Y296">
        <v>8.501409E-2</v>
      </c>
      <c r="Z296">
        <v>0.12588551000000001</v>
      </c>
      <c r="AA296">
        <v>0.19615498000000001</v>
      </c>
      <c r="AB296">
        <v>0.45513495999999998</v>
      </c>
    </row>
    <row r="297" spans="1:28">
      <c r="A297" s="1" t="s">
        <v>336</v>
      </c>
      <c r="B297" s="1" t="s">
        <v>337</v>
      </c>
      <c r="C297" s="1">
        <v>12</v>
      </c>
      <c r="D297" s="1">
        <v>2000</v>
      </c>
      <c r="E297" s="1" t="s">
        <v>347</v>
      </c>
      <c r="F297" s="9">
        <v>0.37969703977479979</v>
      </c>
      <c r="G297" s="13">
        <v>5</v>
      </c>
      <c r="H297" s="12">
        <v>1</v>
      </c>
      <c r="I297" s="15">
        <v>0.23100000000000001</v>
      </c>
      <c r="J297" s="2">
        <v>-0.40596291422843933</v>
      </c>
      <c r="K297" s="2">
        <v>-0.90672069787979126</v>
      </c>
      <c r="L297" s="2">
        <v>-1.0074787139892578</v>
      </c>
      <c r="M297" s="7">
        <v>65.398200000000003</v>
      </c>
      <c r="N297" s="7">
        <v>11.84471989</v>
      </c>
      <c r="O297" s="4">
        <v>4.1948241546327552</v>
      </c>
      <c r="P297" s="8">
        <v>0.41847861843363521</v>
      </c>
      <c r="Q297" s="8">
        <v>0.4758306978366742</v>
      </c>
      <c r="R297" s="8">
        <v>49.449687957763672</v>
      </c>
      <c r="S297">
        <v>2.8156750000000001E-2</v>
      </c>
      <c r="T297">
        <v>3.8543870000000001E-2</v>
      </c>
      <c r="U297">
        <v>4.8828829999999997E-2</v>
      </c>
      <c r="V297">
        <v>5.9469439999999998E-2</v>
      </c>
      <c r="W297">
        <v>7.1008689999999999E-2</v>
      </c>
      <c r="X297">
        <v>8.4236850000000002E-2</v>
      </c>
      <c r="Y297">
        <v>0.10054491</v>
      </c>
      <c r="Z297">
        <v>0.12295809000000001</v>
      </c>
      <c r="AA297">
        <v>0.16057402000000001</v>
      </c>
      <c r="AB297">
        <v>0.28567857000000002</v>
      </c>
    </row>
    <row r="298" spans="1:28">
      <c r="A298" s="1" t="s">
        <v>336</v>
      </c>
      <c r="B298" s="1" t="s">
        <v>337</v>
      </c>
      <c r="C298" s="1">
        <v>12</v>
      </c>
      <c r="D298" s="1">
        <v>2001</v>
      </c>
      <c r="E298" s="1" t="s">
        <v>348</v>
      </c>
      <c r="F298" s="9">
        <v>0.3586346866815035</v>
      </c>
      <c r="G298" s="13">
        <v>6</v>
      </c>
      <c r="H298" s="12">
        <v>1</v>
      </c>
      <c r="I298" s="15">
        <v>0.22800000000000001</v>
      </c>
      <c r="J298" s="3">
        <f>AVERAGE(J297,J299)</f>
        <v>-0.48468507826328278</v>
      </c>
      <c r="K298" s="3">
        <f>AVERAGE(K297,K299)</f>
        <v>-0.88031747937202454</v>
      </c>
      <c r="L298" s="3">
        <f>AVERAGE(L297,L299)</f>
        <v>-1.036124587059021</v>
      </c>
      <c r="M298" s="7">
        <v>65.763199999999998</v>
      </c>
      <c r="N298" s="7">
        <v>12.192700390000001</v>
      </c>
      <c r="O298" s="4">
        <v>4.3269964963191399</v>
      </c>
      <c r="P298" s="8">
        <v>0.36724573145560235</v>
      </c>
      <c r="Q298" s="8">
        <v>0.37022339223236578</v>
      </c>
      <c r="R298" s="8">
        <v>48.497299194335938</v>
      </c>
      <c r="S298">
        <v>2.9976320000000001E-2</v>
      </c>
      <c r="T298">
        <v>4.0741680000000002E-2</v>
      </c>
      <c r="U298">
        <v>5.1025290000000001E-2</v>
      </c>
      <c r="V298">
        <v>6.1378889999999998E-2</v>
      </c>
      <c r="W298">
        <v>7.2373809999999997E-2</v>
      </c>
      <c r="X298">
        <v>8.4776710000000005E-2</v>
      </c>
      <c r="Y298">
        <v>9.9888989999999997E-2</v>
      </c>
      <c r="Z298">
        <v>0.12051940999999999</v>
      </c>
      <c r="AA298">
        <v>0.15523776</v>
      </c>
      <c r="AB298">
        <v>0.28408112000000002</v>
      </c>
    </row>
    <row r="299" spans="1:28">
      <c r="A299" s="1" t="s">
        <v>336</v>
      </c>
      <c r="B299" s="1" t="s">
        <v>337</v>
      </c>
      <c r="C299" s="1">
        <v>12</v>
      </c>
      <c r="D299" s="1">
        <v>2002</v>
      </c>
      <c r="E299" s="1" t="s">
        <v>349</v>
      </c>
      <c r="F299" s="9">
        <v>0.33723286809683889</v>
      </c>
      <c r="G299" s="13">
        <v>7</v>
      </c>
      <c r="H299" s="12">
        <v>1</v>
      </c>
      <c r="I299" s="15">
        <v>0.22900000000000001</v>
      </c>
      <c r="J299" s="2">
        <v>-0.56340724229812622</v>
      </c>
      <c r="K299" s="2">
        <v>-0.85391426086425781</v>
      </c>
      <c r="L299" s="2">
        <v>-1.0647704601287842</v>
      </c>
      <c r="M299" s="7">
        <v>65.862099999999998</v>
      </c>
      <c r="N299" s="7">
        <v>12.28594017</v>
      </c>
      <c r="O299" s="4">
        <v>-0.93086578818761723</v>
      </c>
      <c r="P299" s="8">
        <v>0.39581354124097085</v>
      </c>
      <c r="Q299" s="8">
        <v>0.4333937489716958</v>
      </c>
      <c r="R299" s="8">
        <v>48.556884765625</v>
      </c>
      <c r="S299">
        <v>2.9277689999999999E-2</v>
      </c>
      <c r="T299">
        <v>4.00895E-2</v>
      </c>
      <c r="U299">
        <v>5.0704220000000001E-2</v>
      </c>
      <c r="V299">
        <v>6.160467E-2</v>
      </c>
      <c r="W299">
        <v>7.3343190000000003E-2</v>
      </c>
      <c r="X299">
        <v>8.6702609999999999E-2</v>
      </c>
      <c r="Y299">
        <v>0.10303334</v>
      </c>
      <c r="Z299">
        <v>0.12521367999999999</v>
      </c>
      <c r="AA299">
        <v>0.16162229</v>
      </c>
      <c r="AB299">
        <v>0.26840881</v>
      </c>
    </row>
    <row r="300" spans="1:28">
      <c r="A300" s="1" t="s">
        <v>336</v>
      </c>
      <c r="B300" s="1" t="s">
        <v>337</v>
      </c>
      <c r="C300" s="1">
        <v>12</v>
      </c>
      <c r="D300" s="1">
        <v>2003</v>
      </c>
      <c r="E300" s="1" t="s">
        <v>350</v>
      </c>
      <c r="F300" s="9">
        <v>0.35081544394823272</v>
      </c>
      <c r="G300" s="13">
        <v>8</v>
      </c>
      <c r="H300" s="12">
        <v>1</v>
      </c>
      <c r="I300" s="15">
        <v>0.22800000000000001</v>
      </c>
      <c r="J300" s="2">
        <v>-0.54651021957397461</v>
      </c>
      <c r="K300" s="2">
        <v>-0.76016002893447876</v>
      </c>
      <c r="L300" s="2">
        <v>-1.032819390296936</v>
      </c>
      <c r="M300" s="7">
        <v>66.185699999999997</v>
      </c>
      <c r="N300" s="7">
        <v>12.549059870000001</v>
      </c>
      <c r="O300" s="4">
        <v>5.9140016016547605</v>
      </c>
      <c r="P300" s="8">
        <v>0.38681123720362365</v>
      </c>
      <c r="Q300" s="8">
        <v>0.45251659087603169</v>
      </c>
      <c r="R300" s="8">
        <v>49.416812896728516</v>
      </c>
      <c r="S300">
        <v>3.2531860000000003E-2</v>
      </c>
      <c r="T300">
        <v>4.1274770000000002E-2</v>
      </c>
      <c r="U300">
        <v>5.0582080000000001E-2</v>
      </c>
      <c r="V300">
        <v>6.0782549999999998E-2</v>
      </c>
      <c r="W300">
        <v>7.2356840000000006E-2</v>
      </c>
      <c r="X300">
        <v>8.6081030000000003E-2</v>
      </c>
      <c r="Y300">
        <v>0.10336193</v>
      </c>
      <c r="Z300">
        <v>0.12718341</v>
      </c>
      <c r="AA300">
        <v>0.16572727000000001</v>
      </c>
      <c r="AB300">
        <v>0.26011827999999998</v>
      </c>
    </row>
    <row r="301" spans="1:28">
      <c r="A301" s="1" t="s">
        <v>336</v>
      </c>
      <c r="B301" s="1" t="s">
        <v>337</v>
      </c>
      <c r="C301" s="1">
        <v>12</v>
      </c>
      <c r="D301" s="1">
        <v>2004</v>
      </c>
      <c r="E301" s="1" t="s">
        <v>351</v>
      </c>
      <c r="F301" s="9">
        <v>0.31387364234132326</v>
      </c>
      <c r="G301" s="13">
        <v>9</v>
      </c>
      <c r="H301" s="12">
        <v>1</v>
      </c>
      <c r="I301" s="15">
        <v>0.22800000000000001</v>
      </c>
      <c r="J301" s="2">
        <v>-0.6509442925453186</v>
      </c>
      <c r="K301" s="2">
        <v>-0.79316699504852295</v>
      </c>
      <c r="L301" s="2">
        <v>-1.0977121591567993</v>
      </c>
      <c r="M301" s="7">
        <v>66.296700000000001</v>
      </c>
      <c r="N301" s="7">
        <v>12.493709559999999</v>
      </c>
      <c r="O301" s="4">
        <v>5.7394799018153861</v>
      </c>
      <c r="P301" s="8">
        <v>0.42555911084920411</v>
      </c>
      <c r="Q301" s="8">
        <v>0.51259821071809752</v>
      </c>
      <c r="R301" s="8">
        <v>51.448936462402344</v>
      </c>
      <c r="S301">
        <v>1.9647129999999999E-2</v>
      </c>
      <c r="T301">
        <v>2.867372E-2</v>
      </c>
      <c r="U301">
        <v>3.8041909999999998E-2</v>
      </c>
      <c r="V301">
        <v>4.8121549999999999E-2</v>
      </c>
      <c r="W301">
        <v>5.942915E-2</v>
      </c>
      <c r="X301">
        <v>7.279484E-2</v>
      </c>
      <c r="Y301">
        <v>8.9767609999999998E-2</v>
      </c>
      <c r="Z301">
        <v>0.11386197000000001</v>
      </c>
      <c r="AA301">
        <v>0.15623516000000001</v>
      </c>
      <c r="AB301">
        <v>0.37342695999999997</v>
      </c>
    </row>
    <row r="302" spans="1:28">
      <c r="A302" s="1" t="s">
        <v>336</v>
      </c>
      <c r="B302" s="1" t="s">
        <v>337</v>
      </c>
      <c r="C302" s="1">
        <v>12</v>
      </c>
      <c r="D302" s="1">
        <v>2005</v>
      </c>
      <c r="E302" s="1" t="s">
        <v>352</v>
      </c>
      <c r="F302" s="9">
        <v>0.175675856493686</v>
      </c>
      <c r="G302" s="13">
        <v>14</v>
      </c>
      <c r="H302" s="12">
        <v>3</v>
      </c>
      <c r="I302" s="15">
        <v>0.23899999999999999</v>
      </c>
      <c r="J302" s="2">
        <v>-0.87894284725189209</v>
      </c>
      <c r="K302" s="2">
        <v>-1.1232408285140991</v>
      </c>
      <c r="L302" s="2">
        <v>-1.2672692537307739</v>
      </c>
      <c r="M302" s="7">
        <v>66.385400000000004</v>
      </c>
      <c r="N302" s="7">
        <v>12.560259820000001</v>
      </c>
      <c r="O302" s="4">
        <v>-1.295074870485081</v>
      </c>
      <c r="P302" s="8">
        <v>0.38305556436522792</v>
      </c>
      <c r="Q302" s="8">
        <v>0.5677844819384098</v>
      </c>
      <c r="R302" s="8">
        <v>52.693855285644531</v>
      </c>
      <c r="S302">
        <v>2.0696860000000001E-2</v>
      </c>
      <c r="T302">
        <v>2.9836990000000001E-2</v>
      </c>
      <c r="U302">
        <v>3.9216309999999997E-2</v>
      </c>
      <c r="V302">
        <v>4.9213779999999999E-2</v>
      </c>
      <c r="W302">
        <v>6.0340999999999999E-2</v>
      </c>
      <c r="X302">
        <v>7.3405189999999995E-2</v>
      </c>
      <c r="Y302">
        <v>8.9899080000000006E-2</v>
      </c>
      <c r="Z302">
        <v>0.11319607</v>
      </c>
      <c r="AA302">
        <v>0.15398993</v>
      </c>
      <c r="AB302">
        <v>0.3702048</v>
      </c>
    </row>
    <row r="303" spans="1:28">
      <c r="A303" s="1" t="s">
        <v>336</v>
      </c>
      <c r="B303" s="1" t="s">
        <v>337</v>
      </c>
      <c r="C303" s="1">
        <v>12</v>
      </c>
      <c r="D303" s="1">
        <v>2006</v>
      </c>
      <c r="E303" s="1" t="s">
        <v>353</v>
      </c>
      <c r="F303" s="9">
        <v>0.15154368315689615</v>
      </c>
      <c r="G303" s="13">
        <v>15</v>
      </c>
      <c r="H303" s="12">
        <v>4</v>
      </c>
      <c r="I303" s="15">
        <v>0.247</v>
      </c>
      <c r="J303" s="2">
        <v>-0.81720590591430664</v>
      </c>
      <c r="K303" s="2">
        <v>-1.3172928094863892</v>
      </c>
      <c r="L303" s="2">
        <v>-1.325560450553894</v>
      </c>
      <c r="M303" s="7">
        <v>66.777799999999999</v>
      </c>
      <c r="N303" s="7">
        <v>12.68754959</v>
      </c>
      <c r="O303" s="4">
        <v>2.0004263879090445</v>
      </c>
      <c r="P303" s="8">
        <v>0.4172061360227276</v>
      </c>
      <c r="Q303" s="8">
        <v>0.79029368163999858</v>
      </c>
      <c r="R303" s="8">
        <v>54.812828063964844</v>
      </c>
      <c r="S303">
        <v>1.910825E-2</v>
      </c>
      <c r="T303">
        <v>2.785961E-2</v>
      </c>
      <c r="U303">
        <v>3.7055070000000002E-2</v>
      </c>
      <c r="V303">
        <v>4.7052320000000002E-2</v>
      </c>
      <c r="W303">
        <v>5.8367460000000003E-2</v>
      </c>
      <c r="X303">
        <v>7.1844980000000003E-2</v>
      </c>
      <c r="Y303">
        <v>8.9074650000000005E-2</v>
      </c>
      <c r="Z303">
        <v>0.11367819999999999</v>
      </c>
      <c r="AA303">
        <v>0.15717378000000001</v>
      </c>
      <c r="AB303">
        <v>0.37878566000000002</v>
      </c>
    </row>
    <row r="304" spans="1:28">
      <c r="A304" s="1" t="s">
        <v>336</v>
      </c>
      <c r="B304" s="1" t="s">
        <v>337</v>
      </c>
      <c r="C304" s="1">
        <v>12</v>
      </c>
      <c r="D304" s="1">
        <v>2007</v>
      </c>
      <c r="E304" s="1" t="s">
        <v>354</v>
      </c>
      <c r="F304" s="9">
        <v>0.16296795325711327</v>
      </c>
      <c r="G304" s="13">
        <v>16</v>
      </c>
      <c r="H304" s="12">
        <v>3</v>
      </c>
      <c r="I304" s="15">
        <v>0.24199999999999999</v>
      </c>
      <c r="J304" s="2">
        <v>-0.78492319583892822</v>
      </c>
      <c r="K304" s="2">
        <v>-1.3219470977783203</v>
      </c>
      <c r="L304" s="2">
        <v>-1.3290978670120239</v>
      </c>
      <c r="M304" s="7">
        <v>67.006399999999999</v>
      </c>
      <c r="N304" s="7">
        <v>12.66928959</v>
      </c>
      <c r="O304" s="4">
        <v>7.51274346496389</v>
      </c>
      <c r="P304" s="8">
        <v>0.52912978857303528</v>
      </c>
      <c r="Q304" s="8">
        <v>0.84145408981259029</v>
      </c>
      <c r="R304" s="8">
        <v>56.240303039550781</v>
      </c>
      <c r="S304">
        <v>1.9316219999999999E-2</v>
      </c>
      <c r="T304">
        <v>2.8863349999999999E-2</v>
      </c>
      <c r="U304">
        <v>3.8587000000000003E-2</v>
      </c>
      <c r="V304">
        <v>4.888783E-2</v>
      </c>
      <c r="W304">
        <v>6.029379E-2</v>
      </c>
      <c r="X304">
        <v>7.3626780000000003E-2</v>
      </c>
      <c r="Y304">
        <v>9.0396679999999993E-2</v>
      </c>
      <c r="Z304">
        <v>0.11400529</v>
      </c>
      <c r="AA304">
        <v>0.15522141</v>
      </c>
      <c r="AB304">
        <v>0.37080163999999999</v>
      </c>
    </row>
    <row r="305" spans="1:28">
      <c r="A305" s="1" t="s">
        <v>336</v>
      </c>
      <c r="B305" s="1" t="s">
        <v>337</v>
      </c>
      <c r="C305" s="1">
        <v>12</v>
      </c>
      <c r="D305" s="1">
        <v>2008</v>
      </c>
      <c r="E305" s="1" t="s">
        <v>355</v>
      </c>
      <c r="F305" s="9">
        <v>0.15871443849693359</v>
      </c>
      <c r="G305" s="13">
        <v>17</v>
      </c>
      <c r="H305" s="12">
        <v>3</v>
      </c>
      <c r="I305" s="15">
        <v>0.22900000000000001</v>
      </c>
      <c r="J305" s="2">
        <v>-0.79864019155502319</v>
      </c>
      <c r="K305" s="2">
        <v>-1.3829139471054077</v>
      </c>
      <c r="L305" s="2">
        <v>-1.2322394847869873</v>
      </c>
      <c r="M305" s="7">
        <v>67.249200000000002</v>
      </c>
      <c r="N305" s="7">
        <v>12.57874966</v>
      </c>
      <c r="O305" s="4">
        <v>7.3764404929730176</v>
      </c>
      <c r="P305" s="8">
        <v>0.53548956098640421</v>
      </c>
      <c r="Q305" s="8">
        <v>0.92557126131498224</v>
      </c>
      <c r="R305" s="8">
        <v>58.966835021972656</v>
      </c>
      <c r="S305">
        <v>2.0466669999999999E-2</v>
      </c>
      <c r="T305">
        <v>3.0062450000000001E-2</v>
      </c>
      <c r="U305">
        <v>3.976064E-2</v>
      </c>
      <c r="V305">
        <v>4.9970420000000002E-2</v>
      </c>
      <c r="W305">
        <v>6.1217100000000003E-2</v>
      </c>
      <c r="X305">
        <v>7.4306629999999999E-2</v>
      </c>
      <c r="Y305">
        <v>9.0708960000000005E-2</v>
      </c>
      <c r="Z305">
        <v>0.1137256</v>
      </c>
      <c r="AA305">
        <v>0.15379428000000001</v>
      </c>
      <c r="AB305">
        <v>0.36598723999999999</v>
      </c>
    </row>
    <row r="306" spans="1:28">
      <c r="A306" s="1" t="s">
        <v>336</v>
      </c>
      <c r="B306" s="1" t="s">
        <v>337</v>
      </c>
      <c r="C306" s="1">
        <v>12</v>
      </c>
      <c r="D306" s="1">
        <v>2009</v>
      </c>
      <c r="E306" s="1" t="s">
        <v>356</v>
      </c>
      <c r="F306" s="9">
        <v>0.12146606993623037</v>
      </c>
      <c r="G306" s="13">
        <v>18</v>
      </c>
      <c r="H306" s="12">
        <v>2</v>
      </c>
      <c r="I306" s="15">
        <v>0.22700000000000001</v>
      </c>
      <c r="J306" s="2">
        <v>-0.97427433729171753</v>
      </c>
      <c r="K306" s="2">
        <v>-1.3297537565231323</v>
      </c>
      <c r="L306" s="2">
        <v>-1.3128272294998169</v>
      </c>
      <c r="M306" s="7">
        <v>67.783500000000004</v>
      </c>
      <c r="N306" s="7">
        <v>12.48820972</v>
      </c>
      <c r="O306" s="4">
        <v>1.6516513956219825</v>
      </c>
      <c r="P306" s="8">
        <v>0.54698346957528199</v>
      </c>
      <c r="Q306" s="8">
        <v>0.78680806210426346</v>
      </c>
      <c r="R306" s="8">
        <v>58.878135681152344</v>
      </c>
      <c r="S306">
        <v>2.188642E-2</v>
      </c>
      <c r="T306">
        <v>3.1066320000000001E-2</v>
      </c>
      <c r="U306">
        <v>4.0421310000000002E-2</v>
      </c>
      <c r="V306">
        <v>5.0336220000000001E-2</v>
      </c>
      <c r="W306">
        <v>6.1319169999999999E-2</v>
      </c>
      <c r="X306">
        <v>7.4162030000000004E-2</v>
      </c>
      <c r="Y306">
        <v>9.0320250000000005E-2</v>
      </c>
      <c r="Z306">
        <v>0.11307402</v>
      </c>
      <c r="AA306">
        <v>0.15280926</v>
      </c>
      <c r="AB306">
        <v>0.36460501000000001</v>
      </c>
    </row>
    <row r="307" spans="1:28">
      <c r="A307" s="1" t="s">
        <v>336</v>
      </c>
      <c r="B307" s="1" t="s">
        <v>337</v>
      </c>
      <c r="C307" s="1">
        <v>12</v>
      </c>
      <c r="D307" s="1">
        <v>2010</v>
      </c>
      <c r="E307" s="1" t="s">
        <v>357</v>
      </c>
      <c r="F307" s="9">
        <v>0.18627846246677815</v>
      </c>
      <c r="G307" s="13">
        <v>19</v>
      </c>
      <c r="H307" s="12">
        <f>AVERAGE(H306,H308)</f>
        <v>4.5</v>
      </c>
      <c r="I307" s="15">
        <v>0.27500000000000002</v>
      </c>
      <c r="J307" s="2">
        <v>-0.65730476379394531</v>
      </c>
      <c r="K307" s="2">
        <v>-1.2694574594497681</v>
      </c>
      <c r="L307" s="2">
        <v>-1.1750973463058472</v>
      </c>
      <c r="M307" s="7">
        <v>68.254000000000005</v>
      </c>
      <c r="N307" s="7">
        <v>12.41543961</v>
      </c>
      <c r="O307" s="4">
        <v>-1.6517528742935781</v>
      </c>
      <c r="P307" s="8">
        <v>0.51554322675617703</v>
      </c>
      <c r="Q307" s="8">
        <v>0.81678527816714941</v>
      </c>
      <c r="R307" s="8">
        <v>59.663360595703125</v>
      </c>
      <c r="S307">
        <v>1.9748249999999998E-2</v>
      </c>
      <c r="T307">
        <v>3.1530969999999998E-2</v>
      </c>
      <c r="U307">
        <v>4.100649E-2</v>
      </c>
      <c r="V307">
        <v>5.0836989999999999E-2</v>
      </c>
      <c r="W307">
        <v>6.1757039999999999E-2</v>
      </c>
      <c r="X307">
        <v>7.4565370000000006E-2</v>
      </c>
      <c r="Y307">
        <v>9.0606389999999995E-2</v>
      </c>
      <c r="Z307">
        <v>0.1128444</v>
      </c>
      <c r="AA307">
        <v>0.15064041</v>
      </c>
      <c r="AB307">
        <v>0.3664637</v>
      </c>
    </row>
    <row r="308" spans="1:28">
      <c r="A308" s="1" t="s">
        <v>336</v>
      </c>
      <c r="B308" s="1" t="s">
        <v>337</v>
      </c>
      <c r="C308" s="1">
        <v>12</v>
      </c>
      <c r="D308" s="1">
        <v>2011</v>
      </c>
      <c r="E308" s="1" t="s">
        <v>358</v>
      </c>
      <c r="F308" s="9">
        <v>0.16641619637973762</v>
      </c>
      <c r="G308" s="13">
        <v>20</v>
      </c>
      <c r="H308" s="12">
        <v>7</v>
      </c>
      <c r="I308" s="15">
        <v>0.33300000000000002</v>
      </c>
      <c r="J308" s="2">
        <v>-0.63664054870605469</v>
      </c>
      <c r="K308" s="2">
        <v>-1.1961126327514648</v>
      </c>
      <c r="L308" s="2">
        <v>-1.2319654226303101</v>
      </c>
      <c r="M308" s="7">
        <v>68.577799999999996</v>
      </c>
      <c r="N308" s="7">
        <v>12.34677029</v>
      </c>
      <c r="O308" s="4">
        <v>4.6747156286886025</v>
      </c>
      <c r="P308" s="8">
        <v>0.54538477165738131</v>
      </c>
      <c r="Q308" s="8">
        <v>0.81641363254753418</v>
      </c>
      <c r="R308" s="8">
        <v>60.099441528320313</v>
      </c>
      <c r="S308">
        <v>2.1963110000000001E-2</v>
      </c>
      <c r="T308">
        <v>3.2537839999999998E-2</v>
      </c>
      <c r="U308">
        <v>4.1623790000000001E-2</v>
      </c>
      <c r="V308">
        <v>5.12373E-2</v>
      </c>
      <c r="W308">
        <v>6.202303E-2</v>
      </c>
      <c r="X308">
        <v>7.4743149999999994E-2</v>
      </c>
      <c r="Y308">
        <v>9.0716840000000007E-2</v>
      </c>
      <c r="Z308">
        <v>0.11287279</v>
      </c>
      <c r="AA308">
        <v>0.15045696</v>
      </c>
      <c r="AB308">
        <v>0.36182520000000001</v>
      </c>
    </row>
    <row r="309" spans="1:28">
      <c r="A309" s="1" t="s">
        <v>336</v>
      </c>
      <c r="B309" s="1" t="s">
        <v>337</v>
      </c>
      <c r="C309" s="1">
        <v>12</v>
      </c>
      <c r="D309" s="1">
        <v>2012</v>
      </c>
      <c r="E309" s="1" t="s">
        <v>359</v>
      </c>
      <c r="F309" s="9">
        <v>0.17466735353948248</v>
      </c>
      <c r="G309" s="13">
        <v>21</v>
      </c>
      <c r="H309" s="12">
        <v>7</v>
      </c>
      <c r="I309" s="15">
        <v>0.32800000000000001</v>
      </c>
      <c r="J309" s="2">
        <v>-0.64635699987411499</v>
      </c>
      <c r="K309" s="2">
        <v>-1.1348477602005005</v>
      </c>
      <c r="L309" s="2">
        <v>-1.1508625745773315</v>
      </c>
      <c r="M309" s="7">
        <v>68.993300000000005</v>
      </c>
      <c r="N309" s="7">
        <v>12.68334007</v>
      </c>
      <c r="O309" s="4">
        <v>-1.7381425842654608</v>
      </c>
      <c r="P309" s="8">
        <v>0.44404200968012181</v>
      </c>
      <c r="Q309" s="8">
        <v>0.95271736872297053</v>
      </c>
      <c r="R309" s="8">
        <v>59.210063934326172</v>
      </c>
      <c r="S309">
        <v>2.1431619999999998E-2</v>
      </c>
      <c r="T309">
        <v>3.2922439999999997E-2</v>
      </c>
      <c r="U309">
        <v>4.2183270000000002E-2</v>
      </c>
      <c r="V309">
        <v>5.1798400000000001E-2</v>
      </c>
      <c r="W309">
        <v>6.2484350000000001E-2</v>
      </c>
      <c r="X309">
        <v>7.5022770000000003E-2</v>
      </c>
      <c r="Y309">
        <v>9.0730889999999995E-2</v>
      </c>
      <c r="Z309">
        <v>0.11251456999999999</v>
      </c>
      <c r="AA309">
        <v>0.14955282</v>
      </c>
      <c r="AB309">
        <v>0.36135887</v>
      </c>
    </row>
    <row r="310" spans="1:28">
      <c r="A310" s="1" t="s">
        <v>336</v>
      </c>
      <c r="B310" s="1" t="s">
        <v>337</v>
      </c>
      <c r="C310" s="1">
        <v>12</v>
      </c>
      <c r="D310" s="1">
        <v>2013</v>
      </c>
      <c r="E310" s="1" t="s">
        <v>360</v>
      </c>
      <c r="F310" s="9">
        <v>0.17302045232466409</v>
      </c>
      <c r="G310" s="13">
        <v>22</v>
      </c>
      <c r="H310" s="12">
        <v>7</v>
      </c>
      <c r="I310" s="15">
        <v>0.313</v>
      </c>
      <c r="J310" s="2">
        <v>-0.64923775196075439</v>
      </c>
      <c r="K310" s="2">
        <v>-1.1148960590362549</v>
      </c>
      <c r="L310" s="2">
        <v>-1.1619991064071655</v>
      </c>
      <c r="M310" s="7">
        <v>69.217299999999994</v>
      </c>
      <c r="N310" s="7">
        <v>12.931200029999999</v>
      </c>
      <c r="O310" s="4">
        <v>8.7357892727169428</v>
      </c>
      <c r="P310" s="8">
        <v>0.42250153956657965</v>
      </c>
      <c r="Q310" s="8">
        <v>0.91776631687263655</v>
      </c>
      <c r="R310" s="8">
        <v>60.553070068359375</v>
      </c>
      <c r="S310">
        <v>2.2117109999999999E-2</v>
      </c>
      <c r="T310">
        <v>3.1435980000000002E-2</v>
      </c>
      <c r="U310">
        <v>4.087557E-2</v>
      </c>
      <c r="V310">
        <v>5.0831250000000001E-2</v>
      </c>
      <c r="W310">
        <v>6.1814580000000001E-2</v>
      </c>
      <c r="X310">
        <v>7.4613849999999995E-2</v>
      </c>
      <c r="Y310">
        <v>9.0669899999999998E-2</v>
      </c>
      <c r="Z310">
        <v>0.11322193</v>
      </c>
      <c r="AA310">
        <v>0.15251511000000001</v>
      </c>
      <c r="AB310">
        <v>0.36190472000000001</v>
      </c>
    </row>
    <row r="311" spans="1:28">
      <c r="A311" s="1" t="s">
        <v>336</v>
      </c>
      <c r="B311" s="1" t="s">
        <v>337</v>
      </c>
      <c r="C311" s="1">
        <v>12</v>
      </c>
      <c r="D311" s="1">
        <v>2014</v>
      </c>
      <c r="E311" s="1" t="s">
        <v>361</v>
      </c>
      <c r="F311" s="9">
        <v>0.14040810007992433</v>
      </c>
      <c r="G311" s="13">
        <v>23</v>
      </c>
      <c r="H311" s="12">
        <v>7</v>
      </c>
      <c r="I311" s="15">
        <v>0.31</v>
      </c>
      <c r="J311" s="2">
        <v>-0.87262636423110962</v>
      </c>
      <c r="K311" s="2">
        <v>-0.93582969903945923</v>
      </c>
      <c r="L311" s="2">
        <v>-1.129372239112854</v>
      </c>
      <c r="M311" s="7">
        <v>69.886200000000002</v>
      </c>
      <c r="N311" s="7">
        <v>13.01056004</v>
      </c>
      <c r="O311" s="4">
        <v>1.9579969709444356</v>
      </c>
      <c r="P311" s="8">
        <v>0.37448651589492227</v>
      </c>
      <c r="Q311" s="8">
        <v>0.87677529486341199</v>
      </c>
      <c r="R311" s="8">
        <v>61.865825653076172</v>
      </c>
      <c r="S311">
        <v>2.2642039999999999E-2</v>
      </c>
      <c r="T311">
        <v>3.305263E-2</v>
      </c>
      <c r="U311">
        <v>4.2039809999999997E-2</v>
      </c>
      <c r="V311">
        <v>5.1562690000000001E-2</v>
      </c>
      <c r="W311">
        <v>6.2255499999999998E-2</v>
      </c>
      <c r="X311">
        <v>7.4872939999999999E-2</v>
      </c>
      <c r="Y311">
        <v>9.0724159999999998E-2</v>
      </c>
      <c r="Z311">
        <v>0.11271751000000001</v>
      </c>
      <c r="AA311">
        <v>0.15003718999999999</v>
      </c>
      <c r="AB311">
        <v>0.36009552</v>
      </c>
    </row>
    <row r="312" spans="1:28">
      <c r="A312" s="1" t="s">
        <v>336</v>
      </c>
      <c r="B312" s="1" t="s">
        <v>337</v>
      </c>
      <c r="C312" s="1">
        <v>12</v>
      </c>
      <c r="D312" s="1">
        <v>2015</v>
      </c>
      <c r="E312" s="1" t="s">
        <v>362</v>
      </c>
      <c r="F312" s="9">
        <v>0.11585762551700116</v>
      </c>
      <c r="G312" s="13">
        <v>24</v>
      </c>
      <c r="H312" s="12">
        <v>7</v>
      </c>
      <c r="I312" s="15">
        <v>0.316</v>
      </c>
      <c r="J312" s="2">
        <v>-0.92422878742218018</v>
      </c>
      <c r="K312" s="2">
        <v>-1.0070277452468872</v>
      </c>
      <c r="L312" s="2">
        <v>-1.1364996433258057</v>
      </c>
      <c r="M312" s="7">
        <v>69.996300000000005</v>
      </c>
      <c r="N312" s="7">
        <v>12.967029569999999</v>
      </c>
      <c r="O312" s="4">
        <v>1.7588644098529187</v>
      </c>
      <c r="P312" s="8">
        <v>0.35189600487259382</v>
      </c>
      <c r="Q312" s="8">
        <v>0.75771970227373786</v>
      </c>
      <c r="R312" s="8">
        <v>61.792617797851563</v>
      </c>
      <c r="S312">
        <v>2.2642039999999999E-2</v>
      </c>
      <c r="T312">
        <v>3.305263E-2</v>
      </c>
      <c r="U312">
        <v>4.2039809999999997E-2</v>
      </c>
      <c r="V312">
        <v>5.1562690000000001E-2</v>
      </c>
      <c r="W312">
        <v>6.2255499999999998E-2</v>
      </c>
      <c r="X312">
        <v>7.4872939999999999E-2</v>
      </c>
      <c r="Y312">
        <v>9.0724159999999998E-2</v>
      </c>
      <c r="Z312">
        <v>0.11271751000000001</v>
      </c>
      <c r="AA312">
        <v>0.15003718999999999</v>
      </c>
      <c r="AB312">
        <v>0.36009552</v>
      </c>
    </row>
    <row r="313" spans="1:28">
      <c r="A313" s="1" t="s">
        <v>336</v>
      </c>
      <c r="B313" s="1" t="s">
        <v>337</v>
      </c>
      <c r="C313" s="1">
        <v>12</v>
      </c>
      <c r="D313" s="1">
        <v>2016</v>
      </c>
      <c r="E313" s="1" t="s">
        <v>363</v>
      </c>
      <c r="F313" s="9">
        <v>0.11756378206513049</v>
      </c>
      <c r="G313" s="13">
        <v>25</v>
      </c>
      <c r="H313" s="12">
        <v>7</v>
      </c>
      <c r="I313" s="15">
        <v>0.32</v>
      </c>
      <c r="J313" s="2">
        <v>-0.91020393371582031</v>
      </c>
      <c r="K313" s="2">
        <v>-1.0350131988525391</v>
      </c>
      <c r="L313" s="2">
        <v>-1.0719554424285889</v>
      </c>
      <c r="M313" s="7">
        <v>70.2761</v>
      </c>
      <c r="N313" s="7">
        <v>13.030369759999999</v>
      </c>
      <c r="O313" s="4">
        <v>2.2318052657173411</v>
      </c>
      <c r="P313" s="8">
        <v>0.35825408875169212</v>
      </c>
      <c r="Q313" s="8">
        <v>0.69998165142237168</v>
      </c>
      <c r="R313" s="8">
        <v>62.158012390136719</v>
      </c>
      <c r="S313">
        <f>S312</f>
        <v>2.2642039999999999E-2</v>
      </c>
      <c r="T313">
        <f t="shared" ref="T313" si="75">T312</f>
        <v>3.305263E-2</v>
      </c>
      <c r="U313">
        <f t="shared" ref="U313" si="76">U312</f>
        <v>4.2039809999999997E-2</v>
      </c>
      <c r="V313">
        <f t="shared" ref="V313" si="77">V312</f>
        <v>5.1562690000000001E-2</v>
      </c>
      <c r="W313">
        <f t="shared" ref="W313" si="78">W312</f>
        <v>6.2255499999999998E-2</v>
      </c>
      <c r="X313">
        <f t="shared" ref="X313" si="79">X312</f>
        <v>7.4872939999999999E-2</v>
      </c>
      <c r="Y313">
        <f t="shared" ref="Y313" si="80">Y312</f>
        <v>9.0724159999999998E-2</v>
      </c>
      <c r="Z313">
        <f t="shared" ref="Z313" si="81">Z312</f>
        <v>0.11271751000000001</v>
      </c>
      <c r="AA313">
        <f t="shared" ref="AA313" si="82">AA312</f>
        <v>0.15003718999999999</v>
      </c>
      <c r="AB313">
        <f t="shared" ref="AB313" si="83">AB312</f>
        <v>0.36009552</v>
      </c>
    </row>
    <row r="314" spans="1:28">
      <c r="A314" s="1" t="s">
        <v>364</v>
      </c>
      <c r="B314" s="1" t="s">
        <v>365</v>
      </c>
      <c r="C314" s="1">
        <v>14</v>
      </c>
      <c r="D314" s="1">
        <v>1991</v>
      </c>
      <c r="E314" s="1" t="s">
        <v>366</v>
      </c>
      <c r="F314" s="9">
        <v>0.80674099982631087</v>
      </c>
      <c r="G314" s="13">
        <v>0</v>
      </c>
      <c r="H314" s="12">
        <v>10</v>
      </c>
      <c r="I314" s="15">
        <v>0.69299999999999995</v>
      </c>
      <c r="J314" s="2">
        <f>J315+0.0340840470406317</f>
        <v>0.69789410214270331</v>
      </c>
      <c r="K314" s="2">
        <f>K315-0.0358021759217785</f>
        <v>0.27086882629702191</v>
      </c>
      <c r="L314" s="2">
        <f>L315+0.0274593541699071</f>
        <v>0.55829945687324756</v>
      </c>
      <c r="M314" s="6">
        <v>70.566199999999995</v>
      </c>
      <c r="N314" s="6">
        <v>12.63996983</v>
      </c>
      <c r="O314" s="4">
        <f>O315-0.160874930712773</f>
        <v>5.1567025558591437</v>
      </c>
      <c r="P314" s="8">
        <f>P315-0.0149041902392641</f>
        <v>0.31200139737285598</v>
      </c>
      <c r="Q314" s="8">
        <f>Q315-0.00978982976869621</f>
        <v>0.43878470158046112</v>
      </c>
      <c r="R314" s="8">
        <v>41.335865020751953</v>
      </c>
      <c r="S314">
        <v>4.367538E-2</v>
      </c>
      <c r="T314">
        <v>5.5678060000000001E-2</v>
      </c>
      <c r="U314">
        <v>6.589238E-2</v>
      </c>
      <c r="V314">
        <v>7.5365740000000001E-2</v>
      </c>
      <c r="W314">
        <v>8.4804489999999996E-2</v>
      </c>
      <c r="X314">
        <v>9.48933E-2</v>
      </c>
      <c r="Y314">
        <v>0.10658034</v>
      </c>
      <c r="Z314">
        <v>0.12167535</v>
      </c>
      <c r="AA314">
        <v>0.14510228</v>
      </c>
      <c r="AB314">
        <v>0.20633267</v>
      </c>
    </row>
    <row r="315" spans="1:28">
      <c r="A315" s="1" t="s">
        <v>364</v>
      </c>
      <c r="B315" s="1" t="s">
        <v>365</v>
      </c>
      <c r="C315" s="1">
        <v>14</v>
      </c>
      <c r="D315" s="1">
        <v>1992</v>
      </c>
      <c r="E315" s="1" t="s">
        <v>367</v>
      </c>
      <c r="F315" s="9">
        <v>0.79780040985135003</v>
      </c>
      <c r="G315" s="13">
        <v>1</v>
      </c>
      <c r="H315" s="12">
        <v>10</v>
      </c>
      <c r="I315" s="15">
        <v>0.68300000000000005</v>
      </c>
      <c r="J315" s="2">
        <f>J316+0.0340840470406317</f>
        <v>0.66381005510207158</v>
      </c>
      <c r="K315" s="2">
        <f>K316-0.0358021759217785</f>
        <v>0.30667100221880039</v>
      </c>
      <c r="L315" s="2">
        <f>L316+0.0274593541699071</f>
        <v>0.53084010270334048</v>
      </c>
      <c r="M315" s="6">
        <v>70.443200000000004</v>
      </c>
      <c r="N315" s="6">
        <v>12.19863033</v>
      </c>
      <c r="O315" s="4">
        <f>O316-0.160874930712773</f>
        <v>5.317577486571917</v>
      </c>
      <c r="P315" s="8">
        <f>P316-0.0149041902392641</f>
        <v>0.32690558761212007</v>
      </c>
      <c r="Q315" s="8">
        <f>Q316-0.00978982976869621</f>
        <v>0.44857453134915731</v>
      </c>
      <c r="R315" s="8">
        <v>44.837989807128906</v>
      </c>
      <c r="S315">
        <v>4.3084030000000002E-2</v>
      </c>
      <c r="T315">
        <v>5.4594120000000003E-2</v>
      </c>
      <c r="U315">
        <v>6.4603339999999995E-2</v>
      </c>
      <c r="V315">
        <v>7.4021879999999998E-2</v>
      </c>
      <c r="W315">
        <v>8.350921E-2</v>
      </c>
      <c r="X315">
        <v>9.3744190000000005E-2</v>
      </c>
      <c r="Y315">
        <v>0.10570690000000001</v>
      </c>
      <c r="Z315">
        <v>0.12131794999999999</v>
      </c>
      <c r="AA315">
        <v>0.14592974</v>
      </c>
      <c r="AB315">
        <v>0.21348866999999999</v>
      </c>
    </row>
    <row r="316" spans="1:28">
      <c r="A316" s="1" t="s">
        <v>364</v>
      </c>
      <c r="B316" s="1" t="s">
        <v>365</v>
      </c>
      <c r="C316" s="1">
        <v>14</v>
      </c>
      <c r="D316" s="1">
        <v>1993</v>
      </c>
      <c r="E316" s="1" t="s">
        <v>368</v>
      </c>
      <c r="F316" s="9">
        <v>0.78504083309849493</v>
      </c>
      <c r="G316" s="13">
        <v>2</v>
      </c>
      <c r="H316" s="12">
        <v>10</v>
      </c>
      <c r="I316" s="15">
        <v>0.71799999999999997</v>
      </c>
      <c r="J316" s="2">
        <f>J317+0.0340840470406317</f>
        <v>0.62972600806143986</v>
      </c>
      <c r="K316" s="2">
        <f>K317-0.0358021759217785</f>
        <v>0.34247317814057887</v>
      </c>
      <c r="L316" s="2">
        <f>L317+0.0274593541699071</f>
        <v>0.5033807485334334</v>
      </c>
      <c r="M316" s="6">
        <v>68.990600000000001</v>
      </c>
      <c r="N316" s="6">
        <v>11.842329980000001</v>
      </c>
      <c r="O316" s="4">
        <f>O317-0.160874930712773</f>
        <v>5.4784524172846902</v>
      </c>
      <c r="P316" s="8">
        <f>P317-0.0149041902392641</f>
        <v>0.34180977785138417</v>
      </c>
      <c r="Q316" s="8">
        <f>Q317-0.00978982976869621</f>
        <v>0.4583643611178535</v>
      </c>
      <c r="R316" s="8">
        <v>47.755573272705078</v>
      </c>
      <c r="S316">
        <v>4.2492679999999998E-2</v>
      </c>
      <c r="T316">
        <v>5.3510170000000003E-2</v>
      </c>
      <c r="U316">
        <v>6.3314289999999995E-2</v>
      </c>
      <c r="V316">
        <v>7.2678019999999996E-2</v>
      </c>
      <c r="W316">
        <v>8.2213919999999996E-2</v>
      </c>
      <c r="X316">
        <v>9.2595070000000002E-2</v>
      </c>
      <c r="Y316">
        <v>0.10483346</v>
      </c>
      <c r="Z316">
        <v>0.12096055</v>
      </c>
      <c r="AA316">
        <v>0.14675719000000001</v>
      </c>
      <c r="AB316">
        <v>0.22064466999999999</v>
      </c>
    </row>
    <row r="317" spans="1:28">
      <c r="A317" s="1" t="s">
        <v>364</v>
      </c>
      <c r="B317" s="1" t="s">
        <v>365</v>
      </c>
      <c r="C317" s="1">
        <v>14</v>
      </c>
      <c r="D317" s="1">
        <v>1994</v>
      </c>
      <c r="E317" s="1" t="s">
        <v>369</v>
      </c>
      <c r="F317" s="9">
        <v>0.77414831654816596</v>
      </c>
      <c r="G317" s="13">
        <v>3</v>
      </c>
      <c r="H317" s="12">
        <v>10</v>
      </c>
      <c r="I317" s="15">
        <v>0.73099999999999998</v>
      </c>
      <c r="J317" s="2">
        <f>J318+0.0340840470406317</f>
        <v>0.59564196102080813</v>
      </c>
      <c r="K317" s="2">
        <f>K318-0.0358021759217785</f>
        <v>0.37827535406235735</v>
      </c>
      <c r="L317" s="2">
        <f>L318+0.0274593541699071</f>
        <v>0.47592139436352632</v>
      </c>
      <c r="M317" s="6">
        <v>68.910700000000006</v>
      </c>
      <c r="N317" s="6">
        <v>11.76371002</v>
      </c>
      <c r="O317" s="4">
        <f>O318-0.160874930712773</f>
        <v>5.6393273479974635</v>
      </c>
      <c r="P317" s="8">
        <f>P318-0.0149041902392641</f>
        <v>0.35671396809064826</v>
      </c>
      <c r="Q317" s="8">
        <f>Q318-0.00978982976869621</f>
        <v>0.46815419088654969</v>
      </c>
      <c r="R317" s="8">
        <v>51.371440887451172</v>
      </c>
      <c r="S317">
        <v>3.6607580000000001E-2</v>
      </c>
      <c r="T317">
        <v>5.080059E-2</v>
      </c>
      <c r="U317">
        <v>6.1984240000000003E-2</v>
      </c>
      <c r="V317">
        <v>7.1949910000000006E-2</v>
      </c>
      <c r="W317">
        <v>8.1662369999999998E-2</v>
      </c>
      <c r="X317">
        <v>9.1933440000000005E-2</v>
      </c>
      <c r="Y317">
        <v>0.10382175</v>
      </c>
      <c r="Z317">
        <v>0.11936075</v>
      </c>
      <c r="AA317">
        <v>0.14445192000000001</v>
      </c>
      <c r="AB317">
        <v>0.23742747</v>
      </c>
    </row>
    <row r="318" spans="1:28">
      <c r="A318" s="1" t="s">
        <v>364</v>
      </c>
      <c r="B318" s="1" t="s">
        <v>365</v>
      </c>
      <c r="C318" s="1">
        <v>14</v>
      </c>
      <c r="D318" s="1">
        <v>1995</v>
      </c>
      <c r="E318" s="1" t="s">
        <v>370</v>
      </c>
      <c r="F318" s="9">
        <v>0.76486826108183703</v>
      </c>
      <c r="G318" s="13">
        <v>4</v>
      </c>
      <c r="H318" s="12">
        <v>10</v>
      </c>
      <c r="I318" s="15">
        <v>0.72499999999999998</v>
      </c>
      <c r="J318" s="2">
        <f>J319+0.0340840470406317</f>
        <v>0.5615579139801764</v>
      </c>
      <c r="K318" s="2">
        <f>K319-0.0358021759217785</f>
        <v>0.41407752998413583</v>
      </c>
      <c r="L318" s="2">
        <f>L319+0.0274593541699071</f>
        <v>0.44846204019361924</v>
      </c>
      <c r="M318" s="6">
        <v>69.327100000000002</v>
      </c>
      <c r="N318" s="6">
        <v>11.97601032</v>
      </c>
      <c r="O318" s="4">
        <f>O319-0.160874930712773</f>
        <v>5.8002022787102367</v>
      </c>
      <c r="P318" s="8">
        <v>0.37161815832991235</v>
      </c>
      <c r="Q318" s="8">
        <v>0.47794402065524588</v>
      </c>
      <c r="R318" s="8">
        <v>53.75921630859375</v>
      </c>
      <c r="S318">
        <v>3.1882010000000002E-2</v>
      </c>
      <c r="T318">
        <v>4.8624870000000001E-2</v>
      </c>
      <c r="U318">
        <v>6.0916249999999998E-2</v>
      </c>
      <c r="V318">
        <v>7.1365250000000005E-2</v>
      </c>
      <c r="W318">
        <v>8.1219490000000005E-2</v>
      </c>
      <c r="X318">
        <v>9.1402170000000005E-2</v>
      </c>
      <c r="Y318">
        <v>0.10300938</v>
      </c>
      <c r="Z318">
        <v>0.11807616</v>
      </c>
      <c r="AA318">
        <v>0.14260085</v>
      </c>
      <c r="AB318">
        <v>0.25090357000000002</v>
      </c>
    </row>
    <row r="319" spans="1:28">
      <c r="A319" s="1" t="s">
        <v>364</v>
      </c>
      <c r="B319" s="1" t="s">
        <v>365</v>
      </c>
      <c r="C319" s="1">
        <v>14</v>
      </c>
      <c r="D319" s="1">
        <v>1996</v>
      </c>
      <c r="E319" s="1" t="s">
        <v>371</v>
      </c>
      <c r="F319" s="9">
        <v>0.75533360649698178</v>
      </c>
      <c r="G319" s="13">
        <v>5</v>
      </c>
      <c r="H319" s="12">
        <v>10</v>
      </c>
      <c r="I319" s="15">
        <v>0.72199999999999998</v>
      </c>
      <c r="J319" s="2">
        <v>0.52747386693954468</v>
      </c>
      <c r="K319" s="2">
        <v>0.44987970590591431</v>
      </c>
      <c r="L319" s="2">
        <v>0.42100268602371216</v>
      </c>
      <c r="M319" s="6">
        <v>70.231399999999994</v>
      </c>
      <c r="N319" s="6">
        <v>12.40145016</v>
      </c>
      <c r="O319" s="4">
        <v>5.96107720942301</v>
      </c>
      <c r="P319" s="8">
        <v>0.41953387801999537</v>
      </c>
      <c r="Q319" s="8">
        <v>0.51249743979831841</v>
      </c>
      <c r="R319" s="8">
        <v>57.589027404785156</v>
      </c>
      <c r="S319">
        <v>2.964487E-2</v>
      </c>
      <c r="T319">
        <v>5.0567880000000003E-2</v>
      </c>
      <c r="U319">
        <v>6.3911300000000004E-2</v>
      </c>
      <c r="V319">
        <v>7.4486650000000001E-2</v>
      </c>
      <c r="W319">
        <v>8.4044369999999993E-2</v>
      </c>
      <c r="X319">
        <v>9.3641299999999997E-2</v>
      </c>
      <c r="Y319">
        <v>0.10435758000000001</v>
      </c>
      <c r="Z319">
        <v>0.11805526</v>
      </c>
      <c r="AA319">
        <v>0.14009652</v>
      </c>
      <c r="AB319">
        <v>0.2411943</v>
      </c>
    </row>
    <row r="320" spans="1:28">
      <c r="A320" s="1" t="s">
        <v>364</v>
      </c>
      <c r="B320" s="1" t="s">
        <v>365</v>
      </c>
      <c r="C320" s="1">
        <v>14</v>
      </c>
      <c r="D320" s="1">
        <v>1997</v>
      </c>
      <c r="E320" s="1" t="s">
        <v>372</v>
      </c>
      <c r="F320" s="9">
        <v>0.7259922352066106</v>
      </c>
      <c r="G320" s="13">
        <v>6</v>
      </c>
      <c r="H320" s="12">
        <v>10</v>
      </c>
      <c r="I320" s="15">
        <v>0.73499999999999999</v>
      </c>
      <c r="J320" s="3">
        <f>AVERAGE(J319,J321)</f>
        <v>0.4183763712644577</v>
      </c>
      <c r="K320" s="3">
        <f>AVERAGE(K319,K321)</f>
        <v>0.50108423829078674</v>
      </c>
      <c r="L320" s="3">
        <f>AVERAGE(L319,L321)</f>
        <v>0.36128903925418854</v>
      </c>
      <c r="M320" s="6">
        <v>70.9131</v>
      </c>
      <c r="N320" s="6">
        <v>12.92078018</v>
      </c>
      <c r="O320" s="4">
        <v>9.1130278753569911</v>
      </c>
      <c r="P320" s="8">
        <v>0.44974043362151295</v>
      </c>
      <c r="Q320" s="8">
        <v>0.55051565651675616</v>
      </c>
      <c r="R320" s="8">
        <v>60.2740478515625</v>
      </c>
      <c r="S320">
        <v>2.9230329999999999E-2</v>
      </c>
      <c r="T320">
        <v>4.7618399999999998E-2</v>
      </c>
      <c r="U320">
        <v>5.9773069999999998E-2</v>
      </c>
      <c r="V320">
        <v>7.0616819999999997E-2</v>
      </c>
      <c r="W320">
        <v>8.1390000000000004E-2</v>
      </c>
      <c r="X320">
        <v>9.2958079999999998E-2</v>
      </c>
      <c r="Y320">
        <v>0.10638773999999999</v>
      </c>
      <c r="Z320">
        <v>0.12365797000000001</v>
      </c>
      <c r="AA320">
        <v>0.15023993999999999</v>
      </c>
      <c r="AB320">
        <v>0.23812764</v>
      </c>
    </row>
    <row r="321" spans="1:28">
      <c r="A321" s="1" t="s">
        <v>364</v>
      </c>
      <c r="B321" s="1" t="s">
        <v>365</v>
      </c>
      <c r="C321" s="1">
        <v>14</v>
      </c>
      <c r="D321" s="1">
        <v>1998</v>
      </c>
      <c r="E321" s="1" t="s">
        <v>373</v>
      </c>
      <c r="F321" s="9">
        <v>0.69817845862739736</v>
      </c>
      <c r="G321" s="13">
        <v>7</v>
      </c>
      <c r="H321" s="12">
        <v>10</v>
      </c>
      <c r="I321" s="15">
        <v>0.73</v>
      </c>
      <c r="J321" s="2">
        <v>0.30927887558937073</v>
      </c>
      <c r="K321" s="2">
        <v>0.55228877067565918</v>
      </c>
      <c r="L321" s="2">
        <v>0.30157539248466492</v>
      </c>
      <c r="M321" s="6">
        <v>71.188599999999994</v>
      </c>
      <c r="N321" s="6">
        <v>13.39538956</v>
      </c>
      <c r="O321" s="4">
        <v>8.25717906231543</v>
      </c>
      <c r="P321" s="8">
        <v>0.39127591886838942</v>
      </c>
      <c r="Q321" s="8">
        <v>0.50530695914973156</v>
      </c>
      <c r="R321" s="8">
        <v>61.601505279541016</v>
      </c>
      <c r="S321">
        <v>2.6624189999999999E-2</v>
      </c>
      <c r="T321">
        <v>4.408484E-2</v>
      </c>
      <c r="U321">
        <v>5.5938300000000003E-2</v>
      </c>
      <c r="V321">
        <v>6.6735199999999995E-2</v>
      </c>
      <c r="W321">
        <v>7.7682340000000003E-2</v>
      </c>
      <c r="X321">
        <v>8.9687729999999993E-2</v>
      </c>
      <c r="Y321">
        <v>0.10394605</v>
      </c>
      <c r="Z321">
        <v>0.12276241</v>
      </c>
      <c r="AA321">
        <v>0.15267676999999999</v>
      </c>
      <c r="AB321">
        <v>0.25986215000000001</v>
      </c>
    </row>
    <row r="322" spans="1:28">
      <c r="A322" s="1" t="s">
        <v>364</v>
      </c>
      <c r="B322" s="1" t="s">
        <v>365</v>
      </c>
      <c r="C322" s="1">
        <v>14</v>
      </c>
      <c r="D322" s="1">
        <v>1999</v>
      </c>
      <c r="E322" s="1" t="s">
        <v>374</v>
      </c>
      <c r="F322" s="9">
        <v>0.65457414936976155</v>
      </c>
      <c r="G322" s="13">
        <v>8</v>
      </c>
      <c r="H322" s="12">
        <v>10</v>
      </c>
      <c r="I322" s="15">
        <v>0.72899999999999998</v>
      </c>
      <c r="J322" s="3">
        <f>AVERAGE(J321,J323)</f>
        <v>0.20395569130778313</v>
      </c>
      <c r="K322" s="3">
        <f>AVERAGE(K321,K323)</f>
        <v>0.38534565269947052</v>
      </c>
      <c r="L322" s="3">
        <f>AVERAGE(L321,L323)</f>
        <v>0.3359188437461853</v>
      </c>
      <c r="M322" s="6">
        <v>71.5625</v>
      </c>
      <c r="N322" s="6">
        <v>13.848199839999999</v>
      </c>
      <c r="O322" s="4">
        <v>-0.43768720886720303</v>
      </c>
      <c r="P322" s="8">
        <v>0.32418158730758156</v>
      </c>
      <c r="Q322" s="8">
        <v>0.42403336433113203</v>
      </c>
      <c r="R322" s="8">
        <v>61.854400634765625</v>
      </c>
      <c r="S322">
        <v>2.661668E-2</v>
      </c>
      <c r="T322">
        <v>4.5918210000000001E-2</v>
      </c>
      <c r="U322">
        <v>5.9071539999999999E-2</v>
      </c>
      <c r="V322">
        <v>7.0820820000000007E-2</v>
      </c>
      <c r="W322">
        <v>8.2406610000000005E-2</v>
      </c>
      <c r="X322">
        <v>9.4684190000000001E-2</v>
      </c>
      <c r="Y322">
        <v>0.10868068</v>
      </c>
      <c r="Z322">
        <v>0.12625812</v>
      </c>
      <c r="AA322">
        <v>0.15246467999999999</v>
      </c>
      <c r="AB322">
        <v>0.23307845999999999</v>
      </c>
    </row>
    <row r="323" spans="1:28">
      <c r="A323" s="1" t="s">
        <v>364</v>
      </c>
      <c r="B323" s="1" t="s">
        <v>365</v>
      </c>
      <c r="C323" s="1">
        <v>14</v>
      </c>
      <c r="D323" s="1">
        <v>2000</v>
      </c>
      <c r="E323" s="1" t="s">
        <v>375</v>
      </c>
      <c r="F323" s="9">
        <v>0.61088497373928341</v>
      </c>
      <c r="G323" s="13">
        <v>9</v>
      </c>
      <c r="H323" s="12">
        <v>10</v>
      </c>
      <c r="I323" s="15">
        <v>0.72899999999999998</v>
      </c>
      <c r="J323" s="2">
        <v>9.8632507026195526E-2</v>
      </c>
      <c r="K323" s="2">
        <v>0.21840253472328186</v>
      </c>
      <c r="L323" s="2">
        <v>0.37026229500770569</v>
      </c>
      <c r="M323" s="6">
        <v>72.088800000000006</v>
      </c>
      <c r="N323" s="6">
        <v>14.403409959999999</v>
      </c>
      <c r="O323" s="4">
        <v>4.4274758479204763</v>
      </c>
      <c r="P323" s="8">
        <v>0.38593931417507032</v>
      </c>
      <c r="Q323" s="8">
        <v>0.44784657910666509</v>
      </c>
      <c r="R323" s="8">
        <v>64.3858642578125</v>
      </c>
      <c r="S323">
        <v>2.335462E-2</v>
      </c>
      <c r="T323">
        <v>4.2049339999999998E-2</v>
      </c>
      <c r="U323">
        <v>5.5305460000000001E-2</v>
      </c>
      <c r="V323">
        <v>6.7395670000000005E-2</v>
      </c>
      <c r="W323">
        <v>7.9515639999999999E-2</v>
      </c>
      <c r="X323">
        <v>9.2549820000000005E-2</v>
      </c>
      <c r="Y323">
        <v>0.10762218</v>
      </c>
      <c r="Z323">
        <v>0.12683514000000001</v>
      </c>
      <c r="AA323">
        <v>0.15598623</v>
      </c>
      <c r="AB323">
        <v>0.24938590999999999</v>
      </c>
    </row>
    <row r="324" spans="1:28">
      <c r="A324" s="1" t="s">
        <v>364</v>
      </c>
      <c r="B324" s="1" t="s">
        <v>365</v>
      </c>
      <c r="C324" s="1">
        <v>14</v>
      </c>
      <c r="D324" s="1">
        <v>2001</v>
      </c>
      <c r="E324" s="1" t="s">
        <v>376</v>
      </c>
      <c r="F324" s="9">
        <v>0.656040317093876</v>
      </c>
      <c r="G324" s="13">
        <v>10</v>
      </c>
      <c r="H324" s="12">
        <v>10</v>
      </c>
      <c r="I324" s="15">
        <v>0.73499999999999999</v>
      </c>
      <c r="J324" s="3">
        <f>AVERAGE(J323,J325)</f>
        <v>0.29639353975653648</v>
      </c>
      <c r="K324" s="3">
        <f>AVERAGE(K323,K325)</f>
        <v>0.30814880132675171</v>
      </c>
      <c r="L324" s="3">
        <f>AVERAGE(L323,L325)</f>
        <v>0.28957133740186691</v>
      </c>
      <c r="M324" s="6">
        <v>71.790199999999999</v>
      </c>
      <c r="N324" s="6">
        <v>14.957489969999999</v>
      </c>
      <c r="O324" s="4">
        <v>7.4075197962490336</v>
      </c>
      <c r="P324" s="8">
        <v>0.44097022123276447</v>
      </c>
      <c r="Q324" s="8">
        <v>0.49568675039750965</v>
      </c>
      <c r="R324" s="8">
        <v>65.645149230957031</v>
      </c>
      <c r="S324">
        <v>2.6660860000000002E-2</v>
      </c>
      <c r="T324">
        <v>4.4034700000000003E-2</v>
      </c>
      <c r="U324">
        <v>5.5907030000000003E-2</v>
      </c>
      <c r="V324">
        <v>6.6744629999999999E-2</v>
      </c>
      <c r="W324">
        <v>7.7736440000000004E-2</v>
      </c>
      <c r="X324">
        <v>8.9780460000000006E-2</v>
      </c>
      <c r="Y324">
        <v>0.10406073</v>
      </c>
      <c r="Z324">
        <v>0.12286355</v>
      </c>
      <c r="AA324">
        <v>0.15267927000000001</v>
      </c>
      <c r="AB324">
        <v>0.25953231999999998</v>
      </c>
    </row>
    <row r="325" spans="1:28">
      <c r="A325" s="1" t="s">
        <v>364</v>
      </c>
      <c r="B325" s="1" t="s">
        <v>365</v>
      </c>
      <c r="C325" s="1">
        <v>14</v>
      </c>
      <c r="D325" s="1">
        <v>2002</v>
      </c>
      <c r="E325" s="1" t="s">
        <v>377</v>
      </c>
      <c r="F325" s="9">
        <v>0.70170485868552113</v>
      </c>
      <c r="G325" s="13">
        <v>11</v>
      </c>
      <c r="H325" s="12">
        <v>10</v>
      </c>
      <c r="I325" s="15">
        <v>0.73499999999999999</v>
      </c>
      <c r="J325" s="2">
        <v>0.49415457248687744</v>
      </c>
      <c r="K325" s="2">
        <v>0.39789506793022156</v>
      </c>
      <c r="L325" s="2">
        <v>0.20888037979602814</v>
      </c>
      <c r="M325" s="6">
        <v>71.800799999999995</v>
      </c>
      <c r="N325" s="6">
        <v>15.439880369999999</v>
      </c>
      <c r="O325" s="4">
        <v>7.6118272562162019</v>
      </c>
      <c r="P325" s="8">
        <v>0.47403784740333021</v>
      </c>
      <c r="Q325" s="8">
        <v>0.53086836333860232</v>
      </c>
      <c r="R325" s="8">
        <v>65.887115478515625</v>
      </c>
      <c r="S325">
        <v>2.8941399999999999E-2</v>
      </c>
      <c r="T325">
        <v>4.5404140000000003E-2</v>
      </c>
      <c r="U325">
        <v>5.6321980000000001E-2</v>
      </c>
      <c r="V325">
        <v>6.6295569999999998E-2</v>
      </c>
      <c r="W325">
        <v>7.6509199999999999E-2</v>
      </c>
      <c r="X325">
        <v>8.7870240000000002E-2</v>
      </c>
      <c r="Y325">
        <v>0.10160415</v>
      </c>
      <c r="Z325">
        <v>0.12012407999999999</v>
      </c>
      <c r="AA325">
        <v>0.15039823999999999</v>
      </c>
      <c r="AB325">
        <v>0.26653099000000002</v>
      </c>
    </row>
    <row r="326" spans="1:28">
      <c r="A326" s="1" t="s">
        <v>364</v>
      </c>
      <c r="B326" s="1" t="s">
        <v>365</v>
      </c>
      <c r="C326" s="1">
        <v>14</v>
      </c>
      <c r="D326" s="1">
        <v>2003</v>
      </c>
      <c r="E326" s="1" t="s">
        <v>378</v>
      </c>
      <c r="F326" s="9">
        <v>0.77533685918304807</v>
      </c>
      <c r="G326" s="13">
        <v>12</v>
      </c>
      <c r="H326" s="12">
        <v>10</v>
      </c>
      <c r="I326" s="15">
        <v>0.73799999999999999</v>
      </c>
      <c r="J326" s="2">
        <v>0.73319512605667114</v>
      </c>
      <c r="K326" s="2">
        <v>0.48524701595306396</v>
      </c>
      <c r="L326" s="2">
        <v>0.35301125049591064</v>
      </c>
      <c r="M326" s="6">
        <v>72.143900000000002</v>
      </c>
      <c r="N326" s="6">
        <v>15.94620037</v>
      </c>
      <c r="O326" s="4">
        <v>11.467717483924304</v>
      </c>
      <c r="P326" s="8">
        <v>0.46220984077113286</v>
      </c>
      <c r="Q326" s="8">
        <v>0.52013922405747126</v>
      </c>
      <c r="R326" s="8">
        <v>67.718643188476563</v>
      </c>
      <c r="S326">
        <v>2.7745700000000002E-2</v>
      </c>
      <c r="T326">
        <v>4.3539349999999997E-2</v>
      </c>
      <c r="U326">
        <v>5.4136009999999998E-2</v>
      </c>
      <c r="V326">
        <v>6.3934080000000004E-2</v>
      </c>
      <c r="W326">
        <v>7.4095330000000001E-2</v>
      </c>
      <c r="X326">
        <v>8.5549710000000001E-2</v>
      </c>
      <c r="Y326">
        <v>9.9598069999999997E-2</v>
      </c>
      <c r="Z326">
        <v>0.11885626000000001</v>
      </c>
      <c r="AA326">
        <v>0.15099765000000001</v>
      </c>
      <c r="AB326">
        <v>0.28154785999999998</v>
      </c>
    </row>
    <row r="327" spans="1:28">
      <c r="A327" s="1" t="s">
        <v>364</v>
      </c>
      <c r="B327" s="1" t="s">
        <v>365</v>
      </c>
      <c r="C327" s="1">
        <v>14</v>
      </c>
      <c r="D327" s="1">
        <v>2004</v>
      </c>
      <c r="E327" s="1" t="s">
        <v>379</v>
      </c>
      <c r="F327" s="9">
        <v>0.77174516492171263</v>
      </c>
      <c r="G327" s="13">
        <v>13</v>
      </c>
      <c r="H327" s="12">
        <v>10</v>
      </c>
      <c r="I327" s="15">
        <v>0.748</v>
      </c>
      <c r="J327" s="2">
        <v>0.69456350803375244</v>
      </c>
      <c r="K327" s="2">
        <v>0.56075930595397949</v>
      </c>
      <c r="L327" s="2">
        <v>0.36952120065689087</v>
      </c>
      <c r="M327" s="6">
        <v>72.227999999999994</v>
      </c>
      <c r="N327" s="6">
        <v>16.045780180000001</v>
      </c>
      <c r="O327" s="4">
        <v>7.7730012074888322</v>
      </c>
      <c r="P327" s="8">
        <v>0.48771358030708462</v>
      </c>
      <c r="Q327" s="8">
        <v>0.55832660845814486</v>
      </c>
      <c r="R327" s="8">
        <v>69.928794860839844</v>
      </c>
      <c r="S327">
        <v>2.1642249999999998E-2</v>
      </c>
      <c r="T327">
        <v>3.9408749999999999E-2</v>
      </c>
      <c r="U327">
        <v>5.225747E-2</v>
      </c>
      <c r="V327">
        <v>6.4171759999999994E-2</v>
      </c>
      <c r="W327">
        <v>7.6318059999999993E-2</v>
      </c>
      <c r="X327">
        <v>8.9617340000000004E-2</v>
      </c>
      <c r="Y327">
        <v>0.10530562</v>
      </c>
      <c r="Z327">
        <v>0.12577173</v>
      </c>
      <c r="AA327">
        <v>0.15775043999999999</v>
      </c>
      <c r="AB327">
        <v>0.26775658000000002</v>
      </c>
    </row>
    <row r="328" spans="1:28">
      <c r="A328" s="1" t="s">
        <v>364</v>
      </c>
      <c r="B328" s="1" t="s">
        <v>365</v>
      </c>
      <c r="C328" s="1">
        <v>14</v>
      </c>
      <c r="D328" s="1">
        <v>2005</v>
      </c>
      <c r="E328" s="1" t="s">
        <v>380</v>
      </c>
      <c r="F328" s="9">
        <v>0.78028005704388181</v>
      </c>
      <c r="G328" s="13">
        <v>14</v>
      </c>
      <c r="H328" s="12">
        <v>10</v>
      </c>
      <c r="I328" s="15">
        <v>0.745</v>
      </c>
      <c r="J328" s="2">
        <v>0.75843864679336548</v>
      </c>
      <c r="K328" s="2">
        <v>0.57713949680328369</v>
      </c>
      <c r="L328" s="2">
        <v>0.31157079339027405</v>
      </c>
      <c r="M328" s="6">
        <v>71.741799999999998</v>
      </c>
      <c r="N328" s="6">
        <v>16.37878036</v>
      </c>
      <c r="O328" s="4">
        <v>9.5010441823051082</v>
      </c>
      <c r="P328" s="8">
        <v>0.55129678025987039</v>
      </c>
      <c r="Q328" s="8">
        <v>0.6235389901097349</v>
      </c>
      <c r="R328" s="8">
        <v>71.572708129882813</v>
      </c>
      <c r="S328">
        <v>2.033803E-2</v>
      </c>
      <c r="T328">
        <v>3.621717E-2</v>
      </c>
      <c r="U328">
        <v>4.9239320000000003E-2</v>
      </c>
      <c r="V328">
        <v>6.1050720000000003E-2</v>
      </c>
      <c r="W328">
        <v>7.2678530000000005E-2</v>
      </c>
      <c r="X328">
        <v>8.5069210000000006E-2</v>
      </c>
      <c r="Y328">
        <v>9.9526840000000005E-2</v>
      </c>
      <c r="Z328">
        <v>0.11864789000000001</v>
      </c>
      <c r="AA328">
        <v>0.15028710000000001</v>
      </c>
      <c r="AB328">
        <v>0.30694516999999999</v>
      </c>
    </row>
    <row r="329" spans="1:28">
      <c r="A329" s="1" t="s">
        <v>364</v>
      </c>
      <c r="B329" s="1" t="s">
        <v>365</v>
      </c>
      <c r="C329" s="1">
        <v>14</v>
      </c>
      <c r="D329" s="1">
        <v>2006</v>
      </c>
      <c r="E329" s="1" t="s">
        <v>381</v>
      </c>
      <c r="F329" s="9">
        <v>0.76870226731334901</v>
      </c>
      <c r="G329" s="13">
        <v>15</v>
      </c>
      <c r="H329" s="12">
        <v>10</v>
      </c>
      <c r="I329" s="15">
        <v>0.746</v>
      </c>
      <c r="J329" s="2">
        <v>0.71862655878067017</v>
      </c>
      <c r="K329" s="2">
        <v>0.70657503604888916</v>
      </c>
      <c r="L329" s="2">
        <v>0.1558847576379776</v>
      </c>
      <c r="M329" s="6">
        <v>71.576800000000006</v>
      </c>
      <c r="N329" s="6">
        <v>16.694870000000002</v>
      </c>
      <c r="O329" s="4">
        <v>9.142617036882001</v>
      </c>
      <c r="P329" s="8">
        <v>0.57037454874678062</v>
      </c>
      <c r="Q329" s="8">
        <v>0.67297988454053959</v>
      </c>
      <c r="R329" s="8">
        <v>73.919219970703125</v>
      </c>
      <c r="S329">
        <v>2.6388089999999999E-2</v>
      </c>
      <c r="T329">
        <v>3.992304E-2</v>
      </c>
      <c r="U329">
        <v>5.1943740000000002E-2</v>
      </c>
      <c r="V329">
        <v>6.3423160000000006E-2</v>
      </c>
      <c r="W329">
        <v>7.5131710000000004E-2</v>
      </c>
      <c r="X329">
        <v>8.7922650000000005E-2</v>
      </c>
      <c r="Y329">
        <v>0.10309927000000001</v>
      </c>
      <c r="Z329">
        <v>0.12334204999999999</v>
      </c>
      <c r="AA329">
        <v>0.15663286000000001</v>
      </c>
      <c r="AB329">
        <v>0.27219342000000002</v>
      </c>
    </row>
    <row r="330" spans="1:28">
      <c r="A330" s="1" t="s">
        <v>364</v>
      </c>
      <c r="B330" s="1" t="s">
        <v>365</v>
      </c>
      <c r="C330" s="1">
        <v>14</v>
      </c>
      <c r="D330" s="1">
        <v>2007</v>
      </c>
      <c r="E330" s="1" t="s">
        <v>382</v>
      </c>
      <c r="F330" s="9">
        <v>0.74410480921425948</v>
      </c>
      <c r="G330" s="13">
        <v>16</v>
      </c>
      <c r="H330" s="12">
        <v>10</v>
      </c>
      <c r="I330" s="15">
        <v>0.746</v>
      </c>
      <c r="J330" s="2">
        <v>0.65696001052856445</v>
      </c>
      <c r="K330" s="2">
        <v>0.68590015172958374</v>
      </c>
      <c r="L330" s="2">
        <v>0.10320233553647995</v>
      </c>
      <c r="M330" s="6">
        <v>71.536600000000007</v>
      </c>
      <c r="N330" s="6">
        <v>16.695959089999999</v>
      </c>
      <c r="O330" s="4">
        <v>12.435250175484242</v>
      </c>
      <c r="P330" s="8">
        <v>0.51641211629197659</v>
      </c>
      <c r="Q330" s="8">
        <v>0.647461762982107</v>
      </c>
      <c r="R330" s="8">
        <v>75.934471130371094</v>
      </c>
      <c r="S330">
        <v>2.4659199999999999E-2</v>
      </c>
      <c r="T330">
        <v>3.7201640000000001E-2</v>
      </c>
      <c r="U330">
        <v>4.892411E-2</v>
      </c>
      <c r="V330">
        <v>6.0530279999999999E-2</v>
      </c>
      <c r="W330">
        <v>7.2688589999999997E-2</v>
      </c>
      <c r="X330">
        <v>8.6242830000000006E-2</v>
      </c>
      <c r="Y330">
        <v>0.10257445</v>
      </c>
      <c r="Z330">
        <v>0.12459832</v>
      </c>
      <c r="AA330">
        <v>0.16099611</v>
      </c>
      <c r="AB330">
        <v>0.28158446999999998</v>
      </c>
    </row>
    <row r="331" spans="1:28">
      <c r="A331" s="1" t="s">
        <v>364</v>
      </c>
      <c r="B331" s="1" t="s">
        <v>365</v>
      </c>
      <c r="C331" s="1">
        <v>14</v>
      </c>
      <c r="D331" s="1">
        <v>2008</v>
      </c>
      <c r="E331" s="1" t="s">
        <v>383</v>
      </c>
      <c r="F331" s="9">
        <v>0.7186455384924737</v>
      </c>
      <c r="G331" s="13">
        <v>17</v>
      </c>
      <c r="H331" s="12">
        <v>10</v>
      </c>
      <c r="I331" s="15">
        <v>0.749</v>
      </c>
      <c r="J331" s="2">
        <v>0.56131100654602051</v>
      </c>
      <c r="K331" s="2">
        <v>0.6840175986289978</v>
      </c>
      <c r="L331" s="2">
        <v>0.1125522181391716</v>
      </c>
      <c r="M331" s="6">
        <v>72.417000000000002</v>
      </c>
      <c r="N331" s="6">
        <v>16.725799559999999</v>
      </c>
      <c r="O331" s="4">
        <v>3.6752409256626919</v>
      </c>
      <c r="P331" s="8">
        <v>0.57621326986255117</v>
      </c>
      <c r="Q331" s="8">
        <v>0.69227760616657652</v>
      </c>
      <c r="R331" s="8">
        <v>75.951530456542969</v>
      </c>
      <c r="S331">
        <v>2.2877310000000001E-2</v>
      </c>
      <c r="T331">
        <v>3.7391609999999999E-2</v>
      </c>
      <c r="U331">
        <v>5.0170100000000002E-2</v>
      </c>
      <c r="V331">
        <v>6.2298899999999997E-2</v>
      </c>
      <c r="W331">
        <v>7.4612869999999998E-2</v>
      </c>
      <c r="X331">
        <v>8.801515E-2</v>
      </c>
      <c r="Y331">
        <v>0.1038651</v>
      </c>
      <c r="Z331">
        <v>0.12493667</v>
      </c>
      <c r="AA331">
        <v>0.15943942999999999</v>
      </c>
      <c r="AB331">
        <v>0.27639285000000002</v>
      </c>
    </row>
    <row r="332" spans="1:28">
      <c r="A332" s="1" t="s">
        <v>364</v>
      </c>
      <c r="B332" s="1" t="s">
        <v>365</v>
      </c>
      <c r="C332" s="1">
        <v>14</v>
      </c>
      <c r="D332" s="1">
        <v>2009</v>
      </c>
      <c r="E332" s="1" t="s">
        <v>384</v>
      </c>
      <c r="F332" s="9">
        <v>0.75729582855662469</v>
      </c>
      <c r="G332" s="13">
        <v>18</v>
      </c>
      <c r="H332" s="12">
        <v>10</v>
      </c>
      <c r="I332" s="15">
        <v>0.76500000000000001</v>
      </c>
      <c r="J332" s="2">
        <v>0.6891028881072998</v>
      </c>
      <c r="K332" s="2">
        <v>0.72206860780715942</v>
      </c>
      <c r="L332" s="2">
        <v>0.22664801776409149</v>
      </c>
      <c r="M332" s="6">
        <v>73.177499999999995</v>
      </c>
      <c r="N332" s="6">
        <v>16.833570479999999</v>
      </c>
      <c r="O332" s="4">
        <v>-13.88775335712441</v>
      </c>
      <c r="P332" s="8">
        <v>0.5178930078300511</v>
      </c>
      <c r="Q332" s="8">
        <v>0.53549477516371236</v>
      </c>
      <c r="R332" s="8">
        <v>74.638877868652344</v>
      </c>
      <c r="S332">
        <v>1.9227879999999999E-2</v>
      </c>
      <c r="T332">
        <v>3.9624609999999998E-2</v>
      </c>
      <c r="U332">
        <v>5.4292600000000003E-2</v>
      </c>
      <c r="V332">
        <v>6.6624810000000007E-2</v>
      </c>
      <c r="W332">
        <v>7.8174709999999994E-2</v>
      </c>
      <c r="X332">
        <v>9.0053279999999999E-2</v>
      </c>
      <c r="Y332">
        <v>0.10354799000000001</v>
      </c>
      <c r="Z332">
        <v>0.12102251999999999</v>
      </c>
      <c r="AA332">
        <v>0.1494248</v>
      </c>
      <c r="AB332">
        <v>0.27800679</v>
      </c>
    </row>
    <row r="333" spans="1:28">
      <c r="A333" s="1" t="s">
        <v>364</v>
      </c>
      <c r="B333" s="1" t="s">
        <v>365</v>
      </c>
      <c r="C333" s="1">
        <v>14</v>
      </c>
      <c r="D333" s="1">
        <v>2010</v>
      </c>
      <c r="E333" s="1" t="s">
        <v>385</v>
      </c>
      <c r="F333" s="9">
        <v>0.78321165614926203</v>
      </c>
      <c r="G333" s="13">
        <v>19</v>
      </c>
      <c r="H333" s="12">
        <v>10</v>
      </c>
      <c r="I333" s="15">
        <v>0.76700000000000002</v>
      </c>
      <c r="J333" s="2">
        <v>0.73786884546279907</v>
      </c>
      <c r="K333" s="2">
        <v>0.77632606029510498</v>
      </c>
      <c r="L333" s="2">
        <v>0.37242180109024048</v>
      </c>
      <c r="M333" s="6">
        <v>73.423599999999993</v>
      </c>
      <c r="N333" s="6">
        <v>16.79044914</v>
      </c>
      <c r="O333" s="4">
        <v>3.8053155902889415</v>
      </c>
      <c r="P333" s="8">
        <v>0.6394235850659451</v>
      </c>
      <c r="Q333" s="8">
        <v>0.65945024356819137</v>
      </c>
      <c r="R333" s="8">
        <v>75.798286437988281</v>
      </c>
      <c r="S333">
        <v>1.971678E-2</v>
      </c>
      <c r="T333">
        <v>4.0382340000000003E-2</v>
      </c>
      <c r="U333">
        <v>5.5262800000000001E-2</v>
      </c>
      <c r="V333">
        <v>6.7779019999999995E-2</v>
      </c>
      <c r="W333">
        <v>7.9500829999999995E-2</v>
      </c>
      <c r="X333">
        <v>9.1550770000000004E-2</v>
      </c>
      <c r="Y333">
        <v>0.10522676</v>
      </c>
      <c r="Z333">
        <v>0.12290118</v>
      </c>
      <c r="AA333">
        <v>0.1514915</v>
      </c>
      <c r="AB333">
        <v>0.26618802000000003</v>
      </c>
    </row>
    <row r="334" spans="1:28">
      <c r="A334" s="1" t="s">
        <v>364</v>
      </c>
      <c r="B334" s="1" t="s">
        <v>365</v>
      </c>
      <c r="C334" s="1">
        <v>14</v>
      </c>
      <c r="D334" s="1">
        <v>2011</v>
      </c>
      <c r="E334" s="1" t="s">
        <v>386</v>
      </c>
      <c r="F334" s="9">
        <v>0.76515409619040931</v>
      </c>
      <c r="G334" s="13">
        <v>20</v>
      </c>
      <c r="H334" s="12">
        <v>10</v>
      </c>
      <c r="I334" s="15">
        <v>0.76600000000000001</v>
      </c>
      <c r="J334" s="2">
        <v>0.69801217317581177</v>
      </c>
      <c r="K334" s="2">
        <v>0.76803117990493774</v>
      </c>
      <c r="L334" s="2">
        <v>0.31981533765792847</v>
      </c>
      <c r="M334" s="6">
        <v>73.925600000000003</v>
      </c>
      <c r="N334" s="6">
        <v>16.851020810000001</v>
      </c>
      <c r="O334" s="4">
        <v>8.4611090639129287</v>
      </c>
      <c r="P334" s="8">
        <v>0.72881008908596079</v>
      </c>
      <c r="Q334" s="8">
        <v>0.755662102013822</v>
      </c>
      <c r="R334" s="8">
        <v>76.633720397949219</v>
      </c>
      <c r="S334">
        <v>2.2291189999999999E-2</v>
      </c>
      <c r="T334">
        <v>4.0544940000000002E-2</v>
      </c>
      <c r="U334">
        <v>5.4223220000000003E-2</v>
      </c>
      <c r="V334">
        <v>6.5984550000000003E-2</v>
      </c>
      <c r="W334">
        <v>7.7158660000000004E-2</v>
      </c>
      <c r="X334">
        <v>8.8766330000000004E-2</v>
      </c>
      <c r="Y334">
        <v>0.10205235</v>
      </c>
      <c r="Z334">
        <v>0.11935968</v>
      </c>
      <c r="AA334">
        <v>0.14764060000000001</v>
      </c>
      <c r="AB334">
        <v>0.28197844</v>
      </c>
    </row>
    <row r="335" spans="1:28">
      <c r="A335" s="1" t="s">
        <v>364</v>
      </c>
      <c r="B335" s="1" t="s">
        <v>365</v>
      </c>
      <c r="C335" s="1">
        <v>14</v>
      </c>
      <c r="D335" s="1">
        <v>2012</v>
      </c>
      <c r="E335" s="1" t="s">
        <v>387</v>
      </c>
      <c r="F335" s="9">
        <v>0.80719391172531718</v>
      </c>
      <c r="G335" s="13">
        <v>21</v>
      </c>
      <c r="H335" s="12">
        <v>10</v>
      </c>
      <c r="I335" s="15">
        <v>0.75</v>
      </c>
      <c r="J335" s="2">
        <v>0.82729470729827881</v>
      </c>
      <c r="K335" s="2">
        <v>0.84475398063659668</v>
      </c>
      <c r="L335" s="2">
        <v>0.38667002320289612</v>
      </c>
      <c r="M335" s="6">
        <v>74.2029</v>
      </c>
      <c r="N335" s="6">
        <v>16.673330310000001</v>
      </c>
      <c r="O335" s="4">
        <v>5.2460024588916383</v>
      </c>
      <c r="P335" s="8">
        <v>0.78226628226866179</v>
      </c>
      <c r="Q335" s="8">
        <v>0.77616532430566121</v>
      </c>
      <c r="R335" s="8">
        <v>77.076454162597656</v>
      </c>
      <c r="S335">
        <v>2.313989E-2</v>
      </c>
      <c r="T335">
        <v>4.0726150000000003E-2</v>
      </c>
      <c r="U335">
        <v>5.4302860000000001E-2</v>
      </c>
      <c r="V335">
        <v>6.6174689999999994E-2</v>
      </c>
      <c r="W335">
        <v>7.7575290000000005E-2</v>
      </c>
      <c r="X335">
        <v>8.9504490000000006E-2</v>
      </c>
      <c r="Y335">
        <v>0.10322609000000001</v>
      </c>
      <c r="Z335">
        <v>0.12115368999999999</v>
      </c>
      <c r="AA335">
        <v>0.15044970999999999</v>
      </c>
      <c r="AB335">
        <v>0.27374714999999999</v>
      </c>
    </row>
    <row r="336" spans="1:28">
      <c r="A336" s="1" t="s">
        <v>364</v>
      </c>
      <c r="B336" s="1" t="s">
        <v>365</v>
      </c>
      <c r="C336" s="1">
        <v>14</v>
      </c>
      <c r="D336" s="1">
        <v>2013</v>
      </c>
      <c r="E336" s="1" t="s">
        <v>388</v>
      </c>
      <c r="F336" s="9">
        <v>0.80425589572681766</v>
      </c>
      <c r="G336" s="13">
        <v>22</v>
      </c>
      <c r="H336" s="12">
        <v>10</v>
      </c>
      <c r="I336" s="15">
        <v>0.755</v>
      </c>
      <c r="J336" s="2">
        <v>0.82700848579406738</v>
      </c>
      <c r="K336" s="2">
        <v>0.82997727394104004</v>
      </c>
      <c r="L336" s="2">
        <v>0.41910427808761597</v>
      </c>
      <c r="M336" s="6">
        <v>74.311599999999999</v>
      </c>
      <c r="N336" s="6">
        <v>16.60783958</v>
      </c>
      <c r="O336" s="4">
        <v>4.6033277290028991</v>
      </c>
      <c r="P336" s="8">
        <v>0.78668573312646983</v>
      </c>
      <c r="Q336" s="8">
        <v>0.77218217555989099</v>
      </c>
      <c r="R336" s="8">
        <v>78.181739807128906</v>
      </c>
      <c r="S336">
        <v>2.3584540000000001E-2</v>
      </c>
      <c r="T336">
        <v>4.0525279999999997E-2</v>
      </c>
      <c r="U336">
        <v>5.3819079999999998E-2</v>
      </c>
      <c r="V336">
        <v>6.5555959999999996E-2</v>
      </c>
      <c r="W336">
        <v>7.6899519999999999E-2</v>
      </c>
      <c r="X336">
        <v>8.882429E-2</v>
      </c>
      <c r="Y336">
        <v>0.10259027</v>
      </c>
      <c r="Z336">
        <v>0.1206303</v>
      </c>
      <c r="AA336">
        <v>0.15019899</v>
      </c>
      <c r="AB336">
        <v>0.27737178000000001</v>
      </c>
    </row>
    <row r="337" spans="1:28">
      <c r="A337" s="1" t="s">
        <v>364</v>
      </c>
      <c r="B337" s="1" t="s">
        <v>365</v>
      </c>
      <c r="C337" s="1">
        <v>14</v>
      </c>
      <c r="D337" s="1">
        <v>2014</v>
      </c>
      <c r="E337" s="1" t="s">
        <v>389</v>
      </c>
      <c r="F337" s="9">
        <v>0.85937690052877846</v>
      </c>
      <c r="G337" s="13">
        <v>23</v>
      </c>
      <c r="H337" s="12">
        <v>10</v>
      </c>
      <c r="I337" s="15">
        <v>0.753</v>
      </c>
      <c r="J337" s="2">
        <v>0.97846031188964844</v>
      </c>
      <c r="K337" s="2">
        <v>0.9374433159828186</v>
      </c>
      <c r="L337" s="2">
        <v>0.55378478765487671</v>
      </c>
      <c r="M337" s="6">
        <v>74.842600000000004</v>
      </c>
      <c r="N337" s="6">
        <v>16.46250916</v>
      </c>
      <c r="O337" s="4">
        <v>4.431087654463866</v>
      </c>
      <c r="P337" s="8">
        <v>0.72270425190611676</v>
      </c>
      <c r="Q337" s="8">
        <v>0.70451217562979085</v>
      </c>
      <c r="R337" s="8">
        <v>79.002548217773438</v>
      </c>
      <c r="S337">
        <v>2.3584540000000001E-2</v>
      </c>
      <c r="T337">
        <v>4.0525279999999997E-2</v>
      </c>
      <c r="U337">
        <v>5.3819079999999998E-2</v>
      </c>
      <c r="V337">
        <v>6.5555959999999996E-2</v>
      </c>
      <c r="W337">
        <v>7.6899519999999999E-2</v>
      </c>
      <c r="X337">
        <v>8.882429E-2</v>
      </c>
      <c r="Y337">
        <v>0.10259027</v>
      </c>
      <c r="Z337">
        <v>0.1206303</v>
      </c>
      <c r="AA337">
        <v>0.15019899</v>
      </c>
      <c r="AB337">
        <v>0.27737178000000001</v>
      </c>
    </row>
    <row r="338" spans="1:28">
      <c r="A338" s="1" t="s">
        <v>364</v>
      </c>
      <c r="B338" s="1" t="s">
        <v>365</v>
      </c>
      <c r="C338" s="1">
        <v>14</v>
      </c>
      <c r="D338" s="1">
        <v>2015</v>
      </c>
      <c r="E338" s="1" t="s">
        <v>390</v>
      </c>
      <c r="F338" s="9">
        <v>0.91505740675599034</v>
      </c>
      <c r="G338" s="13">
        <v>24</v>
      </c>
      <c r="H338" s="12">
        <v>10</v>
      </c>
      <c r="I338" s="15">
        <v>0.75700000000000001</v>
      </c>
      <c r="J338" s="2">
        <v>1.1813200712203979</v>
      </c>
      <c r="K338" s="2">
        <v>1.0033489465713501</v>
      </c>
      <c r="L338" s="2">
        <v>0.61377495527267456</v>
      </c>
      <c r="M338" s="6">
        <v>74.610299999999995</v>
      </c>
      <c r="N338" s="6">
        <v>16.445079799999998</v>
      </c>
      <c r="O338" s="4">
        <v>2.9889129706145212</v>
      </c>
      <c r="P338" s="8">
        <v>0.68777640733880507</v>
      </c>
      <c r="Q338" s="8">
        <v>0.69774676590594187</v>
      </c>
      <c r="R338" s="8">
        <v>79.771339416503906</v>
      </c>
      <c r="S338">
        <v>2.3584540000000001E-2</v>
      </c>
      <c r="T338">
        <v>4.0525279999999997E-2</v>
      </c>
      <c r="U338">
        <v>5.3819079999999998E-2</v>
      </c>
      <c r="V338">
        <v>6.5555959999999996E-2</v>
      </c>
      <c r="W338">
        <v>7.6899519999999999E-2</v>
      </c>
      <c r="X338">
        <v>8.882429E-2</v>
      </c>
      <c r="Y338">
        <v>0.10259027</v>
      </c>
      <c r="Z338">
        <v>0.1206303</v>
      </c>
      <c r="AA338">
        <v>0.15019899</v>
      </c>
      <c r="AB338">
        <v>0.27737178000000001</v>
      </c>
    </row>
    <row r="339" spans="1:28">
      <c r="A339" s="1" t="s">
        <v>364</v>
      </c>
      <c r="B339" s="1" t="s">
        <v>365</v>
      </c>
      <c r="C339" s="1">
        <v>14</v>
      </c>
      <c r="D339" s="1">
        <v>2016</v>
      </c>
      <c r="E339" s="1" t="s">
        <v>391</v>
      </c>
      <c r="F339" s="9">
        <v>0.89595535596916143</v>
      </c>
      <c r="G339" s="13">
        <v>25</v>
      </c>
      <c r="H339" s="12">
        <v>10</v>
      </c>
      <c r="I339" s="15">
        <v>0.74</v>
      </c>
      <c r="J339" s="2">
        <v>1.0651355981826782</v>
      </c>
      <c r="K339" s="2">
        <v>1.022138237953186</v>
      </c>
      <c r="L339" s="2">
        <v>0.70813548564910889</v>
      </c>
      <c r="M339" s="6">
        <v>74.881600000000006</v>
      </c>
      <c r="N339" s="6">
        <v>16.499530790000001</v>
      </c>
      <c r="O339" s="4">
        <v>3.8298412640854167</v>
      </c>
      <c r="P339" s="8">
        <v>0.67587383056283412</v>
      </c>
      <c r="Q339" s="8">
        <v>0.66866475381167467</v>
      </c>
      <c r="R339" s="8">
        <v>80.379768371582031</v>
      </c>
      <c r="S339">
        <f>S338</f>
        <v>2.3584540000000001E-2</v>
      </c>
      <c r="T339">
        <f t="shared" ref="T339" si="84">T338</f>
        <v>4.0525279999999997E-2</v>
      </c>
      <c r="U339">
        <f t="shared" ref="U339" si="85">U338</f>
        <v>5.3819079999999998E-2</v>
      </c>
      <c r="V339">
        <f t="shared" ref="V339" si="86">V338</f>
        <v>6.5555959999999996E-2</v>
      </c>
      <c r="W339">
        <f t="shared" ref="W339" si="87">W338</f>
        <v>7.6899519999999999E-2</v>
      </c>
      <c r="X339">
        <f t="shared" ref="X339" si="88">X338</f>
        <v>8.882429E-2</v>
      </c>
      <c r="Y339">
        <f t="shared" ref="Y339" si="89">Y338</f>
        <v>0.10259027</v>
      </c>
      <c r="Z339">
        <f t="shared" ref="Z339" si="90">Z338</f>
        <v>0.1206303</v>
      </c>
      <c r="AA339">
        <f t="shared" ref="AA339" si="91">AA338</f>
        <v>0.15019899</v>
      </c>
      <c r="AB339">
        <f t="shared" ref="AB339" si="92">AB338</f>
        <v>0.27737178000000001</v>
      </c>
    </row>
    <row r="340" spans="1:28">
      <c r="A340" s="1" t="s">
        <v>392</v>
      </c>
      <c r="B340" s="1" t="s">
        <v>393</v>
      </c>
      <c r="C340" s="1">
        <v>13</v>
      </c>
      <c r="D340" s="1">
        <v>1991</v>
      </c>
      <c r="E340" s="1" t="s">
        <v>394</v>
      </c>
      <c r="F340" s="9">
        <v>0.65072894505241441</v>
      </c>
      <c r="G340" s="13">
        <v>0</v>
      </c>
      <c r="H340" s="12">
        <v>8</v>
      </c>
      <c r="I340" s="15">
        <v>0.48799999999999999</v>
      </c>
      <c r="J340" s="2">
        <f>J341-0.0281527965299545</f>
        <v>0.34469492781546796</v>
      </c>
      <c r="K340" s="2">
        <f>K341-0.0316542675418238</f>
        <v>-2.4603555760075717E-2</v>
      </c>
      <c r="L340" s="2">
        <f>L341-0.0240900055054695</f>
        <v>-0.32378878468467331</v>
      </c>
      <c r="M340" s="7">
        <v>69.169799999999995</v>
      </c>
      <c r="N340" s="7">
        <v>12.552909850000001</v>
      </c>
      <c r="O340" s="4">
        <f>O341-0.175523139850411</f>
        <v>2.8724668480293825</v>
      </c>
      <c r="P340" s="8">
        <f>P341-0.0098362611095319</f>
        <v>0.306280115532577</v>
      </c>
      <c r="Q340" s="8">
        <f>Q341-0.00894786241278887</f>
        <v>0.35725401565512477</v>
      </c>
      <c r="R340" s="8">
        <v>42.880401611328125</v>
      </c>
      <c r="S340">
        <v>3.835802E-2</v>
      </c>
      <c r="T340">
        <v>5.2699349999999999E-2</v>
      </c>
      <c r="U340">
        <v>6.2496030000000001E-2</v>
      </c>
      <c r="V340">
        <v>7.1503890000000001E-2</v>
      </c>
      <c r="W340">
        <v>8.0622029999999997E-2</v>
      </c>
      <c r="X340">
        <v>9.055734E-2</v>
      </c>
      <c r="Y340">
        <v>0.10225873000000001</v>
      </c>
      <c r="Z340">
        <v>0.11758304999999999</v>
      </c>
      <c r="AA340">
        <v>0.14189800999999999</v>
      </c>
      <c r="AB340">
        <v>0.24202356</v>
      </c>
    </row>
    <row r="341" spans="1:28">
      <c r="A341" s="1" t="s">
        <v>392</v>
      </c>
      <c r="B341" s="1" t="s">
        <v>393</v>
      </c>
      <c r="C341" s="1">
        <v>13</v>
      </c>
      <c r="D341" s="1">
        <v>1992</v>
      </c>
      <c r="E341" s="1" t="s">
        <v>395</v>
      </c>
      <c r="F341" s="9">
        <v>0.65385575138142615</v>
      </c>
      <c r="G341" s="13">
        <v>1</v>
      </c>
      <c r="H341" s="12">
        <v>8</v>
      </c>
      <c r="I341" s="15">
        <v>0.55200000000000005</v>
      </c>
      <c r="J341" s="2">
        <f>J342-0.0281527965299545</f>
        <v>0.37284772434542246</v>
      </c>
      <c r="K341" s="2">
        <f>K342-0.0316542675418238</f>
        <v>7.0507117817480841E-3</v>
      </c>
      <c r="L341" s="2">
        <f>L342-0.0240900055054695</f>
        <v>-0.29969877917920379</v>
      </c>
      <c r="M341" s="7">
        <v>68.740499999999997</v>
      </c>
      <c r="N341" s="7">
        <v>12.36756039</v>
      </c>
      <c r="O341" s="4">
        <f>O342-0.175523139850411</f>
        <v>3.0479899878797934</v>
      </c>
      <c r="P341" s="8">
        <f>P342-0.0098362611095319</f>
        <v>0.3161163766421089</v>
      </c>
      <c r="Q341" s="8">
        <f>Q342-0.00894786241278887</f>
        <v>0.36620187806791366</v>
      </c>
      <c r="R341" s="8">
        <v>46.856605529785156</v>
      </c>
      <c r="S341">
        <v>3.5547229999999999E-2</v>
      </c>
      <c r="T341">
        <v>5.0396330000000003E-2</v>
      </c>
      <c r="U341">
        <v>6.000511E-2</v>
      </c>
      <c r="V341">
        <v>6.8927000000000002E-2</v>
      </c>
      <c r="W341">
        <v>7.8092159999999994E-2</v>
      </c>
      <c r="X341">
        <v>8.8215039999999995E-2</v>
      </c>
      <c r="Y341">
        <v>0.10027630999999999</v>
      </c>
      <c r="Z341">
        <v>0.11624511</v>
      </c>
      <c r="AA341">
        <v>0.14198495</v>
      </c>
      <c r="AB341">
        <v>0.26031079000000001</v>
      </c>
    </row>
    <row r="342" spans="1:28">
      <c r="A342" s="1" t="s">
        <v>392</v>
      </c>
      <c r="B342" s="1" t="s">
        <v>393</v>
      </c>
      <c r="C342" s="1">
        <v>13</v>
      </c>
      <c r="D342" s="1">
        <v>1993</v>
      </c>
      <c r="E342" s="1" t="s">
        <v>396</v>
      </c>
      <c r="F342" s="9">
        <v>0.65851015242159561</v>
      </c>
      <c r="G342" s="13">
        <v>2</v>
      </c>
      <c r="H342" s="12">
        <v>8</v>
      </c>
      <c r="I342" s="15">
        <v>0.59799999999999998</v>
      </c>
      <c r="J342" s="2">
        <f>J343-0.0281527965299545</f>
        <v>0.40100052087537696</v>
      </c>
      <c r="K342" s="2">
        <f>K343-0.0316542675418238</f>
        <v>3.8704979323571885E-2</v>
      </c>
      <c r="L342" s="2">
        <f>L343-0.0240900055054695</f>
        <v>-0.27560877367373426</v>
      </c>
      <c r="M342" s="7">
        <v>67.230900000000005</v>
      </c>
      <c r="N342" s="7">
        <v>11.884830470000001</v>
      </c>
      <c r="O342" s="4">
        <f>O343-0.175523139850411</f>
        <v>3.2235131277302043</v>
      </c>
      <c r="P342" s="8">
        <f>P343-0.0098362611095319</f>
        <v>0.32595263775164079</v>
      </c>
      <c r="Q342" s="8">
        <f>Q343-0.00894786241278887</f>
        <v>0.37514974048070254</v>
      </c>
      <c r="R342" s="8">
        <v>48.174583435058594</v>
      </c>
      <c r="S342">
        <v>3.273645E-2</v>
      </c>
      <c r="T342">
        <v>4.8093320000000002E-2</v>
      </c>
      <c r="U342">
        <v>5.7514179999999998E-2</v>
      </c>
      <c r="V342">
        <v>6.6350099999999995E-2</v>
      </c>
      <c r="W342">
        <v>7.5562290000000004E-2</v>
      </c>
      <c r="X342">
        <v>8.5872740000000003E-2</v>
      </c>
      <c r="Y342">
        <v>9.829388E-2</v>
      </c>
      <c r="Z342">
        <v>0.11490715999999999</v>
      </c>
      <c r="AA342">
        <v>0.14207188000000001</v>
      </c>
      <c r="AB342">
        <v>0.27859801000000001</v>
      </c>
    </row>
    <row r="343" spans="1:28">
      <c r="A343" s="1" t="s">
        <v>392</v>
      </c>
      <c r="B343" s="1" t="s">
        <v>393</v>
      </c>
      <c r="C343" s="1">
        <v>13</v>
      </c>
      <c r="D343" s="1">
        <v>1994</v>
      </c>
      <c r="E343" s="1" t="s">
        <v>397</v>
      </c>
      <c r="F343" s="9">
        <v>0.66333428620744916</v>
      </c>
      <c r="G343" s="13">
        <v>3</v>
      </c>
      <c r="H343" s="12">
        <v>8</v>
      </c>
      <c r="I343" s="15">
        <v>0.64200000000000002</v>
      </c>
      <c r="J343" s="2">
        <f>J344-0.0281527965299545</f>
        <v>0.42915331740533147</v>
      </c>
      <c r="K343" s="2">
        <f>K344-0.0316542675418238</f>
        <v>7.0359246865395686E-2</v>
      </c>
      <c r="L343" s="2">
        <f>L344-0.0240900055054695</f>
        <v>-0.25151876816826474</v>
      </c>
      <c r="M343" s="7">
        <v>66.233199999999997</v>
      </c>
      <c r="N343" s="7">
        <v>11.577190399999999</v>
      </c>
      <c r="O343" s="4">
        <f>O344-0.175523139850411</f>
        <v>3.3990362675806152</v>
      </c>
      <c r="P343" s="8">
        <f>P344-0.0098362611095319</f>
        <v>0.33578889886117269</v>
      </c>
      <c r="Q343" s="8">
        <f>Q344-0.00894786241278887</f>
        <v>0.38409760289349143</v>
      </c>
      <c r="R343" s="8">
        <v>50.248836517333984</v>
      </c>
      <c r="S343">
        <v>2.3800120000000001E-2</v>
      </c>
      <c r="T343">
        <v>3.8299409999999999E-2</v>
      </c>
      <c r="U343">
        <v>5.0798799999999998E-2</v>
      </c>
      <c r="V343">
        <v>6.2502450000000001E-2</v>
      </c>
      <c r="W343">
        <v>7.4277880000000004E-2</v>
      </c>
      <c r="X343">
        <v>8.702066E-2</v>
      </c>
      <c r="Y343">
        <v>0.1020494</v>
      </c>
      <c r="Z343">
        <v>0.12205154999999999</v>
      </c>
      <c r="AA343">
        <v>0.15512222000000001</v>
      </c>
      <c r="AB343">
        <v>0.28407753000000002</v>
      </c>
    </row>
    <row r="344" spans="1:28">
      <c r="A344" s="1" t="s">
        <v>392</v>
      </c>
      <c r="B344" s="1" t="s">
        <v>393</v>
      </c>
      <c r="C344" s="1">
        <v>13</v>
      </c>
      <c r="D344" s="1">
        <v>1995</v>
      </c>
      <c r="E344" s="1" t="s">
        <v>398</v>
      </c>
      <c r="F344" s="9">
        <v>0.67163794127982901</v>
      </c>
      <c r="G344" s="13">
        <v>4</v>
      </c>
      <c r="H344" s="12">
        <v>8</v>
      </c>
      <c r="I344" s="15">
        <v>0.64500000000000002</v>
      </c>
      <c r="J344" s="2">
        <f>J345-0.0281527965299545</f>
        <v>0.45730611393528597</v>
      </c>
      <c r="K344" s="2">
        <f>K345-0.0316542675418238</f>
        <v>0.10201351440721948</v>
      </c>
      <c r="L344" s="2">
        <f>L345-0.0240900055054695</f>
        <v>-0.22742876266279524</v>
      </c>
      <c r="M344" s="7">
        <v>67.015000000000001</v>
      </c>
      <c r="N344" s="7">
        <v>11.632909769999999</v>
      </c>
      <c r="O344" s="4">
        <f>O345-0.175523139850411</f>
        <v>3.5745594074310261</v>
      </c>
      <c r="P344" s="8">
        <v>0.34562515997070459</v>
      </c>
      <c r="Q344" s="8">
        <v>0.39304546530628032</v>
      </c>
      <c r="R344" s="8">
        <v>51.447257995605469</v>
      </c>
      <c r="S344">
        <v>2.412502E-2</v>
      </c>
      <c r="T344">
        <v>4.0362620000000002E-2</v>
      </c>
      <c r="U344">
        <v>5.3393650000000001E-2</v>
      </c>
      <c r="V344">
        <v>6.5100749999999999E-2</v>
      </c>
      <c r="W344">
        <v>7.6566220000000004E-2</v>
      </c>
      <c r="X344">
        <v>8.874129E-2</v>
      </c>
      <c r="Y344">
        <v>0.10290328999999999</v>
      </c>
      <c r="Z344">
        <v>0.12156011</v>
      </c>
      <c r="AA344">
        <v>0.15219479999999999</v>
      </c>
      <c r="AB344">
        <v>0.27505226999999999</v>
      </c>
    </row>
    <row r="345" spans="1:28">
      <c r="A345" s="1" t="s">
        <v>392</v>
      </c>
      <c r="B345" s="1" t="s">
        <v>393</v>
      </c>
      <c r="C345" s="1">
        <v>13</v>
      </c>
      <c r="D345" s="1">
        <v>1996</v>
      </c>
      <c r="E345" s="1" t="s">
        <v>399</v>
      </c>
      <c r="F345" s="9">
        <v>0.68028106184357706</v>
      </c>
      <c r="G345" s="13">
        <v>5</v>
      </c>
      <c r="H345" s="12">
        <v>8</v>
      </c>
      <c r="I345" s="15">
        <v>0.64400000000000002</v>
      </c>
      <c r="J345" s="2">
        <v>0.48545891046524048</v>
      </c>
      <c r="K345" s="2">
        <v>0.13366778194904327</v>
      </c>
      <c r="L345" s="2">
        <v>-0.20333875715732574</v>
      </c>
      <c r="M345" s="7">
        <v>68.933300000000003</v>
      </c>
      <c r="N345" s="7">
        <v>11.890879630000001</v>
      </c>
      <c r="O345" s="4">
        <v>3.750082547281437</v>
      </c>
      <c r="P345" s="8">
        <v>0.40415317142243878</v>
      </c>
      <c r="Q345" s="8">
        <v>0.49423466080618</v>
      </c>
      <c r="R345" s="8">
        <v>55.415573120117188</v>
      </c>
      <c r="S345">
        <v>2.4474929999999999E-2</v>
      </c>
      <c r="T345">
        <v>4.258468E-2</v>
      </c>
      <c r="U345">
        <v>5.6188299999999997E-2</v>
      </c>
      <c r="V345">
        <v>6.7899100000000004E-2</v>
      </c>
      <c r="W345">
        <v>7.9030760000000005E-2</v>
      </c>
      <c r="X345">
        <v>9.0594400000000005E-2</v>
      </c>
      <c r="Y345">
        <v>0.10382292999999999</v>
      </c>
      <c r="Z345">
        <v>0.12103082</v>
      </c>
      <c r="AA345">
        <v>0.14904197999999999</v>
      </c>
      <c r="AB345">
        <v>0.26533212</v>
      </c>
    </row>
    <row r="346" spans="1:28">
      <c r="A346" s="1" t="s">
        <v>392</v>
      </c>
      <c r="B346" s="1" t="s">
        <v>393</v>
      </c>
      <c r="C346" s="1">
        <v>13</v>
      </c>
      <c r="D346" s="1">
        <v>1997</v>
      </c>
      <c r="E346" s="1" t="s">
        <v>400</v>
      </c>
      <c r="F346" s="9">
        <v>0.66124046830956873</v>
      </c>
      <c r="G346" s="13">
        <v>6</v>
      </c>
      <c r="H346" s="12">
        <v>8</v>
      </c>
      <c r="I346" s="15">
        <v>0.65800000000000003</v>
      </c>
      <c r="J346" s="3">
        <f>AVERAGE(J345,J347)</f>
        <v>0.33661901950836182</v>
      </c>
      <c r="K346" s="3">
        <f>AVERAGE(K345,K347)</f>
        <v>0.18508803844451904</v>
      </c>
      <c r="L346" s="3">
        <f>AVERAGE(L345,L347)</f>
        <v>-2.9639594256877899E-2</v>
      </c>
      <c r="M346" s="7">
        <v>69.308599999999998</v>
      </c>
      <c r="N346" s="7">
        <v>12.27278042</v>
      </c>
      <c r="O346" s="4">
        <v>9.9271806731988619</v>
      </c>
      <c r="P346" s="8">
        <v>0.39700821944616588</v>
      </c>
      <c r="Q346" s="8">
        <v>0.48739803527957082</v>
      </c>
      <c r="R346" s="8">
        <v>56.951839447021484</v>
      </c>
      <c r="S346">
        <v>2.7706620000000001E-2</v>
      </c>
      <c r="T346">
        <v>4.6070560000000003E-2</v>
      </c>
      <c r="U346">
        <v>5.9287609999999998E-2</v>
      </c>
      <c r="V346">
        <v>7.0404120000000001E-2</v>
      </c>
      <c r="W346">
        <v>8.0817109999999998E-2</v>
      </c>
      <c r="X346">
        <v>9.1526479999999993E-2</v>
      </c>
      <c r="Y346">
        <v>0.10369101</v>
      </c>
      <c r="Z346">
        <v>0.11943644</v>
      </c>
      <c r="AA346">
        <v>0.14499946999999999</v>
      </c>
      <c r="AB346">
        <v>0.25606055999999999</v>
      </c>
    </row>
    <row r="347" spans="1:28">
      <c r="A347" s="1" t="s">
        <v>392</v>
      </c>
      <c r="B347" s="1" t="s">
        <v>393</v>
      </c>
      <c r="C347" s="1">
        <v>13</v>
      </c>
      <c r="D347" s="1">
        <v>1998</v>
      </c>
      <c r="E347" s="1" t="s">
        <v>401</v>
      </c>
      <c r="F347" s="9">
        <v>0.64364260311387622</v>
      </c>
      <c r="G347" s="13">
        <v>7</v>
      </c>
      <c r="H347" s="12">
        <v>8</v>
      </c>
      <c r="I347" s="15">
        <v>0.65500000000000003</v>
      </c>
      <c r="J347" s="2">
        <v>0.18777912855148315</v>
      </c>
      <c r="K347" s="2">
        <v>0.23650829493999481</v>
      </c>
      <c r="L347" s="2">
        <v>0.14405956864356995</v>
      </c>
      <c r="M347" s="7">
        <v>69.162800000000004</v>
      </c>
      <c r="N347" s="7">
        <v>12.88967991</v>
      </c>
      <c r="O347" s="4">
        <v>7.3433355902838571</v>
      </c>
      <c r="P347" s="8">
        <v>0.3923644830834021</v>
      </c>
      <c r="Q347" s="8">
        <v>0.51317124589855945</v>
      </c>
      <c r="R347" s="8">
        <v>58.629402160644531</v>
      </c>
      <c r="S347">
        <v>2.5418329999999999E-2</v>
      </c>
      <c r="T347">
        <v>4.4396539999999998E-2</v>
      </c>
      <c r="U347">
        <v>5.823006E-2</v>
      </c>
      <c r="V347">
        <v>6.9940699999999995E-2</v>
      </c>
      <c r="W347">
        <v>8.0950789999999995E-2</v>
      </c>
      <c r="X347">
        <v>9.2297119999999996E-2</v>
      </c>
      <c r="Y347">
        <v>0.10519365</v>
      </c>
      <c r="Z347">
        <v>0.12186946</v>
      </c>
      <c r="AA347">
        <v>0.14881236</v>
      </c>
      <c r="AB347">
        <v>0.25289101000000003</v>
      </c>
    </row>
    <row r="348" spans="1:28">
      <c r="A348" s="1" t="s">
        <v>392</v>
      </c>
      <c r="B348" s="1" t="s">
        <v>393</v>
      </c>
      <c r="C348" s="1">
        <v>13</v>
      </c>
      <c r="D348" s="1">
        <v>1999</v>
      </c>
      <c r="E348" s="1" t="s">
        <v>402</v>
      </c>
      <c r="F348" s="9">
        <v>0.62984081992518182</v>
      </c>
      <c r="G348" s="13">
        <v>8</v>
      </c>
      <c r="H348" s="12">
        <v>8</v>
      </c>
      <c r="I348" s="15">
        <v>0.65700000000000003</v>
      </c>
      <c r="J348" s="3">
        <f>AVERAGE(J347,J349)</f>
        <v>0.19884701818227768</v>
      </c>
      <c r="K348" s="3">
        <f>AVERAGE(K347,K349)</f>
        <v>0.1927046924829483</v>
      </c>
      <c r="L348" s="3">
        <f>AVERAGE(L347,L349)</f>
        <v>5.1071371883153915E-2</v>
      </c>
      <c r="M348" s="7">
        <v>69.912700000000001</v>
      </c>
      <c r="N348" s="7">
        <v>13.505909920000001</v>
      </c>
      <c r="O348" s="4">
        <v>3.5959887291903101</v>
      </c>
      <c r="P348" s="8">
        <v>0.35028374054145056</v>
      </c>
      <c r="Q348" s="8">
        <v>0.44836696939976711</v>
      </c>
      <c r="R348" s="8">
        <v>59.587730407714844</v>
      </c>
      <c r="S348">
        <v>2.4021190000000001E-2</v>
      </c>
      <c r="T348">
        <v>4.4693900000000002E-2</v>
      </c>
      <c r="U348">
        <v>5.8941970000000003E-2</v>
      </c>
      <c r="V348">
        <v>7.0659440000000004E-2</v>
      </c>
      <c r="W348">
        <v>8.1483130000000001E-2</v>
      </c>
      <c r="X348">
        <v>9.2507989999999998E-2</v>
      </c>
      <c r="Y348">
        <v>0.10494103</v>
      </c>
      <c r="Z348">
        <v>0.12094059</v>
      </c>
      <c r="AA348">
        <v>0.14677406000000001</v>
      </c>
      <c r="AB348">
        <v>0.25503667000000002</v>
      </c>
    </row>
    <row r="349" spans="1:28">
      <c r="A349" s="1" t="s">
        <v>392</v>
      </c>
      <c r="B349" s="1" t="s">
        <v>393</v>
      </c>
      <c r="C349" s="1">
        <v>13</v>
      </c>
      <c r="D349" s="1">
        <v>2000</v>
      </c>
      <c r="E349" s="1" t="s">
        <v>403</v>
      </c>
      <c r="F349" s="9">
        <v>0.6160390367364873</v>
      </c>
      <c r="G349" s="13">
        <v>9</v>
      </c>
      <c r="H349" s="12">
        <v>8</v>
      </c>
      <c r="I349" s="15">
        <v>0.65900000000000003</v>
      </c>
      <c r="J349" s="2">
        <v>0.2099149078130722</v>
      </c>
      <c r="K349" s="2">
        <v>0.14890109002590179</v>
      </c>
      <c r="L349" s="2">
        <v>-4.1916824877262115E-2</v>
      </c>
      <c r="M349" s="7">
        <v>70.2517</v>
      </c>
      <c r="N349" s="7">
        <v>13.93457031</v>
      </c>
      <c r="O349" s="4">
        <v>6.6993063567349651</v>
      </c>
      <c r="P349" s="8">
        <v>0.36784868289827893</v>
      </c>
      <c r="Q349" s="8">
        <v>0.44751379124086954</v>
      </c>
      <c r="R349" s="8">
        <v>60.032382965087891</v>
      </c>
      <c r="S349">
        <v>2.217322E-2</v>
      </c>
      <c r="T349">
        <v>4.175885E-2</v>
      </c>
      <c r="U349">
        <v>5.6018279999999997E-2</v>
      </c>
      <c r="V349">
        <v>6.8084409999999998E-2</v>
      </c>
      <c r="W349">
        <v>7.9428739999999998E-2</v>
      </c>
      <c r="X349">
        <v>9.1123819999999994E-2</v>
      </c>
      <c r="Y349">
        <v>0.10442787000000001</v>
      </c>
      <c r="Z349">
        <v>0.12165985999999999</v>
      </c>
      <c r="AA349">
        <v>0.14961646000000001</v>
      </c>
      <c r="AB349">
        <v>0.26570846999999997</v>
      </c>
    </row>
    <row r="350" spans="1:28">
      <c r="A350" s="1" t="s">
        <v>392</v>
      </c>
      <c r="B350" s="1" t="s">
        <v>393</v>
      </c>
      <c r="C350" s="1">
        <v>13</v>
      </c>
      <c r="D350" s="1">
        <v>2001</v>
      </c>
      <c r="E350" s="1" t="s">
        <v>404</v>
      </c>
      <c r="F350" s="9">
        <v>0.65588717246890149</v>
      </c>
      <c r="G350" s="13">
        <v>10</v>
      </c>
      <c r="H350" s="12">
        <v>8</v>
      </c>
      <c r="I350" s="15">
        <v>0.65900000000000003</v>
      </c>
      <c r="J350" s="3">
        <f>AVERAGE(J349,J351)</f>
        <v>0.34834816306829453</v>
      </c>
      <c r="K350" s="3">
        <f>AVERAGE(K349,K351)</f>
        <v>0.229560486972332</v>
      </c>
      <c r="L350" s="3">
        <f>AVERAGE(L349,L351)</f>
        <v>-1.5535233542323112E-2</v>
      </c>
      <c r="M350" s="7">
        <v>70.069599999999994</v>
      </c>
      <c r="N350" s="7">
        <v>14.57145023</v>
      </c>
      <c r="O350" s="4">
        <v>7.710391423176219</v>
      </c>
      <c r="P350" s="8">
        <v>0.38000743411127369</v>
      </c>
      <c r="Q350" s="8">
        <v>0.48367647722175722</v>
      </c>
      <c r="R350" s="8">
        <v>61.325904846191406</v>
      </c>
      <c r="S350">
        <v>2.154814E-2</v>
      </c>
      <c r="T350">
        <v>4.1491840000000002E-2</v>
      </c>
      <c r="U350">
        <v>5.6037089999999998E-2</v>
      </c>
      <c r="V350">
        <v>6.8353919999999999E-2</v>
      </c>
      <c r="W350">
        <v>7.9936149999999997E-2</v>
      </c>
      <c r="X350">
        <v>9.1873759999999999E-2</v>
      </c>
      <c r="Y350">
        <v>0.10544381999999999</v>
      </c>
      <c r="Z350">
        <v>0.12299222999999999</v>
      </c>
      <c r="AA350">
        <v>0.15134814999999999</v>
      </c>
      <c r="AB350">
        <v>0.26097491</v>
      </c>
    </row>
    <row r="351" spans="1:28">
      <c r="A351" s="1" t="s">
        <v>392</v>
      </c>
      <c r="B351" s="1" t="s">
        <v>393</v>
      </c>
      <c r="C351" s="1">
        <v>13</v>
      </c>
      <c r="D351" s="1">
        <v>2002</v>
      </c>
      <c r="E351" s="1" t="s">
        <v>405</v>
      </c>
      <c r="F351" s="9">
        <v>0.69573530820131579</v>
      </c>
      <c r="G351" s="13">
        <v>11</v>
      </c>
      <c r="H351" s="12">
        <v>8</v>
      </c>
      <c r="I351" s="15">
        <v>0.65900000000000003</v>
      </c>
      <c r="J351" s="2">
        <v>0.48678141832351685</v>
      </c>
      <c r="K351" s="2">
        <v>0.31021988391876221</v>
      </c>
      <c r="L351" s="2">
        <v>1.0846357792615891E-2</v>
      </c>
      <c r="M351" s="7">
        <v>70.350899999999996</v>
      </c>
      <c r="N351" s="7">
        <v>15.028840069999999</v>
      </c>
      <c r="O351" s="4">
        <v>8.3385201211382736</v>
      </c>
      <c r="P351" s="8">
        <v>0.36539574477196746</v>
      </c>
      <c r="Q351" s="8">
        <v>0.46666769763149712</v>
      </c>
      <c r="R351" s="8">
        <v>61.443168640136719</v>
      </c>
      <c r="S351">
        <v>2.141125E-2</v>
      </c>
      <c r="T351">
        <v>4.2262800000000003E-2</v>
      </c>
      <c r="U351">
        <v>5.706282E-2</v>
      </c>
      <c r="V351">
        <v>6.9415160000000004E-2</v>
      </c>
      <c r="W351">
        <v>8.0925079999999996E-2</v>
      </c>
      <c r="X351">
        <v>9.2712699999999995E-2</v>
      </c>
      <c r="Y351">
        <v>0.10604801</v>
      </c>
      <c r="Z351">
        <v>0.12322515000000001</v>
      </c>
      <c r="AA351">
        <v>0.15087623</v>
      </c>
      <c r="AB351">
        <v>0.25606082000000002</v>
      </c>
    </row>
    <row r="352" spans="1:28">
      <c r="A352" s="1" t="s">
        <v>392</v>
      </c>
      <c r="B352" s="1" t="s">
        <v>393</v>
      </c>
      <c r="C352" s="1">
        <v>13</v>
      </c>
      <c r="D352" s="1">
        <v>2003</v>
      </c>
      <c r="E352" s="1" t="s">
        <v>406</v>
      </c>
      <c r="F352" s="9">
        <v>0.76783871665777592</v>
      </c>
      <c r="G352" s="13">
        <v>12</v>
      </c>
      <c r="H352" s="12">
        <v>8</v>
      </c>
      <c r="I352" s="15">
        <v>0.66600000000000004</v>
      </c>
      <c r="J352" s="2">
        <v>0.60096114873886108</v>
      </c>
      <c r="K352" s="2">
        <v>0.58185940980911255</v>
      </c>
      <c r="L352" s="2">
        <v>0.24292780458927155</v>
      </c>
      <c r="M352" s="7">
        <v>70.623599999999996</v>
      </c>
      <c r="N352" s="7">
        <v>15.25129986</v>
      </c>
      <c r="O352" s="4">
        <v>9.4753694134055593</v>
      </c>
      <c r="P352" s="8">
        <v>0.36046475305096964</v>
      </c>
      <c r="Q352" s="8">
        <v>0.48564704648334961</v>
      </c>
      <c r="R352" s="8">
        <v>63.03436279296875</v>
      </c>
      <c r="S352">
        <v>2.528058E-2</v>
      </c>
      <c r="T352">
        <v>4.5880940000000002E-2</v>
      </c>
      <c r="U352">
        <v>5.979955E-2</v>
      </c>
      <c r="V352">
        <v>7.113535E-2</v>
      </c>
      <c r="W352">
        <v>8.1546850000000004E-2</v>
      </c>
      <c r="X352">
        <v>9.2113700000000007E-2</v>
      </c>
      <c r="Y352">
        <v>0.1040037</v>
      </c>
      <c r="Z352">
        <v>0.11928927</v>
      </c>
      <c r="AA352">
        <v>0.14399580000000001</v>
      </c>
      <c r="AB352">
        <v>0.25695425999999999</v>
      </c>
    </row>
    <row r="353" spans="1:28">
      <c r="A353" s="1" t="s">
        <v>392</v>
      </c>
      <c r="B353" s="1" t="s">
        <v>393</v>
      </c>
      <c r="C353" s="1">
        <v>13</v>
      </c>
      <c r="D353" s="1">
        <v>2004</v>
      </c>
      <c r="E353" s="1" t="s">
        <v>407</v>
      </c>
      <c r="F353" s="9">
        <v>0.74638915854979215</v>
      </c>
      <c r="G353" s="13">
        <v>13</v>
      </c>
      <c r="H353" s="12">
        <v>8</v>
      </c>
      <c r="I353" s="15">
        <v>0.66600000000000004</v>
      </c>
      <c r="J353" s="2">
        <v>0.57685244083404541</v>
      </c>
      <c r="K353" s="2">
        <v>0.53884601593017578</v>
      </c>
      <c r="L353" s="2">
        <v>0.15324652194976807</v>
      </c>
      <c r="M353" s="7">
        <v>70.925200000000004</v>
      </c>
      <c r="N353" s="7">
        <v>15.682189940000001</v>
      </c>
      <c r="O353" s="4">
        <v>9.4701387931255994</v>
      </c>
      <c r="P353" s="8">
        <v>0.38912334749637351</v>
      </c>
      <c r="Q353" s="8">
        <v>0.54223341431519922</v>
      </c>
      <c r="R353" s="8">
        <v>67.414817810058594</v>
      </c>
      <c r="S353">
        <v>1.9283459999999999E-2</v>
      </c>
      <c r="T353">
        <v>3.855397E-2</v>
      </c>
      <c r="U353">
        <v>5.2794729999999998E-2</v>
      </c>
      <c r="V353">
        <v>6.4945859999999994E-2</v>
      </c>
      <c r="W353">
        <v>7.6433699999999993E-2</v>
      </c>
      <c r="X353">
        <v>8.8326669999999996E-2</v>
      </c>
      <c r="Y353">
        <v>0.10190544</v>
      </c>
      <c r="Z353">
        <v>0.11956132999999999</v>
      </c>
      <c r="AA353">
        <v>0.14837388000000001</v>
      </c>
      <c r="AB353">
        <v>0.28982096000000002</v>
      </c>
    </row>
    <row r="354" spans="1:28">
      <c r="A354" s="1" t="s">
        <v>392</v>
      </c>
      <c r="B354" s="1" t="s">
        <v>393</v>
      </c>
      <c r="C354" s="1">
        <v>13</v>
      </c>
      <c r="D354" s="1">
        <v>2005</v>
      </c>
      <c r="E354" s="1" t="s">
        <v>408</v>
      </c>
      <c r="F354" s="9">
        <v>0.75281846778973305</v>
      </c>
      <c r="G354" s="13">
        <v>14</v>
      </c>
      <c r="H354" s="12">
        <v>8</v>
      </c>
      <c r="I354" s="15">
        <v>0.66800000000000004</v>
      </c>
      <c r="J354" s="2">
        <v>0.53018051385879517</v>
      </c>
      <c r="K354" s="2">
        <v>0.56587791442871094</v>
      </c>
      <c r="L354" s="2">
        <v>0.36734083294868469</v>
      </c>
      <c r="M354" s="7">
        <v>70.778099999999995</v>
      </c>
      <c r="N354" s="7">
        <v>15.961020469999999</v>
      </c>
      <c r="O354" s="4">
        <v>11.918072541002275</v>
      </c>
      <c r="P354" s="8">
        <v>0.4296984105142041</v>
      </c>
      <c r="Q354" s="8">
        <v>0.57265910228746597</v>
      </c>
      <c r="R354" s="8">
        <v>69.046844482421875</v>
      </c>
      <c r="S354">
        <v>2.3331910000000001E-2</v>
      </c>
      <c r="T354">
        <v>4.1391339999999999E-2</v>
      </c>
      <c r="U354">
        <v>5.4166350000000002E-2</v>
      </c>
      <c r="V354">
        <v>6.5889959999999997E-2</v>
      </c>
      <c r="W354">
        <v>7.7753030000000001E-2</v>
      </c>
      <c r="X354">
        <v>9.0663419999999995E-2</v>
      </c>
      <c r="Y354">
        <v>0.10581077</v>
      </c>
      <c r="Z354">
        <v>0.12546767</v>
      </c>
      <c r="AA354">
        <v>0.15600263</v>
      </c>
      <c r="AB354">
        <v>0.25952291</v>
      </c>
    </row>
    <row r="355" spans="1:28">
      <c r="A355" s="1" t="s">
        <v>392</v>
      </c>
      <c r="B355" s="1" t="s">
        <v>393</v>
      </c>
      <c r="C355" s="1">
        <v>13</v>
      </c>
      <c r="D355" s="1">
        <v>2006</v>
      </c>
      <c r="E355" s="1" t="s">
        <v>409</v>
      </c>
      <c r="F355" s="9">
        <v>0.78391131307130368</v>
      </c>
      <c r="G355" s="13">
        <v>15</v>
      </c>
      <c r="H355" s="12">
        <v>8</v>
      </c>
      <c r="I355" s="15">
        <v>0.66100000000000003</v>
      </c>
      <c r="J355" s="2">
        <v>0.6559375524520874</v>
      </c>
      <c r="K355" s="2">
        <v>0.61689352989196777</v>
      </c>
      <c r="L355" s="2">
        <v>0.35672354698181152</v>
      </c>
      <c r="M355" s="7">
        <v>70.876999999999995</v>
      </c>
      <c r="N355" s="7">
        <v>15.98433971</v>
      </c>
      <c r="O355" s="4">
        <v>12.996955246619748</v>
      </c>
      <c r="P355" s="8">
        <v>0.39745240386630704</v>
      </c>
      <c r="Q355" s="8">
        <v>0.60387742333871453</v>
      </c>
      <c r="R355" s="8">
        <v>71.136817932128906</v>
      </c>
      <c r="S355">
        <v>2.63497E-2</v>
      </c>
      <c r="T355">
        <v>4.3477340000000003E-2</v>
      </c>
      <c r="U355">
        <v>5.6369330000000002E-2</v>
      </c>
      <c r="V355">
        <v>6.7482509999999996E-2</v>
      </c>
      <c r="W355">
        <v>7.8058080000000002E-2</v>
      </c>
      <c r="X355">
        <v>8.9056709999999997E-2</v>
      </c>
      <c r="Y355">
        <v>0.10165675</v>
      </c>
      <c r="Z355">
        <v>0.11808231</v>
      </c>
      <c r="AA355">
        <v>0.14494088999999999</v>
      </c>
      <c r="AB355">
        <v>0.27452638000000001</v>
      </c>
    </row>
    <row r="356" spans="1:28">
      <c r="A356" s="1" t="s">
        <v>392</v>
      </c>
      <c r="B356" s="1" t="s">
        <v>393</v>
      </c>
      <c r="C356" s="1">
        <v>13</v>
      </c>
      <c r="D356" s="1">
        <v>2007</v>
      </c>
      <c r="E356" s="1" t="s">
        <v>410</v>
      </c>
      <c r="F356" s="9">
        <v>0.7385811726353908</v>
      </c>
      <c r="G356" s="13">
        <v>16</v>
      </c>
      <c r="H356" s="12">
        <v>8</v>
      </c>
      <c r="I356" s="15">
        <v>0.63400000000000001</v>
      </c>
      <c r="J356" s="2">
        <v>0.42576548457145691</v>
      </c>
      <c r="K356" s="2">
        <v>0.7158048152923584</v>
      </c>
      <c r="L356" s="2">
        <v>0.33847442269325256</v>
      </c>
      <c r="M356" s="7">
        <v>71.056600000000003</v>
      </c>
      <c r="N356" s="7">
        <v>15.90223026</v>
      </c>
      <c r="O356" s="4">
        <v>10.844001843359365</v>
      </c>
      <c r="P356" s="8">
        <v>0.38261591565407715</v>
      </c>
      <c r="Q356" s="8">
        <v>0.57311693935773678</v>
      </c>
      <c r="R356" s="8">
        <v>72.111854553222656</v>
      </c>
      <c r="S356">
        <v>2.6263040000000001E-2</v>
      </c>
      <c r="T356">
        <v>4.2916990000000002E-2</v>
      </c>
      <c r="U356">
        <v>5.5792790000000002E-2</v>
      </c>
      <c r="V356">
        <v>6.7062499999999997E-2</v>
      </c>
      <c r="W356">
        <v>7.789306E-2</v>
      </c>
      <c r="X356">
        <v>8.923391E-2</v>
      </c>
      <c r="Y356">
        <v>0.10228938999999999</v>
      </c>
      <c r="Z356">
        <v>0.11936647</v>
      </c>
      <c r="AA356">
        <v>0.14733767</v>
      </c>
      <c r="AB356">
        <v>0.27184417999999999</v>
      </c>
    </row>
    <row r="357" spans="1:28">
      <c r="A357" s="1" t="s">
        <v>392</v>
      </c>
      <c r="B357" s="1" t="s">
        <v>393</v>
      </c>
      <c r="C357" s="1">
        <v>13</v>
      </c>
      <c r="D357" s="1">
        <v>2008</v>
      </c>
      <c r="E357" s="1" t="s">
        <v>411</v>
      </c>
      <c r="F357" s="9">
        <v>0.75554055398571118</v>
      </c>
      <c r="G357" s="13">
        <v>17</v>
      </c>
      <c r="H357" s="12">
        <v>8</v>
      </c>
      <c r="I357" s="15">
        <v>0.63200000000000001</v>
      </c>
      <c r="J357" s="2">
        <v>0.52285486459732056</v>
      </c>
      <c r="K357" s="2">
        <v>0.77732622623443604</v>
      </c>
      <c r="L357" s="2">
        <v>0.23015426099300385</v>
      </c>
      <c r="M357" s="7">
        <v>72.035799999999995</v>
      </c>
      <c r="N357" s="7">
        <v>15.92555046</v>
      </c>
      <c r="O357" s="4">
        <v>-2.2205782068716502</v>
      </c>
      <c r="P357" s="8">
        <v>0.39257504583859959</v>
      </c>
      <c r="Q357" s="8">
        <v>0.51918950775624617</v>
      </c>
      <c r="R357" s="8">
        <v>71.920181274414063</v>
      </c>
      <c r="S357">
        <v>2.4983780000000001E-2</v>
      </c>
      <c r="T357">
        <v>4.1574180000000002E-2</v>
      </c>
      <c r="U357">
        <v>5.4454179999999998E-2</v>
      </c>
      <c r="V357">
        <v>6.5755709999999995E-2</v>
      </c>
      <c r="W357">
        <v>7.6635720000000004E-2</v>
      </c>
      <c r="X357">
        <v>8.8043860000000002E-2</v>
      </c>
      <c r="Y357">
        <v>0.10119286</v>
      </c>
      <c r="Z357">
        <v>0.11841517999999999</v>
      </c>
      <c r="AA357">
        <v>0.14668306</v>
      </c>
      <c r="AB357">
        <v>0.2822615</v>
      </c>
    </row>
    <row r="358" spans="1:28">
      <c r="A358" s="1" t="s">
        <v>392</v>
      </c>
      <c r="B358" s="1" t="s">
        <v>393</v>
      </c>
      <c r="C358" s="1">
        <v>13</v>
      </c>
      <c r="D358" s="1">
        <v>2009</v>
      </c>
      <c r="E358" s="1" t="s">
        <v>412</v>
      </c>
      <c r="F358" s="9">
        <v>0.77340138596108365</v>
      </c>
      <c r="G358" s="13">
        <v>18</v>
      </c>
      <c r="H358" s="12">
        <v>8</v>
      </c>
      <c r="I358" s="15">
        <v>0.63800000000000001</v>
      </c>
      <c r="J358" s="2">
        <v>0.62109494209289551</v>
      </c>
      <c r="K358" s="2">
        <v>0.78991663455963135</v>
      </c>
      <c r="L358" s="2">
        <v>0.20216101408004761</v>
      </c>
      <c r="M358" s="7">
        <v>72.754000000000005</v>
      </c>
      <c r="N358" s="7">
        <v>15.57306004</v>
      </c>
      <c r="O358" s="4">
        <v>-12.820749085244287</v>
      </c>
      <c r="P358" s="8">
        <v>0.42214034857248484</v>
      </c>
      <c r="Q358" s="8">
        <v>0.44198418232244957</v>
      </c>
      <c r="R358" s="8">
        <v>71.224540710449219</v>
      </c>
      <c r="S358">
        <v>1.891849E-2</v>
      </c>
      <c r="T358">
        <v>3.7521220000000001E-2</v>
      </c>
      <c r="U358">
        <v>5.189365E-2</v>
      </c>
      <c r="V358">
        <v>6.4466239999999994E-2</v>
      </c>
      <c r="W358">
        <v>7.6542159999999998E-2</v>
      </c>
      <c r="X358">
        <v>8.9178649999999998E-2</v>
      </c>
      <c r="Y358">
        <v>0.10371241</v>
      </c>
      <c r="Z358">
        <v>0.12269484</v>
      </c>
      <c r="AA358">
        <v>0.15368530999999999</v>
      </c>
      <c r="AB358">
        <v>0.28138702999999998</v>
      </c>
    </row>
    <row r="359" spans="1:28">
      <c r="A359" s="1" t="s">
        <v>392</v>
      </c>
      <c r="B359" s="1" t="s">
        <v>393</v>
      </c>
      <c r="C359" s="1">
        <v>13</v>
      </c>
      <c r="D359" s="1">
        <v>2010</v>
      </c>
      <c r="E359" s="1" t="s">
        <v>413</v>
      </c>
      <c r="F359" s="9">
        <v>0.79065565610546629</v>
      </c>
      <c r="G359" s="13">
        <v>19</v>
      </c>
      <c r="H359" s="12">
        <v>8</v>
      </c>
      <c r="I359" s="15">
        <v>0.64200000000000002</v>
      </c>
      <c r="J359" s="2">
        <v>0.72625672817230225</v>
      </c>
      <c r="K359" s="2">
        <v>0.75860404968261719</v>
      </c>
      <c r="L359" s="2">
        <v>0.2038089781999588</v>
      </c>
      <c r="M359" s="7">
        <v>72.953800000000001</v>
      </c>
      <c r="N359" s="7">
        <v>15.50370026</v>
      </c>
      <c r="O359" s="4">
        <v>-2.4618556538617042</v>
      </c>
      <c r="P359" s="8">
        <v>0.5325837932151628</v>
      </c>
      <c r="Q359" s="8">
        <v>0.55346401311810378</v>
      </c>
      <c r="R359" s="8">
        <v>72.613975524902344</v>
      </c>
      <c r="S359">
        <v>2.193525E-2</v>
      </c>
      <c r="T359">
        <v>4.171068E-2</v>
      </c>
      <c r="U359">
        <v>5.6469239999999997E-2</v>
      </c>
      <c r="V359">
        <v>6.9114709999999996E-2</v>
      </c>
      <c r="W359">
        <v>8.1082810000000005E-2</v>
      </c>
      <c r="X359">
        <v>9.3455510000000006E-2</v>
      </c>
      <c r="Y359">
        <v>0.10751985999999999</v>
      </c>
      <c r="Z359">
        <v>0.12563131</v>
      </c>
      <c r="AA359">
        <v>0.15448637000000001</v>
      </c>
      <c r="AB359">
        <v>0.24859426000000001</v>
      </c>
    </row>
    <row r="360" spans="1:28">
      <c r="A360" s="1" t="s">
        <v>392</v>
      </c>
      <c r="B360" s="1" t="s">
        <v>393</v>
      </c>
      <c r="C360" s="1">
        <v>13</v>
      </c>
      <c r="D360" s="1">
        <v>2011</v>
      </c>
      <c r="E360" s="1" t="s">
        <v>414</v>
      </c>
      <c r="F360" s="9">
        <v>0.78107451372119663</v>
      </c>
      <c r="G360" s="13">
        <v>20</v>
      </c>
      <c r="H360" s="12">
        <v>8</v>
      </c>
      <c r="I360" s="15">
        <v>0.67100000000000004</v>
      </c>
      <c r="J360" s="2">
        <v>0.69235265254974365</v>
      </c>
      <c r="K360" s="2">
        <v>0.74016880989074707</v>
      </c>
      <c r="L360" s="2">
        <v>0.27934372425079346</v>
      </c>
      <c r="M360" s="7">
        <v>73.693399999999997</v>
      </c>
      <c r="N360" s="7">
        <v>15.530170439999999</v>
      </c>
      <c r="O360" s="4">
        <v>4.4489868319925705</v>
      </c>
      <c r="P360" s="8">
        <v>0.59779890952365533</v>
      </c>
      <c r="Q360" s="8">
        <v>0.65710555236229395</v>
      </c>
      <c r="R360" s="8">
        <v>73.192916870117188</v>
      </c>
      <c r="S360">
        <v>2.6418009999999999E-2</v>
      </c>
      <c r="T360">
        <v>4.414419E-2</v>
      </c>
      <c r="U360">
        <v>5.7710959999999999E-2</v>
      </c>
      <c r="V360">
        <v>6.9506250000000006E-2</v>
      </c>
      <c r="W360">
        <v>8.0780539999999998E-2</v>
      </c>
      <c r="X360">
        <v>9.2523789999999995E-2</v>
      </c>
      <c r="Y360">
        <v>0.10595909000000001</v>
      </c>
      <c r="Z360">
        <v>0.12337533000000001</v>
      </c>
      <c r="AA360">
        <v>0.1513864</v>
      </c>
      <c r="AB360">
        <v>0.24819542999999999</v>
      </c>
    </row>
    <row r="361" spans="1:28">
      <c r="A361" s="1" t="s">
        <v>392</v>
      </c>
      <c r="B361" s="1" t="s">
        <v>393</v>
      </c>
      <c r="C361" s="1">
        <v>13</v>
      </c>
      <c r="D361" s="1">
        <v>2012</v>
      </c>
      <c r="E361" s="1" t="s">
        <v>415</v>
      </c>
      <c r="F361" s="9">
        <v>0.81089564025653582</v>
      </c>
      <c r="G361" s="13">
        <v>21</v>
      </c>
      <c r="H361" s="12">
        <v>8</v>
      </c>
      <c r="I361" s="15">
        <v>0.67300000000000004</v>
      </c>
      <c r="J361" s="2">
        <v>0.83231824636459351</v>
      </c>
      <c r="K361" s="2">
        <v>0.77992206811904907</v>
      </c>
      <c r="L361" s="2">
        <v>0.23822313547134399</v>
      </c>
      <c r="M361" s="7">
        <v>73.744699999999995</v>
      </c>
      <c r="N361" s="7">
        <v>15.38467979</v>
      </c>
      <c r="O361" s="4">
        <v>8.3732322918942401</v>
      </c>
      <c r="P361" s="8">
        <v>0.61443753105835475</v>
      </c>
      <c r="Q361" s="8">
        <v>0.66784688604574205</v>
      </c>
      <c r="R361" s="8">
        <v>74.435546875</v>
      </c>
      <c r="S361">
        <v>2.4194170000000001E-2</v>
      </c>
      <c r="T361">
        <v>4.1322409999999997E-2</v>
      </c>
      <c r="U361">
        <v>5.4709720000000003E-2</v>
      </c>
      <c r="V361">
        <v>6.649948E-2</v>
      </c>
      <c r="W361">
        <v>7.7872999999999998E-2</v>
      </c>
      <c r="X361">
        <v>8.9810299999999996E-2</v>
      </c>
      <c r="Y361">
        <v>0.10356864</v>
      </c>
      <c r="Z361">
        <v>0.12156222999999999</v>
      </c>
      <c r="AA361">
        <v>0.15094653999999999</v>
      </c>
      <c r="AB361">
        <v>0.26951350000000002</v>
      </c>
    </row>
    <row r="362" spans="1:28">
      <c r="A362" s="1" t="s">
        <v>392</v>
      </c>
      <c r="B362" s="1" t="s">
        <v>393</v>
      </c>
      <c r="C362" s="1">
        <v>13</v>
      </c>
      <c r="D362" s="1">
        <v>2013</v>
      </c>
      <c r="E362" s="1" t="s">
        <v>416</v>
      </c>
      <c r="F362" s="9">
        <v>0.82128408067663761</v>
      </c>
      <c r="G362" s="13">
        <v>22</v>
      </c>
      <c r="H362" s="12">
        <v>8</v>
      </c>
      <c r="I362" s="15">
        <v>0.71</v>
      </c>
      <c r="J362" s="2">
        <v>0.8841242790222168</v>
      </c>
      <c r="K362" s="2">
        <v>0.76200491189956665</v>
      </c>
      <c r="L362" s="2">
        <v>0.32152447104454041</v>
      </c>
      <c r="M362" s="7">
        <v>74.182500000000005</v>
      </c>
      <c r="N362" s="7">
        <v>15.8287096</v>
      </c>
      <c r="O362" s="4">
        <v>3.1091872451248292</v>
      </c>
      <c r="P362" s="8">
        <v>0.60395173240505851</v>
      </c>
      <c r="Q362" s="8">
        <v>0.64762681980446613</v>
      </c>
      <c r="R362" s="8">
        <v>74.576889038085938</v>
      </c>
      <c r="S362">
        <v>2.6122900000000001E-2</v>
      </c>
      <c r="T362">
        <v>4.1417849999999999E-2</v>
      </c>
      <c r="U362">
        <v>5.3960540000000001E-2</v>
      </c>
      <c r="V362">
        <v>6.5333920000000004E-2</v>
      </c>
      <c r="W362">
        <v>7.6524819999999993E-2</v>
      </c>
      <c r="X362">
        <v>8.8440069999999996E-2</v>
      </c>
      <c r="Y362">
        <v>0.10232425000000001</v>
      </c>
      <c r="Z362">
        <v>0.12064242</v>
      </c>
      <c r="AA362">
        <v>0.15078374</v>
      </c>
      <c r="AB362">
        <v>0.27444949000000002</v>
      </c>
    </row>
    <row r="363" spans="1:28">
      <c r="A363" s="1" t="s">
        <v>392</v>
      </c>
      <c r="B363" s="1" t="s">
        <v>393</v>
      </c>
      <c r="C363" s="1">
        <v>13</v>
      </c>
      <c r="D363" s="1">
        <v>2014</v>
      </c>
      <c r="E363" s="1" t="s">
        <v>417</v>
      </c>
      <c r="F363" s="9">
        <v>0.85296113471227408</v>
      </c>
      <c r="G363" s="13">
        <v>23</v>
      </c>
      <c r="H363" s="12">
        <v>8</v>
      </c>
      <c r="I363" s="15">
        <v>0.71799999999999997</v>
      </c>
      <c r="J363" s="2">
        <v>0.95441967248916626</v>
      </c>
      <c r="K363" s="2">
        <v>0.87082880735397339</v>
      </c>
      <c r="L363" s="2">
        <v>0.41017153859138489</v>
      </c>
      <c r="M363" s="7">
        <v>74.431899999999999</v>
      </c>
      <c r="N363" s="7">
        <v>15.81700039</v>
      </c>
      <c r="O363" s="4">
        <v>2.8642665058997636</v>
      </c>
      <c r="P363" s="8">
        <v>0.61134652698774006</v>
      </c>
      <c r="Q363" s="8">
        <v>0.64076174006706743</v>
      </c>
      <c r="R363" s="8">
        <v>75.051750183105469</v>
      </c>
      <c r="S363">
        <v>2.6122900000000001E-2</v>
      </c>
      <c r="T363">
        <v>4.1417849999999999E-2</v>
      </c>
      <c r="U363">
        <v>5.3960540000000001E-2</v>
      </c>
      <c r="V363">
        <v>6.5333920000000004E-2</v>
      </c>
      <c r="W363">
        <v>7.6524819999999993E-2</v>
      </c>
      <c r="X363">
        <v>8.8440069999999996E-2</v>
      </c>
      <c r="Y363">
        <v>0.10232425000000001</v>
      </c>
      <c r="Z363">
        <v>0.12064242</v>
      </c>
      <c r="AA363">
        <v>0.15078374</v>
      </c>
      <c r="AB363">
        <v>0.27444949000000002</v>
      </c>
    </row>
    <row r="364" spans="1:28">
      <c r="A364" s="1" t="s">
        <v>392</v>
      </c>
      <c r="B364" s="1" t="s">
        <v>393</v>
      </c>
      <c r="C364" s="1">
        <v>13</v>
      </c>
      <c r="D364" s="1">
        <v>2015</v>
      </c>
      <c r="E364" s="1" t="s">
        <v>418</v>
      </c>
      <c r="F364" s="9">
        <v>0.87546344214160843</v>
      </c>
      <c r="G364" s="13">
        <v>24</v>
      </c>
      <c r="H364" s="12">
        <v>8</v>
      </c>
      <c r="I364" s="15">
        <v>0.72</v>
      </c>
      <c r="J364" s="2">
        <v>1.0860050916671753</v>
      </c>
      <c r="K364" s="2">
        <v>0.79036247730255127</v>
      </c>
      <c r="L364" s="2">
        <v>0.46409279108047485</v>
      </c>
      <c r="M364" s="7">
        <v>74.685400000000001</v>
      </c>
      <c r="N364" s="7">
        <v>15.831399920000001</v>
      </c>
      <c r="O364" s="4">
        <v>4.7389479157398995</v>
      </c>
      <c r="P364" s="8">
        <v>0.60252027032581545</v>
      </c>
      <c r="Q364" s="8">
        <v>0.61975549042846345</v>
      </c>
      <c r="R364" s="8">
        <v>75.352027893066406</v>
      </c>
      <c r="S364">
        <v>2.6122900000000001E-2</v>
      </c>
      <c r="T364">
        <v>4.1417849999999999E-2</v>
      </c>
      <c r="U364">
        <v>5.3960540000000001E-2</v>
      </c>
      <c r="V364">
        <v>6.5333920000000004E-2</v>
      </c>
      <c r="W364">
        <v>7.6524819999999993E-2</v>
      </c>
      <c r="X364">
        <v>8.8440069999999996E-2</v>
      </c>
      <c r="Y364">
        <v>0.10232425000000001</v>
      </c>
      <c r="Z364">
        <v>0.12064242</v>
      </c>
      <c r="AA364">
        <v>0.15078374</v>
      </c>
      <c r="AB364">
        <v>0.27444949000000002</v>
      </c>
    </row>
    <row r="365" spans="1:28">
      <c r="A365" s="1" t="s">
        <v>392</v>
      </c>
      <c r="B365" s="1" t="s">
        <v>393</v>
      </c>
      <c r="C365" s="1">
        <v>13</v>
      </c>
      <c r="D365" s="1">
        <v>2016</v>
      </c>
      <c r="E365" s="1" t="s">
        <v>419</v>
      </c>
      <c r="F365" s="9">
        <v>0.86751009023762404</v>
      </c>
      <c r="G365" s="13">
        <v>25</v>
      </c>
      <c r="H365" s="12">
        <v>8</v>
      </c>
      <c r="I365" s="15">
        <v>0.71099999999999997</v>
      </c>
      <c r="J365" s="2">
        <v>1.0005418062210083</v>
      </c>
      <c r="K365" s="2">
        <v>0.95198982954025269</v>
      </c>
      <c r="L365" s="2">
        <v>0.42530950903892517</v>
      </c>
      <c r="M365" s="7">
        <v>74.753500000000003</v>
      </c>
      <c r="N365" s="7">
        <v>15.982689860000001</v>
      </c>
      <c r="O365" s="4">
        <v>3.3074199650140628</v>
      </c>
      <c r="P365" s="8">
        <v>0.59577324384017172</v>
      </c>
      <c r="Q365" s="8">
        <v>0.5925753421461174</v>
      </c>
      <c r="R365" s="8">
        <v>78.931419372558594</v>
      </c>
      <c r="S365">
        <f>S364</f>
        <v>2.6122900000000001E-2</v>
      </c>
      <c r="T365">
        <f t="shared" ref="T365" si="93">T364</f>
        <v>4.1417849999999999E-2</v>
      </c>
      <c r="U365">
        <f t="shared" ref="U365" si="94">U364</f>
        <v>5.3960540000000001E-2</v>
      </c>
      <c r="V365">
        <f t="shared" ref="V365" si="95">V364</f>
        <v>6.5333920000000004E-2</v>
      </c>
      <c r="W365">
        <f t="shared" ref="W365" si="96">W364</f>
        <v>7.6524819999999993E-2</v>
      </c>
      <c r="X365">
        <f t="shared" ref="X365" si="97">X364</f>
        <v>8.8440069999999996E-2</v>
      </c>
      <c r="Y365">
        <f t="shared" ref="Y365" si="98">Y364</f>
        <v>0.10232425000000001</v>
      </c>
      <c r="Z365">
        <f t="shared" ref="Z365" si="99">Z364</f>
        <v>0.12064242</v>
      </c>
      <c r="AA365">
        <f t="shared" ref="AA365" si="100">AA364</f>
        <v>0.15078374</v>
      </c>
      <c r="AB365">
        <f t="shared" ref="AB365" si="101">AB364</f>
        <v>0.27444949000000002</v>
      </c>
    </row>
    <row r="366" spans="1:28">
      <c r="A366" s="1" t="s">
        <v>420</v>
      </c>
      <c r="B366" s="1" t="s">
        <v>421</v>
      </c>
      <c r="C366" s="1">
        <v>16</v>
      </c>
      <c r="D366" s="1">
        <v>1991</v>
      </c>
      <c r="E366" s="1" t="s">
        <v>422</v>
      </c>
      <c r="F366" s="9">
        <v>0.55247838268768912</v>
      </c>
      <c r="G366" s="13">
        <v>0</v>
      </c>
      <c r="H366" s="12">
        <v>5</v>
      </c>
      <c r="I366" s="15">
        <v>0.32600000000000001</v>
      </c>
      <c r="J366" s="2">
        <f>J367+0.0130642133374368</f>
        <v>-0.15014425544969501</v>
      </c>
      <c r="K366" s="2">
        <f>K367+0.010707046716444</f>
        <v>-6.7594860349931798E-2</v>
      </c>
      <c r="L366" s="2">
        <f>L367-0.0144480928297966</f>
        <v>-0.50966697162197494</v>
      </c>
      <c r="M366" s="6">
        <v>66.977099999999993</v>
      </c>
      <c r="N366" s="6">
        <v>7.3673746439999999</v>
      </c>
      <c r="O366" s="4">
        <f>O367-0.516324282042729</f>
        <v>-8.2700141249666377</v>
      </c>
      <c r="P366" s="8">
        <f>P367+0.00983535952215378</f>
        <v>0.64060167870104934</v>
      </c>
      <c r="Q366" s="8">
        <f>Q367+-0.00329927882046536</f>
        <v>0.66570650933743147</v>
      </c>
      <c r="R366" s="8">
        <v>31.260543823242188</v>
      </c>
      <c r="S366">
        <v>2.5628129999999999E-2</v>
      </c>
      <c r="T366">
        <v>4.1214050000000002E-2</v>
      </c>
      <c r="U366">
        <v>5.5136119999999997E-2</v>
      </c>
      <c r="V366">
        <v>6.8381730000000002E-2</v>
      </c>
      <c r="W366">
        <v>8.1716010000000006E-2</v>
      </c>
      <c r="X366">
        <v>9.5935210000000007E-2</v>
      </c>
      <c r="Y366">
        <v>0.11214944</v>
      </c>
      <c r="Z366">
        <v>0.13239656</v>
      </c>
      <c r="AA366">
        <v>0.16182542999999999</v>
      </c>
      <c r="AB366">
        <v>0.22561734</v>
      </c>
    </row>
    <row r="367" spans="1:28">
      <c r="A367" s="1" t="s">
        <v>420</v>
      </c>
      <c r="B367" s="1" t="s">
        <v>421</v>
      </c>
      <c r="C367" s="1">
        <v>16</v>
      </c>
      <c r="D367" s="1">
        <v>1992</v>
      </c>
      <c r="E367" s="1" t="s">
        <v>423</v>
      </c>
      <c r="F367" s="9">
        <v>0.54135056556980776</v>
      </c>
      <c r="G367" s="13">
        <v>1</v>
      </c>
      <c r="H367" s="12">
        <v>5</v>
      </c>
      <c r="I367" s="15">
        <v>0.38</v>
      </c>
      <c r="J367" s="2">
        <f>J368+0.0130642133374368</f>
        <v>-0.1632084687871318</v>
      </c>
      <c r="K367" s="2">
        <f>K368+0.010707046716444</f>
        <v>-7.8301907066375798E-2</v>
      </c>
      <c r="L367" s="2">
        <f>L368-0.0144480928297966</f>
        <v>-0.4952188787921783</v>
      </c>
      <c r="M367" s="6">
        <v>66.960499999999996</v>
      </c>
      <c r="N367" s="6">
        <v>7.6079524479999998</v>
      </c>
      <c r="O367" s="4">
        <f>O368-0.516324282042729</f>
        <v>-7.7536898429239081</v>
      </c>
      <c r="P367" s="8">
        <f>P368+0.00983535952215378</f>
        <v>0.63076631917889558</v>
      </c>
      <c r="Q367" s="8">
        <f>Q368+-0.00329927882046536</f>
        <v>0.6690057881578968</v>
      </c>
      <c r="R367" s="8">
        <v>33.531337738037109</v>
      </c>
      <c r="S367">
        <v>2.1798870000000001E-2</v>
      </c>
      <c r="T367">
        <v>3.862401E-2</v>
      </c>
      <c r="U367">
        <v>5.3812680000000002E-2</v>
      </c>
      <c r="V367">
        <v>6.8311419999999998E-2</v>
      </c>
      <c r="W367">
        <v>8.2865330000000001E-2</v>
      </c>
      <c r="X367">
        <v>9.8239409999999999E-2</v>
      </c>
      <c r="Y367">
        <v>0.11545904999999999</v>
      </c>
      <c r="Z367">
        <v>0.13630086</v>
      </c>
      <c r="AA367">
        <v>0.16492572</v>
      </c>
      <c r="AB367">
        <v>0.21966266000000001</v>
      </c>
    </row>
    <row r="368" spans="1:28">
      <c r="A368" s="1" t="s">
        <v>420</v>
      </c>
      <c r="B368" s="1" t="s">
        <v>421</v>
      </c>
      <c r="C368" s="1">
        <v>16</v>
      </c>
      <c r="D368" s="1">
        <v>1993</v>
      </c>
      <c r="E368" s="1" t="s">
        <v>424</v>
      </c>
      <c r="F368" s="9">
        <v>0.53599366180518893</v>
      </c>
      <c r="G368" s="13">
        <v>2</v>
      </c>
      <c r="H368" s="12">
        <v>5</v>
      </c>
      <c r="I368" s="15">
        <v>0.36599999999999999</v>
      </c>
      <c r="J368" s="2">
        <f>J369+0.0130642133374368</f>
        <v>-0.17627268212456859</v>
      </c>
      <c r="K368" s="2">
        <f>K369+0.010707046716444</f>
        <v>-8.9008953782819797E-2</v>
      </c>
      <c r="L368" s="2">
        <f>L369-0.0144480928297966</f>
        <v>-0.48077078596238171</v>
      </c>
      <c r="M368" s="6">
        <v>66.543400000000005</v>
      </c>
      <c r="N368" s="6">
        <v>7.856386197</v>
      </c>
      <c r="O368" s="4">
        <f>O369-0.516324282042729</f>
        <v>-7.2373655608811793</v>
      </c>
      <c r="P368" s="8">
        <f>P369+0.00983535952215378</f>
        <v>0.62093095965674183</v>
      </c>
      <c r="Q368" s="8">
        <f>Q369+-0.00329927882046536</f>
        <v>0.67230506697836212</v>
      </c>
      <c r="R368" s="8">
        <v>36.083198547363281</v>
      </c>
      <c r="S368">
        <v>1.7969619999999999E-2</v>
      </c>
      <c r="T368">
        <v>3.6033969999999999E-2</v>
      </c>
      <c r="U368">
        <v>5.248924E-2</v>
      </c>
      <c r="V368">
        <v>6.8241109999999994E-2</v>
      </c>
      <c r="W368">
        <v>8.4014649999999996E-2</v>
      </c>
      <c r="X368">
        <v>0.10054361000000001</v>
      </c>
      <c r="Y368">
        <v>0.11876866</v>
      </c>
      <c r="Z368">
        <v>0.14020516</v>
      </c>
      <c r="AA368">
        <v>0.16802600000000001</v>
      </c>
      <c r="AB368">
        <v>0.21370797999999999</v>
      </c>
    </row>
    <row r="369" spans="1:28">
      <c r="A369" s="1" t="s">
        <v>420</v>
      </c>
      <c r="B369" s="1" t="s">
        <v>421</v>
      </c>
      <c r="C369" s="1">
        <v>16</v>
      </c>
      <c r="D369" s="1">
        <v>1994</v>
      </c>
      <c r="E369" s="1" t="s">
        <v>425</v>
      </c>
      <c r="F369" s="9">
        <v>0.5097060065439768</v>
      </c>
      <c r="G369" s="13">
        <v>3</v>
      </c>
      <c r="H369" s="12">
        <v>7</v>
      </c>
      <c r="I369" s="15">
        <v>0.41399999999999998</v>
      </c>
      <c r="J369" s="2">
        <f>J370+0.0130642133374368</f>
        <v>-0.18933689546200538</v>
      </c>
      <c r="K369" s="2">
        <f>K370+0.010707046716444</f>
        <v>-9.9716000499263796E-2</v>
      </c>
      <c r="L369" s="2">
        <f>L370-0.0144480928297966</f>
        <v>-0.46632269313258512</v>
      </c>
      <c r="M369" s="6">
        <v>65.070099999999996</v>
      </c>
      <c r="N369" s="6">
        <v>8.1129324199999999</v>
      </c>
      <c r="O369" s="4">
        <f>O370-0.516324282042729</f>
        <v>-6.7210412788384506</v>
      </c>
      <c r="P369" s="8">
        <f>P370+0.00983535952215378</f>
        <v>0.61109560013458808</v>
      </c>
      <c r="Q369" s="8">
        <f>Q370+-0.00329927882046536</f>
        <v>0.67560434579882744</v>
      </c>
      <c r="R369" s="8">
        <v>38.787826538085938</v>
      </c>
      <c r="S369">
        <v>1.4140359999999999E-2</v>
      </c>
      <c r="T369">
        <v>3.3443929999999997E-2</v>
      </c>
      <c r="U369">
        <v>5.1165799999999997E-2</v>
      </c>
      <c r="V369">
        <v>6.8170809999999998E-2</v>
      </c>
      <c r="W369">
        <v>8.5163970000000006E-2</v>
      </c>
      <c r="X369">
        <v>0.10284781</v>
      </c>
      <c r="Y369">
        <v>0.12207827</v>
      </c>
      <c r="Z369">
        <v>0.14410945</v>
      </c>
      <c r="AA369">
        <v>0.17112628999999999</v>
      </c>
      <c r="AB369">
        <v>0.2077533</v>
      </c>
    </row>
    <row r="370" spans="1:28">
      <c r="A370" s="1" t="s">
        <v>420</v>
      </c>
      <c r="B370" s="1" t="s">
        <v>421</v>
      </c>
      <c r="C370" s="1">
        <v>16</v>
      </c>
      <c r="D370" s="1">
        <v>1995</v>
      </c>
      <c r="E370" s="1" t="s">
        <v>426</v>
      </c>
      <c r="F370" s="9">
        <v>0.5020577107126214</v>
      </c>
      <c r="G370" s="13">
        <v>4</v>
      </c>
      <c r="H370" s="12">
        <v>7</v>
      </c>
      <c r="I370" s="15">
        <v>0.42699999999999999</v>
      </c>
      <c r="J370" s="2">
        <f>J371+0.0130642133374368</f>
        <v>-0.20240110879944218</v>
      </c>
      <c r="K370" s="2">
        <f>K371+0.010707046716444</f>
        <v>-0.1104230472157078</v>
      </c>
      <c r="L370" s="2">
        <f>L371-0.0144480928297966</f>
        <v>-0.45187460030278853</v>
      </c>
      <c r="M370" s="6">
        <v>65.098500000000001</v>
      </c>
      <c r="N370" s="6">
        <v>8.3778560280000001</v>
      </c>
      <c r="O370" s="4">
        <f>O371-0.516324282042729</f>
        <v>-6.2047169967957219</v>
      </c>
      <c r="P370" s="8">
        <v>0.60126024061243433</v>
      </c>
      <c r="Q370" s="8">
        <v>0.67890362461929277</v>
      </c>
      <c r="R370" s="8">
        <v>40.394130706787109</v>
      </c>
      <c r="S370">
        <v>1.441242E-2</v>
      </c>
      <c r="T370">
        <v>3.2957670000000001E-2</v>
      </c>
      <c r="U370">
        <v>4.9672019999999997E-2</v>
      </c>
      <c r="V370">
        <v>6.5628489999999998E-2</v>
      </c>
      <c r="W370">
        <v>8.1678390000000003E-2</v>
      </c>
      <c r="X370">
        <v>9.8698999999999995E-2</v>
      </c>
      <c r="Y370">
        <v>0.11786015</v>
      </c>
      <c r="Z370">
        <v>0.14113265</v>
      </c>
      <c r="AA370">
        <v>0.17272597000000001</v>
      </c>
      <c r="AB370">
        <v>0.22523323000000001</v>
      </c>
    </row>
    <row r="371" spans="1:28">
      <c r="A371" s="1" t="s">
        <v>420</v>
      </c>
      <c r="B371" s="1" t="s">
        <v>421</v>
      </c>
      <c r="C371" s="1">
        <v>16</v>
      </c>
      <c r="D371" s="1">
        <v>1996</v>
      </c>
      <c r="E371" s="1" t="s">
        <v>427</v>
      </c>
      <c r="F371" s="9">
        <v>0.49568241047389738</v>
      </c>
      <c r="G371" s="13">
        <v>5</v>
      </c>
      <c r="H371" s="12">
        <v>7</v>
      </c>
      <c r="I371" s="15">
        <v>0.42499999999999999</v>
      </c>
      <c r="J371" s="2">
        <v>-0.21546532213687897</v>
      </c>
      <c r="K371" s="2">
        <v>-0.12113009393215179</v>
      </c>
      <c r="L371" s="2">
        <v>-0.43742650747299194</v>
      </c>
      <c r="M371" s="6">
        <v>64.241399999999999</v>
      </c>
      <c r="N371" s="6">
        <v>8.6514305789999995</v>
      </c>
      <c r="O371" s="4">
        <v>-5.6883927147529931</v>
      </c>
      <c r="P371" s="8">
        <v>0.55328255164883589</v>
      </c>
      <c r="Q371" s="8">
        <v>0.73909280875227412</v>
      </c>
      <c r="R371" s="8">
        <v>43.407424926757813</v>
      </c>
      <c r="S371">
        <v>1.253542E-2</v>
      </c>
      <c r="T371">
        <v>3.1375350000000003E-2</v>
      </c>
      <c r="U371">
        <v>4.833672E-2</v>
      </c>
      <c r="V371">
        <v>6.4528719999999998E-2</v>
      </c>
      <c r="W371">
        <v>8.0831E-2</v>
      </c>
      <c r="X371">
        <v>9.8154549999999993E-2</v>
      </c>
      <c r="Y371">
        <v>0.11772573</v>
      </c>
      <c r="Z371">
        <v>0.14163904999999999</v>
      </c>
      <c r="AA371">
        <v>0.17446099000000001</v>
      </c>
      <c r="AB371">
        <v>0.23041243</v>
      </c>
    </row>
    <row r="372" spans="1:28">
      <c r="A372" s="1" t="s">
        <v>420</v>
      </c>
      <c r="B372" s="1" t="s">
        <v>421</v>
      </c>
      <c r="C372" s="1">
        <v>16</v>
      </c>
      <c r="D372" s="1">
        <v>1997</v>
      </c>
      <c r="E372" s="1" t="s">
        <v>428</v>
      </c>
      <c r="F372" s="9">
        <v>0.48254677864483303</v>
      </c>
      <c r="G372" s="13">
        <v>6</v>
      </c>
      <c r="H372" s="12">
        <v>7</v>
      </c>
      <c r="I372" s="15">
        <v>0.42299999999999999</v>
      </c>
      <c r="J372" s="3">
        <f>AVERAGE(J371,J373)</f>
        <v>-0.27802541106939316</v>
      </c>
      <c r="K372" s="3">
        <f>AVERAGE(K371,K373)</f>
        <v>-9.2336826026439667E-2</v>
      </c>
      <c r="L372" s="3">
        <f>AVERAGE(L371,L373)</f>
        <v>-0.41861607134342194</v>
      </c>
      <c r="M372" s="6">
        <v>65.171700000000001</v>
      </c>
      <c r="N372" s="6">
        <v>8.9339385650000001</v>
      </c>
      <c r="O372" s="4">
        <v>2.0236974724166004</v>
      </c>
      <c r="P372" s="8">
        <v>0.53200115510024415</v>
      </c>
      <c r="Q372" s="8">
        <v>0.74360284737817473</v>
      </c>
      <c r="R372" s="8">
        <v>45.9178466796875</v>
      </c>
      <c r="S372">
        <v>1.1805609999999999E-2</v>
      </c>
      <c r="T372">
        <v>3.063339E-2</v>
      </c>
      <c r="U372">
        <v>4.7839529999999998E-2</v>
      </c>
      <c r="V372">
        <v>6.4783519999999997E-2</v>
      </c>
      <c r="W372">
        <v>8.2043989999999997E-2</v>
      </c>
      <c r="X372">
        <v>0.10014323</v>
      </c>
      <c r="Y372">
        <v>0.11978695</v>
      </c>
      <c r="Z372">
        <v>0.14226005999999999</v>
      </c>
      <c r="AA372">
        <v>0.17084946000000001</v>
      </c>
      <c r="AB372">
        <v>0.22985425000000001</v>
      </c>
    </row>
    <row r="373" spans="1:28">
      <c r="A373" s="1" t="s">
        <v>420</v>
      </c>
      <c r="B373" s="1" t="s">
        <v>421</v>
      </c>
      <c r="C373" s="1">
        <v>16</v>
      </c>
      <c r="D373" s="1">
        <v>1998</v>
      </c>
      <c r="E373" s="1" t="s">
        <v>429</v>
      </c>
      <c r="F373" s="9">
        <v>0.469665745934295</v>
      </c>
      <c r="G373" s="13">
        <v>7</v>
      </c>
      <c r="H373" s="12">
        <v>7</v>
      </c>
      <c r="I373" s="15">
        <v>0.41799999999999998</v>
      </c>
      <c r="J373" s="2">
        <v>-0.34058550000190735</v>
      </c>
      <c r="K373" s="2">
        <v>-6.3543558120727539E-2</v>
      </c>
      <c r="L373" s="2">
        <v>-0.39980563521385193</v>
      </c>
      <c r="M373" s="6">
        <v>65.505399999999995</v>
      </c>
      <c r="N373" s="6">
        <v>9.2256717039999998</v>
      </c>
      <c r="O373" s="4">
        <v>-6.5044501321754922</v>
      </c>
      <c r="P373" s="8">
        <v>0.45019536592015469</v>
      </c>
      <c r="Q373" s="8">
        <v>0.71783587859523335</v>
      </c>
      <c r="R373" s="8">
        <v>47.734821319580078</v>
      </c>
      <c r="S373">
        <v>2.0354000000000001E-2</v>
      </c>
      <c r="T373">
        <v>3.5330050000000002E-2</v>
      </c>
      <c r="U373">
        <v>4.6201979999999997E-2</v>
      </c>
      <c r="V373">
        <v>5.6603840000000002E-2</v>
      </c>
      <c r="W373">
        <v>6.7654279999999997E-2</v>
      </c>
      <c r="X373">
        <v>8.0360849999999998E-2</v>
      </c>
      <c r="Y373">
        <v>9.6234159999999999E-2</v>
      </c>
      <c r="Z373">
        <v>0.11841567</v>
      </c>
      <c r="AA373">
        <v>0.15632588</v>
      </c>
      <c r="AB373">
        <v>0.32251925999999997</v>
      </c>
    </row>
    <row r="374" spans="1:28">
      <c r="A374" s="1" t="s">
        <v>420</v>
      </c>
      <c r="B374" s="1" t="s">
        <v>421</v>
      </c>
      <c r="C374" s="1">
        <v>16</v>
      </c>
      <c r="D374" s="1">
        <v>1999</v>
      </c>
      <c r="E374" s="1" t="s">
        <v>430</v>
      </c>
      <c r="F374" s="9">
        <v>0.41080129045552061</v>
      </c>
      <c r="G374" s="13">
        <v>8</v>
      </c>
      <c r="H374" s="12">
        <v>7</v>
      </c>
      <c r="I374" s="15">
        <v>0.42699999999999999</v>
      </c>
      <c r="J374" s="3">
        <f>AVERAGE(J373,J375)</f>
        <v>-0.43811188638210297</v>
      </c>
      <c r="K374" s="3">
        <f>AVERAGE(K373,K375)</f>
        <v>-0.26612012088298798</v>
      </c>
      <c r="L374" s="3">
        <f>AVERAGE(L373,L375)</f>
        <v>-0.51150093972682953</v>
      </c>
      <c r="M374" s="6">
        <v>65.560900000000004</v>
      </c>
      <c r="N374" s="6">
        <v>9.5269312369999994</v>
      </c>
      <c r="O374" s="4">
        <v>-3.2164003320871046</v>
      </c>
      <c r="P374" s="8">
        <v>0.52318376399600242</v>
      </c>
      <c r="Q374" s="8">
        <v>0.65209558794288436</v>
      </c>
      <c r="R374" s="8">
        <v>48.739425659179688</v>
      </c>
      <c r="S374">
        <v>1.2063239999999999E-2</v>
      </c>
      <c r="T374">
        <v>3.1113289999999998E-2</v>
      </c>
      <c r="U374">
        <v>4.8335139999999999E-2</v>
      </c>
      <c r="V374">
        <v>6.4803100000000002E-2</v>
      </c>
      <c r="W374">
        <v>8.1376379999999998E-2</v>
      </c>
      <c r="X374">
        <v>9.8942829999999996E-2</v>
      </c>
      <c r="Y374">
        <v>0.11868302</v>
      </c>
      <c r="Z374">
        <v>0.14257038</v>
      </c>
      <c r="AA374">
        <v>0.17476169999999999</v>
      </c>
      <c r="AB374">
        <v>0.22735094</v>
      </c>
    </row>
    <row r="375" spans="1:28">
      <c r="A375" s="1" t="s">
        <v>420</v>
      </c>
      <c r="B375" s="1" t="s">
        <v>421</v>
      </c>
      <c r="C375" s="1">
        <v>16</v>
      </c>
      <c r="D375" s="1">
        <v>2000</v>
      </c>
      <c r="E375" s="1" t="s">
        <v>431</v>
      </c>
      <c r="F375" s="9">
        <v>0.35337956331506187</v>
      </c>
      <c r="G375" s="13">
        <v>9</v>
      </c>
      <c r="H375" s="12">
        <v>7</v>
      </c>
      <c r="I375" s="15">
        <v>0.41899999999999998</v>
      </c>
      <c r="J375" s="2">
        <v>-0.53563827276229858</v>
      </c>
      <c r="K375" s="2">
        <v>-0.46869668364524841</v>
      </c>
      <c r="L375" s="2">
        <v>-0.62319624423980713</v>
      </c>
      <c r="M375" s="6">
        <v>66.416799999999995</v>
      </c>
      <c r="N375" s="6">
        <v>9.8380282440000002</v>
      </c>
      <c r="O375" s="4">
        <v>2.3155786440211727</v>
      </c>
      <c r="P375" s="8">
        <v>0.49600113810880431</v>
      </c>
      <c r="Q375" s="8">
        <v>0.76562986319597592</v>
      </c>
      <c r="R375" s="8">
        <v>49.277637481689453</v>
      </c>
      <c r="S375">
        <v>1.402599E-2</v>
      </c>
      <c r="T375">
        <v>3.1561829999999999E-2</v>
      </c>
      <c r="U375">
        <v>4.8804019999999997E-2</v>
      </c>
      <c r="V375">
        <v>6.6363980000000003E-2</v>
      </c>
      <c r="W375">
        <v>8.4452730000000004E-2</v>
      </c>
      <c r="X375">
        <v>0.10330364</v>
      </c>
      <c r="Y375">
        <v>0.12327732</v>
      </c>
      <c r="Z375">
        <v>0.14506732</v>
      </c>
      <c r="AA375">
        <v>0.17046819999999999</v>
      </c>
      <c r="AB375">
        <v>0.21267498000000001</v>
      </c>
    </row>
    <row r="376" spans="1:28">
      <c r="A376" s="1" t="s">
        <v>420</v>
      </c>
      <c r="B376" s="1" t="s">
        <v>421</v>
      </c>
      <c r="C376" s="1">
        <v>16</v>
      </c>
      <c r="D376" s="1">
        <v>2001</v>
      </c>
      <c r="E376" s="1" t="s">
        <v>432</v>
      </c>
      <c r="F376" s="9">
        <v>0.31512505282103087</v>
      </c>
      <c r="G376" s="13">
        <v>10</v>
      </c>
      <c r="H376" s="12">
        <v>8</v>
      </c>
      <c r="I376" s="15">
        <v>0.38700000000000001</v>
      </c>
      <c r="J376" s="3">
        <f>AVERAGE(J375,J377)</f>
        <v>-0.56082844734191895</v>
      </c>
      <c r="K376" s="3">
        <f>AVERAGE(K375,K377)</f>
        <v>-0.54742823541164398</v>
      </c>
      <c r="L376" s="3">
        <f>AVERAGE(L375,L377)</f>
        <v>-0.80177322030067444</v>
      </c>
      <c r="M376" s="6">
        <v>66.786600000000007</v>
      </c>
      <c r="N376" s="6">
        <v>10.180948900000001</v>
      </c>
      <c r="O376" s="4">
        <v>6.3375318646180574</v>
      </c>
      <c r="P376" s="8">
        <v>0.50055042820443141</v>
      </c>
      <c r="Q376" s="8">
        <v>0.74445696778909787</v>
      </c>
      <c r="R376" s="8">
        <v>50.571659088134766</v>
      </c>
      <c r="S376">
        <v>1.219787E-2</v>
      </c>
      <c r="T376">
        <v>3.0824339999999999E-2</v>
      </c>
      <c r="U376">
        <v>4.8266009999999998E-2</v>
      </c>
      <c r="V376">
        <v>6.5295210000000006E-2</v>
      </c>
      <c r="W376">
        <v>8.2596230000000007E-2</v>
      </c>
      <c r="X376">
        <v>0.10091084</v>
      </c>
      <c r="Y376">
        <v>0.12121453</v>
      </c>
      <c r="Z376">
        <v>0.14503683000000001</v>
      </c>
      <c r="AA376">
        <v>0.17523291999999999</v>
      </c>
      <c r="AB376">
        <v>0.21842523999999999</v>
      </c>
    </row>
    <row r="377" spans="1:28">
      <c r="A377" s="1" t="s">
        <v>420</v>
      </c>
      <c r="B377" s="1" t="s">
        <v>421</v>
      </c>
      <c r="C377" s="1">
        <v>16</v>
      </c>
      <c r="D377" s="1">
        <v>2002</v>
      </c>
      <c r="E377" s="1" t="s">
        <v>433</v>
      </c>
      <c r="F377" s="9">
        <v>0.28292286668750743</v>
      </c>
      <c r="G377" s="13">
        <v>11</v>
      </c>
      <c r="H377" s="12">
        <v>8</v>
      </c>
      <c r="I377" s="15">
        <v>0.376</v>
      </c>
      <c r="J377" s="2">
        <v>-0.58601862192153931</v>
      </c>
      <c r="K377" s="2">
        <v>-0.62615978717803955</v>
      </c>
      <c r="L377" s="2">
        <v>-0.98035019636154175</v>
      </c>
      <c r="M377" s="6">
        <v>66.937899999999999</v>
      </c>
      <c r="N377" s="6">
        <v>10.52386956</v>
      </c>
      <c r="O377" s="4">
        <v>8.049933810145717</v>
      </c>
      <c r="P377" s="8">
        <v>0.52463896518589548</v>
      </c>
      <c r="Q377" s="8">
        <v>0.77375628982945366</v>
      </c>
      <c r="R377" s="8">
        <v>51.687770843505859</v>
      </c>
      <c r="S377">
        <v>1.073812E-2</v>
      </c>
      <c r="T377">
        <v>2.9433689999999998E-2</v>
      </c>
      <c r="U377">
        <v>4.719653E-2</v>
      </c>
      <c r="V377">
        <v>6.4917290000000002E-2</v>
      </c>
      <c r="W377">
        <v>8.3017839999999996E-2</v>
      </c>
      <c r="X377">
        <v>0.10190489</v>
      </c>
      <c r="Y377">
        <v>0.122144</v>
      </c>
      <c r="Z377">
        <v>0.14476811000000001</v>
      </c>
      <c r="AA377">
        <v>0.17238872999999999</v>
      </c>
      <c r="AB377">
        <v>0.22349078</v>
      </c>
    </row>
    <row r="378" spans="1:28">
      <c r="A378" s="1" t="s">
        <v>420</v>
      </c>
      <c r="B378" s="1" t="s">
        <v>421</v>
      </c>
      <c r="C378" s="1">
        <v>16</v>
      </c>
      <c r="D378" s="1">
        <v>2003</v>
      </c>
      <c r="E378" s="1" t="s">
        <v>434</v>
      </c>
      <c r="F378" s="9">
        <v>0.28028581743137898</v>
      </c>
      <c r="G378" s="13">
        <v>12</v>
      </c>
      <c r="H378" s="12">
        <v>8</v>
      </c>
      <c r="I378" s="15">
        <v>0.36899999999999999</v>
      </c>
      <c r="J378" s="2">
        <v>-0.66086453199386597</v>
      </c>
      <c r="K378" s="2">
        <v>-0.53944510221481323</v>
      </c>
      <c r="L378" s="2">
        <v>-0.88417309522628784</v>
      </c>
      <c r="M378" s="6">
        <v>67.419399999999996</v>
      </c>
      <c r="N378" s="6">
        <v>10.86679021</v>
      </c>
      <c r="O378" s="4">
        <v>6.9005921159363623</v>
      </c>
      <c r="P378" s="8">
        <v>0.53313190195155513</v>
      </c>
      <c r="Q378" s="8">
        <v>0.86743339729896085</v>
      </c>
      <c r="R378" s="8">
        <v>56.10772705078125</v>
      </c>
      <c r="S378">
        <v>1.153559E-2</v>
      </c>
      <c r="T378">
        <v>3.0957100000000001E-2</v>
      </c>
      <c r="U378">
        <v>4.9029969999999999E-2</v>
      </c>
      <c r="V378">
        <v>6.6819879999999998E-2</v>
      </c>
      <c r="W378">
        <v>8.4779800000000002E-2</v>
      </c>
      <c r="X378">
        <v>0.10330422</v>
      </c>
      <c r="Y378">
        <v>0.12290549000000001</v>
      </c>
      <c r="Z378">
        <v>0.14448630000000001</v>
      </c>
      <c r="AA378">
        <v>0.17028845000000001</v>
      </c>
      <c r="AB378">
        <v>0.21589321</v>
      </c>
    </row>
    <row r="379" spans="1:28">
      <c r="A379" s="1" t="s">
        <v>420</v>
      </c>
      <c r="B379" s="1" t="s">
        <v>421</v>
      </c>
      <c r="C379" s="1">
        <v>16</v>
      </c>
      <c r="D379" s="1">
        <v>2004</v>
      </c>
      <c r="E379" s="1" t="s">
        <v>435</v>
      </c>
      <c r="F379" s="9">
        <v>0.23960246590737916</v>
      </c>
      <c r="G379" s="13">
        <v>13</v>
      </c>
      <c r="H379" s="12">
        <v>8</v>
      </c>
      <c r="I379" s="15">
        <v>0.38</v>
      </c>
      <c r="J379" s="2">
        <v>-0.84274929761886597</v>
      </c>
      <c r="K379" s="2">
        <v>-0.36706992983818054</v>
      </c>
      <c r="L379" s="2">
        <v>-1.0395755767822266</v>
      </c>
      <c r="M379" s="6">
        <v>67.861199999999997</v>
      </c>
      <c r="N379" s="6">
        <v>11.20971087</v>
      </c>
      <c r="O379" s="4">
        <v>7.6660933279110566</v>
      </c>
      <c r="P379" s="8">
        <v>0.51193912337662351</v>
      </c>
      <c r="Q379" s="8">
        <v>0.81505157342657353</v>
      </c>
      <c r="R379" s="8">
        <v>57.425289154052734</v>
      </c>
      <c r="S379">
        <v>1.6846429999999999E-2</v>
      </c>
      <c r="T379">
        <v>3.0913119999999999E-2</v>
      </c>
      <c r="U379">
        <v>4.161086E-2</v>
      </c>
      <c r="V379">
        <v>5.2079739999999999E-2</v>
      </c>
      <c r="W379">
        <v>6.3391900000000001E-2</v>
      </c>
      <c r="X379">
        <v>7.6591980000000004E-2</v>
      </c>
      <c r="Y379">
        <v>9.3315079999999995E-2</v>
      </c>
      <c r="Z379">
        <v>0.11703381</v>
      </c>
      <c r="AA379">
        <v>0.15831787</v>
      </c>
      <c r="AB379">
        <v>0.34989916999999998</v>
      </c>
    </row>
    <row r="380" spans="1:28">
      <c r="A380" s="1" t="s">
        <v>420</v>
      </c>
      <c r="B380" s="1" t="s">
        <v>421</v>
      </c>
      <c r="C380" s="1">
        <v>16</v>
      </c>
      <c r="D380" s="1">
        <v>2005</v>
      </c>
      <c r="E380" s="1" t="s">
        <v>436</v>
      </c>
      <c r="F380" s="9">
        <v>0.28449036232475194</v>
      </c>
      <c r="G380" s="13">
        <v>14</v>
      </c>
      <c r="H380" s="12">
        <v>9</v>
      </c>
      <c r="I380" s="15">
        <v>0.34499999999999997</v>
      </c>
      <c r="J380" s="2">
        <v>-0.75362777709960938</v>
      </c>
      <c r="K380" s="2">
        <v>-0.35152873396873474</v>
      </c>
      <c r="L380" s="2">
        <v>-0.67262589931488037</v>
      </c>
      <c r="M380" s="6">
        <v>68.168899999999994</v>
      </c>
      <c r="N380" s="6">
        <v>11.552631529999999</v>
      </c>
      <c r="O380" s="4">
        <v>7.7618910427845265</v>
      </c>
      <c r="P380" s="8">
        <v>0.51163584935727191</v>
      </c>
      <c r="Q380" s="8">
        <v>0.91859983533411249</v>
      </c>
      <c r="R380" s="8">
        <v>58.319122314453125</v>
      </c>
      <c r="S380">
        <v>1.6383459999999999E-2</v>
      </c>
      <c r="T380">
        <v>3.0452549999999998E-2</v>
      </c>
      <c r="U380">
        <v>4.1238240000000002E-2</v>
      </c>
      <c r="V380">
        <v>5.1815970000000003E-2</v>
      </c>
      <c r="W380">
        <v>6.32524E-2</v>
      </c>
      <c r="X380">
        <v>7.6593910000000001E-2</v>
      </c>
      <c r="Y380">
        <v>9.3481529999999993E-2</v>
      </c>
      <c r="Z380">
        <v>0.11739980999999999</v>
      </c>
      <c r="AA380">
        <v>0.15894254999999999</v>
      </c>
      <c r="AB380">
        <v>0.35043959000000002</v>
      </c>
    </row>
    <row r="381" spans="1:28">
      <c r="A381" s="1" t="s">
        <v>420</v>
      </c>
      <c r="B381" s="1" t="s">
        <v>421</v>
      </c>
      <c r="C381" s="1">
        <v>16</v>
      </c>
      <c r="D381" s="1">
        <v>2006</v>
      </c>
      <c r="E381" s="1" t="s">
        <v>437</v>
      </c>
      <c r="F381" s="9">
        <v>0.25441556728394676</v>
      </c>
      <c r="G381" s="13">
        <v>15</v>
      </c>
      <c r="H381" s="12">
        <v>9</v>
      </c>
      <c r="I381" s="15">
        <v>0.34</v>
      </c>
      <c r="J381" s="2">
        <v>-0.80086320638656616</v>
      </c>
      <c r="K381" s="2">
        <v>-0.51764994859695435</v>
      </c>
      <c r="L381" s="2">
        <v>-0.64321190118789673</v>
      </c>
      <c r="M381" s="6">
        <v>68.479399999999998</v>
      </c>
      <c r="N381" s="6">
        <v>11.895552179999999</v>
      </c>
      <c r="O381" s="4">
        <v>5.0916835614995648</v>
      </c>
      <c r="P381" s="8">
        <v>0.45256336863744029</v>
      </c>
      <c r="Q381" s="8">
        <v>0.91898426956249724</v>
      </c>
      <c r="R381" s="8">
        <v>60.546413421630859</v>
      </c>
      <c r="S381">
        <v>1.568746E-2</v>
      </c>
      <c r="T381">
        <v>2.9413760000000001E-2</v>
      </c>
      <c r="U381">
        <v>4.0036719999999998E-2</v>
      </c>
      <c r="V381">
        <v>5.0518349999999997E-2</v>
      </c>
      <c r="W381">
        <v>6.1912189999999999E-2</v>
      </c>
      <c r="X381">
        <v>7.5274270000000004E-2</v>
      </c>
      <c r="Y381">
        <v>9.2281329999999995E-2</v>
      </c>
      <c r="Z381">
        <v>0.11651836</v>
      </c>
      <c r="AA381">
        <v>0.15894771999999999</v>
      </c>
      <c r="AB381">
        <v>0.35940984999999998</v>
      </c>
    </row>
    <row r="382" spans="1:28">
      <c r="A382" s="1" t="s">
        <v>420</v>
      </c>
      <c r="B382" s="1" t="s">
        <v>421</v>
      </c>
      <c r="C382" s="1">
        <v>16</v>
      </c>
      <c r="D382" s="1">
        <v>2007</v>
      </c>
      <c r="E382" s="1" t="s">
        <v>438</v>
      </c>
      <c r="F382" s="9">
        <v>0.24290786551621929</v>
      </c>
      <c r="G382" s="13">
        <v>16</v>
      </c>
      <c r="H382" s="12">
        <v>9</v>
      </c>
      <c r="I382" s="15">
        <v>0.34100000000000003</v>
      </c>
      <c r="J382" s="2">
        <v>-0.83372235298156738</v>
      </c>
      <c r="K382" s="2">
        <v>-0.50661295652389526</v>
      </c>
      <c r="L382" s="2">
        <v>-0.66076451539993286</v>
      </c>
      <c r="M382" s="6">
        <v>68.947100000000006</v>
      </c>
      <c r="N382" s="6">
        <v>12.23847284</v>
      </c>
      <c r="O382" s="4">
        <v>3.2389475049994729</v>
      </c>
      <c r="P382" s="8">
        <v>0.45580473516750891</v>
      </c>
      <c r="Q382" s="8">
        <v>0.9714006550626989</v>
      </c>
      <c r="R382" s="8">
        <v>62.579189300537109</v>
      </c>
      <c r="S382">
        <v>1.5868790000000001E-2</v>
      </c>
      <c r="T382">
        <v>2.9436170000000001E-2</v>
      </c>
      <c r="U382">
        <v>3.9887739999999998E-2</v>
      </c>
      <c r="V382">
        <v>5.0204039999999998E-2</v>
      </c>
      <c r="W382">
        <v>6.1438279999999998E-2</v>
      </c>
      <c r="X382">
        <v>7.4648450000000005E-2</v>
      </c>
      <c r="Y382">
        <v>9.1520130000000005E-2</v>
      </c>
      <c r="Z382">
        <v>0.11566954</v>
      </c>
      <c r="AA382">
        <v>0.15819921000000001</v>
      </c>
      <c r="AB382">
        <v>0.36312768000000001</v>
      </c>
    </row>
    <row r="383" spans="1:28">
      <c r="A383" s="1" t="s">
        <v>420</v>
      </c>
      <c r="B383" s="1" t="s">
        <v>421</v>
      </c>
      <c r="C383" s="1">
        <v>16</v>
      </c>
      <c r="D383" s="1">
        <v>2008</v>
      </c>
      <c r="E383" s="1" t="s">
        <v>439</v>
      </c>
      <c r="F383" s="9">
        <v>0.26192535498857966</v>
      </c>
      <c r="G383" s="13">
        <v>17</v>
      </c>
      <c r="H383" s="12">
        <v>9</v>
      </c>
      <c r="I383" s="15">
        <v>0.34200000000000003</v>
      </c>
      <c r="J383" s="2">
        <v>-0.78536534309387207</v>
      </c>
      <c r="K383" s="2">
        <v>-0.42404124140739441</v>
      </c>
      <c r="L383" s="2">
        <v>-0.6344296932220459</v>
      </c>
      <c r="M383" s="6">
        <v>69.393600000000006</v>
      </c>
      <c r="N383" s="6">
        <v>12.58139349</v>
      </c>
      <c r="O383" s="4">
        <v>8.0054166006508183</v>
      </c>
      <c r="P383" s="8">
        <v>0.40818748609389405</v>
      </c>
      <c r="Q383" s="8">
        <v>0.93602852738310927</v>
      </c>
      <c r="R383" s="8">
        <v>63.729301452636719</v>
      </c>
      <c r="S383">
        <v>1.6084029999999999E-2</v>
      </c>
      <c r="T383">
        <v>2.9462769999999999E-2</v>
      </c>
      <c r="U383">
        <v>3.9710910000000002E-2</v>
      </c>
      <c r="V383">
        <v>4.9830939999999997E-2</v>
      </c>
      <c r="W383">
        <v>6.0875730000000003E-2</v>
      </c>
      <c r="X383">
        <v>7.3905570000000004E-2</v>
      </c>
      <c r="Y383">
        <v>9.0616569999999994E-2</v>
      </c>
      <c r="Z383">
        <v>0.11466195</v>
      </c>
      <c r="AA383">
        <v>0.1573107</v>
      </c>
      <c r="AB383">
        <v>0.36754087000000002</v>
      </c>
    </row>
    <row r="384" spans="1:28">
      <c r="A384" s="1" t="s">
        <v>420</v>
      </c>
      <c r="B384" s="1" t="s">
        <v>421</v>
      </c>
      <c r="C384" s="1">
        <v>16</v>
      </c>
      <c r="D384" s="1">
        <v>2009</v>
      </c>
      <c r="E384" s="1" t="s">
        <v>440</v>
      </c>
      <c r="F384" s="9">
        <v>0.30292103062251158</v>
      </c>
      <c r="G384" s="13">
        <v>18</v>
      </c>
      <c r="H384" s="12">
        <v>9</v>
      </c>
      <c r="I384" s="15">
        <v>0.35399999999999998</v>
      </c>
      <c r="J384" s="2">
        <v>-0.56034058332443237</v>
      </c>
      <c r="K384" s="2">
        <v>-0.4345950186252594</v>
      </c>
      <c r="L384" s="2">
        <v>-0.70145785808563232</v>
      </c>
      <c r="M384" s="6">
        <v>69.5732</v>
      </c>
      <c r="N384" s="6">
        <v>12.924314150000001</v>
      </c>
      <c r="O384" s="4">
        <v>-5.881267427174464</v>
      </c>
      <c r="P384" s="8">
        <v>0.36872122518751221</v>
      </c>
      <c r="Q384" s="8">
        <v>0.73491204331743398</v>
      </c>
      <c r="R384" s="8">
        <v>63.319240570068359</v>
      </c>
      <c r="S384">
        <v>1.6084029999999999E-2</v>
      </c>
      <c r="T384">
        <v>2.9462769999999999E-2</v>
      </c>
      <c r="U384">
        <v>3.9710910000000002E-2</v>
      </c>
      <c r="V384">
        <v>4.9830939999999997E-2</v>
      </c>
      <c r="W384">
        <v>6.0875730000000003E-2</v>
      </c>
      <c r="X384">
        <v>7.3905570000000004E-2</v>
      </c>
      <c r="Y384">
        <v>9.0616569999999994E-2</v>
      </c>
      <c r="Z384">
        <v>0.11466195</v>
      </c>
      <c r="AA384">
        <v>0.1573107</v>
      </c>
      <c r="AB384">
        <v>0.36754087000000002</v>
      </c>
    </row>
    <row r="385" spans="1:28">
      <c r="A385" s="1" t="s">
        <v>420</v>
      </c>
      <c r="B385" s="1" t="s">
        <v>421</v>
      </c>
      <c r="C385" s="1">
        <v>16</v>
      </c>
      <c r="D385" s="1">
        <v>2010</v>
      </c>
      <c r="E385" s="1" t="s">
        <v>441</v>
      </c>
      <c r="F385" s="9">
        <v>0.28023482552222134</v>
      </c>
      <c r="G385" s="13">
        <v>19</v>
      </c>
      <c r="H385" s="12">
        <v>9</v>
      </c>
      <c r="I385" s="15">
        <v>0.433</v>
      </c>
      <c r="J385" s="2">
        <v>-0.66130846738815308</v>
      </c>
      <c r="K385" s="2">
        <v>-0.35761108994483948</v>
      </c>
      <c r="L385" s="2">
        <v>-0.67186504602432251</v>
      </c>
      <c r="M385" s="6">
        <v>69.356899999999996</v>
      </c>
      <c r="N385" s="6">
        <v>13.26723481</v>
      </c>
      <c r="O385" s="4">
        <v>7.2070070002105098</v>
      </c>
      <c r="P385" s="8">
        <v>0.27829613004633114</v>
      </c>
      <c r="Q385" s="8">
        <v>0.60108238799459657</v>
      </c>
      <c r="R385" s="8">
        <v>64.032554626464844</v>
      </c>
      <c r="S385">
        <v>1.6084029999999999E-2</v>
      </c>
      <c r="T385">
        <v>2.9462769999999999E-2</v>
      </c>
      <c r="U385">
        <v>3.9710910000000002E-2</v>
      </c>
      <c r="V385">
        <v>4.9830939999999997E-2</v>
      </c>
      <c r="W385">
        <v>6.0875730000000003E-2</v>
      </c>
      <c r="X385">
        <v>7.3905570000000004E-2</v>
      </c>
      <c r="Y385">
        <v>9.0616569999999994E-2</v>
      </c>
      <c r="Z385">
        <v>0.11466195</v>
      </c>
      <c r="AA385">
        <v>0.1573107</v>
      </c>
      <c r="AB385">
        <v>0.36754087000000002</v>
      </c>
    </row>
    <row r="386" spans="1:28">
      <c r="A386" s="1" t="s">
        <v>420</v>
      </c>
      <c r="B386" s="1" t="s">
        <v>421</v>
      </c>
      <c r="C386" s="1">
        <v>16</v>
      </c>
      <c r="D386" s="1">
        <v>2011</v>
      </c>
      <c r="E386" s="1" t="s">
        <v>442</v>
      </c>
      <c r="F386" s="9">
        <v>0.28712212752169086</v>
      </c>
      <c r="G386" s="13">
        <v>20</v>
      </c>
      <c r="H386" s="12">
        <v>9</v>
      </c>
      <c r="I386" s="15">
        <v>0.53100000000000003</v>
      </c>
      <c r="J386" s="2">
        <v>-0.61193329095840454</v>
      </c>
      <c r="K386" s="2">
        <v>-0.32768046855926514</v>
      </c>
      <c r="L386" s="2">
        <v>-0.62515050172805786</v>
      </c>
      <c r="M386" s="6">
        <v>69.191900000000004</v>
      </c>
      <c r="N386" s="6">
        <v>13.61015546</v>
      </c>
      <c r="O386" s="4">
        <v>5.8793667319750824</v>
      </c>
      <c r="P386" s="8">
        <v>0.32540457536376111</v>
      </c>
      <c r="Q386" s="8">
        <v>0.66077138976987693</v>
      </c>
      <c r="R386" s="8">
        <v>64.911384582519531</v>
      </c>
      <c r="S386">
        <v>1.6084029999999999E-2</v>
      </c>
      <c r="T386">
        <v>2.9462769999999999E-2</v>
      </c>
      <c r="U386">
        <v>3.9710910000000002E-2</v>
      </c>
      <c r="V386">
        <v>4.9830939999999997E-2</v>
      </c>
      <c r="W386">
        <v>6.0875730000000003E-2</v>
      </c>
      <c r="X386">
        <v>7.3905570000000004E-2</v>
      </c>
      <c r="Y386">
        <v>9.0616569999999994E-2</v>
      </c>
      <c r="Z386">
        <v>0.11466195</v>
      </c>
      <c r="AA386">
        <v>0.1573107</v>
      </c>
      <c r="AB386">
        <v>0.36754087000000002</v>
      </c>
    </row>
    <row r="387" spans="1:28">
      <c r="A387" s="1" t="s">
        <v>420</v>
      </c>
      <c r="B387" s="1" t="s">
        <v>421</v>
      </c>
      <c r="C387" s="1">
        <v>16</v>
      </c>
      <c r="D387" s="1">
        <v>2012</v>
      </c>
      <c r="E387" s="1" t="s">
        <v>443</v>
      </c>
      <c r="F387" s="9">
        <v>0.29722188941952543</v>
      </c>
      <c r="G387" s="13">
        <v>21</v>
      </c>
      <c r="H387" s="12">
        <v>9</v>
      </c>
      <c r="I387" s="15">
        <v>0.52200000000000002</v>
      </c>
      <c r="J387" s="2">
        <v>-0.56278884410858154</v>
      </c>
      <c r="K387" s="2">
        <v>-0.32300740480422974</v>
      </c>
      <c r="L387" s="2">
        <v>-0.61425912380218506</v>
      </c>
      <c r="M387" s="6">
        <v>69.143100000000004</v>
      </c>
      <c r="N387" s="6">
        <v>13.95307612</v>
      </c>
      <c r="O387" s="4">
        <v>-0.5766969295073352</v>
      </c>
      <c r="P387" s="8">
        <v>0.31132850571614162</v>
      </c>
      <c r="Q387" s="8">
        <v>0.65173559283456728</v>
      </c>
      <c r="R387" s="8">
        <v>65.839179992675781</v>
      </c>
      <c r="S387">
        <v>1.6084029999999999E-2</v>
      </c>
      <c r="T387">
        <v>2.9462769999999999E-2</v>
      </c>
      <c r="U387">
        <v>3.9710910000000002E-2</v>
      </c>
      <c r="V387">
        <v>4.9830939999999997E-2</v>
      </c>
      <c r="W387">
        <v>6.0875730000000003E-2</v>
      </c>
      <c r="X387">
        <v>7.3905570000000004E-2</v>
      </c>
      <c r="Y387">
        <v>9.0616569999999994E-2</v>
      </c>
      <c r="Z387">
        <v>0.11466195</v>
      </c>
      <c r="AA387">
        <v>0.1573107</v>
      </c>
      <c r="AB387">
        <v>0.36754087000000002</v>
      </c>
    </row>
    <row r="388" spans="1:28">
      <c r="A388" s="1" t="s">
        <v>420</v>
      </c>
      <c r="B388" s="1" t="s">
        <v>421</v>
      </c>
      <c r="C388" s="1">
        <v>16</v>
      </c>
      <c r="D388" s="1">
        <v>2013</v>
      </c>
      <c r="E388" s="1" t="s">
        <v>444</v>
      </c>
      <c r="F388" s="9">
        <v>0.31746129307230109</v>
      </c>
      <c r="G388" s="13">
        <v>22</v>
      </c>
      <c r="H388" s="12">
        <v>9</v>
      </c>
      <c r="I388" s="15">
        <v>0.48899999999999999</v>
      </c>
      <c r="J388" s="2">
        <v>-0.40053099393844604</v>
      </c>
      <c r="K388" s="2">
        <v>-0.36957255005836487</v>
      </c>
      <c r="L388" s="2">
        <v>-0.75240665674209595</v>
      </c>
      <c r="M388" s="6">
        <v>69.098799999999997</v>
      </c>
      <c r="N388" s="6">
        <v>14.02487343</v>
      </c>
      <c r="O388" s="4">
        <v>9.0730843880362073</v>
      </c>
      <c r="P388" s="8">
        <v>0.32092613171502204</v>
      </c>
      <c r="Q388" s="8">
        <v>0.63594683658424445</v>
      </c>
      <c r="R388" s="8">
        <v>66.678947448730469</v>
      </c>
      <c r="S388">
        <v>1.6084029999999999E-2</v>
      </c>
      <c r="T388">
        <v>2.9462769999999999E-2</v>
      </c>
      <c r="U388">
        <v>3.9710910000000002E-2</v>
      </c>
      <c r="V388">
        <v>4.9830939999999997E-2</v>
      </c>
      <c r="W388">
        <v>6.0875730000000003E-2</v>
      </c>
      <c r="X388">
        <v>7.3905570000000004E-2</v>
      </c>
      <c r="Y388">
        <v>9.0616569999999994E-2</v>
      </c>
      <c r="Z388">
        <v>0.11466195</v>
      </c>
      <c r="AA388">
        <v>0.1573107</v>
      </c>
      <c r="AB388">
        <v>0.36754087000000002</v>
      </c>
    </row>
    <row r="389" spans="1:28">
      <c r="A389" s="1" t="s">
        <v>420</v>
      </c>
      <c r="B389" s="1" t="s">
        <v>421</v>
      </c>
      <c r="C389" s="1">
        <v>16</v>
      </c>
      <c r="D389" s="1">
        <v>2014</v>
      </c>
      <c r="E389" s="1" t="s">
        <v>445</v>
      </c>
      <c r="F389" s="9">
        <v>0.31812216998885934</v>
      </c>
      <c r="G389" s="13">
        <v>23</v>
      </c>
      <c r="H389" s="12">
        <v>9</v>
      </c>
      <c r="I389" s="15">
        <v>0.48899999999999999</v>
      </c>
      <c r="J389" s="2">
        <v>-0.40612110495567322</v>
      </c>
      <c r="K389" s="2">
        <v>-0.24426247179508209</v>
      </c>
      <c r="L389" s="2">
        <v>-0.85272383689880371</v>
      </c>
      <c r="M389" s="6">
        <v>69.030699999999996</v>
      </c>
      <c r="N389" s="6">
        <v>14.09704018</v>
      </c>
      <c r="O389" s="4">
        <v>5.0636485165278913</v>
      </c>
      <c r="P389" s="8">
        <v>0.31170695200441167</v>
      </c>
      <c r="Q389" s="8">
        <v>0.61988572412326182</v>
      </c>
      <c r="R389" s="8">
        <v>67.603385925292969</v>
      </c>
      <c r="S389">
        <v>1.6084029999999999E-2</v>
      </c>
      <c r="T389">
        <v>2.9462769999999999E-2</v>
      </c>
      <c r="U389">
        <v>3.9710910000000002E-2</v>
      </c>
      <c r="V389">
        <v>4.9830939999999997E-2</v>
      </c>
      <c r="W389">
        <v>6.0875730000000003E-2</v>
      </c>
      <c r="X389">
        <v>7.3905570000000004E-2</v>
      </c>
      <c r="Y389">
        <v>9.0616569999999994E-2</v>
      </c>
      <c r="Z389">
        <v>0.11466195</v>
      </c>
      <c r="AA389">
        <v>0.1573107</v>
      </c>
      <c r="AB389">
        <v>0.36754087000000002</v>
      </c>
    </row>
    <row r="390" spans="1:28">
      <c r="A390" s="1" t="s">
        <v>420</v>
      </c>
      <c r="B390" s="1" t="s">
        <v>421</v>
      </c>
      <c r="C390" s="1">
        <v>16</v>
      </c>
      <c r="D390" s="1">
        <v>2015</v>
      </c>
      <c r="E390" s="1" t="s">
        <v>446</v>
      </c>
      <c r="F390" s="9">
        <v>0.24446500198282234</v>
      </c>
      <c r="G390" s="13">
        <v>24</v>
      </c>
      <c r="H390" s="12">
        <v>9</v>
      </c>
      <c r="I390" s="15">
        <v>0.42799999999999999</v>
      </c>
      <c r="J390" s="2">
        <v>-0.65252858400344849</v>
      </c>
      <c r="K390" s="2">
        <v>-0.35862094163894653</v>
      </c>
      <c r="L390" s="2">
        <v>-0.91558575630187988</v>
      </c>
      <c r="M390" s="6">
        <v>69.239599999999996</v>
      </c>
      <c r="N390" s="6">
        <v>14.06091022</v>
      </c>
      <c r="O390" s="4">
        <v>0.45004918653145864</v>
      </c>
      <c r="P390" s="8">
        <v>0.3189545141708745</v>
      </c>
      <c r="Q390" s="8">
        <v>0.57435226924962934</v>
      </c>
      <c r="R390" s="8">
        <v>68.137191772460938</v>
      </c>
      <c r="S390">
        <v>1.6084029999999999E-2</v>
      </c>
      <c r="T390">
        <v>2.9462769999999999E-2</v>
      </c>
      <c r="U390">
        <v>3.9710910000000002E-2</v>
      </c>
      <c r="V390">
        <v>4.9830939999999997E-2</v>
      </c>
      <c r="W390">
        <v>6.0875730000000003E-2</v>
      </c>
      <c r="X390">
        <v>7.3905570000000004E-2</v>
      </c>
      <c r="Y390">
        <v>9.0616569999999994E-2</v>
      </c>
      <c r="Z390">
        <v>0.11466195</v>
      </c>
      <c r="AA390">
        <v>0.1573107</v>
      </c>
      <c r="AB390">
        <v>0.36754087000000002</v>
      </c>
    </row>
    <row r="391" spans="1:28">
      <c r="A391" s="1" t="s">
        <v>420</v>
      </c>
      <c r="B391" s="1" t="s">
        <v>421</v>
      </c>
      <c r="C391" s="1">
        <v>16</v>
      </c>
      <c r="D391" s="1">
        <v>2016</v>
      </c>
      <c r="E391" s="1" t="s">
        <v>447</v>
      </c>
      <c r="F391" s="9">
        <v>0.22897896649683885</v>
      </c>
      <c r="G391" s="13">
        <v>25</v>
      </c>
      <c r="H391" s="12">
        <v>9</v>
      </c>
      <c r="I391" s="15">
        <v>0.40400000000000003</v>
      </c>
      <c r="J391" s="2">
        <v>-0.63114869594573975</v>
      </c>
      <c r="K391" s="2">
        <v>-0.49813562631607056</v>
      </c>
      <c r="L391" s="2">
        <v>-0.95689445734024048</v>
      </c>
      <c r="M391" s="6">
        <v>69.916899999999998</v>
      </c>
      <c r="N391" s="6">
        <v>14.074799540000001</v>
      </c>
      <c r="O391" s="4">
        <v>5.6146206841507507</v>
      </c>
      <c r="P391" s="8">
        <v>0.32309115712424236</v>
      </c>
      <c r="Q391" s="8">
        <v>0.55328044528015985</v>
      </c>
      <c r="R391" s="8">
        <v>68.162811279296875</v>
      </c>
      <c r="S391">
        <f>S390</f>
        <v>1.6084029999999999E-2</v>
      </c>
      <c r="T391">
        <f t="shared" ref="T391" si="102">T390</f>
        <v>2.9462769999999999E-2</v>
      </c>
      <c r="U391">
        <f t="shared" ref="U391" si="103">U390</f>
        <v>3.9710910000000002E-2</v>
      </c>
      <c r="V391">
        <f t="shared" ref="V391" si="104">V390</f>
        <v>4.9830939999999997E-2</v>
      </c>
      <c r="W391">
        <f t="shared" ref="W391" si="105">W390</f>
        <v>6.0875730000000003E-2</v>
      </c>
      <c r="X391">
        <f t="shared" ref="X391" si="106">X390</f>
        <v>7.3905570000000004E-2</v>
      </c>
      <c r="Y391">
        <f t="shared" ref="Y391" si="107">Y390</f>
        <v>9.0616569999999994E-2</v>
      </c>
      <c r="Z391">
        <f t="shared" ref="Z391" si="108">Z390</f>
        <v>0.11466195</v>
      </c>
      <c r="AA391">
        <f t="shared" ref="AA391" si="109">AA390</f>
        <v>0.1573107</v>
      </c>
      <c r="AB391">
        <f t="shared" ref="AB391" si="110">AB390</f>
        <v>0.36754087000000002</v>
      </c>
    </row>
    <row r="392" spans="1:28">
      <c r="A392" s="1" t="s">
        <v>448</v>
      </c>
      <c r="B392" s="1" t="s">
        <v>449</v>
      </c>
      <c r="C392" s="1">
        <v>15</v>
      </c>
      <c r="D392" s="1">
        <v>1991</v>
      </c>
      <c r="E392" s="1" t="s">
        <v>450</v>
      </c>
      <c r="F392" s="9">
        <v>0.41093212717133853</v>
      </c>
      <c r="G392" s="13">
        <v>0</v>
      </c>
      <c r="H392" s="12">
        <v>6</v>
      </c>
      <c r="I392" s="15">
        <v>0.249</v>
      </c>
      <c r="J392" s="2">
        <f>J393+0.00271812610087856</f>
        <v>-0.62714255192587476</v>
      </c>
      <c r="K392" s="2">
        <f>K393+0.00244799664904994</f>
        <v>-0.29538227064955624</v>
      </c>
      <c r="L392" s="2">
        <f>L393+0.0113534581276678</f>
        <v>-0.55707889218484241</v>
      </c>
      <c r="M392" s="7">
        <v>71.814899999999994</v>
      </c>
      <c r="N392" s="7">
        <v>10.44338258</v>
      </c>
      <c r="O392" s="4">
        <v>-6.0335992166202033</v>
      </c>
      <c r="P392" s="8">
        <v>0.21775723140495867</v>
      </c>
      <c r="Q392" s="8">
        <v>0.24600619834710741</v>
      </c>
      <c r="R392" s="8">
        <v>33.711917877197266</v>
      </c>
      <c r="S392">
        <v>3.107743E-2</v>
      </c>
      <c r="T392">
        <v>4.519865E-2</v>
      </c>
      <c r="U392">
        <v>5.7258620000000003E-2</v>
      </c>
      <c r="V392">
        <v>6.8488359999999998E-2</v>
      </c>
      <c r="W392">
        <v>7.9730679999999998E-2</v>
      </c>
      <c r="X392">
        <v>9.1823059999999998E-2</v>
      </c>
      <c r="Y392">
        <v>0.10595882</v>
      </c>
      <c r="Z392">
        <v>0.12448848999999999</v>
      </c>
      <c r="AA392">
        <v>0.15411126999999999</v>
      </c>
      <c r="AB392">
        <v>0.24186464999999999</v>
      </c>
    </row>
    <row r="393" spans="1:28">
      <c r="A393" s="1" t="s">
        <v>448</v>
      </c>
      <c r="B393" s="1" t="s">
        <v>449</v>
      </c>
      <c r="C393" s="1">
        <v>15</v>
      </c>
      <c r="D393" s="1">
        <v>1992</v>
      </c>
      <c r="E393" s="1" t="s">
        <v>451</v>
      </c>
      <c r="F393" s="9">
        <v>0.40554387498381306</v>
      </c>
      <c r="G393" s="13">
        <v>1</v>
      </c>
      <c r="H393" s="12">
        <v>6</v>
      </c>
      <c r="I393" s="15">
        <v>0.249</v>
      </c>
      <c r="J393" s="2">
        <f>J394+0.00271812610087856</f>
        <v>-0.62986067802675327</v>
      </c>
      <c r="K393" s="2">
        <f>K394+0.00244799664904994</f>
        <v>-0.29783026729860618</v>
      </c>
      <c r="L393" s="2">
        <f>L394+0.0113534581276678</f>
        <v>-0.56843235031251016</v>
      </c>
      <c r="M393" s="7">
        <v>71.200199999999995</v>
      </c>
      <c r="N393" s="7">
        <v>10.5356836</v>
      </c>
      <c r="O393" s="4">
        <v>-6.3469588216867834</v>
      </c>
      <c r="P393" s="8">
        <v>0.5166390456230856</v>
      </c>
      <c r="Q393" s="8">
        <v>0.50720087054650975</v>
      </c>
      <c r="R393" s="8">
        <v>33.686737060546875</v>
      </c>
      <c r="S393">
        <v>2.719951E-2</v>
      </c>
      <c r="T393">
        <v>4.1299099999999998E-2</v>
      </c>
      <c r="U393">
        <v>5.3685820000000002E-2</v>
      </c>
      <c r="V393">
        <v>6.5417909999999996E-2</v>
      </c>
      <c r="W393">
        <v>7.7300740000000007E-2</v>
      </c>
      <c r="X393">
        <v>9.019489E-2</v>
      </c>
      <c r="Y393">
        <v>0.10537895999999999</v>
      </c>
      <c r="Z393">
        <v>0.12542395000000001</v>
      </c>
      <c r="AA393">
        <v>0.15775649999999999</v>
      </c>
      <c r="AB393">
        <v>0.25634266</v>
      </c>
    </row>
    <row r="394" spans="1:28">
      <c r="A394" s="1" t="s">
        <v>448</v>
      </c>
      <c r="B394" s="1" t="s">
        <v>449</v>
      </c>
      <c r="C394" s="1">
        <v>15</v>
      </c>
      <c r="D394" s="1">
        <v>1993</v>
      </c>
      <c r="E394" s="1" t="s">
        <v>452</v>
      </c>
      <c r="F394" s="9">
        <v>0.40049508828765601</v>
      </c>
      <c r="G394" s="13">
        <v>2</v>
      </c>
      <c r="H394" s="12">
        <v>6</v>
      </c>
      <c r="I394" s="15">
        <v>0.245</v>
      </c>
      <c r="J394" s="2">
        <f>J395+0.00271812610087856</f>
        <v>-0.63257880412763179</v>
      </c>
      <c r="K394" s="2">
        <f>K395+0.00244799664904994</f>
        <v>-0.30027826394765611</v>
      </c>
      <c r="L394" s="2">
        <f>L395+0.0113534581276678</f>
        <v>-0.57978580844017791</v>
      </c>
      <c r="M394" s="7">
        <v>71.88</v>
      </c>
      <c r="N394" s="7">
        <v>10.62880039</v>
      </c>
      <c r="O394" s="4">
        <v>-7.2531046152400762</v>
      </c>
      <c r="P394" s="8">
        <v>0.44445030771455657</v>
      </c>
      <c r="Q394" s="8">
        <v>0.51997417768707921</v>
      </c>
      <c r="R394" s="8">
        <v>33.858341217041016</v>
      </c>
      <c r="S394">
        <v>2.5774330000000002E-2</v>
      </c>
      <c r="T394">
        <v>3.8014909999999999E-2</v>
      </c>
      <c r="U394">
        <v>4.9723719999999999E-2</v>
      </c>
      <c r="V394">
        <v>6.1505089999999998E-2</v>
      </c>
      <c r="W394">
        <v>7.3982919999999994E-2</v>
      </c>
      <c r="X394">
        <v>8.7983790000000006E-2</v>
      </c>
      <c r="Y394">
        <v>0.10488105</v>
      </c>
      <c r="Z394">
        <v>0.12754071</v>
      </c>
      <c r="AA394">
        <v>0.16415455000000001</v>
      </c>
      <c r="AB394">
        <v>0.26643897</v>
      </c>
    </row>
    <row r="395" spans="1:28">
      <c r="A395" s="1" t="s">
        <v>448</v>
      </c>
      <c r="B395" s="1" t="s">
        <v>449</v>
      </c>
      <c r="C395" s="1">
        <v>15</v>
      </c>
      <c r="D395" s="1">
        <v>1994</v>
      </c>
      <c r="E395" s="1" t="s">
        <v>453</v>
      </c>
      <c r="F395" s="9">
        <v>0.39349437501613072</v>
      </c>
      <c r="G395" s="13">
        <v>3</v>
      </c>
      <c r="H395" s="12">
        <v>6</v>
      </c>
      <c r="I395" s="15">
        <v>0.26400000000000001</v>
      </c>
      <c r="J395" s="2">
        <f>J396+0.00271812610087856</f>
        <v>-0.6352969302285103</v>
      </c>
      <c r="K395" s="2">
        <f>K396+0.00244799664904994</f>
        <v>-0.30272626059670604</v>
      </c>
      <c r="L395" s="2">
        <f>L396+0.0113534581276678</f>
        <v>-0.59113926656784566</v>
      </c>
      <c r="M395" s="7">
        <v>71.491</v>
      </c>
      <c r="N395" s="7">
        <v>10.72274017</v>
      </c>
      <c r="O395" s="4">
        <v>-1.6436002083179204</v>
      </c>
      <c r="P395" s="8">
        <v>0.36311688311688312</v>
      </c>
      <c r="Q395" s="8">
        <v>0.46023376623376622</v>
      </c>
      <c r="R395" s="8">
        <v>36.549388885498047</v>
      </c>
      <c r="S395">
        <v>2.4981099999999999E-2</v>
      </c>
      <c r="T395">
        <v>3.7234209999999997E-2</v>
      </c>
      <c r="U395">
        <v>4.8935939999999997E-2</v>
      </c>
      <c r="V395">
        <v>6.0699419999999997E-2</v>
      </c>
      <c r="W395">
        <v>7.3154499999999997E-2</v>
      </c>
      <c r="X395">
        <v>8.7134680000000006E-2</v>
      </c>
      <c r="Y395">
        <v>0.10402798000000001</v>
      </c>
      <c r="Z395">
        <v>0.12674794</v>
      </c>
      <c r="AA395">
        <v>0.16373088</v>
      </c>
      <c r="AB395">
        <v>0.27335337999999998</v>
      </c>
    </row>
    <row r="396" spans="1:28">
      <c r="A396" s="1" t="s">
        <v>448</v>
      </c>
      <c r="B396" s="1" t="s">
        <v>449</v>
      </c>
      <c r="C396" s="1">
        <v>15</v>
      </c>
      <c r="D396" s="1">
        <v>1995</v>
      </c>
      <c r="E396" s="1" t="s">
        <v>454</v>
      </c>
      <c r="F396" s="9">
        <v>0.38191087761113218</v>
      </c>
      <c r="G396" s="13">
        <v>4</v>
      </c>
      <c r="H396" s="12">
        <v>6</v>
      </c>
      <c r="I396" s="15">
        <v>0.33700000000000002</v>
      </c>
      <c r="J396" s="2">
        <f>J397+0.00271812610087856</f>
        <v>-0.63801505632938882</v>
      </c>
      <c r="K396" s="2">
        <f>K397+0.00244799664904994</f>
        <v>-0.30517425724575598</v>
      </c>
      <c r="L396" s="2">
        <f>L397+0.0113534581276678</f>
        <v>-0.6024927246955134</v>
      </c>
      <c r="M396" s="7">
        <v>71.6738</v>
      </c>
      <c r="N396" s="7">
        <v>10.930839539999999</v>
      </c>
      <c r="O396" s="4">
        <v>-1.1918112374356724</v>
      </c>
      <c r="P396" s="8">
        <v>0.31383930323984494</v>
      </c>
      <c r="Q396" s="8">
        <v>0.40659858337399257</v>
      </c>
      <c r="R396" s="8">
        <v>38.119121551513672</v>
      </c>
      <c r="S396">
        <v>2.406345E-2</v>
      </c>
      <c r="T396">
        <v>3.6331059999999998E-2</v>
      </c>
      <c r="U396">
        <v>4.8024600000000001E-2</v>
      </c>
      <c r="V396">
        <v>5.9767380000000002E-2</v>
      </c>
      <c r="W396">
        <v>7.2196140000000006E-2</v>
      </c>
      <c r="X396">
        <v>8.6152389999999995E-2</v>
      </c>
      <c r="Y396">
        <v>0.10304112</v>
      </c>
      <c r="Z396">
        <v>0.12583083</v>
      </c>
      <c r="AA396">
        <v>0.16324076000000001</v>
      </c>
      <c r="AB396">
        <v>0.28135227000000002</v>
      </c>
    </row>
    <row r="397" spans="1:28">
      <c r="A397" s="1" t="s">
        <v>448</v>
      </c>
      <c r="B397" s="1" t="s">
        <v>449</v>
      </c>
      <c r="C397" s="1">
        <v>15</v>
      </c>
      <c r="D397" s="1">
        <v>1996</v>
      </c>
      <c r="E397" s="1" t="s">
        <v>455</v>
      </c>
      <c r="F397" s="9">
        <v>0.37626802630508038</v>
      </c>
      <c r="G397" s="13">
        <v>5</v>
      </c>
      <c r="H397" s="12">
        <v>6</v>
      </c>
      <c r="I397" s="15">
        <v>0.34</v>
      </c>
      <c r="J397" s="2">
        <v>-0.64073318243026733</v>
      </c>
      <c r="K397" s="2">
        <v>-0.30762225389480591</v>
      </c>
      <c r="L397" s="2">
        <v>-0.61384618282318115</v>
      </c>
      <c r="M397" s="7">
        <v>72.234700000000004</v>
      </c>
      <c r="N397" s="7">
        <v>11.116620060000001</v>
      </c>
      <c r="O397" s="4">
        <v>0.87068073557514936</v>
      </c>
      <c r="P397" s="8">
        <v>0.21304843932691425</v>
      </c>
      <c r="Q397" s="8">
        <v>0.36618299181542407</v>
      </c>
      <c r="R397" s="8">
        <v>39.5167236328125</v>
      </c>
      <c r="S397">
        <v>2.2989639999999999E-2</v>
      </c>
      <c r="T397">
        <v>3.527421E-2</v>
      </c>
      <c r="U397">
        <v>4.6958159999999999E-2</v>
      </c>
      <c r="V397">
        <v>5.8676720000000002E-2</v>
      </c>
      <c r="W397">
        <v>7.1074680000000001E-2</v>
      </c>
      <c r="X397">
        <v>8.5002930000000004E-2</v>
      </c>
      <c r="Y397">
        <v>0.1018863</v>
      </c>
      <c r="Z397">
        <v>0.12475762999999999</v>
      </c>
      <c r="AA397">
        <v>0.16266722</v>
      </c>
      <c r="AB397">
        <v>0.29071249999999998</v>
      </c>
    </row>
    <row r="398" spans="1:28">
      <c r="A398" s="1" t="s">
        <v>448</v>
      </c>
      <c r="B398" s="1" t="s">
        <v>449</v>
      </c>
      <c r="C398" s="1">
        <v>15</v>
      </c>
      <c r="D398" s="1">
        <v>1997</v>
      </c>
      <c r="E398" s="1" t="s">
        <v>456</v>
      </c>
      <c r="F398" s="9">
        <v>0.35976702822564188</v>
      </c>
      <c r="G398" s="13">
        <v>6</v>
      </c>
      <c r="H398" s="12">
        <v>6</v>
      </c>
      <c r="I398" s="15">
        <v>0.35099999999999998</v>
      </c>
      <c r="J398" s="3">
        <f>AVERAGE(J397,J399)</f>
        <v>-0.68266105651855469</v>
      </c>
      <c r="K398" s="3">
        <f>AVERAGE(K397,K399)</f>
        <v>-0.31964552402496338</v>
      </c>
      <c r="L398" s="3">
        <f>AVERAGE(L397,L399)</f>
        <v>-0.62513288855552673</v>
      </c>
      <c r="M398" s="7">
        <v>72.273700000000005</v>
      </c>
      <c r="N398" s="7">
        <v>11.202949520000001</v>
      </c>
      <c r="O398" s="4">
        <v>1.0626425219929132</v>
      </c>
      <c r="P398" s="8">
        <v>0.2349093390165744</v>
      </c>
      <c r="Q398" s="8">
        <v>0.4834332500268318</v>
      </c>
      <c r="R398" s="8">
        <v>43.951717376708984</v>
      </c>
      <c r="S398">
        <v>2.1716070000000001E-2</v>
      </c>
      <c r="T398">
        <v>3.4020750000000002E-2</v>
      </c>
      <c r="U398">
        <v>4.5693339999999999E-2</v>
      </c>
      <c r="V398">
        <v>5.7383179999999999E-2</v>
      </c>
      <c r="W398">
        <v>6.9744609999999999E-2</v>
      </c>
      <c r="X398">
        <v>8.3639640000000001E-2</v>
      </c>
      <c r="Y398">
        <v>0.10051667</v>
      </c>
      <c r="Z398">
        <v>0.12348480000000001</v>
      </c>
      <c r="AA398">
        <v>0.16198699999999999</v>
      </c>
      <c r="AB398">
        <v>0.30181390000000002</v>
      </c>
    </row>
    <row r="399" spans="1:28">
      <c r="A399" s="1" t="s">
        <v>448</v>
      </c>
      <c r="B399" s="1" t="s">
        <v>449</v>
      </c>
      <c r="C399" s="1">
        <v>15</v>
      </c>
      <c r="D399" s="1">
        <v>1998</v>
      </c>
      <c r="E399" s="1" t="s">
        <v>457</v>
      </c>
      <c r="F399" s="9">
        <v>0.34318116377336133</v>
      </c>
      <c r="G399" s="13">
        <v>7</v>
      </c>
      <c r="H399" s="12">
        <v>6</v>
      </c>
      <c r="I399" s="15">
        <v>0.36299999999999999</v>
      </c>
      <c r="J399" s="2">
        <v>-0.72458893060684204</v>
      </c>
      <c r="K399" s="2">
        <v>-0.33166879415512085</v>
      </c>
      <c r="L399" s="2">
        <v>-0.63641959428787231</v>
      </c>
      <c r="M399" s="7">
        <v>72.404700000000005</v>
      </c>
      <c r="N399" s="7">
        <v>11.318149569999999</v>
      </c>
      <c r="O399" s="4">
        <v>2.8301008123217599</v>
      </c>
      <c r="P399" s="8">
        <v>0.23266728688520594</v>
      </c>
      <c r="Q399" s="8">
        <v>0.53320753428999113</v>
      </c>
      <c r="R399" s="8">
        <v>45.583335876464844</v>
      </c>
      <c r="S399">
        <v>1.5627180000000001E-2</v>
      </c>
      <c r="T399">
        <v>2.6935609999999999E-2</v>
      </c>
      <c r="U399">
        <v>3.6702930000000002E-2</v>
      </c>
      <c r="V399">
        <v>4.705695E-2</v>
      </c>
      <c r="W399">
        <v>5.868847E-2</v>
      </c>
      <c r="X399">
        <v>7.2421029999999997E-2</v>
      </c>
      <c r="Y399">
        <v>8.9684529999999998E-2</v>
      </c>
      <c r="Z399">
        <v>0.11365773</v>
      </c>
      <c r="AA399">
        <v>0.15438668</v>
      </c>
      <c r="AB399">
        <v>0.38483890999999998</v>
      </c>
    </row>
    <row r="400" spans="1:28">
      <c r="A400" s="1" t="s">
        <v>448</v>
      </c>
      <c r="B400" s="1" t="s">
        <v>449</v>
      </c>
      <c r="C400" s="1">
        <v>15</v>
      </c>
      <c r="D400" s="1">
        <v>1999</v>
      </c>
      <c r="E400" s="1" t="s">
        <v>458</v>
      </c>
      <c r="F400" s="9">
        <v>0.30767235787473363</v>
      </c>
      <c r="G400" s="13">
        <v>8</v>
      </c>
      <c r="H400" s="12">
        <v>6</v>
      </c>
      <c r="I400" s="15">
        <v>0.40899999999999997</v>
      </c>
      <c r="J400" s="3">
        <f>AVERAGE(J399,J401)</f>
        <v>-0.78157106041908264</v>
      </c>
      <c r="K400" s="3">
        <f>AVERAGE(K399,K401)</f>
        <v>-0.46412068605422974</v>
      </c>
      <c r="L400" s="3">
        <f>AVERAGE(L399,L401)</f>
        <v>-0.63769775629043579</v>
      </c>
      <c r="M400" s="7">
        <v>72.773899999999998</v>
      </c>
      <c r="N400" s="7">
        <v>11.457449909999999</v>
      </c>
      <c r="O400" s="4">
        <v>3.8414738938269153</v>
      </c>
      <c r="P400" s="8">
        <v>0.230418595204847</v>
      </c>
      <c r="Q400" s="8">
        <v>0.49583119169240425</v>
      </c>
      <c r="R400" s="8">
        <v>46.285900115966797</v>
      </c>
      <c r="S400">
        <v>1.5953209999999999E-2</v>
      </c>
      <c r="T400">
        <v>2.6552119999999999E-2</v>
      </c>
      <c r="U400">
        <v>3.5823199999999999E-2</v>
      </c>
      <c r="V400">
        <v>4.5722819999999997E-2</v>
      </c>
      <c r="W400">
        <v>5.6920310000000002E-2</v>
      </c>
      <c r="X400">
        <v>7.0238229999999999E-2</v>
      </c>
      <c r="Y400">
        <v>8.7124980000000005E-2</v>
      </c>
      <c r="Z400">
        <v>0.11082994</v>
      </c>
      <c r="AA400">
        <v>0.15172569</v>
      </c>
      <c r="AB400">
        <v>0.39910947000000002</v>
      </c>
    </row>
    <row r="401" spans="1:28">
      <c r="A401" s="1" t="s">
        <v>448</v>
      </c>
      <c r="B401" s="1" t="s">
        <v>449</v>
      </c>
      <c r="C401" s="1">
        <v>15</v>
      </c>
      <c r="D401" s="1">
        <v>2000</v>
      </c>
      <c r="E401" s="1" t="s">
        <v>459</v>
      </c>
      <c r="F401" s="9">
        <v>0.28243238308999996</v>
      </c>
      <c r="G401" s="13">
        <v>9</v>
      </c>
      <c r="H401" s="12">
        <v>6</v>
      </c>
      <c r="I401" s="15">
        <v>0.33400000000000002</v>
      </c>
      <c r="J401" s="2">
        <v>-0.83855319023132324</v>
      </c>
      <c r="K401" s="2">
        <v>-0.59657257795333862</v>
      </c>
      <c r="L401" s="2">
        <v>-0.63897591829299927</v>
      </c>
      <c r="M401" s="7">
        <v>72.856700000000004</v>
      </c>
      <c r="N401" s="7">
        <v>11.53279972</v>
      </c>
      <c r="O401" s="4">
        <v>4.0740508063107086</v>
      </c>
      <c r="P401" s="8">
        <v>0.32946840085905266</v>
      </c>
      <c r="Q401" s="8">
        <v>0.47213307272186161</v>
      </c>
      <c r="R401" s="8">
        <v>49.439807891845703</v>
      </c>
      <c r="S401">
        <v>1.72081E-2</v>
      </c>
      <c r="T401">
        <v>2.8428720000000001E-2</v>
      </c>
      <c r="U401">
        <v>3.8037540000000002E-2</v>
      </c>
      <c r="V401">
        <v>4.8197759999999999E-2</v>
      </c>
      <c r="W401">
        <v>5.9596459999999997E-2</v>
      </c>
      <c r="X401">
        <v>7.3043570000000002E-2</v>
      </c>
      <c r="Y401">
        <v>8.9940199999999998E-2</v>
      </c>
      <c r="Z401">
        <v>0.11339811</v>
      </c>
      <c r="AA401">
        <v>0.15325025</v>
      </c>
      <c r="AB401">
        <v>0.37889928</v>
      </c>
    </row>
    <row r="402" spans="1:28">
      <c r="A402" s="1" t="s">
        <v>448</v>
      </c>
      <c r="B402" s="1" t="s">
        <v>449</v>
      </c>
      <c r="C402" s="1">
        <v>15</v>
      </c>
      <c r="D402" s="1">
        <v>2001</v>
      </c>
      <c r="E402" s="1" t="s">
        <v>460</v>
      </c>
      <c r="F402" s="9">
        <v>0.30369518691060704</v>
      </c>
      <c r="G402" s="13">
        <v>10</v>
      </c>
      <c r="H402" s="12">
        <v>6</v>
      </c>
      <c r="I402" s="15">
        <v>0.32900000000000001</v>
      </c>
      <c r="J402" s="3">
        <f>AVERAGE(J401,J403)</f>
        <v>-0.70486021041870117</v>
      </c>
      <c r="K402" s="3">
        <f>AVERAGE(K401,K403)</f>
        <v>-0.58643829822540283</v>
      </c>
      <c r="L402" s="3">
        <f>AVERAGE(L401,L403)</f>
        <v>-0.73251718282699585</v>
      </c>
      <c r="M402" s="7">
        <v>73.233000000000004</v>
      </c>
      <c r="N402" s="7">
        <v>11.593930240000001</v>
      </c>
      <c r="O402" s="4">
        <v>-3.4736832214787938</v>
      </c>
      <c r="P402" s="8">
        <v>0.29198908052125055</v>
      </c>
      <c r="Q402" s="8">
        <v>0.42279302516313838</v>
      </c>
      <c r="R402" s="8">
        <v>51.139884948730469</v>
      </c>
      <c r="S402">
        <v>1.704719E-2</v>
      </c>
      <c r="T402">
        <v>2.7853470000000002E-2</v>
      </c>
      <c r="U402">
        <v>3.7345200000000002E-2</v>
      </c>
      <c r="V402">
        <v>4.7462209999999998E-2</v>
      </c>
      <c r="W402">
        <v>5.8865239999999999E-2</v>
      </c>
      <c r="X402">
        <v>7.2361430000000004E-2</v>
      </c>
      <c r="Y402">
        <v>8.9363990000000004E-2</v>
      </c>
      <c r="Z402">
        <v>0.11302428</v>
      </c>
      <c r="AA402">
        <v>0.15331929999999999</v>
      </c>
      <c r="AB402">
        <v>0.38335772000000001</v>
      </c>
    </row>
    <row r="403" spans="1:28">
      <c r="A403" s="1" t="s">
        <v>448</v>
      </c>
      <c r="B403" s="1" t="s">
        <v>449</v>
      </c>
      <c r="C403" s="1">
        <v>15</v>
      </c>
      <c r="D403" s="1">
        <v>2002</v>
      </c>
      <c r="E403" s="1" t="s">
        <v>461</v>
      </c>
      <c r="F403" s="9">
        <v>0.33579023056336615</v>
      </c>
      <c r="G403" s="13">
        <v>0</v>
      </c>
      <c r="H403" s="12">
        <v>9</v>
      </c>
      <c r="I403" s="15">
        <v>0.377</v>
      </c>
      <c r="J403" s="2">
        <v>-0.5711672306060791</v>
      </c>
      <c r="K403" s="2">
        <v>-0.57630401849746704</v>
      </c>
      <c r="L403" s="2">
        <v>-0.82605844736099243</v>
      </c>
      <c r="M403" s="7">
        <v>73.145799999999994</v>
      </c>
      <c r="N403" s="7">
        <v>11.63331032</v>
      </c>
      <c r="O403" s="4">
        <v>2.2334565991919817</v>
      </c>
      <c r="P403" s="8">
        <v>0.26300849637057633</v>
      </c>
      <c r="Q403" s="8">
        <v>0.45232635035056712</v>
      </c>
      <c r="R403" s="8">
        <v>53.69293212890625</v>
      </c>
      <c r="S403">
        <v>1.8191789999999999E-2</v>
      </c>
      <c r="T403">
        <v>2.78307E-2</v>
      </c>
      <c r="U403">
        <v>3.7680079999999998E-2</v>
      </c>
      <c r="V403">
        <v>4.8142070000000002E-2</v>
      </c>
      <c r="W403">
        <v>5.975225E-2</v>
      </c>
      <c r="X403">
        <v>7.3349399999999995E-2</v>
      </c>
      <c r="Y403">
        <v>9.0478710000000004E-2</v>
      </c>
      <c r="Z403">
        <v>0.11462573</v>
      </c>
      <c r="AA403">
        <v>0.15682756</v>
      </c>
      <c r="AB403">
        <v>0.37312171</v>
      </c>
    </row>
    <row r="404" spans="1:28">
      <c r="A404" s="1" t="s">
        <v>448</v>
      </c>
      <c r="B404" s="1" t="s">
        <v>449</v>
      </c>
      <c r="C404" s="1">
        <v>15</v>
      </c>
      <c r="D404" s="1">
        <v>2003</v>
      </c>
      <c r="E404" s="1" t="s">
        <v>462</v>
      </c>
      <c r="F404" s="9">
        <v>0.38587168182770659</v>
      </c>
      <c r="G404" s="13">
        <v>1</v>
      </c>
      <c r="H404" s="12">
        <v>9</v>
      </c>
      <c r="I404" s="15">
        <v>0.44800000000000001</v>
      </c>
      <c r="J404" s="2">
        <v>-0.41115620732307434</v>
      </c>
      <c r="K404" s="2">
        <v>-0.50677222013473511</v>
      </c>
      <c r="L404" s="2">
        <v>-0.65116417407989502</v>
      </c>
      <c r="M404" s="7">
        <v>73.386499999999998</v>
      </c>
      <c r="N404" s="7">
        <v>11.64132023</v>
      </c>
      <c r="O404" s="4">
        <v>1.8889161717937242</v>
      </c>
      <c r="P404" s="8">
        <v>0.27656367466337173</v>
      </c>
      <c r="Q404" s="8">
        <v>0.43412953024630252</v>
      </c>
      <c r="R404" s="8">
        <v>53.873676300048828</v>
      </c>
      <c r="S404">
        <v>1.860939E-2</v>
      </c>
      <c r="T404">
        <v>2.9223570000000001E-2</v>
      </c>
      <c r="U404">
        <v>3.857199E-2</v>
      </c>
      <c r="V404">
        <v>4.8540380000000001E-2</v>
      </c>
      <c r="W404">
        <v>5.9774649999999999E-2</v>
      </c>
      <c r="X404">
        <v>7.3065550000000007E-2</v>
      </c>
      <c r="Y404">
        <v>8.9797890000000005E-2</v>
      </c>
      <c r="Z404">
        <v>0.11305808000000001</v>
      </c>
      <c r="AA404">
        <v>0.15260778999999999</v>
      </c>
      <c r="AB404">
        <v>0.37675069999999999</v>
      </c>
    </row>
    <row r="405" spans="1:28">
      <c r="A405" s="1" t="s">
        <v>448</v>
      </c>
      <c r="B405" s="1" t="s">
        <v>449</v>
      </c>
      <c r="C405" s="1">
        <v>15</v>
      </c>
      <c r="D405" s="1">
        <v>2004</v>
      </c>
      <c r="E405" s="1" t="s">
        <v>463</v>
      </c>
      <c r="F405" s="9">
        <v>0.47788147687702665</v>
      </c>
      <c r="G405" s="13">
        <v>2</v>
      </c>
      <c r="H405" s="12">
        <v>9</v>
      </c>
      <c r="I405" s="15">
        <v>0.46200000000000002</v>
      </c>
      <c r="J405" s="2">
        <v>-0.18028764426708221</v>
      </c>
      <c r="K405" s="2">
        <v>-0.19275261461734772</v>
      </c>
      <c r="L405" s="2">
        <v>-0.55422240495681763</v>
      </c>
      <c r="M405" s="7">
        <v>73.781599999999997</v>
      </c>
      <c r="N405" s="7">
        <v>11.646269800000001</v>
      </c>
      <c r="O405" s="4">
        <v>4.3768885492924738</v>
      </c>
      <c r="P405" s="8">
        <v>0.30704166162130586</v>
      </c>
      <c r="Q405" s="8">
        <v>0.50166318833560075</v>
      </c>
      <c r="R405" s="8">
        <v>55.489559173583984</v>
      </c>
      <c r="S405">
        <v>1.78461E-2</v>
      </c>
      <c r="T405">
        <v>2.915272E-2</v>
      </c>
      <c r="U405">
        <v>3.8703700000000001E-2</v>
      </c>
      <c r="V405">
        <v>4.8763580000000001E-2</v>
      </c>
      <c r="W405">
        <v>6.0028669999999999E-2</v>
      </c>
      <c r="X405">
        <v>7.330586E-2</v>
      </c>
      <c r="Y405">
        <v>8.9983590000000002E-2</v>
      </c>
      <c r="Z405">
        <v>0.11314195000000001</v>
      </c>
      <c r="AA405">
        <v>0.15251696000000001</v>
      </c>
      <c r="AB405">
        <v>0.37655684</v>
      </c>
    </row>
    <row r="406" spans="1:28">
      <c r="A406" s="1" t="s">
        <v>448</v>
      </c>
      <c r="B406" s="1" t="s">
        <v>449</v>
      </c>
      <c r="C406" s="1">
        <v>15</v>
      </c>
      <c r="D406" s="1">
        <v>2005</v>
      </c>
      <c r="E406" s="1" t="s">
        <v>464</v>
      </c>
      <c r="F406" s="9">
        <v>0.43237772106122213</v>
      </c>
      <c r="G406" s="13">
        <v>3</v>
      </c>
      <c r="H406" s="12">
        <v>9</v>
      </c>
      <c r="I406" s="15">
        <v>0.45</v>
      </c>
      <c r="J406" s="2">
        <v>-0.33900865912437439</v>
      </c>
      <c r="K406" s="2">
        <v>-0.29717135429382324</v>
      </c>
      <c r="L406" s="2">
        <v>-0.48840087652206421</v>
      </c>
      <c r="M406" s="7">
        <v>73.744600000000005</v>
      </c>
      <c r="N406" s="7">
        <v>11.79450035</v>
      </c>
      <c r="O406" s="4">
        <v>4.5024402938870907</v>
      </c>
      <c r="P406" s="8">
        <v>0.34807600657487353</v>
      </c>
      <c r="Q406" s="8">
        <v>0.51033402821230223</v>
      </c>
      <c r="R406" s="8">
        <v>57.974658966064453</v>
      </c>
      <c r="S406">
        <v>1.741935E-2</v>
      </c>
      <c r="T406">
        <v>2.8479580000000001E-2</v>
      </c>
      <c r="U406">
        <v>3.8046299999999998E-2</v>
      </c>
      <c r="V406">
        <v>4.8191009999999999E-2</v>
      </c>
      <c r="W406">
        <v>5.9588439999999999E-2</v>
      </c>
      <c r="X406">
        <v>7.3044139999999994E-2</v>
      </c>
      <c r="Y406">
        <v>8.995736E-2</v>
      </c>
      <c r="Z406">
        <v>0.11343854</v>
      </c>
      <c r="AA406">
        <v>0.15331548</v>
      </c>
      <c r="AB406">
        <v>0.37851982000000001</v>
      </c>
    </row>
    <row r="407" spans="1:28">
      <c r="A407" s="1" t="s">
        <v>448</v>
      </c>
      <c r="B407" s="1" t="s">
        <v>449</v>
      </c>
      <c r="C407" s="1">
        <v>15</v>
      </c>
      <c r="D407" s="1">
        <v>2006</v>
      </c>
      <c r="E407" s="1" t="s">
        <v>465</v>
      </c>
      <c r="F407" s="9">
        <v>0.4572302249900394</v>
      </c>
      <c r="G407" s="13">
        <v>4</v>
      </c>
      <c r="H407" s="12">
        <v>9</v>
      </c>
      <c r="I407" s="15">
        <v>0.44500000000000001</v>
      </c>
      <c r="J407" s="2">
        <v>-0.13468649983406067</v>
      </c>
      <c r="K407" s="2">
        <v>-0.53763037919998169</v>
      </c>
      <c r="L407" s="2">
        <v>-0.40345451235771179</v>
      </c>
      <c r="M407" s="7">
        <v>73.998800000000003</v>
      </c>
      <c r="N407" s="7">
        <v>11.88965511</v>
      </c>
      <c r="O407" s="4">
        <v>4.9632077323703498</v>
      </c>
      <c r="P407" s="8">
        <v>0.37791482499104051</v>
      </c>
      <c r="Q407" s="8">
        <v>0.5476018396846255</v>
      </c>
      <c r="R407" s="8">
        <v>61.612018585205078</v>
      </c>
      <c r="S407">
        <v>1.831472E-2</v>
      </c>
      <c r="T407">
        <v>2.8070230000000002E-2</v>
      </c>
      <c r="U407">
        <v>3.7981109999999998E-2</v>
      </c>
      <c r="V407">
        <v>4.8458729999999998E-2</v>
      </c>
      <c r="W407">
        <v>6.0040629999999998E-2</v>
      </c>
      <c r="X407">
        <v>7.355971E-2</v>
      </c>
      <c r="Y407">
        <v>9.0542479999999995E-2</v>
      </c>
      <c r="Z407">
        <v>0.11442467000000001</v>
      </c>
      <c r="AA407">
        <v>0.15607679999999999</v>
      </c>
      <c r="AB407">
        <v>0.37253091999999999</v>
      </c>
    </row>
    <row r="408" spans="1:28">
      <c r="A408" s="1" t="s">
        <v>448</v>
      </c>
      <c r="B408" s="1" t="s">
        <v>449</v>
      </c>
      <c r="C408" s="1">
        <v>15</v>
      </c>
      <c r="D408" s="1">
        <v>2007</v>
      </c>
      <c r="E408" s="1" t="s">
        <v>466</v>
      </c>
      <c r="F408" s="9">
        <v>0.4429286477604058</v>
      </c>
      <c r="G408" s="13">
        <v>5</v>
      </c>
      <c r="H408" s="12">
        <v>9</v>
      </c>
      <c r="I408" s="15">
        <v>0.433</v>
      </c>
      <c r="J408" s="2">
        <v>-0.24419380724430084</v>
      </c>
      <c r="K408" s="2">
        <v>-0.42130321264266968</v>
      </c>
      <c r="L408" s="2">
        <v>-0.39435684680938721</v>
      </c>
      <c r="M408" s="7">
        <v>73.904200000000003</v>
      </c>
      <c r="N408" s="7">
        <v>11.98480988</v>
      </c>
      <c r="O408" s="4">
        <v>6.2999351349050272</v>
      </c>
      <c r="P408" s="8">
        <v>0.44116613791235459</v>
      </c>
      <c r="Q408" s="8">
        <v>0.61976352212052377</v>
      </c>
      <c r="R408" s="8">
        <v>66.409843444824219</v>
      </c>
      <c r="S408">
        <v>1.871542E-2</v>
      </c>
      <c r="T408">
        <v>2.8526590000000001E-2</v>
      </c>
      <c r="U408">
        <v>3.8446769999999998E-2</v>
      </c>
      <c r="V408">
        <v>4.8893880000000001E-2</v>
      </c>
      <c r="W408">
        <v>6.0405319999999998E-2</v>
      </c>
      <c r="X408">
        <v>7.3806200000000002E-2</v>
      </c>
      <c r="Y408">
        <v>9.0602080000000002E-2</v>
      </c>
      <c r="Z408">
        <v>0.11417502</v>
      </c>
      <c r="AA408">
        <v>0.15521793</v>
      </c>
      <c r="AB408">
        <v>0.37121082999999999</v>
      </c>
    </row>
    <row r="409" spans="1:28">
      <c r="A409" s="1" t="s">
        <v>448</v>
      </c>
      <c r="B409" s="1" t="s">
        <v>449</v>
      </c>
      <c r="C409" s="1">
        <v>15</v>
      </c>
      <c r="D409" s="1">
        <v>2008</v>
      </c>
      <c r="E409" s="1" t="s">
        <v>467</v>
      </c>
      <c r="F409" s="9">
        <v>0.50274788724822495</v>
      </c>
      <c r="G409" s="13">
        <v>6</v>
      </c>
      <c r="H409" s="12">
        <v>9</v>
      </c>
      <c r="I409" s="15">
        <v>0.40600000000000003</v>
      </c>
      <c r="J409" s="2">
        <v>-9.5967896282672882E-2</v>
      </c>
      <c r="K409" s="2">
        <v>-0.32037752866744995</v>
      </c>
      <c r="L409" s="2">
        <v>-0.21142135560512543</v>
      </c>
      <c r="M409" s="7">
        <v>74.532600000000002</v>
      </c>
      <c r="N409" s="7">
        <v>12.87722969</v>
      </c>
      <c r="O409" s="4">
        <v>5.2999503096225169</v>
      </c>
      <c r="P409" s="8">
        <v>0.43224469136397597</v>
      </c>
      <c r="Q409" s="8">
        <v>0.68345585576899903</v>
      </c>
      <c r="R409" s="8">
        <v>66.572723388671875</v>
      </c>
      <c r="S409">
        <v>1.7818919999999999E-2</v>
      </c>
      <c r="T409">
        <v>2.9157499999999999E-2</v>
      </c>
      <c r="U409">
        <v>3.8770390000000002E-2</v>
      </c>
      <c r="V409">
        <v>4.8900489999999998E-2</v>
      </c>
      <c r="W409">
        <v>6.0241290000000003E-2</v>
      </c>
      <c r="X409">
        <v>7.3598179999999999E-2</v>
      </c>
      <c r="Y409">
        <v>9.035696E-2</v>
      </c>
      <c r="Z409">
        <v>0.11358905</v>
      </c>
      <c r="AA409">
        <v>0.15298740999999999</v>
      </c>
      <c r="AB409">
        <v>0.37457984</v>
      </c>
    </row>
    <row r="410" spans="1:28">
      <c r="A410" s="1" t="s">
        <v>448</v>
      </c>
      <c r="B410" s="1" t="s">
        <v>449</v>
      </c>
      <c r="C410" s="1">
        <v>15</v>
      </c>
      <c r="D410" s="1">
        <v>2009</v>
      </c>
      <c r="E410" s="1" t="s">
        <v>468</v>
      </c>
      <c r="F410" s="9">
        <v>0.50048944924198957</v>
      </c>
      <c r="G410" s="13">
        <v>7</v>
      </c>
      <c r="H410" s="12">
        <v>9</v>
      </c>
      <c r="I410" s="15">
        <v>0.38300000000000001</v>
      </c>
      <c r="J410" s="2">
        <v>-0.1358233243227005</v>
      </c>
      <c r="K410" s="2">
        <v>-0.29189315438270569</v>
      </c>
      <c r="L410" s="2">
        <v>-0.1468069851398468</v>
      </c>
      <c r="M410" s="7">
        <v>74.718599999999995</v>
      </c>
      <c r="N410" s="7">
        <v>12.84832001</v>
      </c>
      <c r="O410" s="4">
        <v>-0.54194360456747859</v>
      </c>
      <c r="P410" s="8">
        <v>0.32805543362387907</v>
      </c>
      <c r="Q410" s="8">
        <v>0.54371210403693004</v>
      </c>
      <c r="R410" s="8">
        <v>66.480941772460938</v>
      </c>
      <c r="S410">
        <v>1.909104E-2</v>
      </c>
      <c r="T410">
        <v>2.891927E-2</v>
      </c>
      <c r="U410">
        <v>3.88733E-2</v>
      </c>
      <c r="V410">
        <v>4.937014E-2</v>
      </c>
      <c r="W410">
        <v>6.0949000000000003E-2</v>
      </c>
      <c r="X410">
        <v>7.4440409999999999E-2</v>
      </c>
      <c r="Y410">
        <v>9.1361929999999994E-2</v>
      </c>
      <c r="Z410">
        <v>0.11512406</v>
      </c>
      <c r="AA410">
        <v>0.15650649</v>
      </c>
      <c r="AB410">
        <v>0.36536435</v>
      </c>
    </row>
    <row r="411" spans="1:28">
      <c r="A411" s="1" t="s">
        <v>448</v>
      </c>
      <c r="B411" s="1" t="s">
        <v>449</v>
      </c>
      <c r="C411" s="1">
        <v>15</v>
      </c>
      <c r="D411" s="1">
        <v>2010</v>
      </c>
      <c r="E411" s="1" t="s">
        <v>469</v>
      </c>
      <c r="F411" s="9">
        <v>0.48873908223750484</v>
      </c>
      <c r="G411" s="13">
        <v>8</v>
      </c>
      <c r="H411" s="12">
        <v>9</v>
      </c>
      <c r="I411" s="15">
        <v>0.377</v>
      </c>
      <c r="J411" s="2">
        <v>-0.18786042928695679</v>
      </c>
      <c r="K411" s="2">
        <v>-0.30220833420753479</v>
      </c>
      <c r="L411" s="2">
        <v>-9.2976823449134827E-2</v>
      </c>
      <c r="M411" s="7">
        <v>75.118700000000004</v>
      </c>
      <c r="N411" s="7">
        <v>12.84206009</v>
      </c>
      <c r="O411" s="4">
        <v>3.1408177211278598</v>
      </c>
      <c r="P411" s="8">
        <v>0.39789753393582378</v>
      </c>
      <c r="Q411" s="8">
        <v>0.58091315722073833</v>
      </c>
      <c r="R411" s="8">
        <v>66.906471252441406</v>
      </c>
      <c r="S411">
        <v>2.0027670000000001E-2</v>
      </c>
      <c r="T411">
        <v>2.9691789999999999E-2</v>
      </c>
      <c r="U411">
        <v>3.9460290000000002E-2</v>
      </c>
      <c r="V411">
        <v>4.9745129999999999E-2</v>
      </c>
      <c r="W411">
        <v>6.1075450000000003E-2</v>
      </c>
      <c r="X411">
        <v>7.4263209999999996E-2</v>
      </c>
      <c r="Y411">
        <v>9.078957E-2</v>
      </c>
      <c r="Z411">
        <v>0.11398123</v>
      </c>
      <c r="AA411">
        <v>0.15435560000000001</v>
      </c>
      <c r="AB411">
        <v>0.36661007000000001</v>
      </c>
    </row>
    <row r="412" spans="1:28">
      <c r="A412" s="1" t="s">
        <v>448</v>
      </c>
      <c r="B412" s="1" t="s">
        <v>449</v>
      </c>
      <c r="C412" s="1">
        <v>15</v>
      </c>
      <c r="D412" s="1">
        <v>2011</v>
      </c>
      <c r="E412" s="1" t="s">
        <v>470</v>
      </c>
      <c r="F412" s="9">
        <v>0.48021663044207769</v>
      </c>
      <c r="G412" s="13">
        <v>9</v>
      </c>
      <c r="H412" s="12">
        <v>9</v>
      </c>
      <c r="I412" s="15">
        <v>0.35</v>
      </c>
      <c r="J412" s="2">
        <v>-0.22972145676612854</v>
      </c>
      <c r="K412" s="2">
        <v>-0.26950889825820923</v>
      </c>
      <c r="L412" s="2">
        <v>-0.10699371248483658</v>
      </c>
      <c r="M412" s="7">
        <v>75.186899999999994</v>
      </c>
      <c r="N412" s="7">
        <v>12.88011026</v>
      </c>
      <c r="O412" s="4">
        <v>2.1641441733370073</v>
      </c>
      <c r="P412" s="8">
        <v>0.47124213138698712</v>
      </c>
      <c r="Q412" s="8">
        <v>0.66067697000771242</v>
      </c>
      <c r="R412" s="8">
        <v>68.805496215820313</v>
      </c>
      <c r="S412">
        <v>1.973186E-2</v>
      </c>
      <c r="T412">
        <v>3.0982929999999999E-2</v>
      </c>
      <c r="U412">
        <v>4.0459830000000002E-2</v>
      </c>
      <c r="V412">
        <v>5.0421000000000001E-2</v>
      </c>
      <c r="W412">
        <v>6.1551719999999997E-2</v>
      </c>
      <c r="X412">
        <v>7.4638919999999997E-2</v>
      </c>
      <c r="Y412">
        <v>9.1030550000000002E-2</v>
      </c>
      <c r="Z412">
        <v>0.11370767</v>
      </c>
      <c r="AA412">
        <v>0.15206077000000001</v>
      </c>
      <c r="AB412">
        <v>0.36541475000000001</v>
      </c>
    </row>
    <row r="413" spans="1:28">
      <c r="A413" s="1" t="s">
        <v>448</v>
      </c>
      <c r="B413" s="1" t="s">
        <v>449</v>
      </c>
      <c r="C413" s="1">
        <v>15</v>
      </c>
      <c r="D413" s="1">
        <v>2012</v>
      </c>
      <c r="E413" s="1" t="s">
        <v>471</v>
      </c>
      <c r="F413" s="9">
        <v>0.48816873765879715</v>
      </c>
      <c r="G413" s="13">
        <v>10</v>
      </c>
      <c r="H413" s="12">
        <v>9</v>
      </c>
      <c r="I413" s="15">
        <v>0.32800000000000001</v>
      </c>
      <c r="J413" s="2">
        <v>-0.21710863709449768</v>
      </c>
      <c r="K413" s="2">
        <v>-0.2515701949596405</v>
      </c>
      <c r="L413" s="2">
        <v>-5.11750727891922E-2</v>
      </c>
      <c r="M413" s="7">
        <v>75.139899999999997</v>
      </c>
      <c r="N413" s="7">
        <v>12.918160439999999</v>
      </c>
      <c r="O413" s="4">
        <v>-0.57716912251396479</v>
      </c>
      <c r="P413" s="8">
        <v>0.45374253004587495</v>
      </c>
      <c r="Q413" s="8">
        <v>0.66840581697567825</v>
      </c>
      <c r="R413" s="8">
        <v>69.558860778808594</v>
      </c>
      <c r="S413">
        <v>2.1414229999999999E-2</v>
      </c>
      <c r="T413">
        <v>3.1048969999999999E-2</v>
      </c>
      <c r="U413">
        <v>4.072742E-2</v>
      </c>
      <c r="V413">
        <v>5.0866550000000003E-2</v>
      </c>
      <c r="W413">
        <v>6.1990429999999999E-2</v>
      </c>
      <c r="X413">
        <v>7.4893280000000007E-2</v>
      </c>
      <c r="Y413">
        <v>9.1015150000000003E-2</v>
      </c>
      <c r="Z413">
        <v>0.11358186000000001</v>
      </c>
      <c r="AA413">
        <v>0.15278067000000001</v>
      </c>
      <c r="AB413">
        <v>0.36168141999999998</v>
      </c>
    </row>
    <row r="414" spans="1:28">
      <c r="A414" s="1" t="s">
        <v>448</v>
      </c>
      <c r="B414" s="1" t="s">
        <v>449</v>
      </c>
      <c r="C414" s="1">
        <v>15</v>
      </c>
      <c r="D414" s="1">
        <v>2013</v>
      </c>
      <c r="E414" s="1" t="s">
        <v>472</v>
      </c>
      <c r="F414" s="9">
        <v>0.49833085678905931</v>
      </c>
      <c r="G414" s="13">
        <v>11</v>
      </c>
      <c r="H414" s="12">
        <v>9</v>
      </c>
      <c r="I414" s="15">
        <v>0.308</v>
      </c>
      <c r="J414" s="2">
        <v>-0.17367342114448547</v>
      </c>
      <c r="K414" s="2">
        <v>-0.23070082068443298</v>
      </c>
      <c r="L414" s="2">
        <v>-5.6259628385305405E-2</v>
      </c>
      <c r="M414" s="7">
        <v>75.865700000000004</v>
      </c>
      <c r="N414" s="7">
        <v>12.94083023</v>
      </c>
      <c r="O414" s="4">
        <v>2.7762577120324465</v>
      </c>
      <c r="P414" s="8">
        <v>0.43396474533315005</v>
      </c>
      <c r="Q414" s="8">
        <v>0.61460755422990254</v>
      </c>
      <c r="R414" s="8">
        <v>69.164413452148438</v>
      </c>
      <c r="S414">
        <v>2.1676540000000001E-2</v>
      </c>
      <c r="T414">
        <v>3.1305029999999998E-2</v>
      </c>
      <c r="U414">
        <v>4.0975749999999998E-2</v>
      </c>
      <c r="V414">
        <v>5.1105560000000001E-2</v>
      </c>
      <c r="W414">
        <v>6.221811E-2</v>
      </c>
      <c r="X414">
        <v>7.5106729999999997E-2</v>
      </c>
      <c r="Y414">
        <v>9.1209650000000003E-2</v>
      </c>
      <c r="Z414">
        <v>0.1137484</v>
      </c>
      <c r="AA414">
        <v>0.15289610000000001</v>
      </c>
      <c r="AB414">
        <v>0.35975811000000002</v>
      </c>
    </row>
    <row r="415" spans="1:28">
      <c r="A415" s="1" t="s">
        <v>448</v>
      </c>
      <c r="B415" s="1" t="s">
        <v>449</v>
      </c>
      <c r="C415" s="1">
        <v>15</v>
      </c>
      <c r="D415" s="1">
        <v>2014</v>
      </c>
      <c r="E415" s="1" t="s">
        <v>473</v>
      </c>
      <c r="F415" s="9">
        <v>0.56030747136917158</v>
      </c>
      <c r="G415" s="13">
        <v>12</v>
      </c>
      <c r="H415" s="12">
        <v>9</v>
      </c>
      <c r="I415" s="15">
        <v>0.31</v>
      </c>
      <c r="J415" s="2">
        <v>1.6454886645078659E-2</v>
      </c>
      <c r="K415" s="2">
        <v>-5.5596131831407547E-2</v>
      </c>
      <c r="L415" s="2">
        <v>-3.2469324767589569E-2</v>
      </c>
      <c r="M415" s="7">
        <v>75.934700000000007</v>
      </c>
      <c r="N415" s="7">
        <v>12.96148968</v>
      </c>
      <c r="O415" s="4">
        <v>3.4567483956470255</v>
      </c>
      <c r="P415" s="8">
        <v>0.47662855290913542</v>
      </c>
      <c r="Q415" s="8">
        <v>0.64875073678385087</v>
      </c>
      <c r="R415" s="8">
        <v>68.646286010742188</v>
      </c>
      <c r="S415">
        <v>2.2770289999999999E-2</v>
      </c>
      <c r="T415">
        <v>3.2128990000000003E-2</v>
      </c>
      <c r="U415">
        <v>4.159069E-2</v>
      </c>
      <c r="V415">
        <v>5.1554120000000002E-2</v>
      </c>
      <c r="W415">
        <v>6.2531779999999995E-2</v>
      </c>
      <c r="X415">
        <v>7.5310390000000005E-2</v>
      </c>
      <c r="Y415">
        <v>9.1325310000000007E-2</v>
      </c>
      <c r="Z415">
        <v>0.11380052</v>
      </c>
      <c r="AA415">
        <v>0.1529278</v>
      </c>
      <c r="AB415">
        <v>0.35606007000000001</v>
      </c>
    </row>
    <row r="416" spans="1:28">
      <c r="A416" s="1" t="s">
        <v>448</v>
      </c>
      <c r="B416" s="1" t="s">
        <v>449</v>
      </c>
      <c r="C416" s="1">
        <v>15</v>
      </c>
      <c r="D416" s="1">
        <v>2015</v>
      </c>
      <c r="E416" s="1" t="s">
        <v>474</v>
      </c>
      <c r="F416" s="9">
        <v>0.51809635588808256</v>
      </c>
      <c r="G416" s="13">
        <v>13</v>
      </c>
      <c r="H416" s="12">
        <v>9</v>
      </c>
      <c r="I416" s="15">
        <v>0.311</v>
      </c>
      <c r="J416" s="2">
        <v>1.6289704944938421E-3</v>
      </c>
      <c r="K416" s="2">
        <v>-0.21618036925792694</v>
      </c>
      <c r="L416" s="2">
        <v>-0.23854674398899078</v>
      </c>
      <c r="M416" s="7">
        <v>75.981399999999994</v>
      </c>
      <c r="N416" s="7">
        <v>13.328619959999999</v>
      </c>
      <c r="O416" s="4">
        <v>3.717656602575687</v>
      </c>
      <c r="P416" s="8">
        <v>0.48737999906969093</v>
      </c>
      <c r="Q416" s="8">
        <v>0.64960443972133664</v>
      </c>
      <c r="R416" s="8">
        <v>69.718727111816406</v>
      </c>
      <c r="S416">
        <v>2.2770289999999999E-2</v>
      </c>
      <c r="T416">
        <v>3.2128990000000003E-2</v>
      </c>
      <c r="U416">
        <v>4.159069E-2</v>
      </c>
      <c r="V416">
        <v>5.1554120000000002E-2</v>
      </c>
      <c r="W416">
        <v>6.2531779999999995E-2</v>
      </c>
      <c r="X416">
        <v>7.5310390000000005E-2</v>
      </c>
      <c r="Y416">
        <v>9.1325310000000007E-2</v>
      </c>
      <c r="Z416">
        <v>0.11380052</v>
      </c>
      <c r="AA416">
        <v>0.1529278</v>
      </c>
      <c r="AB416">
        <v>0.35606007000000001</v>
      </c>
    </row>
    <row r="417" spans="1:28">
      <c r="A417" s="1" t="s">
        <v>448</v>
      </c>
      <c r="B417" s="1" t="s">
        <v>449</v>
      </c>
      <c r="C417" s="1">
        <v>15</v>
      </c>
      <c r="D417" s="1">
        <v>2016</v>
      </c>
      <c r="E417" s="1" t="s">
        <v>475</v>
      </c>
      <c r="F417" s="9">
        <v>0.49960151936384528</v>
      </c>
      <c r="G417" s="13">
        <v>14</v>
      </c>
      <c r="H417" s="12">
        <v>9</v>
      </c>
      <c r="I417" s="15">
        <v>0.313</v>
      </c>
      <c r="J417" s="2">
        <v>2.1209586411714554E-3</v>
      </c>
      <c r="K417" s="2">
        <v>-0.32506135106086731</v>
      </c>
      <c r="L417" s="2">
        <v>-0.2720661461353302</v>
      </c>
      <c r="M417" s="7">
        <v>76.029600000000002</v>
      </c>
      <c r="N417" s="7">
        <v>13.456910130000001</v>
      </c>
      <c r="O417" s="4">
        <v>2.7358532225459271</v>
      </c>
      <c r="P417" s="8">
        <v>0.50663842164106965</v>
      </c>
      <c r="Q417" s="8">
        <v>0.65521566253919428</v>
      </c>
      <c r="R417" s="8">
        <v>69.557350158691406</v>
      </c>
      <c r="S417">
        <f>S416</f>
        <v>2.2770289999999999E-2</v>
      </c>
      <c r="T417">
        <f t="shared" ref="T417" si="111">T416</f>
        <v>3.2128990000000003E-2</v>
      </c>
      <c r="U417">
        <f t="shared" ref="U417" si="112">U416</f>
        <v>4.159069E-2</v>
      </c>
      <c r="V417">
        <f t="shared" ref="V417" si="113">V416</f>
        <v>5.1554120000000002E-2</v>
      </c>
      <c r="W417">
        <f t="shared" ref="W417" si="114">W416</f>
        <v>6.2531779999999995E-2</v>
      </c>
      <c r="X417">
        <f t="shared" ref="X417" si="115">X416</f>
        <v>7.5310390000000005E-2</v>
      </c>
      <c r="Y417">
        <f t="shared" ref="Y417" si="116">Y416</f>
        <v>9.1325310000000007E-2</v>
      </c>
      <c r="Z417">
        <f t="shared" ref="Z417" si="117">Z416</f>
        <v>0.11380052</v>
      </c>
      <c r="AA417">
        <f t="shared" ref="AA417" si="118">AA416</f>
        <v>0.1529278</v>
      </c>
      <c r="AB417">
        <f t="shared" ref="AB417" si="119">AB416</f>
        <v>0.35606007000000001</v>
      </c>
    </row>
    <row r="418" spans="1:28">
      <c r="A418" s="1" t="s">
        <v>476</v>
      </c>
      <c r="B418" s="1" t="s">
        <v>477</v>
      </c>
      <c r="C418" s="1">
        <v>17</v>
      </c>
      <c r="D418" s="1">
        <v>1991</v>
      </c>
      <c r="E418" s="1" t="s">
        <v>478</v>
      </c>
      <c r="F418" s="9">
        <v>0.87770382924707679</v>
      </c>
      <c r="G418" s="13">
        <v>0</v>
      </c>
      <c r="H418" s="12">
        <v>8</v>
      </c>
      <c r="I418" s="15">
        <v>0.73799999999999999</v>
      </c>
      <c r="J418" s="2">
        <f>J419+0.00944441172384447</f>
        <v>0.72840468152876825</v>
      </c>
      <c r="K418" s="2">
        <f>K419-0.0143396412172625</f>
        <v>0.69579683003887061</v>
      </c>
      <c r="L418" s="2">
        <f>L419-0.018451948319712</f>
        <v>0.61565407437662933</v>
      </c>
      <c r="M418" s="6">
        <v>70.377700000000004</v>
      </c>
      <c r="N418" s="6">
        <v>12.27208042</v>
      </c>
      <c r="O418" s="4">
        <v>-7.3447909927533885</v>
      </c>
      <c r="P418" s="8">
        <f>P419-0.0126551757589522</f>
        <v>0.17879157309008234</v>
      </c>
      <c r="Q418" s="8">
        <f>Q419-0.0119760893959941</f>
        <v>0.15990298027030983</v>
      </c>
      <c r="R418" s="8">
        <v>52.291202545166016</v>
      </c>
      <c r="S418">
        <v>4.6381239999999997E-2</v>
      </c>
      <c r="T418">
        <v>5.9608260000000003E-2</v>
      </c>
      <c r="U418">
        <v>6.9710679999999997E-2</v>
      </c>
      <c r="V418">
        <v>7.8477610000000003E-2</v>
      </c>
      <c r="W418">
        <v>8.6840070000000005E-2</v>
      </c>
      <c r="X418">
        <v>9.5527760000000003E-2</v>
      </c>
      <c r="Y418">
        <v>0.10543027000000001</v>
      </c>
      <c r="Z418">
        <v>0.11818774</v>
      </c>
      <c r="AA418">
        <v>0.13843304000000001</v>
      </c>
      <c r="AB418">
        <v>0.20140336</v>
      </c>
    </row>
    <row r="419" spans="1:28">
      <c r="A419" s="1" t="s">
        <v>476</v>
      </c>
      <c r="B419" s="1" t="s">
        <v>477</v>
      </c>
      <c r="C419" s="1">
        <v>17</v>
      </c>
      <c r="D419" s="1">
        <v>1992</v>
      </c>
      <c r="E419" s="1" t="s">
        <v>479</v>
      </c>
      <c r="F419" s="9">
        <v>0.87197910441786042</v>
      </c>
      <c r="G419" s="13">
        <v>1</v>
      </c>
      <c r="H419" s="12">
        <v>8</v>
      </c>
      <c r="I419" s="15">
        <v>0.77500000000000002</v>
      </c>
      <c r="J419" s="2">
        <f>J420+0.00944441172384447</f>
        <v>0.71896026980492378</v>
      </c>
      <c r="K419" s="2">
        <f>K420-0.0143396412172625</f>
        <v>0.71013647125613311</v>
      </c>
      <c r="L419" s="2">
        <f>L420-0.018451948319712</f>
        <v>0.63410602269634131</v>
      </c>
      <c r="M419" s="6">
        <v>70.907200000000003</v>
      </c>
      <c r="N419" s="6">
        <v>12.25127983</v>
      </c>
      <c r="O419" s="4">
        <v>2.2010658497810169</v>
      </c>
      <c r="P419" s="8">
        <f>P420-0.0126551757589522</f>
        <v>0.19144674884903454</v>
      </c>
      <c r="Q419" s="8">
        <f>Q420-0.0119760893959941</f>
        <v>0.17187906966630392</v>
      </c>
      <c r="R419" s="8">
        <v>55.412528991699219</v>
      </c>
      <c r="S419">
        <v>3.7043949999999999E-2</v>
      </c>
      <c r="T419">
        <v>4.9836680000000001E-2</v>
      </c>
      <c r="U419">
        <v>6.0819199999999997E-2</v>
      </c>
      <c r="V419">
        <v>7.1060280000000003E-2</v>
      </c>
      <c r="W419">
        <v>8.131592E-2</v>
      </c>
      <c r="X419">
        <v>9.2347730000000003E-2</v>
      </c>
      <c r="Y419">
        <v>0.10524728999999999</v>
      </c>
      <c r="Z419">
        <v>0.12217256</v>
      </c>
      <c r="AA419">
        <v>0.14930597000000001</v>
      </c>
      <c r="AB419">
        <v>0.23085038999999999</v>
      </c>
    </row>
    <row r="420" spans="1:28">
      <c r="A420" s="1" t="s">
        <v>476</v>
      </c>
      <c r="B420" s="1" t="s">
        <v>477</v>
      </c>
      <c r="C420" s="1">
        <v>17</v>
      </c>
      <c r="D420" s="1">
        <v>1993</v>
      </c>
      <c r="E420" s="1" t="s">
        <v>480</v>
      </c>
      <c r="F420" s="9">
        <v>0.86930956901095979</v>
      </c>
      <c r="G420" s="13">
        <v>2</v>
      </c>
      <c r="H420" s="12">
        <v>8</v>
      </c>
      <c r="I420" s="15">
        <v>0.77600000000000002</v>
      </c>
      <c r="J420" s="2">
        <f>J421+0.00944441172384447</f>
        <v>0.70951585808107931</v>
      </c>
      <c r="K420" s="2">
        <f>K421-0.0143396412172625</f>
        <v>0.72447611247339561</v>
      </c>
      <c r="L420" s="2">
        <f>L421-0.018451948319712</f>
        <v>0.65255797101605328</v>
      </c>
      <c r="M420" s="6">
        <v>71.419700000000006</v>
      </c>
      <c r="N420" s="6">
        <v>12.88770008</v>
      </c>
      <c r="O420" s="4">
        <v>3.4746827660962651</v>
      </c>
      <c r="P420" s="8">
        <f>P421-0.0126551757589522</f>
        <v>0.20410192460798673</v>
      </c>
      <c r="Q420" s="8">
        <f>Q421-0.0119760893959941</f>
        <v>0.18385515906229802</v>
      </c>
      <c r="R420" s="8">
        <v>58.385120391845703</v>
      </c>
      <c r="S420">
        <v>3.2840590000000003E-2</v>
      </c>
      <c r="T420">
        <v>4.6834529999999999E-2</v>
      </c>
      <c r="U420">
        <v>5.8759220000000001E-2</v>
      </c>
      <c r="V420">
        <v>6.9947949999999995E-2</v>
      </c>
      <c r="W420">
        <v>8.1179989999999994E-2</v>
      </c>
      <c r="X420">
        <v>9.3208940000000004E-2</v>
      </c>
      <c r="Y420">
        <v>0.10709683</v>
      </c>
      <c r="Z420">
        <v>0.12491682</v>
      </c>
      <c r="AA420">
        <v>0.15253227</v>
      </c>
      <c r="AB420">
        <v>0.23268285</v>
      </c>
    </row>
    <row r="421" spans="1:28">
      <c r="A421" s="1" t="s">
        <v>476</v>
      </c>
      <c r="B421" s="1" t="s">
        <v>477</v>
      </c>
      <c r="C421" s="1">
        <v>17</v>
      </c>
      <c r="D421" s="1">
        <v>1994</v>
      </c>
      <c r="E421" s="1" t="s">
        <v>481</v>
      </c>
      <c r="F421" s="9">
        <v>0.86638543448553262</v>
      </c>
      <c r="G421" s="13">
        <v>3</v>
      </c>
      <c r="H421" s="12">
        <v>8</v>
      </c>
      <c r="I421" s="15">
        <v>0.78</v>
      </c>
      <c r="J421" s="2">
        <f>J422+0.00944441172384447</f>
        <v>0.70007144635723484</v>
      </c>
      <c r="K421" s="2">
        <f>K422-0.0143396412172625</f>
        <v>0.73881575369065811</v>
      </c>
      <c r="L421" s="2">
        <f>L422-0.018451948319712</f>
        <v>0.67100991933576526</v>
      </c>
      <c r="M421" s="6">
        <v>71.710099999999997</v>
      </c>
      <c r="N421" s="6">
        <v>13.10297012</v>
      </c>
      <c r="O421" s="4">
        <v>5.0708555199593377</v>
      </c>
      <c r="P421" s="8">
        <f>P422-0.0126551757589522</f>
        <v>0.21675710036693893</v>
      </c>
      <c r="Q421" s="8">
        <f>Q422-0.0119760893959941</f>
        <v>0.19583124845829211</v>
      </c>
      <c r="R421" s="8">
        <v>60.550426483154297</v>
      </c>
      <c r="S421">
        <v>2.6332700000000001E-2</v>
      </c>
      <c r="T421">
        <v>4.2186420000000002E-2</v>
      </c>
      <c r="U421">
        <v>5.5569840000000002E-2</v>
      </c>
      <c r="V421">
        <v>6.822578E-2</v>
      </c>
      <c r="W421">
        <v>8.0969540000000007E-2</v>
      </c>
      <c r="X421">
        <v>9.4542299999999996E-2</v>
      </c>
      <c r="Y421">
        <v>0.10996038</v>
      </c>
      <c r="Z421">
        <v>0.12916564</v>
      </c>
      <c r="AA421">
        <v>0.15752742</v>
      </c>
      <c r="AB421">
        <v>0.23551997999999999</v>
      </c>
    </row>
    <row r="422" spans="1:28">
      <c r="A422" s="1" t="s">
        <v>476</v>
      </c>
      <c r="B422" s="1" t="s">
        <v>477</v>
      </c>
      <c r="C422" s="1">
        <v>17</v>
      </c>
      <c r="D422" s="1">
        <v>1995</v>
      </c>
      <c r="E422" s="1" t="s">
        <v>482</v>
      </c>
      <c r="F422" s="9">
        <v>0.85605111363412456</v>
      </c>
      <c r="G422" s="13">
        <v>4</v>
      </c>
      <c r="H422" s="12">
        <v>9</v>
      </c>
      <c r="I422" s="15">
        <v>0.77900000000000003</v>
      </c>
      <c r="J422" s="2">
        <f>J423+0.00944441172384447</f>
        <v>0.69062703463339037</v>
      </c>
      <c r="K422" s="2">
        <f>K423-0.0143396412172625</f>
        <v>0.75315539490792061</v>
      </c>
      <c r="L422" s="2">
        <f>L423-0.018451948319712</f>
        <v>0.68946186765547723</v>
      </c>
      <c r="M422" s="6">
        <v>71.919300000000007</v>
      </c>
      <c r="N422" s="6">
        <v>13.054570200000001</v>
      </c>
      <c r="O422" s="4">
        <v>6.9576030157536479</v>
      </c>
      <c r="P422" s="8">
        <v>0.22941227612589113</v>
      </c>
      <c r="Q422" s="8">
        <v>0.20780733785428621</v>
      </c>
      <c r="R422" s="8">
        <v>62.228473663330078</v>
      </c>
      <c r="S422">
        <v>1.490933E-2</v>
      </c>
      <c r="T422">
        <v>3.4027549999999997E-2</v>
      </c>
      <c r="U422">
        <v>4.9971479999999999E-2</v>
      </c>
      <c r="V422">
        <v>6.5202830000000003E-2</v>
      </c>
      <c r="W422">
        <v>8.0600130000000006E-2</v>
      </c>
      <c r="X422">
        <v>9.6882770000000007E-2</v>
      </c>
      <c r="Y422">
        <v>0.11498680999999999</v>
      </c>
      <c r="Z422">
        <v>0.13662365000000001</v>
      </c>
      <c r="AA422">
        <v>0.16629543999999999</v>
      </c>
      <c r="AB422">
        <v>0.24050002000000001</v>
      </c>
    </row>
    <row r="423" spans="1:28">
      <c r="A423" s="1" t="s">
        <v>476</v>
      </c>
      <c r="B423" s="1" t="s">
        <v>477</v>
      </c>
      <c r="C423" s="1">
        <v>17</v>
      </c>
      <c r="D423" s="1">
        <v>1996</v>
      </c>
      <c r="E423" s="1" t="s">
        <v>483</v>
      </c>
      <c r="F423" s="9">
        <v>0.85414537558280268</v>
      </c>
      <c r="G423" s="13">
        <v>5</v>
      </c>
      <c r="H423" s="12">
        <v>9</v>
      </c>
      <c r="I423" s="15">
        <v>0.77100000000000002</v>
      </c>
      <c r="J423" s="2">
        <v>0.6811826229095459</v>
      </c>
      <c r="K423" s="2">
        <v>0.76749503612518311</v>
      </c>
      <c r="L423" s="2">
        <v>0.70791381597518921</v>
      </c>
      <c r="M423" s="6">
        <v>72.247200000000007</v>
      </c>
      <c r="N423" s="6">
        <v>13.263509750000001</v>
      </c>
      <c r="O423" s="4">
        <v>6.0346897925922462</v>
      </c>
      <c r="P423" s="8">
        <v>0.22069150746590044</v>
      </c>
      <c r="Q423" s="8">
        <v>0.2348314528695499</v>
      </c>
      <c r="R423" s="8">
        <v>61.871288299560547</v>
      </c>
      <c r="S423">
        <v>1.730483E-2</v>
      </c>
      <c r="T423">
        <v>3.632784E-2</v>
      </c>
      <c r="U423">
        <v>5.1794159999999999E-2</v>
      </c>
      <c r="V423">
        <v>6.6241190000000005E-2</v>
      </c>
      <c r="W423">
        <v>8.0663579999999999E-2</v>
      </c>
      <c r="X423">
        <v>9.5854690000000006E-2</v>
      </c>
      <c r="Y423">
        <v>0.11282109999999999</v>
      </c>
      <c r="Z423">
        <v>0.13340901999999999</v>
      </c>
      <c r="AA423">
        <v>0.16261832000000001</v>
      </c>
      <c r="AB423">
        <v>0.24296525999999999</v>
      </c>
    </row>
    <row r="424" spans="1:28">
      <c r="A424" s="1" t="s">
        <v>476</v>
      </c>
      <c r="B424" s="1" t="s">
        <v>477</v>
      </c>
      <c r="C424" s="1">
        <v>17</v>
      </c>
      <c r="D424" s="1">
        <v>1997</v>
      </c>
      <c r="E424" s="1" t="s">
        <v>484</v>
      </c>
      <c r="F424" s="9">
        <v>0.8492330871311059</v>
      </c>
      <c r="G424" s="13">
        <v>6</v>
      </c>
      <c r="H424" s="12">
        <v>9</v>
      </c>
      <c r="I424" s="15">
        <v>0.77</v>
      </c>
      <c r="J424" s="3">
        <f>AVERAGE(J423,J425)</f>
        <v>0.65285176038742065</v>
      </c>
      <c r="K424" s="3">
        <f>AVERAGE(K423,K425)</f>
        <v>0.78313148021697998</v>
      </c>
      <c r="L424" s="3">
        <f>AVERAGE(L423,L425)</f>
        <v>0.74823451042175293</v>
      </c>
      <c r="M424" s="6">
        <v>72.595100000000002</v>
      </c>
      <c r="N424" s="6">
        <v>13.779419900000001</v>
      </c>
      <c r="O424" s="4">
        <v>6.3794093255319524</v>
      </c>
      <c r="P424" s="8">
        <v>0.23333371604839048</v>
      </c>
      <c r="Q424" s="8">
        <v>0.27212380066668962</v>
      </c>
      <c r="R424" s="8">
        <v>63.039100646972656</v>
      </c>
      <c r="S424">
        <v>1.9783780000000001E-2</v>
      </c>
      <c r="T424">
        <v>3.8708260000000001E-2</v>
      </c>
      <c r="U424">
        <v>5.368034E-2</v>
      </c>
      <c r="V424">
        <v>6.7315719999999996E-2</v>
      </c>
      <c r="W424">
        <v>8.0729250000000002E-2</v>
      </c>
      <c r="X424">
        <v>9.4790799999999995E-2</v>
      </c>
      <c r="Y424">
        <v>0.11057996</v>
      </c>
      <c r="Z424">
        <v>0.13008242</v>
      </c>
      <c r="AA424">
        <v>0.15881310000000001</v>
      </c>
      <c r="AB424">
        <v>0.24551638000000001</v>
      </c>
    </row>
    <row r="425" spans="1:28">
      <c r="A425" s="1" t="s">
        <v>476</v>
      </c>
      <c r="B425" s="1" t="s">
        <v>477</v>
      </c>
      <c r="C425" s="1">
        <v>17</v>
      </c>
      <c r="D425" s="1">
        <v>1998</v>
      </c>
      <c r="E425" s="1" t="s">
        <v>485</v>
      </c>
      <c r="F425" s="9">
        <v>0.84432079867940935</v>
      </c>
      <c r="G425" s="13">
        <v>7</v>
      </c>
      <c r="H425" s="12">
        <v>9</v>
      </c>
      <c r="I425" s="15">
        <v>0.76900000000000002</v>
      </c>
      <c r="J425" s="2">
        <v>0.62452089786529541</v>
      </c>
      <c r="K425" s="2">
        <v>0.79876792430877686</v>
      </c>
      <c r="L425" s="2">
        <v>0.78855520486831665</v>
      </c>
      <c r="M425" s="6">
        <v>72.951700000000002</v>
      </c>
      <c r="N425" s="6">
        <v>14.207949640000001</v>
      </c>
      <c r="O425" s="4">
        <v>4.6032253622901464</v>
      </c>
      <c r="P425" s="8">
        <v>0.25948644628670914</v>
      </c>
      <c r="Q425" s="8">
        <v>0.30790491893467825</v>
      </c>
      <c r="R425" s="8">
        <v>64.484031677246094</v>
      </c>
      <c r="S425">
        <v>2.235061E-2</v>
      </c>
      <c r="T425">
        <v>4.1173080000000001E-2</v>
      </c>
      <c r="U425">
        <v>5.5633389999999998E-2</v>
      </c>
      <c r="V425">
        <v>6.8428349999999999E-2</v>
      </c>
      <c r="W425">
        <v>8.0797240000000006E-2</v>
      </c>
      <c r="X425">
        <v>9.3689190000000006E-2</v>
      </c>
      <c r="Y425">
        <v>0.10825935</v>
      </c>
      <c r="Z425">
        <v>0.12663788000000001</v>
      </c>
      <c r="AA425">
        <v>0.15487297999999999</v>
      </c>
      <c r="AB425">
        <v>0.24815793999999999</v>
      </c>
    </row>
    <row r="426" spans="1:28">
      <c r="A426" s="1" t="s">
        <v>476</v>
      </c>
      <c r="B426" s="1" t="s">
        <v>477</v>
      </c>
      <c r="C426" s="1">
        <v>17</v>
      </c>
      <c r="D426" s="1">
        <v>1999</v>
      </c>
      <c r="E426" s="1" t="s">
        <v>486</v>
      </c>
      <c r="F426" s="9">
        <v>0.82118270075220123</v>
      </c>
      <c r="G426" s="13">
        <v>8</v>
      </c>
      <c r="H426" s="12">
        <v>9</v>
      </c>
      <c r="I426" s="15">
        <v>0.76900000000000002</v>
      </c>
      <c r="J426" s="3">
        <f>AVERAGE(J425,J427)</f>
        <v>0.59662306308746338</v>
      </c>
      <c r="K426" s="3">
        <f>AVERAGE(K425,K427)</f>
        <v>0.71604052186012268</v>
      </c>
      <c r="L426" s="3">
        <f>AVERAGE(L425,L427)</f>
        <v>0.74177831411361694</v>
      </c>
      <c r="M426" s="6">
        <v>72.994600000000005</v>
      </c>
      <c r="N426" s="6">
        <v>14.584019659999999</v>
      </c>
      <c r="O426" s="4">
        <v>4.6635150633303084</v>
      </c>
      <c r="P426" s="8">
        <v>0.24091886202244528</v>
      </c>
      <c r="Q426" s="8">
        <v>0.30019717432879189</v>
      </c>
      <c r="R426" s="8">
        <v>65.295639038085938</v>
      </c>
      <c r="S426">
        <v>2.5010080000000001E-2</v>
      </c>
      <c r="T426">
        <v>4.3726849999999998E-2</v>
      </c>
      <c r="U426">
        <v>5.7656930000000002E-2</v>
      </c>
      <c r="V426">
        <v>6.958114E-2</v>
      </c>
      <c r="W426">
        <v>8.0867690000000006E-2</v>
      </c>
      <c r="X426">
        <v>9.2547820000000003E-2</v>
      </c>
      <c r="Y426">
        <v>0.105855</v>
      </c>
      <c r="Z426">
        <v>0.12306902</v>
      </c>
      <c r="AA426">
        <v>0.15079065</v>
      </c>
      <c r="AB426">
        <v>0.25089484000000001</v>
      </c>
    </row>
    <row r="427" spans="1:28">
      <c r="A427" s="1" t="s">
        <v>476</v>
      </c>
      <c r="B427" s="1" t="s">
        <v>477</v>
      </c>
      <c r="C427" s="1">
        <v>17</v>
      </c>
      <c r="D427" s="1">
        <v>2000</v>
      </c>
      <c r="E427" s="1" t="s">
        <v>487</v>
      </c>
      <c r="F427" s="9">
        <v>0.79795973645215112</v>
      </c>
      <c r="G427" s="13">
        <v>9</v>
      </c>
      <c r="H427" s="12">
        <v>9</v>
      </c>
      <c r="I427" s="15">
        <v>0.77</v>
      </c>
      <c r="J427" s="2">
        <v>0.56872522830963135</v>
      </c>
      <c r="K427" s="2">
        <v>0.63331311941146851</v>
      </c>
      <c r="L427" s="2">
        <v>0.69500142335891724</v>
      </c>
      <c r="M427" s="6">
        <v>73.733500000000006</v>
      </c>
      <c r="N427" s="6">
        <v>14.718259809999999</v>
      </c>
      <c r="O427" s="4">
        <v>5.6587155061827161</v>
      </c>
      <c r="P427" s="8">
        <v>0.27188326254570916</v>
      </c>
      <c r="Q427" s="8">
        <v>0.33680257267032121</v>
      </c>
      <c r="R427" s="8">
        <v>67.655281066894531</v>
      </c>
      <c r="S427">
        <v>2.5299249999999999E-2</v>
      </c>
      <c r="T427">
        <v>4.3044239999999998E-2</v>
      </c>
      <c r="U427">
        <v>5.6671930000000002E-2</v>
      </c>
      <c r="V427">
        <v>6.8556389999999995E-2</v>
      </c>
      <c r="W427">
        <v>7.994503E-2</v>
      </c>
      <c r="X427">
        <v>9.1834360000000004E-2</v>
      </c>
      <c r="Y427">
        <v>0.10546722</v>
      </c>
      <c r="Z427">
        <v>0.12318606999999999</v>
      </c>
      <c r="AA427">
        <v>0.15180713000000001</v>
      </c>
      <c r="AB427">
        <v>0.25418837999999999</v>
      </c>
    </row>
    <row r="428" spans="1:28">
      <c r="A428" s="1" t="s">
        <v>476</v>
      </c>
      <c r="B428" s="1" t="s">
        <v>477</v>
      </c>
      <c r="C428" s="1">
        <v>17</v>
      </c>
      <c r="D428" s="1">
        <v>2001</v>
      </c>
      <c r="E428" s="1" t="s">
        <v>488</v>
      </c>
      <c r="F428" s="9">
        <v>0.77025779728270549</v>
      </c>
      <c r="G428" s="13">
        <v>10</v>
      </c>
      <c r="H428" s="12">
        <v>9</v>
      </c>
      <c r="I428" s="15">
        <v>0.76800000000000002</v>
      </c>
      <c r="J428" s="3">
        <f>AVERAGE(J427,J429)</f>
        <v>0.51182593405246735</v>
      </c>
      <c r="K428" s="3">
        <f>AVERAGE(K427,K429)</f>
        <v>0.65187466144561768</v>
      </c>
      <c r="L428" s="3">
        <f>AVERAGE(L427,L429)</f>
        <v>0.53825752437114716</v>
      </c>
      <c r="M428" s="6">
        <v>74.219300000000004</v>
      </c>
      <c r="N428" s="6">
        <v>15.000829700000001</v>
      </c>
      <c r="O428" s="4">
        <v>1.2864162949012012</v>
      </c>
      <c r="P428" s="8">
        <v>0.27187325666497769</v>
      </c>
      <c r="Q428" s="8">
        <v>0.30969435018706465</v>
      </c>
      <c r="R428" s="8">
        <v>67.674247741699219</v>
      </c>
      <c r="S428">
        <v>2.5600060000000001E-2</v>
      </c>
      <c r="T428">
        <v>4.2334139999999999E-2</v>
      </c>
      <c r="U428">
        <v>5.5647269999999999E-2</v>
      </c>
      <c r="V428">
        <v>6.7490359999999999E-2</v>
      </c>
      <c r="W428">
        <v>7.8985200000000005E-2</v>
      </c>
      <c r="X428">
        <v>9.1092160000000005E-2</v>
      </c>
      <c r="Y428">
        <v>0.10506383</v>
      </c>
      <c r="Z428">
        <v>0.12330782999999999</v>
      </c>
      <c r="AA428">
        <v>0.15286456000000001</v>
      </c>
      <c r="AB428">
        <v>0.25761457999999998</v>
      </c>
    </row>
    <row r="429" spans="1:28">
      <c r="A429" s="1" t="s">
        <v>476</v>
      </c>
      <c r="B429" s="1" t="s">
        <v>477</v>
      </c>
      <c r="C429" s="1">
        <v>17</v>
      </c>
      <c r="D429" s="1">
        <v>2002</v>
      </c>
      <c r="E429" s="1" t="s">
        <v>489</v>
      </c>
      <c r="F429" s="9">
        <v>0.73446674080454188</v>
      </c>
      <c r="G429" s="13">
        <v>11</v>
      </c>
      <c r="H429" s="12">
        <v>10</v>
      </c>
      <c r="I429" s="15">
        <v>0.76900000000000002</v>
      </c>
      <c r="J429" s="2">
        <v>0.45492663979530334</v>
      </c>
      <c r="K429" s="2">
        <v>0.67043620347976685</v>
      </c>
      <c r="L429" s="2">
        <v>0.38151362538337708</v>
      </c>
      <c r="M429" s="6">
        <v>74.582599999999999</v>
      </c>
      <c r="N429" s="6">
        <v>15.32771015</v>
      </c>
      <c r="O429" s="4">
        <v>2.0831729435765993</v>
      </c>
      <c r="P429" s="8">
        <v>0.28713122403701485</v>
      </c>
      <c r="Q429" s="8">
        <v>0.32274252844693641</v>
      </c>
      <c r="R429" s="8">
        <v>69.832145690917969</v>
      </c>
      <c r="S429">
        <v>2.5230200000000001E-2</v>
      </c>
      <c r="T429">
        <v>4.1181679999999998E-2</v>
      </c>
      <c r="U429">
        <v>5.4237260000000002E-2</v>
      </c>
      <c r="V429">
        <v>6.6055970000000006E-2</v>
      </c>
      <c r="W429">
        <v>7.7665090000000006E-2</v>
      </c>
      <c r="X429">
        <v>9.0000239999999995E-2</v>
      </c>
      <c r="Y429">
        <v>0.10433302</v>
      </c>
      <c r="Z429">
        <v>0.12315587</v>
      </c>
      <c r="AA429">
        <v>0.15381808999999999</v>
      </c>
      <c r="AB429">
        <v>0.26432260000000002</v>
      </c>
    </row>
    <row r="430" spans="1:28">
      <c r="A430" s="1" t="s">
        <v>476</v>
      </c>
      <c r="B430" s="1" t="s">
        <v>477</v>
      </c>
      <c r="C430" s="1">
        <v>17</v>
      </c>
      <c r="D430" s="1">
        <v>2003</v>
      </c>
      <c r="E430" s="1" t="s">
        <v>490</v>
      </c>
      <c r="F430" s="9">
        <v>0.72832204215658991</v>
      </c>
      <c r="G430" s="13">
        <v>12</v>
      </c>
      <c r="H430" s="12">
        <v>10</v>
      </c>
      <c r="I430" s="15">
        <v>0.76900000000000002</v>
      </c>
      <c r="J430" s="2">
        <v>0.51291811466217041</v>
      </c>
      <c r="K430" s="2">
        <v>0.51029121875762939</v>
      </c>
      <c r="L430" s="2">
        <v>0.40154579281806946</v>
      </c>
      <c r="M430" s="6">
        <v>74.738399999999999</v>
      </c>
      <c r="N430" s="6">
        <v>15.462109570000001</v>
      </c>
      <c r="O430" s="4">
        <v>3.5682737027266711</v>
      </c>
      <c r="P430" s="8">
        <v>0.3335044950610988</v>
      </c>
      <c r="Q430" s="8">
        <v>0.36095765576897654</v>
      </c>
      <c r="R430" s="8">
        <v>71.053413391113281</v>
      </c>
      <c r="S430">
        <v>2.4923319999999999E-2</v>
      </c>
      <c r="T430">
        <v>4.0638609999999999E-2</v>
      </c>
      <c r="U430">
        <v>5.3655370000000001E-2</v>
      </c>
      <c r="V430">
        <v>6.5527080000000001E-2</v>
      </c>
      <c r="W430">
        <v>7.7247440000000001E-2</v>
      </c>
      <c r="X430">
        <v>8.9745690000000003E-2</v>
      </c>
      <c r="Y430">
        <v>0.10430554</v>
      </c>
      <c r="Z430">
        <v>0.12345939</v>
      </c>
      <c r="AA430">
        <v>0.15467766999999999</v>
      </c>
      <c r="AB430">
        <v>0.2658199</v>
      </c>
    </row>
    <row r="431" spans="1:28">
      <c r="A431" s="1" t="s">
        <v>476</v>
      </c>
      <c r="B431" s="1" t="s">
        <v>477</v>
      </c>
      <c r="C431" s="1">
        <v>17</v>
      </c>
      <c r="D431" s="1">
        <v>2004</v>
      </c>
      <c r="E431" s="1" t="s">
        <v>491</v>
      </c>
      <c r="F431" s="9">
        <v>0.67292616100841496</v>
      </c>
      <c r="G431" s="13">
        <v>13</v>
      </c>
      <c r="H431" s="12">
        <v>10</v>
      </c>
      <c r="I431" s="15">
        <v>0.76900000000000002</v>
      </c>
      <c r="J431" s="2">
        <v>0.44154453277587891</v>
      </c>
      <c r="K431" s="2">
        <v>0.41630694270133972</v>
      </c>
      <c r="L431" s="2">
        <v>0.10603582859039307</v>
      </c>
      <c r="M431" s="6">
        <v>74.971999999999994</v>
      </c>
      <c r="N431" s="6">
        <v>14.79946041</v>
      </c>
      <c r="O431" s="4">
        <v>5.044271891041646</v>
      </c>
      <c r="P431" s="8">
        <v>0.34235460421330827</v>
      </c>
      <c r="Q431" s="8">
        <v>0.37210197076169416</v>
      </c>
      <c r="R431" s="8">
        <v>74.99798583984375</v>
      </c>
      <c r="S431">
        <v>2.0199229999999999E-2</v>
      </c>
      <c r="T431">
        <v>3.6202949999999998E-2</v>
      </c>
      <c r="U431">
        <v>4.9761510000000002E-2</v>
      </c>
      <c r="V431">
        <v>6.2308309999999999E-2</v>
      </c>
      <c r="W431">
        <v>7.4821689999999996E-2</v>
      </c>
      <c r="X431">
        <v>8.8266460000000005E-2</v>
      </c>
      <c r="Y431">
        <v>0.10402035</v>
      </c>
      <c r="Z431">
        <v>0.12484163</v>
      </c>
      <c r="AA431">
        <v>0.15890921999999999</v>
      </c>
      <c r="AB431">
        <v>0.28066868</v>
      </c>
    </row>
    <row r="432" spans="1:28">
      <c r="A432" s="1" t="s">
        <v>476</v>
      </c>
      <c r="B432" s="1" t="s">
        <v>477</v>
      </c>
      <c r="C432" s="1">
        <v>17</v>
      </c>
      <c r="D432" s="1">
        <v>2005</v>
      </c>
      <c r="E432" s="1" t="s">
        <v>492</v>
      </c>
      <c r="F432" s="9">
        <v>0.68916803062144028</v>
      </c>
      <c r="G432" s="13">
        <v>14</v>
      </c>
      <c r="H432" s="12">
        <v>10</v>
      </c>
      <c r="I432" s="15">
        <v>0.78100000000000003</v>
      </c>
      <c r="J432" s="2">
        <v>0.45414841175079346</v>
      </c>
      <c r="K432" s="2">
        <v>0.47009137272834778</v>
      </c>
      <c r="L432" s="2">
        <v>0.24751865863800049</v>
      </c>
      <c r="M432" s="6">
        <v>75.093599999999995</v>
      </c>
      <c r="N432" s="6">
        <v>14.973839760000001</v>
      </c>
      <c r="O432" s="4">
        <v>3.5523499038849309</v>
      </c>
      <c r="P432" s="8">
        <v>0.34611571582889966</v>
      </c>
      <c r="Q432" s="8">
        <v>0.35918952479985461</v>
      </c>
      <c r="R432" s="8">
        <v>74.729942321777344</v>
      </c>
      <c r="S432">
        <v>2.461172E-2</v>
      </c>
      <c r="T432">
        <v>3.9444439999999997E-2</v>
      </c>
      <c r="U432">
        <v>5.2251690000000003E-2</v>
      </c>
      <c r="V432">
        <v>6.4247529999999997E-2</v>
      </c>
      <c r="W432">
        <v>7.6308340000000002E-2</v>
      </c>
      <c r="X432">
        <v>8.933547E-2</v>
      </c>
      <c r="Y432">
        <v>0.10464434</v>
      </c>
      <c r="Z432">
        <v>0.12487858</v>
      </c>
      <c r="AA432">
        <v>0.15779194999999999</v>
      </c>
      <c r="AB432">
        <v>0.26648595000000003</v>
      </c>
    </row>
    <row r="433" spans="1:28">
      <c r="A433" s="1" t="s">
        <v>476</v>
      </c>
      <c r="B433" s="1" t="s">
        <v>477</v>
      </c>
      <c r="C433" s="1">
        <v>17</v>
      </c>
      <c r="D433" s="1">
        <v>2006</v>
      </c>
      <c r="E433" s="1" t="s">
        <v>493</v>
      </c>
      <c r="F433" s="9">
        <v>0.65008883496267145</v>
      </c>
      <c r="G433" s="13">
        <v>15</v>
      </c>
      <c r="H433" s="12">
        <v>10</v>
      </c>
      <c r="I433" s="15">
        <v>0.77600000000000002</v>
      </c>
      <c r="J433" s="2">
        <v>0.33794552087783813</v>
      </c>
      <c r="K433" s="2">
        <v>0.3827616274356842</v>
      </c>
      <c r="L433" s="2">
        <v>0.25655055046081543</v>
      </c>
      <c r="M433" s="6">
        <v>75.283500000000004</v>
      </c>
      <c r="N433" s="6">
        <v>14.974929810000001</v>
      </c>
      <c r="O433" s="4">
        <v>6.1984152997223561</v>
      </c>
      <c r="P433" s="8">
        <v>0.37820953385491912</v>
      </c>
      <c r="Q433" s="8">
        <v>0.40149761882720808</v>
      </c>
      <c r="R433" s="8">
        <v>75.671516418457031</v>
      </c>
      <c r="S433">
        <v>2.66717E-2</v>
      </c>
      <c r="T433">
        <v>4.1743290000000002E-2</v>
      </c>
      <c r="U433">
        <v>5.4348840000000002E-2</v>
      </c>
      <c r="V433">
        <v>6.5917020000000007E-2</v>
      </c>
      <c r="W433">
        <v>7.7387150000000002E-2</v>
      </c>
      <c r="X433">
        <v>8.965766E-2</v>
      </c>
      <c r="Y433">
        <v>0.10398739</v>
      </c>
      <c r="Z433">
        <v>0.1228757</v>
      </c>
      <c r="AA433">
        <v>0.15371204999999999</v>
      </c>
      <c r="AB433">
        <v>0.26369919000000003</v>
      </c>
    </row>
    <row r="434" spans="1:28">
      <c r="A434" s="1" t="s">
        <v>476</v>
      </c>
      <c r="B434" s="1" t="s">
        <v>477</v>
      </c>
      <c r="C434" s="1">
        <v>17</v>
      </c>
      <c r="D434" s="1">
        <v>2007</v>
      </c>
      <c r="E434" s="1" t="s">
        <v>494</v>
      </c>
      <c r="F434" s="9">
        <v>0.65678030635341789</v>
      </c>
      <c r="G434" s="13">
        <v>16</v>
      </c>
      <c r="H434" s="12">
        <v>10</v>
      </c>
      <c r="I434" s="15">
        <v>0.77200000000000002</v>
      </c>
      <c r="J434" s="2">
        <v>0.35801976919174194</v>
      </c>
      <c r="K434" s="2">
        <v>0.40907227993011475</v>
      </c>
      <c r="L434" s="2">
        <v>0.28381398320198059</v>
      </c>
      <c r="M434" s="6">
        <v>75.3386</v>
      </c>
      <c r="N434" s="6">
        <v>14.986149790000001</v>
      </c>
      <c r="O434" s="4">
        <v>7.1196990414582331</v>
      </c>
      <c r="P434" s="8">
        <v>0.38516287890271056</v>
      </c>
      <c r="Q434" s="8">
        <v>0.42315167560976436</v>
      </c>
      <c r="R434" s="8">
        <v>77.523674011230469</v>
      </c>
      <c r="S434">
        <v>2.8209640000000001E-2</v>
      </c>
      <c r="T434">
        <v>4.3113199999999997E-2</v>
      </c>
      <c r="U434">
        <v>5.544222E-2</v>
      </c>
      <c r="V434">
        <v>6.6680210000000004E-2</v>
      </c>
      <c r="W434">
        <v>7.7773529999999994E-2</v>
      </c>
      <c r="X434">
        <v>8.960659E-2</v>
      </c>
      <c r="Y434">
        <v>0.10340297</v>
      </c>
      <c r="Z434">
        <v>0.12158515</v>
      </c>
      <c r="AA434">
        <v>0.15135239</v>
      </c>
      <c r="AB434">
        <v>0.26283410000000001</v>
      </c>
    </row>
    <row r="435" spans="1:28">
      <c r="A435" s="1" t="s">
        <v>476</v>
      </c>
      <c r="B435" s="1" t="s">
        <v>477</v>
      </c>
      <c r="C435" s="1">
        <v>17</v>
      </c>
      <c r="D435" s="1">
        <v>2008</v>
      </c>
      <c r="E435" s="1" t="s">
        <v>495</v>
      </c>
      <c r="F435" s="9">
        <v>0.70586866377335789</v>
      </c>
      <c r="G435" s="13">
        <v>17</v>
      </c>
      <c r="H435" s="12">
        <v>10</v>
      </c>
      <c r="I435" s="15">
        <v>0.79</v>
      </c>
      <c r="J435" s="2">
        <v>0.46218571066856384</v>
      </c>
      <c r="K435" s="2">
        <v>0.55062216520309448</v>
      </c>
      <c r="L435" s="2">
        <v>0.45276749134063721</v>
      </c>
      <c r="M435" s="6">
        <v>75.584199999999996</v>
      </c>
      <c r="N435" s="6">
        <v>15.004269600000001</v>
      </c>
      <c r="O435" s="4">
        <v>4.1857594133817884</v>
      </c>
      <c r="P435" s="8">
        <v>0.37814869812713575</v>
      </c>
      <c r="Q435" s="8">
        <v>0.43090891129311415</v>
      </c>
      <c r="R435" s="8">
        <v>77.280548095703125</v>
      </c>
      <c r="S435">
        <v>2.9368640000000001E-2</v>
      </c>
      <c r="T435">
        <v>4.4007060000000001E-2</v>
      </c>
      <c r="U435">
        <v>5.617142E-2</v>
      </c>
      <c r="V435">
        <v>6.7289619999999994E-2</v>
      </c>
      <c r="W435">
        <v>7.8283630000000007E-2</v>
      </c>
      <c r="X435">
        <v>9.0022909999999998E-2</v>
      </c>
      <c r="Y435">
        <v>0.10371573000000001</v>
      </c>
      <c r="Z435">
        <v>0.12175493</v>
      </c>
      <c r="AA435">
        <v>0.15122515</v>
      </c>
      <c r="AB435">
        <v>0.25816091000000002</v>
      </c>
    </row>
    <row r="436" spans="1:28">
      <c r="A436" s="1" t="s">
        <v>476</v>
      </c>
      <c r="B436" s="1" t="s">
        <v>477</v>
      </c>
      <c r="C436" s="1">
        <v>17</v>
      </c>
      <c r="D436" s="1">
        <v>2009</v>
      </c>
      <c r="E436" s="1" t="s">
        <v>496</v>
      </c>
      <c r="F436" s="9">
        <v>0.72416743619893309</v>
      </c>
      <c r="G436" s="13">
        <v>18</v>
      </c>
      <c r="H436" s="12">
        <v>10</v>
      </c>
      <c r="I436" s="15">
        <v>0.78800000000000003</v>
      </c>
      <c r="J436" s="2">
        <v>0.51620650291442871</v>
      </c>
      <c r="K436" s="2">
        <v>0.64584678411483765</v>
      </c>
      <c r="L436" s="2">
        <v>0.43509984016418457</v>
      </c>
      <c r="M436" s="6">
        <v>75.781099999999995</v>
      </c>
      <c r="N436" s="6">
        <v>15.053700449999999</v>
      </c>
      <c r="O436" s="4">
        <v>2.7625192386491904</v>
      </c>
      <c r="P436" s="8">
        <v>0.37142253238825829</v>
      </c>
      <c r="Q436" s="8">
        <v>0.38125544359614438</v>
      </c>
      <c r="R436" s="8">
        <v>77.538368225097656</v>
      </c>
      <c r="S436">
        <v>2.868134E-2</v>
      </c>
      <c r="T436">
        <v>4.4008970000000001E-2</v>
      </c>
      <c r="U436">
        <v>5.6453999999999997E-2</v>
      </c>
      <c r="V436">
        <v>6.766577E-2</v>
      </c>
      <c r="W436">
        <v>7.8644400000000003E-2</v>
      </c>
      <c r="X436">
        <v>9.0286130000000006E-2</v>
      </c>
      <c r="Y436">
        <v>0.1037979</v>
      </c>
      <c r="Z436">
        <v>0.12154018</v>
      </c>
      <c r="AA436">
        <v>0.15049700999999999</v>
      </c>
      <c r="AB436">
        <v>0.25842427000000001</v>
      </c>
    </row>
    <row r="437" spans="1:28">
      <c r="A437" s="1" t="s">
        <v>476</v>
      </c>
      <c r="B437" s="1" t="s">
        <v>477</v>
      </c>
      <c r="C437" s="1">
        <v>17</v>
      </c>
      <c r="D437" s="1">
        <v>2010</v>
      </c>
      <c r="E437" s="1" t="s">
        <v>497</v>
      </c>
      <c r="F437" s="9">
        <v>0.76085299252084104</v>
      </c>
      <c r="G437" s="13">
        <v>19</v>
      </c>
      <c r="H437" s="12">
        <v>10</v>
      </c>
      <c r="I437" s="15">
        <v>0.79200000000000004</v>
      </c>
      <c r="J437" s="2">
        <v>0.63038963079452515</v>
      </c>
      <c r="K437" s="2">
        <v>0.71235901117324829</v>
      </c>
      <c r="L437" s="2">
        <v>0.51373672485351563</v>
      </c>
      <c r="M437" s="6">
        <v>76.317499999999995</v>
      </c>
      <c r="N437" s="6">
        <v>15.304679869999999</v>
      </c>
      <c r="O437" s="4">
        <v>4.0372371948962353</v>
      </c>
      <c r="P437" s="8">
        <v>0.3987921296283497</v>
      </c>
      <c r="Q437" s="8">
        <v>0.42050214121218321</v>
      </c>
      <c r="R437" s="8">
        <v>77.476089477539063</v>
      </c>
      <c r="S437">
        <v>2.8716249999999999E-2</v>
      </c>
      <c r="T437">
        <v>4.4135510000000003E-2</v>
      </c>
      <c r="U437">
        <v>5.6641589999999999E-2</v>
      </c>
      <c r="V437">
        <v>6.7899890000000004E-2</v>
      </c>
      <c r="W437">
        <v>7.8917130000000002E-2</v>
      </c>
      <c r="X437">
        <v>9.0592560000000003E-2</v>
      </c>
      <c r="Y437">
        <v>0.10413356</v>
      </c>
      <c r="Z437">
        <v>0.12189543</v>
      </c>
      <c r="AA437">
        <v>0.15082266999999999</v>
      </c>
      <c r="AB437">
        <v>0.25624543999999999</v>
      </c>
    </row>
    <row r="438" spans="1:28">
      <c r="A438" s="1" t="s">
        <v>476</v>
      </c>
      <c r="B438" s="1" t="s">
        <v>477</v>
      </c>
      <c r="C438" s="1">
        <v>17</v>
      </c>
      <c r="D438" s="1">
        <v>2011</v>
      </c>
      <c r="E438" s="1" t="s">
        <v>498</v>
      </c>
      <c r="F438" s="9">
        <v>0.76265120392144248</v>
      </c>
      <c r="G438" s="13">
        <v>20</v>
      </c>
      <c r="H438" s="12">
        <v>10</v>
      </c>
      <c r="I438" s="15">
        <v>0.79200000000000004</v>
      </c>
      <c r="J438" s="2">
        <v>0.59628164768218994</v>
      </c>
      <c r="K438" s="2">
        <v>0.79490870237350464</v>
      </c>
      <c r="L438" s="2">
        <v>0.56247568130493164</v>
      </c>
      <c r="M438" s="6">
        <v>76.650599999999997</v>
      </c>
      <c r="N438" s="6">
        <v>15.224490169999999</v>
      </c>
      <c r="O438" s="4">
        <v>4.7013229034232893</v>
      </c>
      <c r="P438" s="8">
        <v>0.42394223035155382</v>
      </c>
      <c r="Q438" s="8">
        <v>0.44557007150929789</v>
      </c>
      <c r="R438" s="8">
        <v>77.658409118652344</v>
      </c>
      <c r="S438">
        <v>2.863864E-2</v>
      </c>
      <c r="T438">
        <v>4.3872559999999998E-2</v>
      </c>
      <c r="U438">
        <v>5.6398829999999997E-2</v>
      </c>
      <c r="V438">
        <v>6.7768969999999998E-2</v>
      </c>
      <c r="W438">
        <v>7.8955220000000007E-2</v>
      </c>
      <c r="X438">
        <v>9.0850440000000005E-2</v>
      </c>
      <c r="Y438">
        <v>0.10467227</v>
      </c>
      <c r="Z438">
        <v>0.12280428</v>
      </c>
      <c r="AA438">
        <v>0.15223025000000001</v>
      </c>
      <c r="AB438">
        <v>0.25380855000000002</v>
      </c>
    </row>
    <row r="439" spans="1:28">
      <c r="A439" s="1" t="s">
        <v>476</v>
      </c>
      <c r="B439" s="1" t="s">
        <v>477</v>
      </c>
      <c r="C439" s="1">
        <v>17</v>
      </c>
      <c r="D439" s="1">
        <v>2012</v>
      </c>
      <c r="E439" s="1" t="s">
        <v>499</v>
      </c>
      <c r="F439" s="9">
        <v>0.7835700072120918</v>
      </c>
      <c r="G439" s="13">
        <v>21</v>
      </c>
      <c r="H439" s="12">
        <v>10</v>
      </c>
      <c r="I439" s="15">
        <v>0.79600000000000004</v>
      </c>
      <c r="J439" s="2">
        <v>0.65675157308578491</v>
      </c>
      <c r="K439" s="2">
        <v>0.81786853075027466</v>
      </c>
      <c r="L439" s="2">
        <v>0.65975362062454224</v>
      </c>
      <c r="M439" s="6">
        <v>76.713800000000006</v>
      </c>
      <c r="N439" s="6">
        <v>15.340909959999999</v>
      </c>
      <c r="O439" s="4">
        <v>1.3251385485355058</v>
      </c>
      <c r="P439" s="8">
        <v>0.44251473104675126</v>
      </c>
      <c r="Q439" s="8">
        <v>0.45013804004085145</v>
      </c>
      <c r="R439" s="8">
        <v>78.696456909179688</v>
      </c>
      <c r="S439">
        <v>2.8429019999999999E-2</v>
      </c>
      <c r="T439">
        <v>4.3844830000000001E-2</v>
      </c>
      <c r="U439">
        <v>5.6509299999999998E-2</v>
      </c>
      <c r="V439">
        <v>6.7996230000000005E-2</v>
      </c>
      <c r="W439">
        <v>7.9288739999999996E-2</v>
      </c>
      <c r="X439">
        <v>9.128617E-2</v>
      </c>
      <c r="Y439">
        <v>0.10520975</v>
      </c>
      <c r="Z439">
        <v>0.12343936</v>
      </c>
      <c r="AA439">
        <v>0.15290007</v>
      </c>
      <c r="AB439">
        <v>0.25109653999999998</v>
      </c>
    </row>
    <row r="440" spans="1:28">
      <c r="A440" s="1" t="s">
        <v>476</v>
      </c>
      <c r="B440" s="1" t="s">
        <v>477</v>
      </c>
      <c r="C440" s="1">
        <v>17</v>
      </c>
      <c r="D440" s="1">
        <v>2013</v>
      </c>
      <c r="E440" s="1" t="s">
        <v>500</v>
      </c>
      <c r="F440" s="9">
        <v>0.78196127675387395</v>
      </c>
      <c r="G440" s="13">
        <v>22</v>
      </c>
      <c r="H440" s="12">
        <v>10</v>
      </c>
      <c r="I440" s="15">
        <v>0.79300000000000004</v>
      </c>
      <c r="J440" s="2">
        <v>0.65857559442520142</v>
      </c>
      <c r="K440" s="2">
        <v>0.83954834938049316</v>
      </c>
      <c r="L440" s="2">
        <v>0.64588093757629395</v>
      </c>
      <c r="M440" s="6">
        <v>76.970500000000001</v>
      </c>
      <c r="N440" s="6">
        <v>16.308950419999999</v>
      </c>
      <c r="O440" s="4">
        <v>1.1868213396896579</v>
      </c>
      <c r="P440" s="8">
        <v>0.46002608816049323</v>
      </c>
      <c r="Q440" s="8">
        <v>0.44561626599235815</v>
      </c>
      <c r="R440" s="8">
        <v>79.149261474609375</v>
      </c>
      <c r="S440">
        <v>2.844816E-2</v>
      </c>
      <c r="T440">
        <v>4.370715E-2</v>
      </c>
      <c r="U440">
        <v>5.63098E-2</v>
      </c>
      <c r="V440">
        <v>6.7779210000000006E-2</v>
      </c>
      <c r="W440">
        <v>7.9080860000000003E-2</v>
      </c>
      <c r="X440">
        <v>9.1108739999999994E-2</v>
      </c>
      <c r="Y440">
        <v>0.10508641000000001</v>
      </c>
      <c r="Z440">
        <v>0.12340706</v>
      </c>
      <c r="AA440">
        <v>0.15304456</v>
      </c>
      <c r="AB440">
        <v>0.25202804000000001</v>
      </c>
    </row>
    <row r="441" spans="1:28">
      <c r="A441" s="1" t="s">
        <v>476</v>
      </c>
      <c r="B441" s="1" t="s">
        <v>477</v>
      </c>
      <c r="C441" s="1">
        <v>17</v>
      </c>
      <c r="D441" s="1">
        <v>2014</v>
      </c>
      <c r="E441" s="1" t="s">
        <v>501</v>
      </c>
      <c r="F441" s="9">
        <v>0.81108811663931191</v>
      </c>
      <c r="G441" s="13">
        <v>23</v>
      </c>
      <c r="H441" s="12">
        <v>10</v>
      </c>
      <c r="I441" s="15">
        <v>0.78700000000000003</v>
      </c>
      <c r="J441" s="2">
        <v>0.7683180570602417</v>
      </c>
      <c r="K441" s="2">
        <v>0.87166452407836914</v>
      </c>
      <c r="L441" s="2">
        <v>0.68220943212509155</v>
      </c>
      <c r="M441" s="6">
        <v>77.569100000000006</v>
      </c>
      <c r="N441" s="6">
        <v>15.98246956</v>
      </c>
      <c r="O441" s="4">
        <v>3.4559856484782472</v>
      </c>
      <c r="P441" s="8">
        <v>0.47219683458349593</v>
      </c>
      <c r="Q441" s="8">
        <v>0.46250856102344257</v>
      </c>
      <c r="R441" s="8">
        <v>80.03009033203125</v>
      </c>
      <c r="S441">
        <v>2.844816E-2</v>
      </c>
      <c r="T441">
        <v>4.370715E-2</v>
      </c>
      <c r="U441">
        <v>5.63098E-2</v>
      </c>
      <c r="V441">
        <v>6.7779210000000006E-2</v>
      </c>
      <c r="W441">
        <v>7.9080860000000003E-2</v>
      </c>
      <c r="X441">
        <v>9.1108739999999994E-2</v>
      </c>
      <c r="Y441">
        <v>0.10508641000000001</v>
      </c>
      <c r="Z441">
        <v>0.12340706</v>
      </c>
      <c r="AA441">
        <v>0.15304456</v>
      </c>
      <c r="AB441">
        <v>0.25202804000000001</v>
      </c>
    </row>
    <row r="442" spans="1:28">
      <c r="A442" s="1" t="s">
        <v>476</v>
      </c>
      <c r="B442" s="1" t="s">
        <v>477</v>
      </c>
      <c r="C442" s="1">
        <v>17</v>
      </c>
      <c r="D442" s="1">
        <v>2015</v>
      </c>
      <c r="E442" s="1" t="s">
        <v>502</v>
      </c>
      <c r="F442" s="9">
        <v>0.80595382034832674</v>
      </c>
      <c r="G442" s="13">
        <v>24</v>
      </c>
      <c r="H442" s="12">
        <v>10</v>
      </c>
      <c r="I442" s="15">
        <v>0.79200000000000004</v>
      </c>
      <c r="J442" s="2">
        <v>0.76821362972259521</v>
      </c>
      <c r="K442" s="2">
        <v>0.82778358459472656</v>
      </c>
      <c r="L442" s="2">
        <v>0.72647780179977417</v>
      </c>
      <c r="M442" s="6">
        <v>77.415099999999995</v>
      </c>
      <c r="N442" s="6">
        <v>16.015189490000001</v>
      </c>
      <c r="O442" s="4">
        <v>4.3058142368056878</v>
      </c>
      <c r="P442" s="8">
        <v>0.49091228085760358</v>
      </c>
      <c r="Q442" s="8">
        <v>0.46335097428699606</v>
      </c>
      <c r="R442" s="8">
        <v>80.565315246582031</v>
      </c>
      <c r="S442">
        <v>2.844816E-2</v>
      </c>
      <c r="T442">
        <v>4.370715E-2</v>
      </c>
      <c r="U442">
        <v>5.63098E-2</v>
      </c>
      <c r="V442">
        <v>6.7779210000000006E-2</v>
      </c>
      <c r="W442">
        <v>7.9080860000000003E-2</v>
      </c>
      <c r="X442">
        <v>9.1108739999999994E-2</v>
      </c>
      <c r="Y442">
        <v>0.10508641000000001</v>
      </c>
      <c r="Z442">
        <v>0.12340706</v>
      </c>
      <c r="AA442">
        <v>0.15304456</v>
      </c>
      <c r="AB442">
        <v>0.25202804000000001</v>
      </c>
    </row>
    <row r="443" spans="1:28">
      <c r="A443" s="1" t="s">
        <v>476</v>
      </c>
      <c r="B443" s="1" t="s">
        <v>477</v>
      </c>
      <c r="C443" s="1">
        <v>17</v>
      </c>
      <c r="D443" s="1">
        <v>2016</v>
      </c>
      <c r="E443" s="1" t="s">
        <v>503</v>
      </c>
      <c r="F443" s="9">
        <v>0.77750372867492956</v>
      </c>
      <c r="G443" s="13">
        <v>25</v>
      </c>
      <c r="H443" s="12">
        <v>10</v>
      </c>
      <c r="I443" s="15">
        <v>0.64500000000000002</v>
      </c>
      <c r="J443" s="2">
        <v>0.68496310710906982</v>
      </c>
      <c r="K443" s="2">
        <v>0.61594939231872559</v>
      </c>
      <c r="L443" s="2">
        <v>0.79195332527160645</v>
      </c>
      <c r="M443" s="6">
        <v>77.802499999999995</v>
      </c>
      <c r="N443" s="6">
        <v>16.04790942</v>
      </c>
      <c r="O443" s="4">
        <v>3.1860709143333992</v>
      </c>
      <c r="P443" s="8">
        <v>0.51924859148467362</v>
      </c>
      <c r="Q443" s="8">
        <v>0.48156064410430555</v>
      </c>
      <c r="R443" s="8">
        <v>80.811500549316406</v>
      </c>
      <c r="S443">
        <f>S442</f>
        <v>2.844816E-2</v>
      </c>
      <c r="T443">
        <f t="shared" ref="T443" si="120">T442</f>
        <v>4.370715E-2</v>
      </c>
      <c r="U443">
        <f t="shared" ref="U443" si="121">U442</f>
        <v>5.63098E-2</v>
      </c>
      <c r="V443">
        <f t="shared" ref="V443" si="122">V442</f>
        <v>6.7779210000000006E-2</v>
      </c>
      <c r="W443">
        <f t="shared" ref="W443" si="123">W442</f>
        <v>7.9080860000000003E-2</v>
      </c>
      <c r="X443">
        <f t="shared" ref="X443" si="124">X442</f>
        <v>9.1108739999999994E-2</v>
      </c>
      <c r="Y443">
        <f t="shared" ref="Y443" si="125">Y442</f>
        <v>0.10508641000000001</v>
      </c>
      <c r="Z443">
        <f t="shared" ref="Z443" si="126">Z442</f>
        <v>0.12340706</v>
      </c>
      <c r="AA443">
        <f t="shared" ref="AA443" si="127">AA442</f>
        <v>0.15304456</v>
      </c>
      <c r="AB443">
        <f t="shared" ref="AB443" si="128">AB442</f>
        <v>0.25202804000000001</v>
      </c>
    </row>
    <row r="444" spans="1:28">
      <c r="A444" s="1" t="s">
        <v>504</v>
      </c>
      <c r="B444" s="1" t="s">
        <v>505</v>
      </c>
      <c r="C444" s="1">
        <v>18</v>
      </c>
      <c r="D444" s="1">
        <v>1991</v>
      </c>
      <c r="E444" s="1" t="s">
        <v>506</v>
      </c>
      <c r="F444" s="9">
        <v>0.53105754368968494</v>
      </c>
      <c r="G444" s="13">
        <v>1</v>
      </c>
      <c r="H444" s="12">
        <v>5</v>
      </c>
      <c r="I444" s="15">
        <v>0.434</v>
      </c>
      <c r="J444" s="2">
        <f>J445+0.00418186620358498</f>
        <v>-0.26602453810553406</v>
      </c>
      <c r="K444" s="2">
        <f>K445+0.0131504737561749</f>
        <v>4.3809870618485694E-2</v>
      </c>
      <c r="L444" s="2">
        <f>L445+0.00122306856416887</f>
        <v>-0.43992734387997656</v>
      </c>
      <c r="M444" s="6">
        <v>69.884200000000007</v>
      </c>
      <c r="N444" s="6">
        <v>10.997550009999999</v>
      </c>
      <c r="O444" s="4">
        <v>-12.158441341251773</v>
      </c>
      <c r="P444" s="8">
        <v>0.1760061708788965</v>
      </c>
      <c r="Q444" s="8">
        <v>0.21534552384409453</v>
      </c>
      <c r="R444" s="8">
        <v>46.824512481689453</v>
      </c>
      <c r="S444">
        <v>3.9097609999999998E-2</v>
      </c>
      <c r="T444">
        <v>5.5559900000000002E-2</v>
      </c>
      <c r="U444">
        <v>6.7689289999999999E-2</v>
      </c>
      <c r="V444">
        <v>7.7991829999999998E-2</v>
      </c>
      <c r="W444">
        <v>8.7663229999999995E-2</v>
      </c>
      <c r="X444">
        <v>9.7567860000000006E-2</v>
      </c>
      <c r="Y444">
        <v>0.10868385999999999</v>
      </c>
      <c r="Z444">
        <v>0.12270862</v>
      </c>
      <c r="AA444">
        <v>0.14412264</v>
      </c>
      <c r="AB444">
        <v>0.19891516000000001</v>
      </c>
    </row>
    <row r="445" spans="1:28">
      <c r="A445" s="1" t="s">
        <v>504</v>
      </c>
      <c r="B445" s="1" t="s">
        <v>505</v>
      </c>
      <c r="C445" s="1">
        <v>18</v>
      </c>
      <c r="D445" s="1">
        <v>1992</v>
      </c>
      <c r="E445" s="1" t="s">
        <v>507</v>
      </c>
      <c r="F445" s="9">
        <v>0.52380287819254245</v>
      </c>
      <c r="G445" s="13">
        <v>2</v>
      </c>
      <c r="H445" s="12">
        <v>5</v>
      </c>
      <c r="I445" s="15">
        <v>0.44800000000000001</v>
      </c>
      <c r="J445" s="2">
        <f>J446+0.00418186620358498</f>
        <v>-0.27020640430911902</v>
      </c>
      <c r="K445" s="2">
        <f>K446+0.0131504737561749</f>
        <v>3.0659396862310798E-2</v>
      </c>
      <c r="L445" s="2">
        <f>L446+0.00122306856416887</f>
        <v>-0.44115041244414543</v>
      </c>
      <c r="M445" s="6">
        <v>69.405500000000004</v>
      </c>
      <c r="N445" s="6">
        <v>10.56622028</v>
      </c>
      <c r="O445" s="4">
        <v>-7.9392395282675778</v>
      </c>
      <c r="P445" s="8">
        <v>0.27791415113116169</v>
      </c>
      <c r="Q445" s="8">
        <v>0.36198832349233728</v>
      </c>
      <c r="R445" s="8">
        <v>48.995212554931641</v>
      </c>
      <c r="S445">
        <v>3.7948379999999997E-2</v>
      </c>
      <c r="T445">
        <v>5.4253610000000001E-2</v>
      </c>
      <c r="U445">
        <v>6.6526790000000002E-2</v>
      </c>
      <c r="V445">
        <v>7.7067720000000006E-2</v>
      </c>
      <c r="W445">
        <v>8.7029750000000003E-2</v>
      </c>
      <c r="X445">
        <v>9.7276899999999999E-2</v>
      </c>
      <c r="Y445">
        <v>0.10881033</v>
      </c>
      <c r="Z445">
        <v>0.12338502</v>
      </c>
      <c r="AA445">
        <v>0.14563533000000001</v>
      </c>
      <c r="AB445">
        <v>0.20206616999999999</v>
      </c>
    </row>
    <row r="446" spans="1:28">
      <c r="A446" s="1" t="s">
        <v>504</v>
      </c>
      <c r="B446" s="1" t="s">
        <v>505</v>
      </c>
      <c r="C446" s="1">
        <v>18</v>
      </c>
      <c r="D446" s="1">
        <v>1993</v>
      </c>
      <c r="E446" s="1" t="s">
        <v>508</v>
      </c>
      <c r="F446" s="9">
        <v>0.51663307906824207</v>
      </c>
      <c r="G446" s="13">
        <v>3</v>
      </c>
      <c r="H446" s="12">
        <v>5</v>
      </c>
      <c r="I446" s="15">
        <v>0.46100000000000002</v>
      </c>
      <c r="J446" s="2">
        <f>J447+0.00418186620358498</f>
        <v>-0.27438827051270398</v>
      </c>
      <c r="K446" s="2">
        <f>K447+0.0131504737561749</f>
        <v>1.7508923106135898E-2</v>
      </c>
      <c r="L446" s="2">
        <f>L447+0.00122306856416887</f>
        <v>-0.44237348100831431</v>
      </c>
      <c r="M446" s="6">
        <v>69.578400000000002</v>
      </c>
      <c r="N446" s="6">
        <v>10.363699909999999</v>
      </c>
      <c r="O446" s="4">
        <v>1.6671186096830866</v>
      </c>
      <c r="P446" s="8">
        <v>0.23016300821529465</v>
      </c>
      <c r="Q446" s="8">
        <v>0.27987402549436508</v>
      </c>
      <c r="R446" s="8">
        <v>51.376209259033203</v>
      </c>
      <c r="S446">
        <v>3.7558710000000002E-2</v>
      </c>
      <c r="T446">
        <v>5.235037E-2</v>
      </c>
      <c r="U446">
        <v>6.4084740000000001E-2</v>
      </c>
      <c r="V446">
        <v>7.4511800000000003E-2</v>
      </c>
      <c r="W446">
        <v>8.4610879999999999E-2</v>
      </c>
      <c r="X446">
        <v>9.5201549999999996E-2</v>
      </c>
      <c r="Y446">
        <v>0.10732345</v>
      </c>
      <c r="Z446">
        <v>0.12290317000000001</v>
      </c>
      <c r="AA446">
        <v>0.14723386999999999</v>
      </c>
      <c r="AB446">
        <v>0.21422145000000001</v>
      </c>
    </row>
    <row r="447" spans="1:28">
      <c r="A447" s="1" t="s">
        <v>504</v>
      </c>
      <c r="B447" s="1" t="s">
        <v>505</v>
      </c>
      <c r="C447" s="1">
        <v>18</v>
      </c>
      <c r="D447" s="1">
        <v>1994</v>
      </c>
      <c r="E447" s="1" t="s">
        <v>509</v>
      </c>
      <c r="F447" s="9">
        <v>0.51056654279088887</v>
      </c>
      <c r="G447" s="13">
        <v>4</v>
      </c>
      <c r="H447" s="12">
        <v>5</v>
      </c>
      <c r="I447" s="15">
        <v>0.46100000000000002</v>
      </c>
      <c r="J447" s="2">
        <f>J448+0.00418186620358498</f>
        <v>-0.27857013671628894</v>
      </c>
      <c r="K447" s="2">
        <f>K448+0.0131504737561749</f>
        <v>4.358449349960998E-3</v>
      </c>
      <c r="L447" s="2">
        <f>L448+0.00122306856416887</f>
        <v>-0.44359654957248318</v>
      </c>
      <c r="M447" s="6">
        <v>69.578900000000004</v>
      </c>
      <c r="N447" s="6">
        <v>10.283659930000001</v>
      </c>
      <c r="O447" s="4">
        <v>4.0831478994374208</v>
      </c>
      <c r="P447" s="8">
        <v>0.24901353035395615</v>
      </c>
      <c r="Q447" s="8">
        <v>0.26965717031770448</v>
      </c>
      <c r="R447" s="8">
        <v>54.202194213867188</v>
      </c>
      <c r="S447">
        <v>3.7181829999999999E-2</v>
      </c>
      <c r="T447">
        <v>5.050955E-2</v>
      </c>
      <c r="U447">
        <v>6.1722779999999998E-2</v>
      </c>
      <c r="V447">
        <v>7.2039710000000007E-2</v>
      </c>
      <c r="W447">
        <v>8.2271339999999998E-2</v>
      </c>
      <c r="X447">
        <v>9.3194269999999996E-2</v>
      </c>
      <c r="Y447">
        <v>0.10588533999999999</v>
      </c>
      <c r="Z447">
        <v>0.12243711</v>
      </c>
      <c r="AA447">
        <v>0.14877997000000001</v>
      </c>
      <c r="AB447">
        <v>0.22597806000000001</v>
      </c>
    </row>
    <row r="448" spans="1:28">
      <c r="A448" s="1" t="s">
        <v>504</v>
      </c>
      <c r="B448" s="1" t="s">
        <v>505</v>
      </c>
      <c r="C448" s="1">
        <v>18</v>
      </c>
      <c r="D448" s="1">
        <v>1995</v>
      </c>
      <c r="E448" s="1" t="s">
        <v>510</v>
      </c>
      <c r="F448" s="9">
        <v>0.50450000651353588</v>
      </c>
      <c r="G448" s="13">
        <v>5</v>
      </c>
      <c r="H448" s="12">
        <v>5</v>
      </c>
      <c r="I448" s="15">
        <v>0.46100000000000002</v>
      </c>
      <c r="J448" s="2">
        <f>J449+0.00418186620358498</f>
        <v>-0.2827520029198739</v>
      </c>
      <c r="K448" s="2">
        <f>K449+0.0131504737561749</f>
        <v>-8.7920244062139018E-3</v>
      </c>
      <c r="L448" s="2">
        <f>L449+0.00122306856416887</f>
        <v>-0.44481961813665205</v>
      </c>
      <c r="M448" s="6">
        <v>69.560199999999995</v>
      </c>
      <c r="N448" s="6">
        <v>10.42288971</v>
      </c>
      <c r="O448" s="4">
        <v>6.4486594144634921</v>
      </c>
      <c r="P448" s="8">
        <v>0.25630042309410556</v>
      </c>
      <c r="Q448" s="8">
        <v>0.30661183086747434</v>
      </c>
      <c r="R448" s="8">
        <v>56.392421722412109</v>
      </c>
      <c r="S448">
        <v>3.116737E-2</v>
      </c>
      <c r="T448">
        <v>4.7207619999999999E-2</v>
      </c>
      <c r="U448">
        <v>5.9668409999999998E-2</v>
      </c>
      <c r="V448">
        <v>7.0598720000000004E-2</v>
      </c>
      <c r="W448">
        <v>8.1110329999999994E-2</v>
      </c>
      <c r="X448">
        <v>9.2111079999999998E-2</v>
      </c>
      <c r="Y448">
        <v>0.10474913</v>
      </c>
      <c r="Z448">
        <v>0.12120335</v>
      </c>
      <c r="AA448">
        <v>0.14783788</v>
      </c>
      <c r="AB448">
        <v>0.24434612</v>
      </c>
    </row>
    <row r="449" spans="1:28">
      <c r="A449" s="1" t="s">
        <v>504</v>
      </c>
      <c r="B449" s="1" t="s">
        <v>505</v>
      </c>
      <c r="C449" s="1">
        <v>18</v>
      </c>
      <c r="D449" s="1">
        <v>1996</v>
      </c>
      <c r="E449" s="1" t="s">
        <v>511</v>
      </c>
      <c r="F449" s="9">
        <v>0.49602707410914287</v>
      </c>
      <c r="G449" s="13">
        <v>0</v>
      </c>
      <c r="H449" s="12">
        <v>8</v>
      </c>
      <c r="I449" s="15">
        <v>0.46200000000000002</v>
      </c>
      <c r="J449" s="2">
        <v>-0.28693386912345886</v>
      </c>
      <c r="K449" s="2">
        <v>-2.1942498162388802E-2</v>
      </c>
      <c r="L449" s="2">
        <v>-0.44604268670082092</v>
      </c>
      <c r="M449" s="6">
        <v>68.981700000000004</v>
      </c>
      <c r="N449" s="6">
        <v>10.89214993</v>
      </c>
      <c r="O449" s="4">
        <v>4.2075225437610442</v>
      </c>
      <c r="P449" s="8">
        <v>0.26457493611528227</v>
      </c>
      <c r="Q449" s="8">
        <v>0.34323875760689165</v>
      </c>
      <c r="R449" s="8">
        <v>57.801589965820313</v>
      </c>
      <c r="S449">
        <v>3.1820969999999997E-2</v>
      </c>
      <c r="T449">
        <v>4.7801059999999999E-2</v>
      </c>
      <c r="U449">
        <v>6.0128979999999999E-2</v>
      </c>
      <c r="V449">
        <v>7.0900729999999995E-2</v>
      </c>
      <c r="W449">
        <v>8.1234990000000007E-2</v>
      </c>
      <c r="X449">
        <v>9.2033970000000007E-2</v>
      </c>
      <c r="Y449">
        <v>0.10443027000000001</v>
      </c>
      <c r="Z449">
        <v>0.12056925</v>
      </c>
      <c r="AA449">
        <v>0.14673333999999999</v>
      </c>
      <c r="AB449">
        <v>0.24434644999999999</v>
      </c>
    </row>
    <row r="450" spans="1:28">
      <c r="A450" s="1" t="s">
        <v>504</v>
      </c>
      <c r="B450" s="1" t="s">
        <v>505</v>
      </c>
      <c r="C450" s="1">
        <v>18</v>
      </c>
      <c r="D450" s="1">
        <v>1997</v>
      </c>
      <c r="E450" s="1" t="s">
        <v>512</v>
      </c>
      <c r="F450" s="9">
        <v>0.44781408142297824</v>
      </c>
      <c r="G450" s="13">
        <v>1</v>
      </c>
      <c r="H450" s="12">
        <v>8</v>
      </c>
      <c r="I450" s="15">
        <v>0.501</v>
      </c>
      <c r="J450" s="3">
        <f>AVERAGE(J449,J451)</f>
        <v>-0.40683825314044952</v>
      </c>
      <c r="K450" s="3">
        <f>AVERAGE(K449,K451)</f>
        <v>-6.6252567805349827E-2</v>
      </c>
      <c r="L450" s="3">
        <f>AVERAGE(L449,L451)</f>
        <v>-0.54792465269565582</v>
      </c>
      <c r="M450" s="6">
        <v>69.4482</v>
      </c>
      <c r="N450" s="6">
        <v>11.020469670000001</v>
      </c>
      <c r="O450" s="4">
        <v>-4.5747304296563982</v>
      </c>
      <c r="P450" s="8">
        <v>0.28197144324924212</v>
      </c>
      <c r="Q450" s="8">
        <v>0.35008098007458793</v>
      </c>
      <c r="R450" s="8">
        <v>59.804439544677734</v>
      </c>
      <c r="S450">
        <v>3.2563370000000001E-2</v>
      </c>
      <c r="T450">
        <v>4.8475129999999998E-2</v>
      </c>
      <c r="U450">
        <v>6.0652129999999999E-2</v>
      </c>
      <c r="V450">
        <v>7.1243760000000003E-2</v>
      </c>
      <c r="W450">
        <v>8.1376589999999999E-2</v>
      </c>
      <c r="X450">
        <v>9.1946369999999999E-2</v>
      </c>
      <c r="Y450">
        <v>0.10406809</v>
      </c>
      <c r="Z450">
        <v>0.119849</v>
      </c>
      <c r="AA450">
        <v>0.14547874</v>
      </c>
      <c r="AB450">
        <v>0.24434682999999999</v>
      </c>
    </row>
    <row r="451" spans="1:28">
      <c r="A451" s="1" t="s">
        <v>504</v>
      </c>
      <c r="B451" s="1" t="s">
        <v>505</v>
      </c>
      <c r="C451" s="1">
        <v>18</v>
      </c>
      <c r="D451" s="1">
        <v>1998</v>
      </c>
      <c r="E451" s="1" t="s">
        <v>513</v>
      </c>
      <c r="F451" s="9">
        <v>0.4030806100233395</v>
      </c>
      <c r="G451" s="13">
        <v>2</v>
      </c>
      <c r="H451" s="12">
        <v>8</v>
      </c>
      <c r="I451" s="15">
        <v>0.499</v>
      </c>
      <c r="J451" s="2">
        <v>-0.52674263715744019</v>
      </c>
      <c r="K451" s="2">
        <v>-0.11056263744831085</v>
      </c>
      <c r="L451" s="2">
        <v>-0.64980661869049072</v>
      </c>
      <c r="M451" s="6">
        <v>70.125</v>
      </c>
      <c r="N451" s="6">
        <v>11.13547039</v>
      </c>
      <c r="O451" s="4">
        <v>-1.8268239744175077</v>
      </c>
      <c r="P451" s="8">
        <v>0.23015480562153284</v>
      </c>
      <c r="Q451" s="8">
        <v>0.30823315147928676</v>
      </c>
      <c r="R451" s="8">
        <v>59.987518310546875</v>
      </c>
      <c r="S451">
        <v>2.5859429999999999E-2</v>
      </c>
      <c r="T451">
        <v>4.2373359999999999E-2</v>
      </c>
      <c r="U451">
        <v>5.3662000000000001E-2</v>
      </c>
      <c r="V451">
        <v>6.4081449999999998E-2</v>
      </c>
      <c r="W451">
        <v>7.4812219999999999E-2</v>
      </c>
      <c r="X451">
        <v>8.6789580000000005E-2</v>
      </c>
      <c r="Y451">
        <v>0.10130102000000001</v>
      </c>
      <c r="Z451">
        <v>0.12090233</v>
      </c>
      <c r="AA451">
        <v>0.15300227999999999</v>
      </c>
      <c r="AB451">
        <v>0.27721635</v>
      </c>
    </row>
    <row r="452" spans="1:28">
      <c r="A452" s="1" t="s">
        <v>504</v>
      </c>
      <c r="B452" s="1" t="s">
        <v>505</v>
      </c>
      <c r="C452" s="1">
        <v>18</v>
      </c>
      <c r="D452" s="1">
        <v>1999</v>
      </c>
      <c r="E452" s="1" t="s">
        <v>514</v>
      </c>
      <c r="F452" s="9">
        <v>0.43221280313730587</v>
      </c>
      <c r="G452" s="13">
        <v>3</v>
      </c>
      <c r="H452" s="12">
        <v>8</v>
      </c>
      <c r="I452" s="15">
        <v>0.499</v>
      </c>
      <c r="J452" s="3">
        <f>AVERAGE(J451,J453)</f>
        <v>-0.39445081353187561</v>
      </c>
      <c r="K452" s="3">
        <f>AVERAGE(K451,K453)</f>
        <v>-0.14619880169630051</v>
      </c>
      <c r="L452" s="3">
        <f>AVERAGE(L451,L453)</f>
        <v>-0.58021318912506104</v>
      </c>
      <c r="M452" s="6">
        <v>70.600800000000007</v>
      </c>
      <c r="N452" s="6">
        <v>11.51214981</v>
      </c>
      <c r="O452" s="4">
        <v>-0.22015055490290081</v>
      </c>
      <c r="P452" s="8">
        <v>0.26661817205549426</v>
      </c>
      <c r="Q452" s="8">
        <v>0.3131185783943809</v>
      </c>
      <c r="R452" s="8">
        <v>60.22027587890625</v>
      </c>
      <c r="S452">
        <v>2.6720290000000001E-2</v>
      </c>
      <c r="T452">
        <v>4.3254389999999997E-2</v>
      </c>
      <c r="U452">
        <v>5.4456860000000003E-2</v>
      </c>
      <c r="V452">
        <v>6.4762470000000003E-2</v>
      </c>
      <c r="W452">
        <v>7.5354610000000002E-2</v>
      </c>
      <c r="X452">
        <v>8.7160660000000001E-2</v>
      </c>
      <c r="Y452">
        <v>0.101449</v>
      </c>
      <c r="Z452">
        <v>0.12073017</v>
      </c>
      <c r="AA452">
        <v>0.15227077999999999</v>
      </c>
      <c r="AB452">
        <v>0.27384078000000001</v>
      </c>
    </row>
    <row r="453" spans="1:28">
      <c r="A453" s="1" t="s">
        <v>504</v>
      </c>
      <c r="B453" s="1" t="s">
        <v>505</v>
      </c>
      <c r="C453" s="1">
        <v>18</v>
      </c>
      <c r="D453" s="1">
        <v>2000</v>
      </c>
      <c r="E453" s="1" t="s">
        <v>515</v>
      </c>
      <c r="F453" s="9">
        <v>0.46185419448832465</v>
      </c>
      <c r="G453" s="13">
        <v>4</v>
      </c>
      <c r="H453" s="12">
        <v>8</v>
      </c>
      <c r="I453" s="15">
        <v>0.49299999999999999</v>
      </c>
      <c r="J453" s="2">
        <v>-0.26215898990631104</v>
      </c>
      <c r="K453" s="2">
        <v>-0.18183496594429016</v>
      </c>
      <c r="L453" s="2">
        <v>-0.51061975955963135</v>
      </c>
      <c r="M453" s="6">
        <v>71.282300000000006</v>
      </c>
      <c r="N453" s="6">
        <v>11.628769869999999</v>
      </c>
      <c r="O453" s="4">
        <v>2.5939752319906688</v>
      </c>
      <c r="P453" s="8">
        <v>0.21588884313820045</v>
      </c>
      <c r="Q453" s="8">
        <v>0.2693244107125855</v>
      </c>
      <c r="R453" s="8">
        <v>62.7430419921875</v>
      </c>
      <c r="S453">
        <v>2.674228E-2</v>
      </c>
      <c r="T453">
        <v>4.3284299999999998E-2</v>
      </c>
      <c r="U453">
        <v>5.448969E-2</v>
      </c>
      <c r="V453">
        <v>6.4796229999999996E-2</v>
      </c>
      <c r="W453">
        <v>7.5387629999999997E-2</v>
      </c>
      <c r="X453">
        <v>8.7190900000000002E-2</v>
      </c>
      <c r="Y453">
        <v>0.10147333</v>
      </c>
      <c r="Z453">
        <v>0.12074269</v>
      </c>
      <c r="AA453">
        <v>0.152256</v>
      </c>
      <c r="AB453">
        <v>0.27363696999999998</v>
      </c>
    </row>
    <row r="454" spans="1:28">
      <c r="A454" s="1" t="s">
        <v>504</v>
      </c>
      <c r="B454" s="1" t="s">
        <v>505</v>
      </c>
      <c r="C454" s="1">
        <v>18</v>
      </c>
      <c r="D454" s="1">
        <v>2001</v>
      </c>
      <c r="E454" s="1" t="s">
        <v>516</v>
      </c>
      <c r="F454" s="9">
        <v>0.46576219977872246</v>
      </c>
      <c r="G454" s="13">
        <v>5</v>
      </c>
      <c r="H454" s="12">
        <v>8</v>
      </c>
      <c r="I454" s="15">
        <v>0.47499999999999998</v>
      </c>
      <c r="J454" s="3">
        <f>AVERAGE(J453,J455)</f>
        <v>-0.22937340289354324</v>
      </c>
      <c r="K454" s="3">
        <f>AVERAGE(K453,K455)</f>
        <v>-0.22371977567672729</v>
      </c>
      <c r="L454" s="3">
        <f>AVERAGE(L453,L455)</f>
        <v>-0.47566647827625275</v>
      </c>
      <c r="M454" s="6">
        <v>71.294399999999996</v>
      </c>
      <c r="N454" s="6">
        <v>11.91536045</v>
      </c>
      <c r="O454" s="4">
        <v>6.6966736663748776</v>
      </c>
      <c r="P454" s="8">
        <v>0.22105963469214951</v>
      </c>
      <c r="Q454" s="8">
        <v>0.29822627551933112</v>
      </c>
      <c r="R454" s="8">
        <v>63.611553192138672</v>
      </c>
      <c r="S454">
        <v>2.65198E-2</v>
      </c>
      <c r="T454">
        <v>4.3127600000000002E-2</v>
      </c>
      <c r="U454">
        <v>5.4403640000000003E-2</v>
      </c>
      <c r="V454">
        <v>6.4775819999999998E-2</v>
      </c>
      <c r="W454">
        <v>7.5429079999999996E-2</v>
      </c>
      <c r="X454">
        <v>8.7291110000000005E-2</v>
      </c>
      <c r="Y454">
        <v>0.10162864000000001</v>
      </c>
      <c r="Z454">
        <v>0.12094551000000001</v>
      </c>
      <c r="AA454">
        <v>0.15247964999999999</v>
      </c>
      <c r="AB454">
        <v>0.27339913999999998</v>
      </c>
    </row>
    <row r="455" spans="1:28">
      <c r="A455" s="1" t="s">
        <v>504</v>
      </c>
      <c r="B455" s="1" t="s">
        <v>505</v>
      </c>
      <c r="C455" s="1">
        <v>18</v>
      </c>
      <c r="D455" s="1">
        <v>2002</v>
      </c>
      <c r="E455" s="1" t="s">
        <v>517</v>
      </c>
      <c r="F455" s="9">
        <v>0.46814261035796256</v>
      </c>
      <c r="G455" s="13">
        <v>6</v>
      </c>
      <c r="H455" s="12">
        <v>8</v>
      </c>
      <c r="I455" s="15">
        <v>0.47499999999999998</v>
      </c>
      <c r="J455" s="2">
        <v>-0.19658781588077545</v>
      </c>
      <c r="K455" s="2">
        <v>-0.26560458540916443</v>
      </c>
      <c r="L455" s="2">
        <v>-0.44071319699287415</v>
      </c>
      <c r="M455" s="6">
        <v>70.704800000000006</v>
      </c>
      <c r="N455" s="6">
        <v>12.39365005</v>
      </c>
      <c r="O455" s="4">
        <v>7.6558694342613052</v>
      </c>
      <c r="P455" s="8">
        <v>0.24013029358744084</v>
      </c>
      <c r="Q455" s="8">
        <v>0.29697218455193519</v>
      </c>
      <c r="R455" s="8">
        <v>65.60760498046875</v>
      </c>
      <c r="S455">
        <v>2.6129909999999999E-2</v>
      </c>
      <c r="T455">
        <v>4.2736330000000003E-2</v>
      </c>
      <c r="U455">
        <v>5.405716E-2</v>
      </c>
      <c r="V455">
        <v>6.4485420000000002E-2</v>
      </c>
      <c r="W455">
        <v>7.520491E-2</v>
      </c>
      <c r="X455">
        <v>8.7146719999999997E-2</v>
      </c>
      <c r="Y455">
        <v>0.10158554</v>
      </c>
      <c r="Z455">
        <v>0.12104384999999999</v>
      </c>
      <c r="AA455">
        <v>0.15281726000000001</v>
      </c>
      <c r="AB455">
        <v>0.27479292</v>
      </c>
    </row>
    <row r="456" spans="1:28">
      <c r="A456" s="1" t="s">
        <v>504</v>
      </c>
      <c r="B456" s="1" t="s">
        <v>505</v>
      </c>
      <c r="C456" s="1">
        <v>18</v>
      </c>
      <c r="D456" s="1">
        <v>2003</v>
      </c>
      <c r="E456" s="1" t="s">
        <v>518</v>
      </c>
      <c r="F456" s="9">
        <v>0.45078540612848994</v>
      </c>
      <c r="G456" s="13">
        <v>7</v>
      </c>
      <c r="H456" s="12">
        <v>8</v>
      </c>
      <c r="I456" s="15">
        <v>0.48499999999999999</v>
      </c>
      <c r="J456" s="2">
        <v>-0.28974902629852295</v>
      </c>
      <c r="K456" s="2">
        <v>-0.21005436778068542</v>
      </c>
      <c r="L456" s="2">
        <v>-0.41066989302635193</v>
      </c>
      <c r="M456" s="6">
        <v>69.800399999999996</v>
      </c>
      <c r="N456" s="6">
        <v>12.833999629999999</v>
      </c>
      <c r="O456" s="4">
        <v>3.08196384315724</v>
      </c>
      <c r="P456" s="8">
        <v>0.24212735048791773</v>
      </c>
      <c r="Q456" s="8">
        <v>0.31966791998232574</v>
      </c>
      <c r="R456" s="8">
        <v>66.119209289550781</v>
      </c>
      <c r="S456">
        <v>2.654581E-2</v>
      </c>
      <c r="T456">
        <v>4.3026259999999997E-2</v>
      </c>
      <c r="U456">
        <v>5.4211809999999999E-2</v>
      </c>
      <c r="V456">
        <v>6.4514500000000002E-2</v>
      </c>
      <c r="W456">
        <v>7.5115810000000005E-2</v>
      </c>
      <c r="X456">
        <v>8.6945709999999995E-2</v>
      </c>
      <c r="Y456">
        <v>0.10128038</v>
      </c>
      <c r="Z456">
        <v>0.12065062</v>
      </c>
      <c r="AA456">
        <v>0.15239158</v>
      </c>
      <c r="AB456">
        <v>0.27531752999999998</v>
      </c>
    </row>
    <row r="457" spans="1:28">
      <c r="A457" s="1" t="s">
        <v>504</v>
      </c>
      <c r="B457" s="1" t="s">
        <v>505</v>
      </c>
      <c r="C457" s="1">
        <v>18</v>
      </c>
      <c r="D457" s="1">
        <v>2004</v>
      </c>
      <c r="E457" s="1" t="s">
        <v>519</v>
      </c>
      <c r="F457" s="9">
        <v>0.47510998120045833</v>
      </c>
      <c r="G457" s="13">
        <v>8</v>
      </c>
      <c r="H457" s="12">
        <v>9</v>
      </c>
      <c r="I457" s="15">
        <v>0.48199999999999998</v>
      </c>
      <c r="J457" s="2">
        <v>-0.1803734302520752</v>
      </c>
      <c r="K457" s="2">
        <v>-0.18678270280361176</v>
      </c>
      <c r="L457" s="2">
        <v>-0.32250183820724487</v>
      </c>
      <c r="M457" s="6">
        <v>69.503100000000003</v>
      </c>
      <c r="N457" s="6">
        <v>13.362079619999999</v>
      </c>
      <c r="O457" s="4">
        <v>11.05911321619493</v>
      </c>
      <c r="P457" s="8">
        <v>0.25743936265035966</v>
      </c>
      <c r="Q457" s="8">
        <v>0.34882542401904792</v>
      </c>
      <c r="R457" s="8">
        <v>67.854736328125</v>
      </c>
      <c r="S457">
        <v>2.628109E-2</v>
      </c>
      <c r="T457">
        <v>4.2831649999999999E-2</v>
      </c>
      <c r="U457">
        <v>5.409601E-2</v>
      </c>
      <c r="V457">
        <v>6.4473000000000003E-2</v>
      </c>
      <c r="W457">
        <v>7.5145370000000003E-2</v>
      </c>
      <c r="X457">
        <v>8.704402E-2</v>
      </c>
      <c r="Y457">
        <v>0.10144506</v>
      </c>
      <c r="Z457">
        <v>0.12087636</v>
      </c>
      <c r="AA457">
        <v>0.15265644</v>
      </c>
      <c r="AB457">
        <v>0.27515102000000002</v>
      </c>
    </row>
    <row r="458" spans="1:28">
      <c r="A458" s="1" t="s">
        <v>504</v>
      </c>
      <c r="B458" s="1" t="s">
        <v>505</v>
      </c>
      <c r="C458" s="1">
        <v>18</v>
      </c>
      <c r="D458" s="1">
        <v>2005</v>
      </c>
      <c r="E458" s="1" t="s">
        <v>520</v>
      </c>
      <c r="F458" s="9">
        <v>0.45304479675610099</v>
      </c>
      <c r="G458" s="13">
        <v>9</v>
      </c>
      <c r="H458" s="12">
        <v>9</v>
      </c>
      <c r="I458" s="15">
        <v>0.48799999999999999</v>
      </c>
      <c r="J458" s="2">
        <v>-0.29578220844268799</v>
      </c>
      <c r="K458" s="2">
        <v>-0.1542174369096756</v>
      </c>
      <c r="L458" s="2">
        <v>-0.26054301857948303</v>
      </c>
      <c r="M458" s="6">
        <v>70.609499999999997</v>
      </c>
      <c r="N458" s="6">
        <v>13.666520119999999</v>
      </c>
      <c r="O458" s="4">
        <v>5.3165061122384003</v>
      </c>
      <c r="P458" s="8">
        <v>0.24535220606152297</v>
      </c>
      <c r="Q458" s="8">
        <v>0.34825328842903153</v>
      </c>
      <c r="R458" s="8">
        <v>71.22723388671875</v>
      </c>
      <c r="S458">
        <v>2.6502689999999999E-2</v>
      </c>
      <c r="T458">
        <v>4.3009279999999997E-2</v>
      </c>
      <c r="U458">
        <v>5.4217719999999997E-2</v>
      </c>
      <c r="V458">
        <v>6.4540029999999998E-2</v>
      </c>
      <c r="W458">
        <v>7.5158349999999999E-2</v>
      </c>
      <c r="X458">
        <v>8.700252E-2</v>
      </c>
      <c r="Y458">
        <v>0.10134754999999999</v>
      </c>
      <c r="Z458">
        <v>0.12072056</v>
      </c>
      <c r="AA458">
        <v>0.15244242</v>
      </c>
      <c r="AB458">
        <v>0.27505885000000002</v>
      </c>
    </row>
    <row r="459" spans="1:28">
      <c r="A459" s="1" t="s">
        <v>504</v>
      </c>
      <c r="B459" s="1" t="s">
        <v>505</v>
      </c>
      <c r="C459" s="1">
        <v>18</v>
      </c>
      <c r="D459" s="1">
        <v>2006</v>
      </c>
      <c r="E459" s="1" t="s">
        <v>521</v>
      </c>
      <c r="F459" s="9">
        <v>0.47941321988120544</v>
      </c>
      <c r="G459" s="13">
        <v>10</v>
      </c>
      <c r="H459" s="12">
        <v>9</v>
      </c>
      <c r="I459" s="15">
        <v>0.49</v>
      </c>
      <c r="J459" s="2">
        <v>-0.19439604878425598</v>
      </c>
      <c r="K459" s="2">
        <v>-0.13470841944217682</v>
      </c>
      <c r="L459" s="2">
        <v>-0.2091585099697113</v>
      </c>
      <c r="M459" s="6">
        <v>71.471800000000002</v>
      </c>
      <c r="N459" s="6">
        <v>14.058230399999999</v>
      </c>
      <c r="O459" s="4">
        <v>8.6706758529233099</v>
      </c>
      <c r="P459" s="8">
        <v>0.24771226499040444</v>
      </c>
      <c r="Q459" s="8">
        <v>0.36912399427475462</v>
      </c>
      <c r="R459" s="8">
        <v>72.104354858398438</v>
      </c>
      <c r="S459">
        <v>1.641022E-2</v>
      </c>
      <c r="T459">
        <v>3.4106070000000002E-2</v>
      </c>
      <c r="U459">
        <v>4.8552020000000001E-2</v>
      </c>
      <c r="V459">
        <v>6.1611510000000001E-2</v>
      </c>
      <c r="W459">
        <v>7.4431319999999995E-2</v>
      </c>
      <c r="X459">
        <v>8.8052489999999997E-2</v>
      </c>
      <c r="Y459">
        <v>0.10388992</v>
      </c>
      <c r="Z459">
        <v>0.12472608</v>
      </c>
      <c r="AA459">
        <v>0.15883162000000001</v>
      </c>
      <c r="AB459">
        <v>0.28938876000000002</v>
      </c>
    </row>
    <row r="460" spans="1:28">
      <c r="A460" s="1" t="s">
        <v>504</v>
      </c>
      <c r="B460" s="1" t="s">
        <v>505</v>
      </c>
      <c r="C460" s="1">
        <v>18</v>
      </c>
      <c r="D460" s="1">
        <v>2007</v>
      </c>
      <c r="E460" s="1" t="s">
        <v>522</v>
      </c>
      <c r="F460" s="9">
        <v>0.43927717937574445</v>
      </c>
      <c r="G460" s="13">
        <v>11</v>
      </c>
      <c r="H460" s="12">
        <v>9</v>
      </c>
      <c r="I460" s="15">
        <v>0.48799999999999999</v>
      </c>
      <c r="J460" s="2">
        <v>-0.3586864173412323</v>
      </c>
      <c r="K460" s="2">
        <v>-0.10570373386144638</v>
      </c>
      <c r="L460" s="2">
        <v>-0.23033078014850616</v>
      </c>
      <c r="M460" s="6">
        <v>72.5458</v>
      </c>
      <c r="N460" s="6">
        <v>14.62831974</v>
      </c>
      <c r="O460" s="4">
        <v>8.8296482372390415</v>
      </c>
      <c r="P460" s="8">
        <v>0.24710829049515015</v>
      </c>
      <c r="Q460" s="8">
        <v>0.38794327623950797</v>
      </c>
      <c r="R460" s="8">
        <v>75.983749389648438</v>
      </c>
      <c r="S460">
        <v>1.8305160000000001E-2</v>
      </c>
      <c r="T460">
        <v>3.5512259999999997E-2</v>
      </c>
      <c r="U460">
        <v>4.9871029999999997E-2</v>
      </c>
      <c r="V460">
        <v>6.3022159999999994E-2</v>
      </c>
      <c r="W460">
        <v>7.6035370000000005E-2</v>
      </c>
      <c r="X460">
        <v>8.9923119999999995E-2</v>
      </c>
      <c r="Y460">
        <v>0.10608819</v>
      </c>
      <c r="Z460">
        <v>0.12728269</v>
      </c>
      <c r="AA460">
        <v>0.16149385999999999</v>
      </c>
      <c r="AB460">
        <v>0.27246611999999998</v>
      </c>
    </row>
    <row r="461" spans="1:28">
      <c r="A461" s="1" t="s">
        <v>504</v>
      </c>
      <c r="B461" s="1" t="s">
        <v>505</v>
      </c>
      <c r="C461" s="1">
        <v>18</v>
      </c>
      <c r="D461" s="1">
        <v>2008</v>
      </c>
      <c r="E461" s="1" t="s">
        <v>523</v>
      </c>
      <c r="F461" s="9">
        <v>0.44715784034293082</v>
      </c>
      <c r="G461" s="13">
        <v>12</v>
      </c>
      <c r="H461" s="12">
        <v>9</v>
      </c>
      <c r="I461" s="15">
        <v>0.49399999999999999</v>
      </c>
      <c r="J461" s="2">
        <v>-0.36640998721122742</v>
      </c>
      <c r="K461" s="2">
        <v>-1.557025033980608E-2</v>
      </c>
      <c r="L461" s="2">
        <v>-0.18621614575386047</v>
      </c>
      <c r="M461" s="6">
        <v>73.607799999999997</v>
      </c>
      <c r="N461" s="6">
        <v>15.32608986</v>
      </c>
      <c r="O461" s="4">
        <v>11.144208901497905</v>
      </c>
      <c r="P461" s="8">
        <v>0.26155344618518339</v>
      </c>
      <c r="Q461" s="8">
        <v>0.39019470037674509</v>
      </c>
      <c r="R461" s="8">
        <v>75.958045959472656</v>
      </c>
      <c r="S461">
        <v>1.8516009999999999E-2</v>
      </c>
      <c r="T461">
        <v>3.6213599999999999E-2</v>
      </c>
      <c r="U461">
        <v>5.079757E-2</v>
      </c>
      <c r="V461">
        <v>6.4045669999999999E-2</v>
      </c>
      <c r="W461">
        <v>7.7076309999999995E-2</v>
      </c>
      <c r="X461">
        <v>9.0915360000000001E-2</v>
      </c>
      <c r="Y461">
        <v>0.10695307</v>
      </c>
      <c r="Z461">
        <v>0.12788116999999999</v>
      </c>
      <c r="AA461">
        <v>0.16142461</v>
      </c>
      <c r="AB461">
        <v>0.26617664000000002</v>
      </c>
    </row>
    <row r="462" spans="1:28">
      <c r="A462" s="1" t="s">
        <v>504</v>
      </c>
      <c r="B462" s="1" t="s">
        <v>505</v>
      </c>
      <c r="C462" s="1">
        <v>18</v>
      </c>
      <c r="D462" s="1">
        <v>2009</v>
      </c>
      <c r="E462" s="1" t="s">
        <v>524</v>
      </c>
      <c r="F462" s="9">
        <v>0.43576612012972682</v>
      </c>
      <c r="G462" s="13">
        <v>13</v>
      </c>
      <c r="H462" s="12">
        <v>9</v>
      </c>
      <c r="I462" s="15">
        <v>0.54100000000000004</v>
      </c>
      <c r="J462" s="2">
        <v>-0.37162050604820251</v>
      </c>
      <c r="K462" s="2">
        <v>5.3940374404191971E-2</v>
      </c>
      <c r="L462" s="2">
        <v>-0.30980047583580017</v>
      </c>
      <c r="M462" s="6">
        <v>74.028999999999996</v>
      </c>
      <c r="N462" s="6">
        <v>15.66170979</v>
      </c>
      <c r="O462" s="4">
        <v>-4.7269826011584115</v>
      </c>
      <c r="P462" s="8">
        <v>0.26023612228721948</v>
      </c>
      <c r="Q462" s="8">
        <v>0.32449221540102896</v>
      </c>
      <c r="R462" s="8">
        <v>75.510597229003906</v>
      </c>
      <c r="S462">
        <v>2.160689E-2</v>
      </c>
      <c r="T462">
        <v>3.8296280000000002E-2</v>
      </c>
      <c r="U462">
        <v>5.2459489999999998E-2</v>
      </c>
      <c r="V462">
        <v>6.5553730000000004E-2</v>
      </c>
      <c r="W462">
        <v>7.8570959999999995E-2</v>
      </c>
      <c r="X462">
        <v>9.2473070000000004E-2</v>
      </c>
      <c r="Y462">
        <v>0.1085951</v>
      </c>
      <c r="Z462">
        <v>0.12950539</v>
      </c>
      <c r="AA462">
        <v>0.16230521000000001</v>
      </c>
      <c r="AB462">
        <v>0.25063385999999999</v>
      </c>
    </row>
    <row r="463" spans="1:28">
      <c r="A463" s="1" t="s">
        <v>504</v>
      </c>
      <c r="B463" s="1" t="s">
        <v>505</v>
      </c>
      <c r="C463" s="1">
        <v>18</v>
      </c>
      <c r="D463" s="1">
        <v>2010</v>
      </c>
      <c r="E463" s="1" t="s">
        <v>525</v>
      </c>
      <c r="F463" s="9">
        <v>0.49363842220742055</v>
      </c>
      <c r="G463" s="13">
        <v>14</v>
      </c>
      <c r="H463" s="12">
        <v>9</v>
      </c>
      <c r="I463" s="15">
        <v>0.54200000000000004</v>
      </c>
      <c r="J463" s="2">
        <v>-0.11697518825531006</v>
      </c>
      <c r="K463" s="2">
        <v>0.10640956461429596</v>
      </c>
      <c r="L463" s="2">
        <v>-0.35239461064338684</v>
      </c>
      <c r="M463" s="6">
        <v>73.995900000000006</v>
      </c>
      <c r="N463" s="6">
        <v>15.5516901</v>
      </c>
      <c r="O463" s="4">
        <v>-3.3287503644697125</v>
      </c>
      <c r="P463" s="8">
        <v>0.32382271441937732</v>
      </c>
      <c r="Q463" s="8">
        <v>0.3901298829076591</v>
      </c>
      <c r="R463" s="8">
        <v>75.907089233398438</v>
      </c>
      <c r="S463">
        <v>1.9225369999999999E-2</v>
      </c>
      <c r="T463">
        <v>3.712186E-2</v>
      </c>
      <c r="U463">
        <v>5.2090610000000002E-2</v>
      </c>
      <c r="V463">
        <v>6.5790799999999997E-2</v>
      </c>
      <c r="W463">
        <v>7.9303070000000003E-2</v>
      </c>
      <c r="X463">
        <v>9.3633060000000004E-2</v>
      </c>
      <c r="Y463">
        <v>0.11013245000000001</v>
      </c>
      <c r="Z463">
        <v>0.13134240999999999</v>
      </c>
      <c r="AA463">
        <v>0.16411716000000001</v>
      </c>
      <c r="AB463">
        <v>0.2472432</v>
      </c>
    </row>
    <row r="464" spans="1:28">
      <c r="A464" s="1" t="s">
        <v>504</v>
      </c>
      <c r="B464" s="1" t="s">
        <v>505</v>
      </c>
      <c r="C464" s="1">
        <v>18</v>
      </c>
      <c r="D464" s="1">
        <v>2011</v>
      </c>
      <c r="E464" s="1" t="s">
        <v>526</v>
      </c>
      <c r="F464" s="9">
        <v>0.47202752889828642</v>
      </c>
      <c r="G464" s="13">
        <v>15</v>
      </c>
      <c r="H464" s="12">
        <v>9</v>
      </c>
      <c r="I464" s="15">
        <v>0.54400000000000004</v>
      </c>
      <c r="J464" s="2">
        <v>-0.1999792754650116</v>
      </c>
      <c r="K464" s="2">
        <v>0.10470760613679886</v>
      </c>
      <c r="L464" s="2">
        <v>-0.3334985077381134</v>
      </c>
      <c r="M464" s="6">
        <v>74.431399999999996</v>
      </c>
      <c r="N464" s="6">
        <v>15.192159650000001</v>
      </c>
      <c r="O464" s="4">
        <v>2.4085439658297076</v>
      </c>
      <c r="P464" s="8">
        <v>0.37055097971890349</v>
      </c>
      <c r="Q464" s="8">
        <v>0.42944898449587293</v>
      </c>
      <c r="R464" s="8">
        <v>76.109710693359375</v>
      </c>
      <c r="S464">
        <v>1.8697370000000001E-2</v>
      </c>
      <c r="T464">
        <v>3.6193780000000002E-2</v>
      </c>
      <c r="U464">
        <v>5.1349430000000001E-2</v>
      </c>
      <c r="V464">
        <v>6.5516420000000006E-2</v>
      </c>
      <c r="W464">
        <v>7.9664090000000007E-2</v>
      </c>
      <c r="X464">
        <v>9.4754909999999998E-2</v>
      </c>
      <c r="Y464">
        <v>0.1121139</v>
      </c>
      <c r="Z464">
        <v>0.13419586</v>
      </c>
      <c r="AA464">
        <v>0.16726764999999999</v>
      </c>
      <c r="AB464">
        <v>0.2402466</v>
      </c>
    </row>
    <row r="465" spans="1:28">
      <c r="A465" s="1" t="s">
        <v>504</v>
      </c>
      <c r="B465" s="1" t="s">
        <v>505</v>
      </c>
      <c r="C465" s="1">
        <v>18</v>
      </c>
      <c r="D465" s="1">
        <v>2012</v>
      </c>
      <c r="E465" s="1" t="s">
        <v>527</v>
      </c>
      <c r="F465" s="9">
        <v>0.47036907604150602</v>
      </c>
      <c r="G465" s="13">
        <v>16</v>
      </c>
      <c r="H465" s="12">
        <v>9</v>
      </c>
      <c r="I465" s="15">
        <v>0.53600000000000003</v>
      </c>
      <c r="J465" s="2">
        <v>-0.17190097272396088</v>
      </c>
      <c r="K465" s="2">
        <v>9.2900536954402924E-2</v>
      </c>
      <c r="L465" s="2">
        <v>-0.38144347071647644</v>
      </c>
      <c r="M465" s="6">
        <v>74.390799999999999</v>
      </c>
      <c r="N465" s="6">
        <v>14.6047802</v>
      </c>
      <c r="O465" s="4">
        <v>2.4959402983075307</v>
      </c>
      <c r="P465" s="8">
        <v>0.37531824566816674</v>
      </c>
      <c r="Q465" s="8">
        <v>0.42818804557154616</v>
      </c>
      <c r="R465" s="8">
        <v>76.771759033203125</v>
      </c>
      <c r="S465">
        <v>1.7672819999999999E-2</v>
      </c>
      <c r="T465">
        <v>3.7375180000000001E-2</v>
      </c>
      <c r="U465">
        <v>5.324636E-2</v>
      </c>
      <c r="V465">
        <v>6.7422399999999993E-2</v>
      </c>
      <c r="W465">
        <v>8.1158480000000005E-2</v>
      </c>
      <c r="X465">
        <v>9.5520670000000002E-2</v>
      </c>
      <c r="Y465">
        <v>0.11184881000000001</v>
      </c>
      <c r="Z465">
        <v>0.13256128</v>
      </c>
      <c r="AA465">
        <v>0.16397976</v>
      </c>
      <c r="AB465">
        <v>0.23921423999999999</v>
      </c>
    </row>
    <row r="466" spans="1:28">
      <c r="A466" s="1" t="s">
        <v>504</v>
      </c>
      <c r="B466" s="1" t="s">
        <v>505</v>
      </c>
      <c r="C466" s="1">
        <v>18</v>
      </c>
      <c r="D466" s="1">
        <v>2013</v>
      </c>
      <c r="E466" s="1" t="s">
        <v>528</v>
      </c>
      <c r="F466" s="9">
        <v>0.55695603560853202</v>
      </c>
      <c r="G466" s="13">
        <v>17</v>
      </c>
      <c r="H466" s="12">
        <v>9</v>
      </c>
      <c r="I466" s="15">
        <v>0.52600000000000002</v>
      </c>
      <c r="J466" s="2">
        <v>0.13625207543373108</v>
      </c>
      <c r="K466" s="2">
        <v>0.19019217789173126</v>
      </c>
      <c r="L466" s="2">
        <v>-0.30076217651367188</v>
      </c>
      <c r="M466" s="6">
        <v>74.9756</v>
      </c>
      <c r="N466" s="6">
        <v>14.614593510000001</v>
      </c>
      <c r="O466" s="4">
        <v>4.1570041075387394</v>
      </c>
      <c r="P466" s="8">
        <v>0.40034061569736296</v>
      </c>
      <c r="Q466" s="8">
        <v>0.40936186055418872</v>
      </c>
      <c r="R466" s="8">
        <v>77.072174072265625</v>
      </c>
      <c r="S466">
        <v>1.445565E-2</v>
      </c>
      <c r="T466">
        <v>3.4242130000000003E-2</v>
      </c>
      <c r="U466">
        <v>5.0470170000000002E-2</v>
      </c>
      <c r="V466">
        <v>6.5131480000000005E-2</v>
      </c>
      <c r="W466">
        <v>7.9453360000000001E-2</v>
      </c>
      <c r="X466">
        <v>9.4522499999999995E-2</v>
      </c>
      <c r="Y466">
        <v>0.11174652</v>
      </c>
      <c r="Z466">
        <v>0.13371042999999999</v>
      </c>
      <c r="AA466">
        <v>0.16724907</v>
      </c>
      <c r="AB466">
        <v>0.24901867999999999</v>
      </c>
    </row>
    <row r="467" spans="1:28">
      <c r="A467" s="1" t="s">
        <v>504</v>
      </c>
      <c r="B467" s="1" t="s">
        <v>505</v>
      </c>
      <c r="C467" s="1">
        <v>18</v>
      </c>
      <c r="D467" s="1">
        <v>2014</v>
      </c>
      <c r="E467" s="1" t="s">
        <v>529</v>
      </c>
      <c r="F467" s="9">
        <v>0.58654423141818879</v>
      </c>
      <c r="G467" s="13">
        <v>18</v>
      </c>
      <c r="H467" s="12">
        <v>9</v>
      </c>
      <c r="I467" s="15">
        <v>0.52600000000000002</v>
      </c>
      <c r="J467" s="2">
        <v>0.22602801024913788</v>
      </c>
      <c r="K467" s="2">
        <v>0.2421918511390686</v>
      </c>
      <c r="L467" s="2">
        <v>-0.2238764762878418</v>
      </c>
      <c r="M467" s="6">
        <v>74.927899999999994</v>
      </c>
      <c r="N467" s="6">
        <v>14.62440681</v>
      </c>
      <c r="O467" s="4">
        <v>3.9975443043741592</v>
      </c>
      <c r="P467" s="8">
        <v>0.41427233737178476</v>
      </c>
      <c r="Q467" s="8">
        <v>0.41848449740250876</v>
      </c>
      <c r="R467" s="8">
        <v>78.497146606445313</v>
      </c>
      <c r="S467">
        <v>1.445565E-2</v>
      </c>
      <c r="T467">
        <v>3.4242130000000003E-2</v>
      </c>
      <c r="U467">
        <v>5.0470170000000002E-2</v>
      </c>
      <c r="V467">
        <v>6.5131480000000005E-2</v>
      </c>
      <c r="W467">
        <v>7.9453360000000001E-2</v>
      </c>
      <c r="X467">
        <v>9.4522499999999995E-2</v>
      </c>
      <c r="Y467">
        <v>0.11174652</v>
      </c>
      <c r="Z467">
        <v>0.13371042999999999</v>
      </c>
      <c r="AA467">
        <v>0.16724907</v>
      </c>
      <c r="AB467">
        <v>0.24901867999999999</v>
      </c>
    </row>
    <row r="468" spans="1:28">
      <c r="A468" s="1" t="s">
        <v>504</v>
      </c>
      <c r="B468" s="1" t="s">
        <v>505</v>
      </c>
      <c r="C468" s="1">
        <v>18</v>
      </c>
      <c r="D468" s="1">
        <v>2015</v>
      </c>
      <c r="E468" s="1" t="s">
        <v>530</v>
      </c>
      <c r="F468" s="9">
        <v>0.56281862359686075</v>
      </c>
      <c r="G468" s="13">
        <v>19</v>
      </c>
      <c r="H468" s="12">
        <v>9</v>
      </c>
      <c r="I468" s="15">
        <v>0.55400000000000005</v>
      </c>
      <c r="J468" s="2">
        <v>0.12810119986534119</v>
      </c>
      <c r="K468" s="2">
        <v>0.22632773220539093</v>
      </c>
      <c r="L468" s="2">
        <v>-0.14383499324321747</v>
      </c>
      <c r="M468" s="6">
        <v>74.790099999999995</v>
      </c>
      <c r="N468" s="6">
        <v>14.63422012</v>
      </c>
      <c r="O468" s="4">
        <v>3.4387492360891798</v>
      </c>
      <c r="P468" s="8">
        <v>0.41385127945883432</v>
      </c>
      <c r="Q468" s="8">
        <v>0.42208031998656043</v>
      </c>
      <c r="R468" s="8">
        <v>79.00946044921875</v>
      </c>
      <c r="S468">
        <v>1.445565E-2</v>
      </c>
      <c r="T468">
        <v>3.4242130000000003E-2</v>
      </c>
      <c r="U468">
        <v>5.0470170000000002E-2</v>
      </c>
      <c r="V468">
        <v>6.5131480000000005E-2</v>
      </c>
      <c r="W468">
        <v>7.9453360000000001E-2</v>
      </c>
      <c r="X468">
        <v>9.4522499999999995E-2</v>
      </c>
      <c r="Y468">
        <v>0.11174652</v>
      </c>
      <c r="Z468">
        <v>0.13371042999999999</v>
      </c>
      <c r="AA468">
        <v>0.16724907</v>
      </c>
      <c r="AB468">
        <v>0.24901867999999999</v>
      </c>
    </row>
    <row r="469" spans="1:28">
      <c r="A469" s="1" t="s">
        <v>504</v>
      </c>
      <c r="B469" s="1" t="s">
        <v>505</v>
      </c>
      <c r="C469" s="1">
        <v>18</v>
      </c>
      <c r="D469" s="1">
        <v>2016</v>
      </c>
      <c r="E469" s="1" t="s">
        <v>531</v>
      </c>
      <c r="F469" s="9">
        <v>0.54589577243823384</v>
      </c>
      <c r="G469" s="13">
        <v>20</v>
      </c>
      <c r="H469" s="12">
        <v>9</v>
      </c>
      <c r="I469" s="15">
        <v>0.56699999999999995</v>
      </c>
      <c r="J469" s="2">
        <v>-4.0230870246887207E-2</v>
      </c>
      <c r="K469" s="2">
        <v>0.47475358843803406</v>
      </c>
      <c r="L469" s="2">
        <v>-0.15244796872138977</v>
      </c>
      <c r="M469" s="6">
        <v>75.245800000000003</v>
      </c>
      <c r="N469" s="6">
        <v>14.32149029</v>
      </c>
      <c r="O469" s="4">
        <v>5.3053639671624637</v>
      </c>
      <c r="P469" s="8">
        <v>0.41776279132196914</v>
      </c>
      <c r="Q469" s="8">
        <v>0.42820143979100445</v>
      </c>
      <c r="R469" s="8">
        <v>79.125381469726563</v>
      </c>
      <c r="S469">
        <f>S468</f>
        <v>1.445565E-2</v>
      </c>
      <c r="T469">
        <f t="shared" ref="T469" si="129">T468</f>
        <v>3.4242130000000003E-2</v>
      </c>
      <c r="U469">
        <f t="shared" ref="U469" si="130">U468</f>
        <v>5.0470170000000002E-2</v>
      </c>
      <c r="V469">
        <f t="shared" ref="V469" si="131">V468</f>
        <v>6.5131480000000005E-2</v>
      </c>
      <c r="W469">
        <f t="shared" ref="W469" si="132">W468</f>
        <v>7.9453360000000001E-2</v>
      </c>
      <c r="X469">
        <f t="shared" ref="X469" si="133">X468</f>
        <v>9.4522499999999995E-2</v>
      </c>
      <c r="Y469">
        <f t="shared" ref="Y469" si="134">Y468</f>
        <v>0.11174652</v>
      </c>
      <c r="Z469">
        <f t="shared" ref="Z469" si="135">Z468</f>
        <v>0.13371042999999999</v>
      </c>
      <c r="AA469">
        <f t="shared" ref="AA469" si="136">AA468</f>
        <v>0.16724907</v>
      </c>
      <c r="AB469">
        <f t="shared" ref="AB469" si="137">AB468</f>
        <v>0.24901867999999999</v>
      </c>
    </row>
    <row r="470" spans="1:28">
      <c r="A470" s="1" t="s">
        <v>532</v>
      </c>
      <c r="B470" s="1" t="s">
        <v>533</v>
      </c>
      <c r="C470" s="1">
        <v>19</v>
      </c>
      <c r="D470" s="1">
        <v>1991</v>
      </c>
      <c r="E470" s="1" t="s">
        <v>534</v>
      </c>
      <c r="F470" s="9">
        <v>0.35643374414645279</v>
      </c>
      <c r="G470" s="13">
        <v>0</v>
      </c>
      <c r="H470" s="12" t="e">
        <f>AVERAGE(#REF!,H471)</f>
        <v>#REF!</v>
      </c>
      <c r="I470" s="15">
        <v>0.252</v>
      </c>
      <c r="J470" s="2">
        <f>J471+0.0056806682578979</f>
        <v>-0.4238232677021333</v>
      </c>
      <c r="K470" s="2">
        <f>K471+0.0280586308048617</f>
        <v>-0.65389445135670343</v>
      </c>
      <c r="L470" s="2">
        <f>L471-0.0290475391572522</f>
        <v>-1.1985793229072328</v>
      </c>
      <c r="M470" s="7">
        <v>68.424599999999998</v>
      </c>
      <c r="N470" s="7">
        <v>12.665570260000001</v>
      </c>
      <c r="O470" s="4">
        <v>-5.3187619096563168</v>
      </c>
      <c r="P470" s="8">
        <v>0.13271362173757598</v>
      </c>
      <c r="Q470" s="8">
        <v>0.129853414372542</v>
      </c>
      <c r="R470" s="8">
        <v>49.238945007324219</v>
      </c>
      <c r="S470">
        <v>2.3883160000000001E-2</v>
      </c>
      <c r="T470">
        <v>3.8575640000000001E-2</v>
      </c>
      <c r="U470">
        <v>4.9806669999999997E-2</v>
      </c>
      <c r="V470">
        <v>6.0450280000000002E-2</v>
      </c>
      <c r="W470">
        <v>7.1554740000000006E-2</v>
      </c>
      <c r="X470">
        <v>8.4076020000000001E-2</v>
      </c>
      <c r="Y470">
        <v>9.9413500000000002E-2</v>
      </c>
      <c r="Z470">
        <v>0.12041338</v>
      </c>
      <c r="AA470">
        <v>0.15541859</v>
      </c>
      <c r="AB470">
        <v>0.29640801</v>
      </c>
    </row>
    <row r="471" spans="1:28">
      <c r="A471" s="1" t="s">
        <v>532</v>
      </c>
      <c r="B471" s="1" t="s">
        <v>533</v>
      </c>
      <c r="C471" s="1">
        <v>19</v>
      </c>
      <c r="D471" s="1">
        <v>1992</v>
      </c>
      <c r="E471" s="1" t="s">
        <v>535</v>
      </c>
      <c r="F471" s="9">
        <v>0.36204250088139112</v>
      </c>
      <c r="G471" s="13">
        <v>0</v>
      </c>
      <c r="H471" s="12">
        <v>5</v>
      </c>
      <c r="I471" s="15">
        <v>0.34699999999999998</v>
      </c>
      <c r="J471" s="2">
        <f>J472+0.0056806682578979</f>
        <v>-0.42950393596003122</v>
      </c>
      <c r="K471" s="2">
        <f>K472+0.0280586308048617</f>
        <v>-0.68195308216156514</v>
      </c>
      <c r="L471" s="2">
        <f>L472-0.0290475391572522</f>
        <v>-1.1695317837499806</v>
      </c>
      <c r="M471" s="7">
        <v>67.56</v>
      </c>
      <c r="N471" s="7">
        <v>12.400500299999999</v>
      </c>
      <c r="O471" s="4">
        <v>-14.613917135803561</v>
      </c>
      <c r="P471" s="8">
        <v>0.62322461862177803</v>
      </c>
      <c r="Q471" s="8">
        <v>0.48254602840610206</v>
      </c>
      <c r="R471" s="8">
        <v>50.006252288818359</v>
      </c>
      <c r="S471">
        <v>1.7708640000000001E-2</v>
      </c>
      <c r="T471">
        <v>3.2541899999999999E-2</v>
      </c>
      <c r="U471">
        <v>4.3729079999999997E-2</v>
      </c>
      <c r="V471">
        <v>5.4565160000000001E-2</v>
      </c>
      <c r="W471">
        <v>6.6142110000000004E-2</v>
      </c>
      <c r="X471">
        <v>7.9483760000000001E-2</v>
      </c>
      <c r="Y471">
        <v>9.6151200000000006E-2</v>
      </c>
      <c r="Z471">
        <v>0.11940528</v>
      </c>
      <c r="AA471">
        <v>0.15902237</v>
      </c>
      <c r="AB471">
        <v>0.33125048000000001</v>
      </c>
    </row>
    <row r="472" spans="1:28">
      <c r="A472" s="1" t="s">
        <v>532</v>
      </c>
      <c r="B472" s="1" t="s">
        <v>533</v>
      </c>
      <c r="C472" s="1">
        <v>19</v>
      </c>
      <c r="D472" s="1">
        <v>1993</v>
      </c>
      <c r="E472" s="1" t="s">
        <v>536</v>
      </c>
      <c r="F472" s="9">
        <v>0.36502763835947782</v>
      </c>
      <c r="G472" s="13">
        <v>1</v>
      </c>
      <c r="H472" s="12">
        <v>4</v>
      </c>
      <c r="I472" s="15">
        <v>0.33900000000000002</v>
      </c>
      <c r="J472" s="2">
        <f>J473+0.0056806682578979</f>
        <v>-0.43518460421792915</v>
      </c>
      <c r="K472" s="2">
        <f>K473+0.0280586308048617</f>
        <v>-0.71001171296642684</v>
      </c>
      <c r="L472" s="2">
        <f>L473-0.0290475391572522</f>
        <v>-1.1404842445927283</v>
      </c>
      <c r="M472" s="7">
        <v>65.019000000000005</v>
      </c>
      <c r="N472" s="7">
        <v>12.0488596</v>
      </c>
      <c r="O472" s="4">
        <v>-8.6196861844154</v>
      </c>
      <c r="P472" s="8">
        <v>0.3820459448428663</v>
      </c>
      <c r="Q472" s="8">
        <v>0.30493848755174624</v>
      </c>
      <c r="R472" s="8">
        <v>54.179058074951172</v>
      </c>
      <c r="S472">
        <v>1.8116259999999999E-2</v>
      </c>
      <c r="T472">
        <v>3.087873E-2</v>
      </c>
      <c r="U472">
        <v>4.0317579999999999E-2</v>
      </c>
      <c r="V472">
        <v>4.96143E-2</v>
      </c>
      <c r="W472">
        <v>5.9818610000000001E-2</v>
      </c>
      <c r="X472">
        <v>7.1980530000000001E-2</v>
      </c>
      <c r="Y472">
        <v>8.7793159999999995E-2</v>
      </c>
      <c r="Z472">
        <v>0.11094646</v>
      </c>
      <c r="AA472">
        <v>0.15300082000000001</v>
      </c>
      <c r="AB472">
        <v>0.37753355999999999</v>
      </c>
    </row>
    <row r="473" spans="1:28">
      <c r="A473" s="1" t="s">
        <v>532</v>
      </c>
      <c r="B473" s="1" t="s">
        <v>533</v>
      </c>
      <c r="C473" s="1">
        <v>19</v>
      </c>
      <c r="D473" s="1">
        <v>1994</v>
      </c>
      <c r="E473" s="1" t="s">
        <v>537</v>
      </c>
      <c r="F473" s="9">
        <v>0.35975392578316229</v>
      </c>
      <c r="G473" s="13">
        <v>2</v>
      </c>
      <c r="H473" s="12">
        <v>4</v>
      </c>
      <c r="I473" s="15">
        <v>0.33600000000000002</v>
      </c>
      <c r="J473" s="2">
        <f>J474+0.0056806682578979</f>
        <v>-0.44086527247582707</v>
      </c>
      <c r="K473" s="2">
        <f>K474+0.0280586308048617</f>
        <v>-0.73807034377128855</v>
      </c>
      <c r="L473" s="2">
        <f>L474-0.0290475391572522</f>
        <v>-1.1114367054354761</v>
      </c>
      <c r="M473" s="7">
        <v>63.935400000000001</v>
      </c>
      <c r="N473" s="7">
        <v>11.792730329999999</v>
      </c>
      <c r="O473" s="4">
        <v>-12.53978986086544</v>
      </c>
      <c r="P473" s="8">
        <v>0.27758379042161274</v>
      </c>
      <c r="Q473" s="8">
        <v>0.23195333606221857</v>
      </c>
      <c r="R473" s="8">
        <v>55.779571533203125</v>
      </c>
      <c r="S473">
        <v>2.5686469999999999E-2</v>
      </c>
      <c r="T473">
        <v>3.6761130000000003E-2</v>
      </c>
      <c r="U473">
        <v>4.7671060000000001E-2</v>
      </c>
      <c r="V473">
        <v>5.8909139999999999E-2</v>
      </c>
      <c r="W473">
        <v>7.1047819999999998E-2</v>
      </c>
      <c r="X473">
        <v>8.4907979999999994E-2</v>
      </c>
      <c r="Y473">
        <v>0.10191933</v>
      </c>
      <c r="Z473">
        <v>0.12516068</v>
      </c>
      <c r="AA473">
        <v>0.16374953</v>
      </c>
      <c r="AB473">
        <v>0.28418686999999998</v>
      </c>
    </row>
    <row r="474" spans="1:28">
      <c r="A474" s="1" t="s">
        <v>532</v>
      </c>
      <c r="B474" s="1" t="s">
        <v>533</v>
      </c>
      <c r="C474" s="1">
        <v>19</v>
      </c>
      <c r="D474" s="1">
        <v>1995</v>
      </c>
      <c r="E474" s="1" t="s">
        <v>538</v>
      </c>
      <c r="F474" s="9">
        <v>0.3550742778167415</v>
      </c>
      <c r="G474" s="13">
        <v>3</v>
      </c>
      <c r="H474" s="12">
        <v>4</v>
      </c>
      <c r="I474" s="15">
        <v>0.32600000000000001</v>
      </c>
      <c r="J474" s="2">
        <f>J475+0.0056806682578979</f>
        <v>-0.446545940733725</v>
      </c>
      <c r="K474" s="2">
        <f>K475+0.0280586308048617</f>
        <v>-0.76612897457615026</v>
      </c>
      <c r="L474" s="2">
        <f>L475-0.0290475391572522</f>
        <v>-1.0823891662782239</v>
      </c>
      <c r="M474" s="7">
        <v>64.100999999999999</v>
      </c>
      <c r="N474" s="7">
        <v>11.778570179999999</v>
      </c>
      <c r="O474" s="4">
        <v>-4.1227723652260266</v>
      </c>
      <c r="P474" s="8">
        <v>0.29289011349561894</v>
      </c>
      <c r="Q474" s="8">
        <v>0.25893894116163829</v>
      </c>
      <c r="R474" s="8">
        <v>57.590324401855469</v>
      </c>
      <c r="S474">
        <v>1.2985099999999999E-2</v>
      </c>
      <c r="T474">
        <v>2.9804089999999998E-2</v>
      </c>
      <c r="U474">
        <v>4.3910860000000003E-2</v>
      </c>
      <c r="V474">
        <v>5.6889439999999999E-2</v>
      </c>
      <c r="W474">
        <v>6.9792469999999995E-2</v>
      </c>
      <c r="X474">
        <v>8.3640900000000004E-2</v>
      </c>
      <c r="Y474">
        <v>9.9887039999999996E-2</v>
      </c>
      <c r="Z474">
        <v>0.12146192</v>
      </c>
      <c r="AA474">
        <v>0.15726383999999999</v>
      </c>
      <c r="AB474">
        <v>0.32436432999999998</v>
      </c>
    </row>
    <row r="475" spans="1:28">
      <c r="A475" s="1" t="s">
        <v>532</v>
      </c>
      <c r="B475" s="1" t="s">
        <v>533</v>
      </c>
      <c r="C475" s="1">
        <v>19</v>
      </c>
      <c r="D475" s="1">
        <v>1996</v>
      </c>
      <c r="E475" s="1" t="s">
        <v>539</v>
      </c>
      <c r="F475" s="9">
        <v>0.35005516435895234</v>
      </c>
      <c r="G475" s="13">
        <v>4</v>
      </c>
      <c r="H475" s="12">
        <v>4</v>
      </c>
      <c r="I475" s="15">
        <v>0.32</v>
      </c>
      <c r="J475" s="2">
        <v>-0.45222660899162292</v>
      </c>
      <c r="K475" s="2">
        <v>-0.79418760538101196</v>
      </c>
      <c r="L475" s="2">
        <v>-1.0533416271209717</v>
      </c>
      <c r="M475" s="7">
        <v>65.421700000000001</v>
      </c>
      <c r="N475" s="7">
        <v>11.89381981</v>
      </c>
      <c r="O475" s="4">
        <v>-3.6149754949764628</v>
      </c>
      <c r="P475" s="8">
        <v>0.26072988130290831</v>
      </c>
      <c r="Q475" s="8">
        <v>0.21849512689128153</v>
      </c>
      <c r="R475" s="8">
        <v>59.297420501708984</v>
      </c>
      <c r="S475">
        <v>1.3203599999999999E-2</v>
      </c>
      <c r="T475">
        <v>2.4386740000000001E-2</v>
      </c>
      <c r="U475">
        <v>3.4190610000000003E-2</v>
      </c>
      <c r="V475">
        <v>4.4645879999999999E-2</v>
      </c>
      <c r="W475">
        <v>5.6444559999999998E-2</v>
      </c>
      <c r="X475">
        <v>7.0433339999999997E-2</v>
      </c>
      <c r="Y475">
        <v>8.8097499999999995E-2</v>
      </c>
      <c r="Z475">
        <v>0.11275623</v>
      </c>
      <c r="AA475">
        <v>0.15494933999999999</v>
      </c>
      <c r="AB475">
        <v>0.40089221000000003</v>
      </c>
    </row>
    <row r="476" spans="1:28">
      <c r="A476" s="1" t="s">
        <v>532</v>
      </c>
      <c r="B476" s="1" t="s">
        <v>533</v>
      </c>
      <c r="C476" s="1">
        <v>19</v>
      </c>
      <c r="D476" s="1">
        <v>1997</v>
      </c>
      <c r="E476" s="1" t="s">
        <v>540</v>
      </c>
      <c r="F476" s="9">
        <v>0.32288091784430578</v>
      </c>
      <c r="G476" s="13">
        <v>5</v>
      </c>
      <c r="H476" s="12">
        <v>4</v>
      </c>
      <c r="I476" s="15">
        <v>0.31900000000000001</v>
      </c>
      <c r="J476" s="3">
        <f>AVERAGE(J475,J477)</f>
        <v>-0.55739004909992218</v>
      </c>
      <c r="K476" s="3">
        <f>AVERAGE(K475,K477)</f>
        <v>-0.82499229907989502</v>
      </c>
      <c r="L476" s="3">
        <f>AVERAGE(L475,L477)</f>
        <v>-1.0038575828075409</v>
      </c>
      <c r="M476" s="7">
        <v>66.364500000000007</v>
      </c>
      <c r="N476" s="7">
        <v>11.892860410000001</v>
      </c>
      <c r="O476" s="4">
        <v>1.5677041497550448</v>
      </c>
      <c r="P476" s="8">
        <v>0.24729841529228852</v>
      </c>
      <c r="Q476" s="8">
        <v>0.2252707988084596</v>
      </c>
      <c r="R476" s="8">
        <v>60.378410339355469</v>
      </c>
      <c r="S476">
        <v>1.6966019999999998E-2</v>
      </c>
      <c r="T476">
        <v>2.6803299999999999E-2</v>
      </c>
      <c r="U476">
        <v>3.6802849999999998E-2</v>
      </c>
      <c r="V476">
        <v>4.7379070000000002E-2</v>
      </c>
      <c r="W476">
        <v>5.907449E-2</v>
      </c>
      <c r="X476">
        <v>7.2730619999999996E-2</v>
      </c>
      <c r="Y476">
        <v>8.9890680000000001E-2</v>
      </c>
      <c r="Z476">
        <v>0.11402899</v>
      </c>
      <c r="AA476">
        <v>0.15614119000000001</v>
      </c>
      <c r="AB476">
        <v>0.38018279999999999</v>
      </c>
    </row>
    <row r="477" spans="1:28">
      <c r="A477" s="1" t="s">
        <v>532</v>
      </c>
      <c r="B477" s="1" t="s">
        <v>533</v>
      </c>
      <c r="C477" s="1">
        <v>19</v>
      </c>
      <c r="D477" s="1">
        <v>1998</v>
      </c>
      <c r="E477" s="1" t="s">
        <v>541</v>
      </c>
      <c r="F477" s="9">
        <v>0.29570667132965928</v>
      </c>
      <c r="G477" s="13">
        <v>6</v>
      </c>
      <c r="H477" s="12">
        <v>4</v>
      </c>
      <c r="I477" s="15">
        <v>0.318</v>
      </c>
      <c r="J477" s="2">
        <v>-0.66255348920822144</v>
      </c>
      <c r="K477" s="2">
        <v>-0.85579699277877808</v>
      </c>
      <c r="L477" s="2">
        <v>-0.95437353849411011</v>
      </c>
      <c r="M477" s="7">
        <v>66.772199999999998</v>
      </c>
      <c r="N477" s="7">
        <v>11.97801971</v>
      </c>
      <c r="O477" s="4">
        <v>-5.1431153621187065</v>
      </c>
      <c r="P477" s="8">
        <v>0.31221205473179992</v>
      </c>
      <c r="Q477" s="8">
        <v>0.24551047811796595</v>
      </c>
      <c r="R477" s="8">
        <v>62.406364440917969</v>
      </c>
      <c r="S477">
        <v>1.6829960000000001E-2</v>
      </c>
      <c r="T477">
        <v>2.6658620000000001E-2</v>
      </c>
      <c r="U477">
        <v>3.6693610000000002E-2</v>
      </c>
      <c r="V477">
        <v>4.7345529999999997E-2</v>
      </c>
      <c r="W477">
        <v>5.9159820000000002E-2</v>
      </c>
      <c r="X477">
        <v>7.298934E-2</v>
      </c>
      <c r="Y477">
        <v>9.0404139999999994E-2</v>
      </c>
      <c r="Z477">
        <v>0.11494459999999999</v>
      </c>
      <c r="AA477">
        <v>0.15781951</v>
      </c>
      <c r="AB477">
        <v>0.37715484999999999</v>
      </c>
    </row>
    <row r="478" spans="1:28">
      <c r="A478" s="1" t="s">
        <v>532</v>
      </c>
      <c r="B478" s="1" t="s">
        <v>533</v>
      </c>
      <c r="C478" s="1">
        <v>19</v>
      </c>
      <c r="D478" s="1">
        <v>1999</v>
      </c>
      <c r="E478" s="1" t="s">
        <v>542</v>
      </c>
      <c r="F478" s="9">
        <v>0.27854228828895244</v>
      </c>
      <c r="G478" s="13">
        <v>7</v>
      </c>
      <c r="H478" s="12">
        <v>4</v>
      </c>
      <c r="I478" s="15">
        <v>0.32</v>
      </c>
      <c r="J478" s="3">
        <f>AVERAGE(J477,J479)</f>
        <v>-0.66800487041473389</v>
      </c>
      <c r="K478" s="3">
        <f>AVERAGE(K477,K479)</f>
        <v>-0.96974602341651917</v>
      </c>
      <c r="L478" s="3">
        <f>AVERAGE(L477,L479)</f>
        <v>-0.94889378547668457</v>
      </c>
      <c r="M478" s="7">
        <v>65.630600000000001</v>
      </c>
      <c r="N478" s="7">
        <v>12.11678028</v>
      </c>
      <c r="O478" s="4">
        <v>6.7295029233502106</v>
      </c>
      <c r="P478" s="8">
        <v>0.43219968512824436</v>
      </c>
      <c r="Q478" s="8">
        <v>0.26173312985987512</v>
      </c>
      <c r="R478" s="8">
        <v>62.264228820800781</v>
      </c>
      <c r="S478">
        <v>1.6936730000000001E-2</v>
      </c>
      <c r="T478">
        <v>2.6797310000000001E-2</v>
      </c>
      <c r="U478">
        <v>3.6874400000000002E-2</v>
      </c>
      <c r="V478">
        <v>4.7579139999999999E-2</v>
      </c>
      <c r="W478">
        <v>5.9459339999999999E-2</v>
      </c>
      <c r="X478">
        <v>7.337291E-2</v>
      </c>
      <c r="Y478">
        <v>9.0900229999999999E-2</v>
      </c>
      <c r="Z478">
        <v>0.11560521999999999</v>
      </c>
      <c r="AA478">
        <v>0.15876602000000001</v>
      </c>
      <c r="AB478">
        <v>0.3737087</v>
      </c>
    </row>
    <row r="479" spans="1:28">
      <c r="A479" s="1" t="s">
        <v>532</v>
      </c>
      <c r="B479" s="1" t="s">
        <v>533</v>
      </c>
      <c r="C479" s="1">
        <v>19</v>
      </c>
      <c r="D479" s="1">
        <v>2000</v>
      </c>
      <c r="E479" s="1" t="s">
        <v>543</v>
      </c>
      <c r="F479" s="9">
        <v>0.27658242618113704</v>
      </c>
      <c r="G479" s="13">
        <v>0</v>
      </c>
      <c r="H479" s="12">
        <v>6</v>
      </c>
      <c r="I479" s="15">
        <v>0.29099999999999998</v>
      </c>
      <c r="J479" s="2">
        <v>-0.67345625162124634</v>
      </c>
      <c r="K479" s="2">
        <v>-1.0836950540542603</v>
      </c>
      <c r="L479" s="2">
        <v>-0.94341403245925903</v>
      </c>
      <c r="M479" s="7">
        <v>65.271100000000004</v>
      </c>
      <c r="N479" s="7">
        <v>12.570317749999999</v>
      </c>
      <c r="O479" s="4">
        <v>10.4637091559227</v>
      </c>
      <c r="P479" s="8">
        <v>0.44060441305514614</v>
      </c>
      <c r="Q479" s="8">
        <v>0.24033465731840861</v>
      </c>
      <c r="R479" s="8">
        <v>64.291053771972656</v>
      </c>
      <c r="S479">
        <v>1.6329590000000001E-2</v>
      </c>
      <c r="T479">
        <v>3.220953E-2</v>
      </c>
      <c r="U479">
        <v>4.460107E-2</v>
      </c>
      <c r="V479">
        <v>5.6590920000000003E-2</v>
      </c>
      <c r="W479">
        <v>6.924727E-2</v>
      </c>
      <c r="X479">
        <v>8.3555729999999995E-2</v>
      </c>
      <c r="Y479">
        <v>0.10098001</v>
      </c>
      <c r="Z479">
        <v>0.12450037999999999</v>
      </c>
      <c r="AA479">
        <v>0.16279969</v>
      </c>
      <c r="AB479">
        <v>0.30918580000000001</v>
      </c>
    </row>
    <row r="480" spans="1:28">
      <c r="A480" s="1" t="s">
        <v>532</v>
      </c>
      <c r="B480" s="1" t="s">
        <v>533</v>
      </c>
      <c r="C480" s="1">
        <v>19</v>
      </c>
      <c r="D480" s="1">
        <v>2001</v>
      </c>
      <c r="E480" s="1" t="s">
        <v>544</v>
      </c>
      <c r="F480" s="9">
        <v>0.3208036178223812</v>
      </c>
      <c r="G480" s="13">
        <v>1</v>
      </c>
      <c r="H480" s="12">
        <v>6</v>
      </c>
      <c r="I480" s="15">
        <v>0.26700000000000002</v>
      </c>
      <c r="J480" s="3">
        <f>AVERAGE(J479,J481)</f>
        <v>-0.52481798827648163</v>
      </c>
      <c r="K480" s="3">
        <f>AVERAGE(K479,K481)</f>
        <v>-0.97909960150718689</v>
      </c>
      <c r="L480" s="3">
        <f>AVERAGE(L479,L481)</f>
        <v>-0.94913113117218018</v>
      </c>
      <c r="M480" s="7">
        <v>65.416600000000003</v>
      </c>
      <c r="N480" s="7">
        <v>13.023855210000001</v>
      </c>
      <c r="O480" s="4">
        <v>5.5467183393264321</v>
      </c>
      <c r="P480" s="8">
        <v>0.36893493596033733</v>
      </c>
      <c r="Q480" s="8">
        <v>0.24217365068386917</v>
      </c>
      <c r="R480" s="8">
        <v>63.552299499511719</v>
      </c>
      <c r="S480">
        <v>1.7518769999999999E-2</v>
      </c>
      <c r="T480">
        <v>3.3259179999999999E-2</v>
      </c>
      <c r="U480">
        <v>4.5842239999999999E-2</v>
      </c>
      <c r="V480">
        <v>5.7886029999999998E-2</v>
      </c>
      <c r="W480">
        <v>7.042255E-2</v>
      </c>
      <c r="X480">
        <v>8.4425139999999996E-2</v>
      </c>
      <c r="Y480">
        <v>0.10133077</v>
      </c>
      <c r="Z480">
        <v>0.12406149</v>
      </c>
      <c r="AA480">
        <v>0.16120053000000001</v>
      </c>
      <c r="AB480">
        <v>0.30405330000000003</v>
      </c>
    </row>
    <row r="481" spans="1:28">
      <c r="A481" s="1" t="s">
        <v>532</v>
      </c>
      <c r="B481" s="1" t="s">
        <v>533</v>
      </c>
      <c r="C481" s="1">
        <v>19</v>
      </c>
      <c r="D481" s="1">
        <v>2002</v>
      </c>
      <c r="E481" s="1" t="s">
        <v>545</v>
      </c>
      <c r="F481" s="9">
        <v>0.3634123483796256</v>
      </c>
      <c r="G481" s="13">
        <v>2</v>
      </c>
      <c r="H481" s="12">
        <v>6</v>
      </c>
      <c r="I481" s="15">
        <v>0.26200000000000001</v>
      </c>
      <c r="J481" s="2">
        <v>-0.37617972493171692</v>
      </c>
      <c r="K481" s="2">
        <v>-0.87450414896011353</v>
      </c>
      <c r="L481" s="2">
        <v>-0.95484822988510132</v>
      </c>
      <c r="M481" s="7">
        <v>65.140100000000004</v>
      </c>
      <c r="N481" s="7">
        <v>13.47739267</v>
      </c>
      <c r="O481" s="4">
        <v>5.1827502382498807</v>
      </c>
      <c r="P481" s="8">
        <v>0.35212594063062647</v>
      </c>
      <c r="Q481" s="8">
        <v>0.2443285166889802</v>
      </c>
      <c r="R481" s="8">
        <v>65.117897033691406</v>
      </c>
      <c r="S481">
        <v>1.865342E-2</v>
      </c>
      <c r="T481">
        <v>3.4260699999999998E-2</v>
      </c>
      <c r="U481">
        <v>4.7026480000000002E-2</v>
      </c>
      <c r="V481">
        <v>5.9121739999999999E-2</v>
      </c>
      <c r="W481">
        <v>7.1543919999999997E-2</v>
      </c>
      <c r="X481">
        <v>8.5254689999999994E-2</v>
      </c>
      <c r="Y481">
        <v>0.10166543</v>
      </c>
      <c r="Z481">
        <v>0.12364273000000001</v>
      </c>
      <c r="AA481">
        <v>0.1596747</v>
      </c>
      <c r="AB481">
        <v>0.29915618999999999</v>
      </c>
    </row>
    <row r="482" spans="1:28">
      <c r="A482" s="1" t="s">
        <v>532</v>
      </c>
      <c r="B482" s="1" t="s">
        <v>533</v>
      </c>
      <c r="C482" s="1">
        <v>19</v>
      </c>
      <c r="D482" s="1">
        <v>2003</v>
      </c>
      <c r="E482" s="1" t="s">
        <v>546</v>
      </c>
      <c r="F482" s="9">
        <v>0.33771117252087157</v>
      </c>
      <c r="G482" s="13">
        <v>3</v>
      </c>
      <c r="H482" s="12">
        <v>6</v>
      </c>
      <c r="I482" s="15">
        <v>0.25800000000000001</v>
      </c>
      <c r="J482" s="2">
        <v>-0.49525761604309082</v>
      </c>
      <c r="K482" s="2">
        <v>-0.9576682448387146</v>
      </c>
      <c r="L482" s="2">
        <v>-0.78309172391891479</v>
      </c>
      <c r="M482" s="7">
        <v>65.263999999999996</v>
      </c>
      <c r="N482" s="7">
        <v>13.930930139999999</v>
      </c>
      <c r="O482" s="4">
        <v>7.7879675239034896</v>
      </c>
      <c r="P482" s="8">
        <v>0.35249981774979983</v>
      </c>
      <c r="Q482" s="8">
        <v>0.23878287231278456</v>
      </c>
      <c r="R482" s="8">
        <v>66.29302978515625</v>
      </c>
      <c r="S482">
        <v>1.9737190000000002E-2</v>
      </c>
      <c r="T482">
        <v>3.5217310000000002E-2</v>
      </c>
      <c r="U482">
        <v>4.815763E-2</v>
      </c>
      <c r="V482">
        <v>6.0302050000000003E-2</v>
      </c>
      <c r="W482">
        <v>7.2615029999999997E-2</v>
      </c>
      <c r="X482">
        <v>8.6047040000000005E-2</v>
      </c>
      <c r="Y482">
        <v>0.10198509</v>
      </c>
      <c r="Z482">
        <v>0.12324274</v>
      </c>
      <c r="AA482">
        <v>0.15821729000000001</v>
      </c>
      <c r="AB482">
        <v>0.29447863000000002</v>
      </c>
    </row>
    <row r="483" spans="1:28">
      <c r="A483" s="1" t="s">
        <v>532</v>
      </c>
      <c r="B483" s="1" t="s">
        <v>533</v>
      </c>
      <c r="C483" s="1">
        <v>19</v>
      </c>
      <c r="D483" s="1">
        <v>2004</v>
      </c>
      <c r="E483" s="1" t="s">
        <v>547</v>
      </c>
      <c r="F483" s="9">
        <v>0.33984469133449668</v>
      </c>
      <c r="G483" s="13">
        <v>4</v>
      </c>
      <c r="H483" s="12">
        <v>6</v>
      </c>
      <c r="I483" s="15">
        <v>0.247</v>
      </c>
      <c r="J483" s="2">
        <v>-0.4798530638217926</v>
      </c>
      <c r="K483" s="2">
        <v>-0.91517525911331177</v>
      </c>
      <c r="L483" s="2">
        <v>-0.82562649250030518</v>
      </c>
      <c r="M483" s="7">
        <v>65.903999999999996</v>
      </c>
      <c r="N483" s="7">
        <v>13.841315270000001</v>
      </c>
      <c r="O483" s="4">
        <v>7.6324911823090815</v>
      </c>
      <c r="P483" s="8">
        <v>0.3441789105485335</v>
      </c>
      <c r="Q483" s="8">
        <v>0.22163961342555294</v>
      </c>
      <c r="R483" s="8">
        <v>65.273979187011719</v>
      </c>
      <c r="S483">
        <v>2.0773440000000001E-2</v>
      </c>
      <c r="T483">
        <v>3.6131969999999999E-2</v>
      </c>
      <c r="U483">
        <v>4.923918E-2</v>
      </c>
      <c r="V483">
        <v>6.1430600000000002E-2</v>
      </c>
      <c r="W483">
        <v>7.3639159999999995E-2</v>
      </c>
      <c r="X483">
        <v>8.6804640000000002E-2</v>
      </c>
      <c r="Y483">
        <v>0.10229074</v>
      </c>
      <c r="Z483">
        <v>0.12286029</v>
      </c>
      <c r="AA483">
        <v>0.15682378999999999</v>
      </c>
      <c r="AB483">
        <v>0.29000619</v>
      </c>
    </row>
    <row r="484" spans="1:28">
      <c r="A484" s="1" t="s">
        <v>532</v>
      </c>
      <c r="B484" s="1" t="s">
        <v>533</v>
      </c>
      <c r="C484" s="1">
        <v>19</v>
      </c>
      <c r="D484" s="1">
        <v>2005</v>
      </c>
      <c r="E484" s="1" t="s">
        <v>548</v>
      </c>
      <c r="F484" s="9">
        <v>0.31919593077832664</v>
      </c>
      <c r="G484" s="13">
        <v>5</v>
      </c>
      <c r="H484" s="12">
        <v>6</v>
      </c>
      <c r="I484" s="15">
        <v>0.24299999999999999</v>
      </c>
      <c r="J484" s="2">
        <v>-0.52384763956069946</v>
      </c>
      <c r="K484" s="2">
        <v>-0.96395450830459595</v>
      </c>
      <c r="L484" s="2">
        <v>-0.84712082147598267</v>
      </c>
      <c r="M484" s="7">
        <v>66.074600000000004</v>
      </c>
      <c r="N484" s="7">
        <v>13.751700400000001</v>
      </c>
      <c r="O484" s="4">
        <v>6.806607652592092</v>
      </c>
      <c r="P484" s="8">
        <v>0.3520306596462941</v>
      </c>
      <c r="Q484" s="8">
        <v>0.2151018252512546</v>
      </c>
      <c r="R484" s="8">
        <v>65.880722045898438</v>
      </c>
      <c r="S484">
        <v>2.142838E-2</v>
      </c>
      <c r="T484">
        <v>3.7365849999999999E-2</v>
      </c>
      <c r="U484">
        <v>5.0714679999999998E-2</v>
      </c>
      <c r="V484">
        <v>6.2985260000000001E-2</v>
      </c>
      <c r="W484">
        <v>7.5171210000000002E-2</v>
      </c>
      <c r="X484">
        <v>8.8227769999999997E-2</v>
      </c>
      <c r="Y484">
        <v>0.10350081</v>
      </c>
      <c r="Z484">
        <v>0.1236748</v>
      </c>
      <c r="AA484">
        <v>0.15673297999999999</v>
      </c>
      <c r="AB484">
        <v>0.28019825999999998</v>
      </c>
    </row>
    <row r="485" spans="1:28">
      <c r="A485" s="1" t="s">
        <v>532</v>
      </c>
      <c r="B485" s="1" t="s">
        <v>533</v>
      </c>
      <c r="C485" s="1">
        <v>19</v>
      </c>
      <c r="D485" s="1">
        <v>2006</v>
      </c>
      <c r="E485" s="1" t="s">
        <v>549</v>
      </c>
      <c r="F485" s="9">
        <v>0.31854633625099937</v>
      </c>
      <c r="G485" s="13">
        <v>6</v>
      </c>
      <c r="H485" s="12">
        <v>6</v>
      </c>
      <c r="I485" s="15">
        <v>0.24299999999999999</v>
      </c>
      <c r="J485" s="2">
        <v>-0.46637940406799316</v>
      </c>
      <c r="K485" s="2">
        <v>-0.98749643564224243</v>
      </c>
      <c r="L485" s="2">
        <v>-0.94084775447845459</v>
      </c>
      <c r="M485" s="7">
        <v>67.2791</v>
      </c>
      <c r="N485" s="7">
        <v>13.778409959999999</v>
      </c>
      <c r="O485" s="4">
        <v>8.5549414746973724</v>
      </c>
      <c r="P485" s="8">
        <v>0.33730475443850888</v>
      </c>
      <c r="Q485" s="8">
        <v>0.21002926423211771</v>
      </c>
      <c r="R485" s="8">
        <v>66.444793701171875</v>
      </c>
      <c r="S485">
        <v>2.2113629999999999E-2</v>
      </c>
      <c r="T485">
        <v>3.8656820000000001E-2</v>
      </c>
      <c r="U485">
        <v>5.2258449999999998E-2</v>
      </c>
      <c r="V485">
        <v>6.4611849999999998E-2</v>
      </c>
      <c r="W485">
        <v>7.6774149999999999E-2</v>
      </c>
      <c r="X485">
        <v>8.9716760000000007E-2</v>
      </c>
      <c r="Y485">
        <v>0.10476686</v>
      </c>
      <c r="Z485">
        <v>0.12452699</v>
      </c>
      <c r="AA485">
        <v>0.15663798000000001</v>
      </c>
      <c r="AB485">
        <v>0.26993650000000002</v>
      </c>
    </row>
    <row r="486" spans="1:28">
      <c r="A486" s="1" t="s">
        <v>532</v>
      </c>
      <c r="B486" s="1" t="s">
        <v>533</v>
      </c>
      <c r="C486" s="1">
        <v>19</v>
      </c>
      <c r="D486" s="1">
        <v>2007</v>
      </c>
      <c r="E486" s="1" t="s">
        <v>550</v>
      </c>
      <c r="F486" s="9">
        <v>0.32818299804809259</v>
      </c>
      <c r="G486" s="13">
        <v>7</v>
      </c>
      <c r="H486" s="12">
        <v>5</v>
      </c>
      <c r="I486" s="15">
        <v>0.24099999999999999</v>
      </c>
      <c r="J486" s="2">
        <v>-0.40689963102340698</v>
      </c>
      <c r="K486" s="2">
        <v>-1.0075579881668091</v>
      </c>
      <c r="L486" s="2">
        <v>-1.0175808668136597</v>
      </c>
      <c r="M486" s="7">
        <v>68.153499999999994</v>
      </c>
      <c r="N486" s="7">
        <v>13.885100359999999</v>
      </c>
      <c r="O486" s="4">
        <v>8.6857654815596561</v>
      </c>
      <c r="P486" s="8">
        <v>0.30164060484718447</v>
      </c>
      <c r="Q486" s="8">
        <v>0.21542062261053213</v>
      </c>
      <c r="R486" s="8">
        <v>68.719627380371094</v>
      </c>
      <c r="S486">
        <v>2.283133E-2</v>
      </c>
      <c r="T486">
        <v>4.000894E-2</v>
      </c>
      <c r="U486">
        <v>5.3875340000000001E-2</v>
      </c>
      <c r="V486">
        <v>6.6315490000000005E-2</v>
      </c>
      <c r="W486">
        <v>7.8453019999999998E-2</v>
      </c>
      <c r="X486">
        <v>9.1276270000000007E-2</v>
      </c>
      <c r="Y486">
        <v>0.10609289</v>
      </c>
      <c r="Z486">
        <v>0.12541956000000001</v>
      </c>
      <c r="AA486">
        <v>0.15653848000000001</v>
      </c>
      <c r="AB486">
        <v>0.25918869</v>
      </c>
    </row>
    <row r="487" spans="1:28">
      <c r="A487" s="1" t="s">
        <v>532</v>
      </c>
      <c r="B487" s="1" t="s">
        <v>533</v>
      </c>
      <c r="C487" s="1">
        <v>19</v>
      </c>
      <c r="D487" s="1">
        <v>2008</v>
      </c>
      <c r="E487" s="1" t="s">
        <v>551</v>
      </c>
      <c r="F487" s="9">
        <v>0.31500103640009708</v>
      </c>
      <c r="G487" s="13">
        <v>8</v>
      </c>
      <c r="H487" s="12">
        <v>5</v>
      </c>
      <c r="I487" s="15">
        <v>0.23200000000000001</v>
      </c>
      <c r="J487" s="2">
        <v>-0.41094028949737549</v>
      </c>
      <c r="K487" s="2">
        <v>-1.0114558935165405</v>
      </c>
      <c r="L487" s="2">
        <v>-1.1252286434173584</v>
      </c>
      <c r="M487" s="7">
        <v>68.494299999999996</v>
      </c>
      <c r="N487" s="7">
        <v>13.98149967</v>
      </c>
      <c r="O487" s="4">
        <v>5.2462100182986546</v>
      </c>
      <c r="P487" s="8">
        <v>0.31309560333568875</v>
      </c>
      <c r="Q487" s="8">
        <v>0.22072905707321958</v>
      </c>
      <c r="R487" s="8">
        <v>68.811737060546875</v>
      </c>
      <c r="S487">
        <v>2.319276E-2</v>
      </c>
      <c r="T487">
        <v>4.0520750000000001E-2</v>
      </c>
      <c r="U487">
        <v>5.4319949999999999E-2</v>
      </c>
      <c r="V487">
        <v>6.6604239999999995E-2</v>
      </c>
      <c r="W487">
        <v>7.8531879999999998E-2</v>
      </c>
      <c r="X487">
        <v>9.1095090000000004E-2</v>
      </c>
      <c r="Y487">
        <v>0.10558724999999999</v>
      </c>
      <c r="Z487">
        <v>0.1244886</v>
      </c>
      <c r="AA487">
        <v>0.15501369000000001</v>
      </c>
      <c r="AB487">
        <v>0.26064577999999999</v>
      </c>
    </row>
    <row r="488" spans="1:28">
      <c r="A488" s="1" t="s">
        <v>532</v>
      </c>
      <c r="B488" s="1" t="s">
        <v>533</v>
      </c>
      <c r="C488" s="1">
        <v>19</v>
      </c>
      <c r="D488" s="1">
        <v>2009</v>
      </c>
      <c r="E488" s="1" t="s">
        <v>552</v>
      </c>
      <c r="F488" s="9">
        <v>0.31304704275931539</v>
      </c>
      <c r="G488" s="13">
        <v>9</v>
      </c>
      <c r="H488" s="12">
        <v>5</v>
      </c>
      <c r="I488" s="15">
        <v>0.23300000000000001</v>
      </c>
      <c r="J488" s="2">
        <v>-0.4958532452583313</v>
      </c>
      <c r="K488" s="2">
        <v>-0.80649822950363159</v>
      </c>
      <c r="L488" s="2">
        <v>-1.1413068771362305</v>
      </c>
      <c r="M488" s="7">
        <v>69.211600000000004</v>
      </c>
      <c r="N488" s="7">
        <v>13.72636986</v>
      </c>
      <c r="O488" s="4">
        <v>-7.8277499767232968</v>
      </c>
      <c r="P488" s="8">
        <v>0.27938101204296051</v>
      </c>
      <c r="Q488" s="8">
        <v>0.20496959823771638</v>
      </c>
      <c r="R488" s="8">
        <v>69.794929504394531</v>
      </c>
      <c r="S488">
        <v>2.3531509999999999E-2</v>
      </c>
      <c r="T488">
        <v>4.1000439999999999E-2</v>
      </c>
      <c r="U488">
        <v>5.4736649999999998E-2</v>
      </c>
      <c r="V488">
        <v>6.6874870000000003E-2</v>
      </c>
      <c r="W488">
        <v>7.8605800000000003E-2</v>
      </c>
      <c r="X488">
        <v>9.0925270000000002E-2</v>
      </c>
      <c r="Y488">
        <v>0.10511334999999999</v>
      </c>
      <c r="Z488">
        <v>0.12361608</v>
      </c>
      <c r="AA488">
        <v>0.15358459999999999</v>
      </c>
      <c r="AB488">
        <v>0.26201141999999999</v>
      </c>
    </row>
    <row r="489" spans="1:28">
      <c r="A489" s="1" t="s">
        <v>532</v>
      </c>
      <c r="B489" s="1" t="s">
        <v>533</v>
      </c>
      <c r="C489" s="1">
        <v>19</v>
      </c>
      <c r="D489" s="1">
        <v>2010</v>
      </c>
      <c r="E489" s="1" t="s">
        <v>553</v>
      </c>
      <c r="F489" s="9">
        <v>0.28991758977536825</v>
      </c>
      <c r="G489" s="13">
        <v>10</v>
      </c>
      <c r="H489" s="12">
        <v>5</v>
      </c>
      <c r="I489" s="15">
        <v>0.23</v>
      </c>
      <c r="J489" s="2">
        <v>-0.60151010751724243</v>
      </c>
      <c r="K489" s="2">
        <v>-0.79579108953475952</v>
      </c>
      <c r="L489" s="2">
        <v>-1.0992147922515869</v>
      </c>
      <c r="M489" s="7">
        <v>69.385999999999996</v>
      </c>
      <c r="N489" s="7">
        <v>14.18549013</v>
      </c>
      <c r="O489" s="4">
        <v>4.4530963983475687</v>
      </c>
      <c r="P489" s="8">
        <v>0.29215560785038874</v>
      </c>
      <c r="Q489" s="8">
        <v>0.21139944702328767</v>
      </c>
      <c r="R489" s="8">
        <v>69.734512329101563</v>
      </c>
      <c r="S489">
        <v>2.3849639999999998E-2</v>
      </c>
      <c r="T489">
        <v>4.1450929999999997E-2</v>
      </c>
      <c r="U489">
        <v>5.512798E-2</v>
      </c>
      <c r="V489">
        <v>6.7129030000000006E-2</v>
      </c>
      <c r="W489">
        <v>7.8675209999999995E-2</v>
      </c>
      <c r="X489">
        <v>9.0765799999999994E-2</v>
      </c>
      <c r="Y489">
        <v>0.10466829</v>
      </c>
      <c r="Z489">
        <v>0.12279666</v>
      </c>
      <c r="AA489">
        <v>0.15224249000000001</v>
      </c>
      <c r="AB489">
        <v>0.26329395</v>
      </c>
    </row>
    <row r="490" spans="1:28">
      <c r="A490" s="1" t="s">
        <v>532</v>
      </c>
      <c r="B490" s="1" t="s">
        <v>533</v>
      </c>
      <c r="C490" s="1">
        <v>19</v>
      </c>
      <c r="D490" s="1">
        <v>2011</v>
      </c>
      <c r="E490" s="1" t="s">
        <v>554</v>
      </c>
      <c r="F490" s="9">
        <v>0.29406368065413435</v>
      </c>
      <c r="G490" s="13">
        <v>11</v>
      </c>
      <c r="H490" s="12">
        <v>5</v>
      </c>
      <c r="I490" s="15">
        <v>0.22800000000000001</v>
      </c>
      <c r="J490" s="2">
        <v>-0.60137969255447388</v>
      </c>
      <c r="K490" s="2">
        <v>-0.74726420640945435</v>
      </c>
      <c r="L490" s="2">
        <v>-1.0743768215179443</v>
      </c>
      <c r="M490" s="7">
        <v>70.398099999999999</v>
      </c>
      <c r="N490" s="7">
        <v>14.644610399999999</v>
      </c>
      <c r="O490" s="4">
        <v>4.2187233385282923</v>
      </c>
      <c r="P490" s="8">
        <v>0.2805536147985494</v>
      </c>
      <c r="Q490" s="8">
        <v>0.19980037927936919</v>
      </c>
      <c r="R490" s="8">
        <v>69.638916015625</v>
      </c>
      <c r="S490">
        <v>2.4894099999999999E-2</v>
      </c>
      <c r="T490">
        <v>4.2214870000000002E-2</v>
      </c>
      <c r="U490">
        <v>5.5699529999999997E-2</v>
      </c>
      <c r="V490">
        <v>6.7544800000000002E-2</v>
      </c>
      <c r="W490">
        <v>7.8949160000000004E-2</v>
      </c>
      <c r="X490">
        <v>9.0896850000000001E-2</v>
      </c>
      <c r="Y490">
        <v>0.1046392</v>
      </c>
      <c r="Z490">
        <v>0.12256121</v>
      </c>
      <c r="AA490">
        <v>0.15166768</v>
      </c>
      <c r="AB490">
        <v>0.26093258000000003</v>
      </c>
    </row>
    <row r="491" spans="1:28">
      <c r="A491" s="1" t="s">
        <v>532</v>
      </c>
      <c r="B491" s="1" t="s">
        <v>533</v>
      </c>
      <c r="C491" s="1">
        <v>19</v>
      </c>
      <c r="D491" s="1">
        <v>2012</v>
      </c>
      <c r="E491" s="1" t="s">
        <v>555</v>
      </c>
      <c r="F491" s="9">
        <v>0.29630445071583972</v>
      </c>
      <c r="G491" s="13">
        <v>12</v>
      </c>
      <c r="H491" s="12">
        <v>5</v>
      </c>
      <c r="I491" s="15">
        <v>0.224</v>
      </c>
      <c r="J491" s="2">
        <v>-0.53357404470443726</v>
      </c>
      <c r="K491" s="2">
        <v>-0.85762125253677368</v>
      </c>
      <c r="L491" s="2">
        <v>-1.0515716075897217</v>
      </c>
      <c r="M491" s="7">
        <v>70.769499999999994</v>
      </c>
      <c r="N491" s="7">
        <v>14.571889880000001</v>
      </c>
      <c r="O491" s="4">
        <v>3.8491519351285604</v>
      </c>
      <c r="P491" s="8">
        <v>0.26907320339366314</v>
      </c>
      <c r="Q491" s="8">
        <v>0.20244070046429399</v>
      </c>
      <c r="R491" s="8">
        <v>70.410514831542969</v>
      </c>
      <c r="S491">
        <v>2.597907E-2</v>
      </c>
      <c r="T491">
        <v>4.3008440000000002E-2</v>
      </c>
      <c r="U491">
        <v>5.6293250000000003E-2</v>
      </c>
      <c r="V491">
        <v>6.7976690000000006E-2</v>
      </c>
      <c r="W491">
        <v>7.9233719999999994E-2</v>
      </c>
      <c r="X491">
        <v>9.1033000000000003E-2</v>
      </c>
      <c r="Y491">
        <v>0.10460898</v>
      </c>
      <c r="Z491">
        <v>0.12231664</v>
      </c>
      <c r="AA491">
        <v>0.15107058000000001</v>
      </c>
      <c r="AB491">
        <v>0.25847964000000001</v>
      </c>
    </row>
    <row r="492" spans="1:28">
      <c r="A492" s="1" t="s">
        <v>532</v>
      </c>
      <c r="B492" s="1" t="s">
        <v>533</v>
      </c>
      <c r="C492" s="1">
        <v>19</v>
      </c>
      <c r="D492" s="1">
        <v>2013</v>
      </c>
      <c r="E492" s="1" t="s">
        <v>556</v>
      </c>
      <c r="F492" s="9">
        <v>0.31929666434680898</v>
      </c>
      <c r="G492" s="13">
        <v>13</v>
      </c>
      <c r="H492" s="12">
        <v>5</v>
      </c>
      <c r="I492" s="15">
        <v>0.219</v>
      </c>
      <c r="J492" s="2">
        <v>-0.44986507296562195</v>
      </c>
      <c r="K492" s="2">
        <v>-0.82155776023864746</v>
      </c>
      <c r="L492" s="2">
        <v>-1.020386815071106</v>
      </c>
      <c r="M492" s="7">
        <v>71.302499999999995</v>
      </c>
      <c r="N492" s="7">
        <v>14.755379680000001</v>
      </c>
      <c r="O492" s="4">
        <v>1.5389735173880723</v>
      </c>
      <c r="P492" s="8">
        <v>0.25845336826255005</v>
      </c>
      <c r="Q492" s="8">
        <v>0.20441812574243995</v>
      </c>
      <c r="R492" s="8">
        <v>71.216987609863281</v>
      </c>
      <c r="S492">
        <v>2.7106950000000001E-2</v>
      </c>
      <c r="T492">
        <v>4.3833400000000002E-2</v>
      </c>
      <c r="U492">
        <v>5.6910450000000001E-2</v>
      </c>
      <c r="V492">
        <v>6.8425659999999999E-2</v>
      </c>
      <c r="W492">
        <v>7.9529539999999996E-2</v>
      </c>
      <c r="X492">
        <v>9.1174519999999995E-2</v>
      </c>
      <c r="Y492">
        <v>0.10457756</v>
      </c>
      <c r="Z492">
        <v>0.1220624</v>
      </c>
      <c r="AA492">
        <v>0.15044985999999999</v>
      </c>
      <c r="AB492">
        <v>0.25592968999999999</v>
      </c>
    </row>
    <row r="493" spans="1:28">
      <c r="A493" s="1" t="s">
        <v>532</v>
      </c>
      <c r="B493" s="1" t="s">
        <v>533</v>
      </c>
      <c r="C493" s="1">
        <v>19</v>
      </c>
      <c r="D493" s="1">
        <v>2014</v>
      </c>
      <c r="E493" s="1" t="s">
        <v>557</v>
      </c>
      <c r="F493" s="9">
        <v>0.39133627038728286</v>
      </c>
      <c r="G493" s="13">
        <v>14</v>
      </c>
      <c r="H493" s="12">
        <v>5</v>
      </c>
      <c r="I493" s="15">
        <v>0.21199999999999999</v>
      </c>
      <c r="J493" s="2">
        <v>-0.18757046759128571</v>
      </c>
      <c r="K493" s="2">
        <v>-0.7729191780090332</v>
      </c>
      <c r="L493" s="2">
        <v>-0.91852521896362305</v>
      </c>
      <c r="M493" s="7">
        <v>71.566400000000002</v>
      </c>
      <c r="N493" s="7">
        <v>14.771519659999999</v>
      </c>
      <c r="O493" s="4">
        <v>-1.0452620384708666</v>
      </c>
      <c r="P493" s="8">
        <v>0.27111097051752503</v>
      </c>
      <c r="Q493" s="8">
        <v>0.20690244211059092</v>
      </c>
      <c r="R493" s="8">
        <v>70.795753479003906</v>
      </c>
      <c r="S493">
        <v>2.7106950000000001E-2</v>
      </c>
      <c r="T493">
        <v>4.3833400000000002E-2</v>
      </c>
      <c r="U493">
        <v>5.6910450000000001E-2</v>
      </c>
      <c r="V493">
        <v>6.8425659999999999E-2</v>
      </c>
      <c r="W493">
        <v>7.9529539999999996E-2</v>
      </c>
      <c r="X493">
        <v>9.1174519999999995E-2</v>
      </c>
      <c r="Y493">
        <v>0.10457756</v>
      </c>
      <c r="Z493">
        <v>0.1220624</v>
      </c>
      <c r="AA493">
        <v>0.15044985999999999</v>
      </c>
      <c r="AB493">
        <v>0.25592968999999999</v>
      </c>
    </row>
    <row r="494" spans="1:28">
      <c r="A494" s="1" t="s">
        <v>532</v>
      </c>
      <c r="B494" s="1" t="s">
        <v>533</v>
      </c>
      <c r="C494" s="1">
        <v>19</v>
      </c>
      <c r="D494" s="1">
        <v>2015</v>
      </c>
      <c r="E494" s="1" t="s">
        <v>558</v>
      </c>
      <c r="F494" s="9">
        <v>0.35735992113833281</v>
      </c>
      <c r="G494" s="13">
        <v>15</v>
      </c>
      <c r="H494" s="12">
        <v>5</v>
      </c>
      <c r="I494" s="15">
        <v>0.21099999999999999</v>
      </c>
      <c r="J494" s="2">
        <v>-0.29451334476470947</v>
      </c>
      <c r="K494" s="2">
        <v>-0.79831427335739136</v>
      </c>
      <c r="L494" s="2">
        <v>-0.95224279165267944</v>
      </c>
      <c r="M494" s="7">
        <v>72.1006</v>
      </c>
      <c r="N494" s="7">
        <v>15.129099849999999</v>
      </c>
      <c r="O494" s="4">
        <v>-2.183885471576076</v>
      </c>
      <c r="P494" s="8">
        <v>0.28703389442923954</v>
      </c>
      <c r="Q494" s="8">
        <v>0.20655959868764698</v>
      </c>
      <c r="R494" s="8">
        <v>71.679611206054688</v>
      </c>
      <c r="S494">
        <v>2.7106950000000001E-2</v>
      </c>
      <c r="T494">
        <v>4.3833400000000002E-2</v>
      </c>
      <c r="U494">
        <v>5.6910450000000001E-2</v>
      </c>
      <c r="V494">
        <v>6.8425659999999999E-2</v>
      </c>
      <c r="W494">
        <v>7.9529539999999996E-2</v>
      </c>
      <c r="X494">
        <v>9.1174519999999995E-2</v>
      </c>
      <c r="Y494">
        <v>0.10457756</v>
      </c>
      <c r="Z494">
        <v>0.1220624</v>
      </c>
      <c r="AA494">
        <v>0.15044985999999999</v>
      </c>
      <c r="AB494">
        <v>0.25592968999999999</v>
      </c>
    </row>
    <row r="495" spans="1:28">
      <c r="A495" s="1" t="s">
        <v>532</v>
      </c>
      <c r="B495" s="1" t="s">
        <v>533</v>
      </c>
      <c r="C495" s="1">
        <v>19</v>
      </c>
      <c r="D495" s="1">
        <v>2016</v>
      </c>
      <c r="E495" s="1" t="s">
        <v>559</v>
      </c>
      <c r="F495" s="9">
        <v>0.36378514213231311</v>
      </c>
      <c r="G495" s="13">
        <v>16</v>
      </c>
      <c r="H495" s="12">
        <v>5</v>
      </c>
      <c r="I495" s="15">
        <v>0.20699999999999999</v>
      </c>
      <c r="J495" s="2">
        <v>-0.28580522537231445</v>
      </c>
      <c r="K495" s="2">
        <v>-0.831809401512146</v>
      </c>
      <c r="L495" s="2">
        <v>-0.81759309768676758</v>
      </c>
      <c r="M495" s="7">
        <v>72.660899999999998</v>
      </c>
      <c r="N495" s="7">
        <v>15.20600986</v>
      </c>
      <c r="O495" s="4">
        <v>1.0247920432448154E-2</v>
      </c>
      <c r="P495" s="8">
        <v>0.25854482976916726</v>
      </c>
      <c r="Q495" s="8">
        <v>0.20663636862692883</v>
      </c>
      <c r="R495" s="8">
        <v>72.030014038085938</v>
      </c>
      <c r="S495">
        <f>S494</f>
        <v>2.7106950000000001E-2</v>
      </c>
      <c r="T495">
        <f t="shared" ref="T495" si="138">T494</f>
        <v>4.3833400000000002E-2</v>
      </c>
      <c r="U495">
        <f t="shared" ref="U495" si="139">U494</f>
        <v>5.6910450000000001E-2</v>
      </c>
      <c r="V495">
        <f t="shared" ref="V495" si="140">V494</f>
        <v>6.8425659999999999E-2</v>
      </c>
      <c r="W495">
        <f t="shared" ref="W495" si="141">W494</f>
        <v>7.9529539999999996E-2</v>
      </c>
      <c r="X495">
        <f t="shared" ref="X495" si="142">X494</f>
        <v>9.1174519999999995E-2</v>
      </c>
      <c r="Y495">
        <f t="shared" ref="Y495" si="143">Y494</f>
        <v>0.10457756</v>
      </c>
      <c r="Z495">
        <f t="shared" ref="Z495" si="144">Z494</f>
        <v>0.1220624</v>
      </c>
      <c r="AA495">
        <f t="shared" ref="AA495" si="145">AA494</f>
        <v>0.15044985999999999</v>
      </c>
      <c r="AB495">
        <f t="shared" ref="AB495" si="146">AB494</f>
        <v>0.25592968999999999</v>
      </c>
    </row>
    <row r="496" spans="1:28">
      <c r="A496" s="1" t="s">
        <v>560</v>
      </c>
      <c r="B496" s="1" t="s">
        <v>561</v>
      </c>
      <c r="C496" s="1">
        <v>20</v>
      </c>
      <c r="D496" s="1">
        <v>1991</v>
      </c>
      <c r="E496" s="1" t="s">
        <v>562</v>
      </c>
      <c r="F496" s="9">
        <v>0.73102746837094656</v>
      </c>
      <c r="G496" s="13">
        <v>0</v>
      </c>
      <c r="H496" s="12" t="e">
        <f>AVERAGE(#REF!,H498)</f>
        <v>#REF!</v>
      </c>
      <c r="I496" s="15" t="e">
        <f>AVERAGE(#REF!,I498)</f>
        <v>#REF!</v>
      </c>
      <c r="J496" s="2">
        <f>J497-0.0170711778825329</f>
        <v>0.3745067898304234</v>
      </c>
      <c r="K496" s="2">
        <f>K497-0.0227655037756889</f>
        <v>4.5736007632747842E-2</v>
      </c>
      <c r="L496" s="2">
        <f>L497-0.00758727183265071</f>
        <v>0.18011792052176692</v>
      </c>
      <c r="M496" s="6">
        <v>70.922399999999996</v>
      </c>
      <c r="N496" s="6">
        <v>11.62315774</v>
      </c>
      <c r="O496" s="4">
        <f>O497-0.13</f>
        <v>5.3978449751372475</v>
      </c>
      <c r="P496" s="8">
        <v>0.41580587389075446</v>
      </c>
      <c r="Q496" s="8">
        <v>0.4626201754835777</v>
      </c>
      <c r="R496" s="8">
        <f>R497-0.908878063333446</f>
        <v>54.534611274456154</v>
      </c>
      <c r="S496">
        <v>5.1313490000000003E-2</v>
      </c>
      <c r="T496">
        <v>6.4719369999999998E-2</v>
      </c>
      <c r="U496">
        <v>7.4331599999999998E-2</v>
      </c>
      <c r="V496">
        <v>8.2409919999999998E-2</v>
      </c>
      <c r="W496">
        <v>8.9959460000000005E-2</v>
      </c>
      <c r="X496">
        <v>9.7681219999999999E-2</v>
      </c>
      <c r="Y496">
        <v>0.10635791</v>
      </c>
      <c r="Z496">
        <v>0.11735394</v>
      </c>
      <c r="AA496">
        <v>0.13434847999999999</v>
      </c>
      <c r="AB496">
        <v>0.18152461</v>
      </c>
    </row>
    <row r="497" spans="1:28">
      <c r="A497" s="1" t="s">
        <v>560</v>
      </c>
      <c r="B497" s="1" t="s">
        <v>561</v>
      </c>
      <c r="C497" s="1">
        <v>20</v>
      </c>
      <c r="D497" s="1">
        <v>1992</v>
      </c>
      <c r="E497" s="1" t="s">
        <v>563</v>
      </c>
      <c r="F497" s="9">
        <v>0.73816463465083482</v>
      </c>
      <c r="G497" s="13">
        <v>0</v>
      </c>
      <c r="H497" s="12" t="e">
        <f>H496</f>
        <v>#REF!</v>
      </c>
      <c r="I497" s="15" t="e">
        <f>I496</f>
        <v>#REF!</v>
      </c>
      <c r="J497" s="2">
        <f>J498-0.0170711778825329</f>
        <v>0.39157796771295628</v>
      </c>
      <c r="K497" s="2">
        <f>K498-0.0227655037756889</f>
        <v>6.8501511408436744E-2</v>
      </c>
      <c r="L497" s="2">
        <f>L498-0.00758727183265071</f>
        <v>0.18770519235441763</v>
      </c>
      <c r="M497" s="6">
        <v>71.366500000000002</v>
      </c>
      <c r="N497" s="6">
        <v>11.70936433</v>
      </c>
      <c r="O497" s="4">
        <f>O498-0.13</f>
        <v>5.5278449751372474</v>
      </c>
      <c r="P497" s="8">
        <v>0.63239216387649033</v>
      </c>
      <c r="Q497" s="8">
        <v>0.69821507699714513</v>
      </c>
      <c r="R497" s="8">
        <f>R498-0.908878063333446</f>
        <v>55.4434893377896</v>
      </c>
      <c r="S497">
        <v>5.039536E-2</v>
      </c>
      <c r="T497">
        <v>6.468931E-2</v>
      </c>
      <c r="U497">
        <v>7.4572089999999994E-2</v>
      </c>
      <c r="V497">
        <v>8.269609E-2</v>
      </c>
      <c r="W497">
        <v>9.0180319999999994E-2</v>
      </c>
      <c r="X497">
        <v>9.7765149999999995E-2</v>
      </c>
      <c r="Y497">
        <v>0.10624506</v>
      </c>
      <c r="Z497">
        <v>0.1169872</v>
      </c>
      <c r="AA497">
        <v>0.13372285</v>
      </c>
      <c r="AB497">
        <v>0.18274657999999999</v>
      </c>
    </row>
    <row r="498" spans="1:28">
      <c r="A498" s="1" t="s">
        <v>560</v>
      </c>
      <c r="B498" s="1" t="s">
        <v>561</v>
      </c>
      <c r="C498" s="1">
        <v>20</v>
      </c>
      <c r="D498" s="1">
        <v>1993</v>
      </c>
      <c r="E498" s="1" t="s">
        <v>564</v>
      </c>
      <c r="F498" s="9">
        <v>0.72117293915484826</v>
      </c>
      <c r="G498" s="13">
        <v>0</v>
      </c>
      <c r="H498" s="12">
        <v>7</v>
      </c>
      <c r="I498" s="15">
        <v>0.59099999999999997</v>
      </c>
      <c r="J498" s="2">
        <f>J499-0.0170711778825329</f>
        <v>0.40864914559548915</v>
      </c>
      <c r="K498" s="2">
        <f>K499-0.0227655037756889</f>
        <v>9.1267015184125638E-2</v>
      </c>
      <c r="L498" s="2">
        <f>L499-0.00758727183265071</f>
        <v>0.19529246418706833</v>
      </c>
      <c r="M498" s="6">
        <v>71.881699999999995</v>
      </c>
      <c r="N498" s="6">
        <v>11.796210289999999</v>
      </c>
      <c r="O498" s="4">
        <f>O499-0.13</f>
        <v>5.6578449751372473</v>
      </c>
      <c r="P498" s="8">
        <v>0.52454096508318759</v>
      </c>
      <c r="Q498" s="8">
        <v>0.59741605917866358</v>
      </c>
      <c r="R498" s="8">
        <v>56.352367401123047</v>
      </c>
      <c r="S498">
        <v>5.7801400000000003E-2</v>
      </c>
      <c r="T498">
        <v>6.7710350000000002E-2</v>
      </c>
      <c r="U498">
        <v>7.5676270000000004E-2</v>
      </c>
      <c r="V498">
        <v>8.2791569999999995E-2</v>
      </c>
      <c r="W498">
        <v>8.9697100000000002E-2</v>
      </c>
      <c r="X498">
        <v>9.6941529999999998E-2</v>
      </c>
      <c r="Y498">
        <v>0.10522608</v>
      </c>
      <c r="Z498">
        <v>0.11584724</v>
      </c>
      <c r="AA498">
        <v>0.13233054</v>
      </c>
      <c r="AB498">
        <v>0.17597790999999999</v>
      </c>
    </row>
    <row r="499" spans="1:28">
      <c r="A499" s="1" t="s">
        <v>560</v>
      </c>
      <c r="B499" s="1" t="s">
        <v>561</v>
      </c>
      <c r="C499" s="1">
        <v>20</v>
      </c>
      <c r="D499" s="1">
        <v>1994</v>
      </c>
      <c r="E499" s="1" t="s">
        <v>565</v>
      </c>
      <c r="F499" s="9">
        <v>0.72724089277776105</v>
      </c>
      <c r="G499" s="13">
        <v>1</v>
      </c>
      <c r="H499" s="12">
        <v>7</v>
      </c>
      <c r="I499" s="15">
        <v>0.56200000000000006</v>
      </c>
      <c r="J499" s="2">
        <f>J500-0.0170711778825329</f>
        <v>0.42572032347802202</v>
      </c>
      <c r="K499" s="2">
        <f>K500-0.0227655037756889</f>
        <v>0.11403251895981453</v>
      </c>
      <c r="L499" s="2">
        <f>L500-0.00758727183265071</f>
        <v>0.20287973601971904</v>
      </c>
      <c r="M499" s="6">
        <v>72.330699999999993</v>
      </c>
      <c r="N499" s="6">
        <v>11.88370037</v>
      </c>
      <c r="O499" s="4">
        <v>5.7878449751372472</v>
      </c>
      <c r="P499" s="8">
        <v>0.55324327452367972</v>
      </c>
      <c r="Q499" s="8">
        <v>0.53047767979208893</v>
      </c>
      <c r="R499" s="8">
        <v>57.431873321533203</v>
      </c>
      <c r="S499">
        <v>4.0282980000000003E-2</v>
      </c>
      <c r="T499">
        <v>5.9229419999999998E-2</v>
      </c>
      <c r="U499">
        <v>7.0969210000000005E-2</v>
      </c>
      <c r="V499">
        <v>8.0247360000000004E-2</v>
      </c>
      <c r="W499">
        <v>8.8639129999999997E-2</v>
      </c>
      <c r="X499">
        <v>9.7066280000000005E-2</v>
      </c>
      <c r="Y499">
        <v>0.10645399</v>
      </c>
      <c r="Z499">
        <v>0.11836472000000001</v>
      </c>
      <c r="AA499">
        <v>0.13713510000000001</v>
      </c>
      <c r="AB499">
        <v>0.20161180000000001</v>
      </c>
    </row>
    <row r="500" spans="1:28">
      <c r="A500" s="1" t="s">
        <v>560</v>
      </c>
      <c r="B500" s="1" t="s">
        <v>561</v>
      </c>
      <c r="C500" s="1">
        <v>20</v>
      </c>
      <c r="D500" s="1">
        <v>1995</v>
      </c>
      <c r="E500" s="1" t="s">
        <v>566</v>
      </c>
      <c r="F500" s="9">
        <v>0.73254504904509488</v>
      </c>
      <c r="G500" s="13">
        <v>2</v>
      </c>
      <c r="H500" s="12">
        <v>7</v>
      </c>
      <c r="I500" s="15">
        <v>0.54200000000000004</v>
      </c>
      <c r="J500" s="2">
        <f>J501-0.0170711778825329</f>
        <v>0.4427915013605549</v>
      </c>
      <c r="K500" s="2">
        <f>K501-0.0227655037756889</f>
        <v>0.13679802273550343</v>
      </c>
      <c r="L500" s="2">
        <f>L501-0.00758727183265071</f>
        <v>0.21046700785236974</v>
      </c>
      <c r="M500" s="6">
        <v>72.254999999999995</v>
      </c>
      <c r="N500" s="6">
        <v>12.04553986</v>
      </c>
      <c r="O500" s="4">
        <v>5.5342158424423644</v>
      </c>
      <c r="P500" s="8">
        <v>0.53926311755250189</v>
      </c>
      <c r="Q500" s="8">
        <v>0.54625517611749919</v>
      </c>
      <c r="R500" s="8">
        <v>59.517059326171875</v>
      </c>
      <c r="S500">
        <v>3.4924459999999997E-2</v>
      </c>
      <c r="T500">
        <v>5.6635280000000003E-2</v>
      </c>
      <c r="U500">
        <v>6.952941E-2</v>
      </c>
      <c r="V500">
        <v>7.9469139999999994E-2</v>
      </c>
      <c r="W500">
        <v>8.8315530000000003E-2</v>
      </c>
      <c r="X500">
        <v>9.710444E-2</v>
      </c>
      <c r="Y500">
        <v>0.10682959</v>
      </c>
      <c r="Z500">
        <v>0.11913477</v>
      </c>
      <c r="AA500">
        <v>0.13860471999999999</v>
      </c>
      <c r="AB500">
        <v>0.20945268</v>
      </c>
    </row>
    <row r="501" spans="1:28">
      <c r="A501" s="1" t="s">
        <v>560</v>
      </c>
      <c r="B501" s="1" t="s">
        <v>561</v>
      </c>
      <c r="C501" s="1">
        <v>20</v>
      </c>
      <c r="D501" s="1">
        <v>1996</v>
      </c>
      <c r="E501" s="1" t="s">
        <v>567</v>
      </c>
      <c r="F501" s="9">
        <v>0.73615187785558689</v>
      </c>
      <c r="G501" s="13">
        <v>3</v>
      </c>
      <c r="H501" s="12">
        <v>7</v>
      </c>
      <c r="I501" s="15">
        <v>0.54200000000000004</v>
      </c>
      <c r="J501" s="2">
        <v>0.45986267924308777</v>
      </c>
      <c r="K501" s="2">
        <v>0.15956352651119232</v>
      </c>
      <c r="L501" s="2">
        <v>0.21805427968502045</v>
      </c>
      <c r="M501" s="6">
        <v>72.739800000000002</v>
      </c>
      <c r="N501" s="6">
        <v>12.23585033</v>
      </c>
      <c r="O501" s="4">
        <v>6.394448136731441</v>
      </c>
      <c r="P501" s="8">
        <v>0.49292756172214464</v>
      </c>
      <c r="Q501" s="8">
        <v>0.62525272486260752</v>
      </c>
      <c r="R501" s="8">
        <v>60.76800537109375</v>
      </c>
      <c r="S501">
        <v>3.2327099999999998E-2</v>
      </c>
      <c r="T501">
        <v>5.5377870000000003E-2</v>
      </c>
      <c r="U501">
        <v>6.8831519999999993E-2</v>
      </c>
      <c r="V501">
        <v>7.9091919999999996E-2</v>
      </c>
      <c r="W501">
        <v>8.8158669999999995E-2</v>
      </c>
      <c r="X501">
        <v>9.7122929999999996E-2</v>
      </c>
      <c r="Y501">
        <v>0.10701164000000001</v>
      </c>
      <c r="Z501">
        <v>0.11950802000000001</v>
      </c>
      <c r="AA501">
        <v>0.13931705999999999</v>
      </c>
      <c r="AB501">
        <v>0.21325326999999999</v>
      </c>
    </row>
    <row r="502" spans="1:28">
      <c r="A502" s="1" t="s">
        <v>560</v>
      </c>
      <c r="B502" s="1" t="s">
        <v>561</v>
      </c>
      <c r="C502" s="1">
        <v>20</v>
      </c>
      <c r="D502" s="1">
        <v>1997</v>
      </c>
      <c r="E502" s="1" t="s">
        <v>568</v>
      </c>
      <c r="F502" s="9">
        <v>0.73525616297911145</v>
      </c>
      <c r="G502" s="13">
        <v>4</v>
      </c>
      <c r="H502" s="12">
        <v>7</v>
      </c>
      <c r="I502" s="15">
        <v>0.54200000000000004</v>
      </c>
      <c r="J502" s="3">
        <f>AVERAGE(J501,J503)</f>
        <v>0.49787499010562897</v>
      </c>
      <c r="K502" s="3">
        <f>AVERAGE(K501,K503)</f>
        <v>0.16419747471809387</v>
      </c>
      <c r="L502" s="3">
        <f>AVERAGE(L501,L503)</f>
        <v>0.13802172429859638</v>
      </c>
      <c r="M502" s="6">
        <v>72.690200000000004</v>
      </c>
      <c r="N502" s="6">
        <v>12.322460169999999</v>
      </c>
      <c r="O502" s="4">
        <v>5.7304477155315254</v>
      </c>
      <c r="P502" s="8">
        <v>0.53608981411639811</v>
      </c>
      <c r="Q502" s="8">
        <v>0.63979027573108427</v>
      </c>
      <c r="R502" s="8">
        <v>62.449291229248047</v>
      </c>
      <c r="S502">
        <v>4.8080459999999998E-2</v>
      </c>
      <c r="T502">
        <v>6.1125069999999997E-2</v>
      </c>
      <c r="U502">
        <v>7.0559609999999995E-2</v>
      </c>
      <c r="V502">
        <v>7.8515699999999994E-2</v>
      </c>
      <c r="W502">
        <v>8.5980929999999997E-2</v>
      </c>
      <c r="X502">
        <v>9.3668059999999997E-2</v>
      </c>
      <c r="Y502">
        <v>0.10240833000000001</v>
      </c>
      <c r="Z502">
        <v>0.11373192</v>
      </c>
      <c r="AA502">
        <v>0.13213749999999999</v>
      </c>
      <c r="AB502">
        <v>0.21379240999999999</v>
      </c>
    </row>
    <row r="503" spans="1:28">
      <c r="A503" s="1" t="s">
        <v>560</v>
      </c>
      <c r="B503" s="1" t="s">
        <v>561</v>
      </c>
      <c r="C503" s="1">
        <v>20</v>
      </c>
      <c r="D503" s="1">
        <v>1998</v>
      </c>
      <c r="E503" s="1" t="s">
        <v>569</v>
      </c>
      <c r="F503" s="9">
        <v>0.71648488602835814</v>
      </c>
      <c r="G503" s="13">
        <v>5</v>
      </c>
      <c r="H503" s="12">
        <v>9</v>
      </c>
      <c r="I503" s="15">
        <v>0.56799999999999995</v>
      </c>
      <c r="J503" s="2">
        <v>0.53588730096817017</v>
      </c>
      <c r="K503" s="2">
        <v>0.16883142292499542</v>
      </c>
      <c r="L503" s="2">
        <v>5.7989168912172318E-2</v>
      </c>
      <c r="M503" s="6">
        <v>72.574200000000005</v>
      </c>
      <c r="N503" s="6">
        <v>12.87141037</v>
      </c>
      <c r="O503" s="4">
        <v>3.936603212845597</v>
      </c>
      <c r="P503" s="8">
        <v>0.45516921492015278</v>
      </c>
      <c r="Q503" s="8">
        <v>0.56553226980278504</v>
      </c>
      <c r="R503" s="8">
        <v>63.075576782226563</v>
      </c>
      <c r="S503">
        <v>4.7001010000000003E-2</v>
      </c>
      <c r="T503">
        <v>5.7551629999999999E-2</v>
      </c>
      <c r="U503">
        <v>6.6349649999999996E-2</v>
      </c>
      <c r="V503">
        <v>7.441296E-2</v>
      </c>
      <c r="W503">
        <v>8.2406510000000002E-2</v>
      </c>
      <c r="X503">
        <v>9.0965699999999997E-2</v>
      </c>
      <c r="Y503">
        <v>0.10098501</v>
      </c>
      <c r="Z503">
        <v>0.11425831</v>
      </c>
      <c r="AA503">
        <v>0.13619898999999999</v>
      </c>
      <c r="AB503">
        <v>0.22987025999999999</v>
      </c>
    </row>
    <row r="504" spans="1:28">
      <c r="A504" s="1" t="s">
        <v>560</v>
      </c>
      <c r="B504" s="1" t="s">
        <v>561</v>
      </c>
      <c r="C504" s="1">
        <v>20</v>
      </c>
      <c r="D504" s="1">
        <v>1999</v>
      </c>
      <c r="E504" s="1" t="s">
        <v>570</v>
      </c>
      <c r="F504" s="9">
        <v>0.73641865531611739</v>
      </c>
      <c r="G504" s="13">
        <v>6</v>
      </c>
      <c r="H504" s="12">
        <v>9</v>
      </c>
      <c r="I504" s="15">
        <v>0.64700000000000002</v>
      </c>
      <c r="J504" s="3">
        <f>AVERAGE(J503,J505)</f>
        <v>0.60446962714195251</v>
      </c>
      <c r="K504" s="3">
        <f>AVERAGE(K503,K505)</f>
        <v>0.23438899964094162</v>
      </c>
      <c r="L504" s="3">
        <f>AVERAGE(L503,L505)</f>
        <v>0.14052181877195835</v>
      </c>
      <c r="M504" s="6">
        <v>72.964100000000002</v>
      </c>
      <c r="N504" s="6">
        <v>13.005479810000001</v>
      </c>
      <c r="O504" s="4">
        <v>-0.20781038122653683</v>
      </c>
      <c r="P504" s="8">
        <v>0.46347706474207223</v>
      </c>
      <c r="Q504" s="8">
        <v>0.51136171138458464</v>
      </c>
      <c r="R504" s="8">
        <v>63.838085174560547</v>
      </c>
      <c r="S504">
        <v>4.7317999999999999E-2</v>
      </c>
      <c r="T504">
        <v>5.8913479999999997E-2</v>
      </c>
      <c r="U504">
        <v>6.8298700000000004E-2</v>
      </c>
      <c r="V504">
        <v>7.6733919999999997E-2</v>
      </c>
      <c r="W504">
        <v>8.4976079999999996E-2</v>
      </c>
      <c r="X504">
        <v>9.3696020000000005E-2</v>
      </c>
      <c r="Y504">
        <v>0.10378730999999999</v>
      </c>
      <c r="Z504">
        <v>0.11697903</v>
      </c>
      <c r="AA504">
        <v>0.13830951999999999</v>
      </c>
      <c r="AB504">
        <v>0.21098794000000001</v>
      </c>
    </row>
    <row r="505" spans="1:28">
      <c r="A505" s="1" t="s">
        <v>560</v>
      </c>
      <c r="B505" s="1" t="s">
        <v>561</v>
      </c>
      <c r="C505" s="1">
        <v>20</v>
      </c>
      <c r="D505" s="1">
        <v>2000</v>
      </c>
      <c r="E505" s="1" t="s">
        <v>571</v>
      </c>
      <c r="F505" s="9">
        <v>0.758304351179245</v>
      </c>
      <c r="G505" s="13">
        <v>7</v>
      </c>
      <c r="H505" s="12">
        <v>9</v>
      </c>
      <c r="I505" s="15">
        <v>0.70299999999999996</v>
      </c>
      <c r="J505" s="2">
        <v>0.67305195331573486</v>
      </c>
      <c r="K505" s="2">
        <v>0.29994657635688782</v>
      </c>
      <c r="L505" s="2">
        <v>0.22305446863174438</v>
      </c>
      <c r="M505" s="6">
        <v>73.140699999999995</v>
      </c>
      <c r="N505" s="6">
        <v>13.24777031</v>
      </c>
      <c r="O505" s="4">
        <v>1.3035775115160249</v>
      </c>
      <c r="P505" s="8">
        <v>0.53205468406987033</v>
      </c>
      <c r="Q505" s="8">
        <v>0.55582946714966996</v>
      </c>
      <c r="R505" s="8">
        <v>66.896209716796875</v>
      </c>
      <c r="S505">
        <v>4.5631970000000001E-2</v>
      </c>
      <c r="T505">
        <v>5.822447E-2</v>
      </c>
      <c r="U505">
        <v>6.8110009999999999E-2</v>
      </c>
      <c r="V505">
        <v>7.6832620000000004E-2</v>
      </c>
      <c r="W505">
        <v>8.5250859999999998E-2</v>
      </c>
      <c r="X505">
        <v>9.4078709999999996E-2</v>
      </c>
      <c r="Y505">
        <v>0.10422792</v>
      </c>
      <c r="Z505">
        <v>0.11743006</v>
      </c>
      <c r="AA505">
        <v>0.13870418000000001</v>
      </c>
      <c r="AB505">
        <v>0.21150923999999999</v>
      </c>
    </row>
    <row r="506" spans="1:28">
      <c r="A506" s="1" t="s">
        <v>560</v>
      </c>
      <c r="B506" s="1" t="s">
        <v>561</v>
      </c>
      <c r="C506" s="1">
        <v>20</v>
      </c>
      <c r="D506" s="1">
        <v>2001</v>
      </c>
      <c r="E506" s="1" t="s">
        <v>572</v>
      </c>
      <c r="F506" s="9">
        <v>0.72710980424825589</v>
      </c>
      <c r="G506" s="13">
        <v>8</v>
      </c>
      <c r="H506" s="12">
        <v>9</v>
      </c>
      <c r="I506" s="15">
        <v>0.70299999999999996</v>
      </c>
      <c r="J506" s="3">
        <f>AVERAGE(J505,J507)</f>
        <v>0.60694882273674011</v>
      </c>
      <c r="K506" s="3">
        <f>AVERAGE(K505,K507)</f>
        <v>0.2928183525800705</v>
      </c>
      <c r="L506" s="3">
        <f>AVERAGE(L505,L507)</f>
        <v>8.621026948094368E-2</v>
      </c>
      <c r="M506" s="6">
        <v>73.572599999999994</v>
      </c>
      <c r="N506" s="6">
        <v>13.216509820000001</v>
      </c>
      <c r="O506" s="4">
        <v>3.4429246250827532</v>
      </c>
      <c r="P506" s="8">
        <v>0.57118185409518507</v>
      </c>
      <c r="Q506" s="8">
        <v>0.6456110611773519</v>
      </c>
      <c r="R506" s="8">
        <v>69.855583190917969</v>
      </c>
      <c r="S506">
        <v>4.4043220000000001E-2</v>
      </c>
      <c r="T506">
        <v>5.6331600000000003E-2</v>
      </c>
      <c r="U506">
        <v>6.6045010000000001E-2</v>
      </c>
      <c r="V506">
        <v>7.4657749999999995E-2</v>
      </c>
      <c r="W506">
        <v>8.3005410000000002E-2</v>
      </c>
      <c r="X506">
        <v>9.1798050000000006E-2</v>
      </c>
      <c r="Y506">
        <v>0.10196239999999999</v>
      </c>
      <c r="Z506">
        <v>0.1152948</v>
      </c>
      <c r="AA506">
        <v>0.13715369999999999</v>
      </c>
      <c r="AB506">
        <v>0.22970804</v>
      </c>
    </row>
    <row r="507" spans="1:28">
      <c r="A507" s="1" t="s">
        <v>560</v>
      </c>
      <c r="B507" s="1" t="s">
        <v>561</v>
      </c>
      <c r="C507" s="1">
        <v>20</v>
      </c>
      <c r="D507" s="1">
        <v>2002</v>
      </c>
      <c r="E507" s="1" t="s">
        <v>573</v>
      </c>
      <c r="F507" s="9">
        <v>0.69591525731726689</v>
      </c>
      <c r="G507" s="13">
        <v>9</v>
      </c>
      <c r="H507" s="12">
        <v>9</v>
      </c>
      <c r="I507" s="15">
        <v>0.70299999999999996</v>
      </c>
      <c r="J507" s="2">
        <v>0.54084569215774536</v>
      </c>
      <c r="K507" s="2">
        <v>0.28569012880325317</v>
      </c>
      <c r="L507" s="2">
        <v>-5.0633929669857025E-2</v>
      </c>
      <c r="M507" s="6">
        <v>73.766900000000007</v>
      </c>
      <c r="N507" s="6">
        <v>13.518830299999999</v>
      </c>
      <c r="O507" s="4">
        <v>4.5474413618299394</v>
      </c>
      <c r="P507" s="8">
        <v>0.56970495184773429</v>
      </c>
      <c r="Q507" s="8">
        <v>0.63403391419654698</v>
      </c>
      <c r="R507" s="8">
        <v>69.881889343261719</v>
      </c>
      <c r="S507">
        <v>4.425805E-2</v>
      </c>
      <c r="T507">
        <v>5.588721E-2</v>
      </c>
      <c r="U507">
        <v>6.5579020000000002E-2</v>
      </c>
      <c r="V507">
        <v>7.4451299999999998E-2</v>
      </c>
      <c r="W507">
        <v>8.3231100000000002E-2</v>
      </c>
      <c r="X507">
        <v>9.26067E-2</v>
      </c>
      <c r="Y507">
        <v>0.10353469</v>
      </c>
      <c r="Z507">
        <v>0.11790249999999999</v>
      </c>
      <c r="AA507">
        <v>0.14124819</v>
      </c>
      <c r="AB507">
        <v>0.22130124000000001</v>
      </c>
    </row>
    <row r="508" spans="1:28">
      <c r="A508" s="1" t="s">
        <v>560</v>
      </c>
      <c r="B508" s="1" t="s">
        <v>561</v>
      </c>
      <c r="C508" s="1">
        <v>20</v>
      </c>
      <c r="D508" s="1">
        <v>2003</v>
      </c>
      <c r="E508" s="1" t="s">
        <v>574</v>
      </c>
      <c r="F508" s="9">
        <v>0.75479029543920095</v>
      </c>
      <c r="G508" s="13">
        <v>10</v>
      </c>
      <c r="H508" s="12">
        <v>9</v>
      </c>
      <c r="I508" s="15">
        <v>0.70299999999999996</v>
      </c>
      <c r="J508" s="2">
        <v>0.66746014356613159</v>
      </c>
      <c r="K508" s="2">
        <v>0.331788569688797</v>
      </c>
      <c r="L508" s="2">
        <v>0.28068524599075317</v>
      </c>
      <c r="M508" s="6">
        <v>73.819999999999993</v>
      </c>
      <c r="N508" s="6">
        <v>13.72305965</v>
      </c>
      <c r="O508" s="4">
        <v>5.5685479641919073</v>
      </c>
      <c r="P508" s="8">
        <v>0.62334348887250279</v>
      </c>
      <c r="Q508" s="8">
        <v>0.62813330093821285</v>
      </c>
      <c r="R508" s="8">
        <v>72.616569519042969</v>
      </c>
      <c r="S508">
        <v>4.4060700000000001E-2</v>
      </c>
      <c r="T508">
        <v>5.6623199999999999E-2</v>
      </c>
      <c r="U508">
        <v>6.6604410000000003E-2</v>
      </c>
      <c r="V508">
        <v>7.5477260000000004E-2</v>
      </c>
      <c r="W508">
        <v>8.4086090000000002E-2</v>
      </c>
      <c r="X508">
        <v>9.3152410000000005E-2</v>
      </c>
      <c r="Y508">
        <v>0.10361684</v>
      </c>
      <c r="Z508">
        <v>0.11728917</v>
      </c>
      <c r="AA508">
        <v>0.13947630999999999</v>
      </c>
      <c r="AB508">
        <v>0.21961359999999999</v>
      </c>
    </row>
    <row r="509" spans="1:28">
      <c r="A509" s="1" t="s">
        <v>560</v>
      </c>
      <c r="B509" s="1" t="s">
        <v>561</v>
      </c>
      <c r="C509" s="1">
        <v>20</v>
      </c>
      <c r="D509" s="1">
        <v>2004</v>
      </c>
      <c r="E509" s="1" t="s">
        <v>575</v>
      </c>
      <c r="F509" s="9">
        <v>0.80589439689691633</v>
      </c>
      <c r="G509" s="13">
        <v>11</v>
      </c>
      <c r="H509" s="12">
        <v>9</v>
      </c>
      <c r="I509" s="15">
        <v>0.70499999999999996</v>
      </c>
      <c r="J509" s="2">
        <v>0.81953752040863037</v>
      </c>
      <c r="K509" s="2">
        <v>0.46408593654632568</v>
      </c>
      <c r="L509" s="2">
        <v>0.33702123165130615</v>
      </c>
      <c r="M509" s="6">
        <v>74.218599999999995</v>
      </c>
      <c r="N509" s="6">
        <v>13.93457985</v>
      </c>
      <c r="O509" s="4">
        <v>5.3003183193200982</v>
      </c>
      <c r="P509" s="8">
        <v>0.69046324753728772</v>
      </c>
      <c r="Q509" s="8">
        <v>0.70604052542917795</v>
      </c>
      <c r="R509" s="8">
        <v>77.301528930664063</v>
      </c>
      <c r="S509">
        <v>3.1187429999999999E-2</v>
      </c>
      <c r="T509">
        <v>5.3747879999999998E-2</v>
      </c>
      <c r="U509">
        <v>6.7313890000000001E-2</v>
      </c>
      <c r="V509">
        <v>7.778881E-2</v>
      </c>
      <c r="W509">
        <v>8.7110820000000005E-2</v>
      </c>
      <c r="X509">
        <v>9.6371299999999993E-2</v>
      </c>
      <c r="Y509">
        <v>0.10662383</v>
      </c>
      <c r="Z509">
        <v>0.11962172</v>
      </c>
      <c r="AA509">
        <v>0.14030580000000001</v>
      </c>
      <c r="AB509">
        <v>0.21992850999999999</v>
      </c>
    </row>
    <row r="510" spans="1:28">
      <c r="A510" s="1" t="s">
        <v>560</v>
      </c>
      <c r="B510" s="1" t="s">
        <v>561</v>
      </c>
      <c r="C510" s="1">
        <v>20</v>
      </c>
      <c r="D510" s="1">
        <v>2005</v>
      </c>
      <c r="E510" s="1" t="s">
        <v>576</v>
      </c>
      <c r="F510" s="9">
        <v>0.82884984655962313</v>
      </c>
      <c r="G510" s="13">
        <v>12</v>
      </c>
      <c r="H510" s="12">
        <v>9</v>
      </c>
      <c r="I510" s="15">
        <v>0.70599999999999996</v>
      </c>
      <c r="J510" s="2">
        <v>0.87980246543884277</v>
      </c>
      <c r="K510" s="2">
        <v>0.49057060480117798</v>
      </c>
      <c r="L510" s="2">
        <v>0.45142069458961487</v>
      </c>
      <c r="M510" s="6">
        <v>74.157200000000003</v>
      </c>
      <c r="N510" s="6">
        <v>14.20277023</v>
      </c>
      <c r="O510" s="4">
        <v>6.6130040816999553</v>
      </c>
      <c r="P510" s="8">
        <v>0.72301893464251554</v>
      </c>
      <c r="Q510" s="8">
        <v>0.75426002122107372</v>
      </c>
      <c r="R510" s="8">
        <v>78.371475219726563</v>
      </c>
      <c r="S510">
        <v>3.3105370000000002E-2</v>
      </c>
      <c r="T510">
        <v>5.53424E-2</v>
      </c>
      <c r="U510">
        <v>6.8508440000000004E-2</v>
      </c>
      <c r="V510">
        <v>7.861303E-2</v>
      </c>
      <c r="W510">
        <v>8.7576249999999994E-2</v>
      </c>
      <c r="X510">
        <v>9.6462909999999999E-2</v>
      </c>
      <c r="Y510">
        <v>0.10629</v>
      </c>
      <c r="Z510">
        <v>0.11874198</v>
      </c>
      <c r="AA510">
        <v>0.13856685999999999</v>
      </c>
      <c r="AB510">
        <v>0.21679275000000001</v>
      </c>
    </row>
    <row r="511" spans="1:28">
      <c r="A511" s="1" t="s">
        <v>560</v>
      </c>
      <c r="B511" s="1" t="s">
        <v>561</v>
      </c>
      <c r="C511" s="1">
        <v>20</v>
      </c>
      <c r="D511" s="1">
        <v>2006</v>
      </c>
      <c r="E511" s="1" t="s">
        <v>577</v>
      </c>
      <c r="F511" s="9">
        <v>0.8006149126295008</v>
      </c>
      <c r="G511" s="13">
        <v>13</v>
      </c>
      <c r="H511" s="12">
        <v>10</v>
      </c>
      <c r="I511" s="15">
        <v>0.68799999999999994</v>
      </c>
      <c r="J511" s="2">
        <v>0.8292580246925354</v>
      </c>
      <c r="K511" s="2">
        <v>0.48839360475540161</v>
      </c>
      <c r="L511" s="2">
        <v>0.37525695562362671</v>
      </c>
      <c r="M511" s="6">
        <v>74.416700000000006</v>
      </c>
      <c r="N511" s="6">
        <v>14.42905045</v>
      </c>
      <c r="O511" s="4">
        <v>8.4881888738990767</v>
      </c>
      <c r="P511" s="8">
        <v>0.81239853321664601</v>
      </c>
      <c r="Q511" s="8">
        <v>0.83386433185463293</v>
      </c>
      <c r="R511" s="8">
        <v>79.30322265625</v>
      </c>
      <c r="S511">
        <v>3.494274E-2</v>
      </c>
      <c r="T511">
        <v>5.6869959999999997E-2</v>
      </c>
      <c r="U511">
        <v>6.9652829999999999E-2</v>
      </c>
      <c r="V511">
        <v>7.9402639999999997E-2</v>
      </c>
      <c r="W511">
        <v>8.8022130000000004E-2</v>
      </c>
      <c r="X511">
        <v>9.655068E-2</v>
      </c>
      <c r="Y511">
        <v>0.10597019000000001</v>
      </c>
      <c r="Z511">
        <v>0.11789919</v>
      </c>
      <c r="AA511">
        <v>0.13690095999999999</v>
      </c>
      <c r="AB511">
        <v>0.21378869</v>
      </c>
    </row>
    <row r="512" spans="1:28">
      <c r="A512" s="1" t="s">
        <v>560</v>
      </c>
      <c r="B512" s="1" t="s">
        <v>561</v>
      </c>
      <c r="C512" s="1">
        <v>20</v>
      </c>
      <c r="D512" s="1">
        <v>2007</v>
      </c>
      <c r="E512" s="1" t="s">
        <v>578</v>
      </c>
      <c r="F512" s="9">
        <v>0.75193450985294708</v>
      </c>
      <c r="G512" s="13">
        <v>14</v>
      </c>
      <c r="H512" s="12">
        <v>10</v>
      </c>
      <c r="I512" s="15">
        <v>0.68300000000000005</v>
      </c>
      <c r="J512" s="2">
        <v>0.69026851654052734</v>
      </c>
      <c r="K512" s="2">
        <v>0.42862877249717712</v>
      </c>
      <c r="L512" s="2">
        <v>0.29664599895477295</v>
      </c>
      <c r="M512" s="6">
        <v>74.495099999999994</v>
      </c>
      <c r="N512" s="6">
        <v>14.731550220000001</v>
      </c>
      <c r="O512" s="4">
        <v>10.799694655056086</v>
      </c>
      <c r="P512" s="8">
        <v>0.83380861421034147</v>
      </c>
      <c r="Q512" s="8">
        <v>0.82948691513395301</v>
      </c>
      <c r="R512" s="8">
        <v>81.022850036621094</v>
      </c>
      <c r="S512">
        <v>3.6704540000000001E-2</v>
      </c>
      <c r="T512">
        <v>5.833468E-2</v>
      </c>
      <c r="U512">
        <v>7.0750140000000003E-2</v>
      </c>
      <c r="V512">
        <v>8.0159759999999997E-2</v>
      </c>
      <c r="W512">
        <v>8.8449669999999994E-2</v>
      </c>
      <c r="X512">
        <v>9.6634830000000005E-2</v>
      </c>
      <c r="Y512">
        <v>0.10566354</v>
      </c>
      <c r="Z512">
        <v>0.11709106</v>
      </c>
      <c r="AA512">
        <v>0.13530358000000001</v>
      </c>
      <c r="AB512">
        <v>0.21090821000000001</v>
      </c>
    </row>
    <row r="513" spans="1:28">
      <c r="A513" s="1" t="s">
        <v>560</v>
      </c>
      <c r="B513" s="1" t="s">
        <v>561</v>
      </c>
      <c r="C513" s="1">
        <v>20</v>
      </c>
      <c r="D513" s="1">
        <v>2008</v>
      </c>
      <c r="E513" s="1" t="s">
        <v>579</v>
      </c>
      <c r="F513" s="9">
        <v>0.7973843623982444</v>
      </c>
      <c r="G513" s="13">
        <v>15</v>
      </c>
      <c r="H513" s="12">
        <v>10</v>
      </c>
      <c r="I513" s="15">
        <v>0.69099999999999995</v>
      </c>
      <c r="J513" s="2">
        <v>0.85069733858108521</v>
      </c>
      <c r="K513" s="2">
        <v>0.52795600891113281</v>
      </c>
      <c r="L513" s="2">
        <v>0.31219914555549622</v>
      </c>
      <c r="M513" s="6">
        <v>74.864199999999997</v>
      </c>
      <c r="N513" s="6">
        <v>14.87456989</v>
      </c>
      <c r="O513" s="4">
        <v>5.4843900146864399</v>
      </c>
      <c r="P513" s="8">
        <v>0.80147995348745937</v>
      </c>
      <c r="Q513" s="8">
        <v>0.8192286125079592</v>
      </c>
      <c r="R513" s="8">
        <v>80.803176879882813</v>
      </c>
      <c r="S513">
        <v>3.5047719999999997E-2</v>
      </c>
      <c r="T513">
        <v>5.6577669999999997E-2</v>
      </c>
      <c r="U513">
        <v>6.932866E-2</v>
      </c>
      <c r="V513">
        <v>7.9123739999999998E-2</v>
      </c>
      <c r="W513">
        <v>8.7818750000000001E-2</v>
      </c>
      <c r="X513">
        <v>9.6444440000000006E-2</v>
      </c>
      <c r="Y513">
        <v>0.10598745</v>
      </c>
      <c r="Z513">
        <v>0.11808492</v>
      </c>
      <c r="AA513">
        <v>0.13735623999999999</v>
      </c>
      <c r="AB513">
        <v>0.21423038999999999</v>
      </c>
    </row>
    <row r="514" spans="1:28">
      <c r="A514" s="1" t="s">
        <v>560</v>
      </c>
      <c r="B514" s="1" t="s">
        <v>561</v>
      </c>
      <c r="C514" s="1">
        <v>20</v>
      </c>
      <c r="D514" s="1">
        <v>2009</v>
      </c>
      <c r="E514" s="1" t="s">
        <v>580</v>
      </c>
      <c r="F514" s="9">
        <v>0.79358833086393266</v>
      </c>
      <c r="G514" s="13">
        <v>16</v>
      </c>
      <c r="H514" s="12">
        <v>10</v>
      </c>
      <c r="I514" s="15">
        <v>0.69399999999999995</v>
      </c>
      <c r="J514" s="2">
        <v>0.86459469795227051</v>
      </c>
      <c r="K514" s="2">
        <v>0.53401434421539307</v>
      </c>
      <c r="L514" s="2">
        <v>0.26556965708732605</v>
      </c>
      <c r="M514" s="6">
        <v>75.216999999999999</v>
      </c>
      <c r="N514" s="6">
        <v>14.946660039999999</v>
      </c>
      <c r="O514" s="4">
        <v>-5.5814372380074246</v>
      </c>
      <c r="P514" s="8">
        <v>0.68036118094308584</v>
      </c>
      <c r="Q514" s="8">
        <v>0.6820457292810127</v>
      </c>
      <c r="R514" s="8">
        <v>80.828056335449219</v>
      </c>
      <c r="S514">
        <v>3.3453049999999998E-2</v>
      </c>
      <c r="T514">
        <v>5.4886589999999999E-2</v>
      </c>
      <c r="U514">
        <v>6.7960519999999996E-2</v>
      </c>
      <c r="V514">
        <v>7.8126589999999996E-2</v>
      </c>
      <c r="W514">
        <v>8.7211510000000006E-2</v>
      </c>
      <c r="X514">
        <v>9.6261189999999996E-2</v>
      </c>
      <c r="Y514">
        <v>0.10629922</v>
      </c>
      <c r="Z514">
        <v>0.11904149</v>
      </c>
      <c r="AA514">
        <v>0.13933189000000001</v>
      </c>
      <c r="AB514">
        <v>0.21742793999999999</v>
      </c>
    </row>
    <row r="515" spans="1:28">
      <c r="A515" s="1" t="s">
        <v>560</v>
      </c>
      <c r="B515" s="1" t="s">
        <v>561</v>
      </c>
      <c r="C515" s="1">
        <v>20</v>
      </c>
      <c r="D515" s="1">
        <v>2010</v>
      </c>
      <c r="E515" s="1" t="s">
        <v>581</v>
      </c>
      <c r="F515" s="9">
        <v>0.77205650933106829</v>
      </c>
      <c r="G515" s="13">
        <v>17</v>
      </c>
      <c r="H515" s="12">
        <v>10</v>
      </c>
      <c r="I515" s="15">
        <v>0.70499999999999996</v>
      </c>
      <c r="J515" s="2">
        <v>0.7836531400680542</v>
      </c>
      <c r="K515" s="2">
        <v>0.56303441524505615</v>
      </c>
      <c r="L515" s="2">
        <v>0.24816529452800751</v>
      </c>
      <c r="M515" s="6">
        <v>75.495000000000005</v>
      </c>
      <c r="N515" s="6">
        <v>14.99320984</v>
      </c>
      <c r="O515" s="4">
        <v>6.1942760416707472</v>
      </c>
      <c r="P515" s="8">
        <v>0.76866361828790741</v>
      </c>
      <c r="Q515" s="8">
        <v>0.7717467163570364</v>
      </c>
      <c r="R515" s="8">
        <v>81.017707824707031</v>
      </c>
      <c r="S515">
        <v>3.1917109999999999E-2</v>
      </c>
      <c r="T515">
        <v>5.3257779999999998E-2</v>
      </c>
      <c r="U515">
        <v>6.6642750000000001E-2</v>
      </c>
      <c r="V515">
        <v>7.7166159999999998E-2</v>
      </c>
      <c r="W515">
        <v>8.6626620000000001E-2</v>
      </c>
      <c r="X515">
        <v>9.6084699999999995E-2</v>
      </c>
      <c r="Y515">
        <v>0.1065995</v>
      </c>
      <c r="Z515">
        <v>0.11996283000000001</v>
      </c>
      <c r="AA515">
        <v>0.14123479</v>
      </c>
      <c r="AB515">
        <v>0.22050773000000001</v>
      </c>
    </row>
    <row r="516" spans="1:28">
      <c r="A516" s="1" t="s">
        <v>560</v>
      </c>
      <c r="B516" s="1" t="s">
        <v>561</v>
      </c>
      <c r="C516" s="1">
        <v>20</v>
      </c>
      <c r="D516" s="1">
        <v>2011</v>
      </c>
      <c r="E516" s="1" t="s">
        <v>582</v>
      </c>
      <c r="F516" s="9">
        <v>0.76937916898043868</v>
      </c>
      <c r="G516" s="13">
        <v>18</v>
      </c>
      <c r="H516" s="12">
        <v>10</v>
      </c>
      <c r="I516" s="15">
        <v>0.70899999999999996</v>
      </c>
      <c r="J516" s="2">
        <v>0.7788923978805542</v>
      </c>
      <c r="K516" s="2">
        <v>0.59775477647781372</v>
      </c>
      <c r="L516" s="2">
        <v>0.2296358048915863</v>
      </c>
      <c r="M516" s="6">
        <v>76.016599999999997</v>
      </c>
      <c r="N516" s="6">
        <v>14.948320389999999</v>
      </c>
      <c r="O516" s="4">
        <v>2.5051466756094811</v>
      </c>
      <c r="P516" s="8">
        <v>0.84702520436791673</v>
      </c>
      <c r="Q516" s="8">
        <v>0.83999860374851543</v>
      </c>
      <c r="R516" s="8">
        <v>81.067031860351563</v>
      </c>
      <c r="S516">
        <v>3.1917109999999999E-2</v>
      </c>
      <c r="T516">
        <v>5.3257779999999998E-2</v>
      </c>
      <c r="U516">
        <v>6.6642750000000001E-2</v>
      </c>
      <c r="V516">
        <v>7.7166159999999998E-2</v>
      </c>
      <c r="W516">
        <v>8.6626620000000001E-2</v>
      </c>
      <c r="X516">
        <v>9.6084699999999995E-2</v>
      </c>
      <c r="Y516">
        <v>0.1065995</v>
      </c>
      <c r="Z516">
        <v>0.11996283000000001</v>
      </c>
      <c r="AA516">
        <v>0.14123479</v>
      </c>
      <c r="AB516">
        <v>0.22050773000000001</v>
      </c>
    </row>
    <row r="517" spans="1:28">
      <c r="A517" s="1" t="s">
        <v>560</v>
      </c>
      <c r="B517" s="1" t="s">
        <v>561</v>
      </c>
      <c r="C517" s="1">
        <v>20</v>
      </c>
      <c r="D517" s="1">
        <v>2012</v>
      </c>
      <c r="E517" s="1" t="s">
        <v>583</v>
      </c>
      <c r="F517" s="9">
        <v>0.7416170373659543</v>
      </c>
      <c r="G517" s="13">
        <v>19</v>
      </c>
      <c r="H517" s="12">
        <v>10</v>
      </c>
      <c r="I517" s="15">
        <v>0.69799999999999995</v>
      </c>
      <c r="J517" s="2">
        <v>0.78201848268508911</v>
      </c>
      <c r="K517" s="2">
        <v>0.48591175675392151</v>
      </c>
      <c r="L517" s="2">
        <v>6.928049772977829E-2</v>
      </c>
      <c r="M517" s="6">
        <v>76.174599999999998</v>
      </c>
      <c r="N517" s="6">
        <v>14.950830460000001</v>
      </c>
      <c r="O517" s="4">
        <v>1.1858781641660272</v>
      </c>
      <c r="P517" s="8">
        <v>0.91188484690824989</v>
      </c>
      <c r="Q517" s="8">
        <v>0.85659965962223661</v>
      </c>
      <c r="R517" s="8">
        <v>80.977394104003906</v>
      </c>
      <c r="S517">
        <v>3.1917109999999999E-2</v>
      </c>
      <c r="T517">
        <v>5.3257779999999998E-2</v>
      </c>
      <c r="U517">
        <v>6.6642750000000001E-2</v>
      </c>
      <c r="V517">
        <v>7.7166159999999998E-2</v>
      </c>
      <c r="W517">
        <v>8.6626620000000001E-2</v>
      </c>
      <c r="X517">
        <v>9.6084699999999995E-2</v>
      </c>
      <c r="Y517">
        <v>0.1065995</v>
      </c>
      <c r="Z517">
        <v>0.11996283000000001</v>
      </c>
      <c r="AA517">
        <v>0.14123479</v>
      </c>
      <c r="AB517">
        <v>0.22050773000000001</v>
      </c>
    </row>
    <row r="518" spans="1:28">
      <c r="A518" s="1" t="s">
        <v>560</v>
      </c>
      <c r="B518" s="1" t="s">
        <v>561</v>
      </c>
      <c r="C518" s="1">
        <v>20</v>
      </c>
      <c r="D518" s="1">
        <v>2013</v>
      </c>
      <c r="E518" s="1" t="s">
        <v>584</v>
      </c>
      <c r="F518" s="9">
        <v>0.72206784726087048</v>
      </c>
      <c r="G518" s="13">
        <v>20</v>
      </c>
      <c r="H518" s="12">
        <v>10</v>
      </c>
      <c r="I518" s="15">
        <v>0.68300000000000005</v>
      </c>
      <c r="J518" s="2">
        <v>0.72559934854507446</v>
      </c>
      <c r="K518" s="2">
        <v>0.46361285448074341</v>
      </c>
      <c r="L518" s="2">
        <v>4.9156777560710907E-2</v>
      </c>
      <c r="M518" s="6">
        <v>76.512100000000004</v>
      </c>
      <c r="N518" s="6">
        <v>14.932800289999999</v>
      </c>
      <c r="O518" s="4">
        <v>0.5466617799027631</v>
      </c>
      <c r="P518" s="8">
        <v>0.93788865017691492</v>
      </c>
      <c r="Q518" s="8">
        <v>0.88175092194488547</v>
      </c>
      <c r="R518" s="8">
        <v>81.3533935546875</v>
      </c>
      <c r="S518">
        <v>3.1917109999999999E-2</v>
      </c>
      <c r="T518">
        <v>5.3257779999999998E-2</v>
      </c>
      <c r="U518">
        <v>6.6642750000000001E-2</v>
      </c>
      <c r="V518">
        <v>7.7166159999999998E-2</v>
      </c>
      <c r="W518">
        <v>8.6626620000000001E-2</v>
      </c>
      <c r="X518">
        <v>9.6084699999999995E-2</v>
      </c>
      <c r="Y518">
        <v>0.1065995</v>
      </c>
      <c r="Z518">
        <v>0.11996283000000001</v>
      </c>
      <c r="AA518">
        <v>0.14123479</v>
      </c>
      <c r="AB518">
        <v>0.22050773000000001</v>
      </c>
    </row>
    <row r="519" spans="1:28">
      <c r="A519" s="1" t="s">
        <v>560</v>
      </c>
      <c r="B519" s="1" t="s">
        <v>561</v>
      </c>
      <c r="C519" s="1">
        <v>20</v>
      </c>
      <c r="D519" s="1">
        <v>2014</v>
      </c>
      <c r="E519" s="1" t="s">
        <v>585</v>
      </c>
      <c r="F519" s="9">
        <v>0.74306665652773485</v>
      </c>
      <c r="G519" s="13">
        <v>21</v>
      </c>
      <c r="H519" s="12">
        <v>10</v>
      </c>
      <c r="I519" s="15">
        <v>0.68200000000000005</v>
      </c>
      <c r="J519" s="2">
        <v>0.79401665925979614</v>
      </c>
      <c r="K519" s="2">
        <v>0.48510178923606873</v>
      </c>
      <c r="L519" s="2">
        <v>0.12227144092321396</v>
      </c>
      <c r="M519" s="6">
        <v>76.846999999999994</v>
      </c>
      <c r="N519" s="6">
        <v>14.803979869999999</v>
      </c>
      <c r="O519" s="4">
        <v>2.6247328720988321</v>
      </c>
      <c r="P519" s="8">
        <v>0.91714576994434749</v>
      </c>
      <c r="Q519" s="8">
        <v>0.86886255477284768</v>
      </c>
      <c r="R519" s="8">
        <v>82.137077331542969</v>
      </c>
      <c r="S519">
        <v>3.1917109999999999E-2</v>
      </c>
      <c r="T519">
        <v>5.3257779999999998E-2</v>
      </c>
      <c r="U519">
        <v>6.6642750000000001E-2</v>
      </c>
      <c r="V519">
        <v>7.7166159999999998E-2</v>
      </c>
      <c r="W519">
        <v>8.6626620000000001E-2</v>
      </c>
      <c r="X519">
        <v>9.6084699999999995E-2</v>
      </c>
      <c r="Y519">
        <v>0.1065995</v>
      </c>
      <c r="Z519">
        <v>0.11996283000000001</v>
      </c>
      <c r="AA519">
        <v>0.14123479</v>
      </c>
      <c r="AB519">
        <v>0.22050773000000001</v>
      </c>
    </row>
    <row r="520" spans="1:28">
      <c r="A520" s="1" t="s">
        <v>560</v>
      </c>
      <c r="B520" s="1" t="s">
        <v>561</v>
      </c>
      <c r="C520" s="1">
        <v>20</v>
      </c>
      <c r="D520" s="1">
        <v>2015</v>
      </c>
      <c r="E520" s="1" t="s">
        <v>586</v>
      </c>
      <c r="F520" s="9">
        <v>0.73510641377625996</v>
      </c>
      <c r="G520" s="13">
        <v>22</v>
      </c>
      <c r="H520" s="12">
        <v>10</v>
      </c>
      <c r="I520" s="15">
        <v>0.67800000000000005</v>
      </c>
      <c r="J520" s="2">
        <v>0.76579505205154419</v>
      </c>
      <c r="K520" s="2">
        <v>0.48914682865142822</v>
      </c>
      <c r="L520" s="2">
        <v>0.13830076158046722</v>
      </c>
      <c r="M520" s="6">
        <v>76.649299999999997</v>
      </c>
      <c r="N520" s="6">
        <v>14.677339549999999</v>
      </c>
      <c r="O520" s="4">
        <v>5.1157067878603755</v>
      </c>
      <c r="P520" s="8">
        <v>0.91873204919873774</v>
      </c>
      <c r="Q520" s="8">
        <v>0.88803277662705082</v>
      </c>
      <c r="R520" s="8">
        <v>82.09130859375</v>
      </c>
      <c r="S520">
        <v>3.1917109999999999E-2</v>
      </c>
      <c r="T520">
        <v>5.3257779999999998E-2</v>
      </c>
      <c r="U520">
        <v>6.6642750000000001E-2</v>
      </c>
      <c r="V520">
        <v>7.7166159999999998E-2</v>
      </c>
      <c r="W520">
        <v>8.6626620000000001E-2</v>
      </c>
      <c r="X520">
        <v>9.6084699999999995E-2</v>
      </c>
      <c r="Y520">
        <v>0.1065995</v>
      </c>
      <c r="Z520">
        <v>0.11996283000000001</v>
      </c>
      <c r="AA520">
        <v>0.14123479</v>
      </c>
      <c r="AB520">
        <v>0.22050773000000001</v>
      </c>
    </row>
    <row r="521" spans="1:28">
      <c r="A521" s="1" t="s">
        <v>560</v>
      </c>
      <c r="B521" s="1" t="s">
        <v>561</v>
      </c>
      <c r="C521" s="1">
        <v>20</v>
      </c>
      <c r="D521" s="1">
        <v>2016</v>
      </c>
      <c r="E521" s="1" t="s">
        <v>587</v>
      </c>
      <c r="F521" s="9">
        <v>0.76349744281616883</v>
      </c>
      <c r="G521" s="13">
        <v>23</v>
      </c>
      <c r="H521" s="12">
        <v>10</v>
      </c>
      <c r="I521" s="15">
        <v>0.68</v>
      </c>
      <c r="J521" s="2">
        <v>0.82640999555587769</v>
      </c>
      <c r="K521" s="2">
        <v>0.6193583607673645</v>
      </c>
      <c r="L521" s="2">
        <v>0.18029552698135376</v>
      </c>
      <c r="M521" s="6">
        <v>77.214600000000004</v>
      </c>
      <c r="N521" s="6">
        <v>14.53180027</v>
      </c>
      <c r="O521" s="4">
        <v>1.8003527795695646</v>
      </c>
      <c r="P521" s="8">
        <v>0.93755271603322343</v>
      </c>
      <c r="Q521" s="8">
        <v>0.90805223999352602</v>
      </c>
      <c r="R521" s="8">
        <v>81.988639831542969</v>
      </c>
      <c r="S521">
        <f>S520</f>
        <v>3.1917109999999999E-2</v>
      </c>
      <c r="T521">
        <f t="shared" ref="T521" si="147">T520</f>
        <v>5.3257779999999998E-2</v>
      </c>
      <c r="U521">
        <f t="shared" ref="U521" si="148">U520</f>
        <v>6.6642750000000001E-2</v>
      </c>
      <c r="V521">
        <f t="shared" ref="V521" si="149">V520</f>
        <v>7.7166159999999998E-2</v>
      </c>
      <c r="W521">
        <f t="shared" ref="W521" si="150">W520</f>
        <v>8.6626620000000001E-2</v>
      </c>
      <c r="X521">
        <f t="shared" ref="X521" si="151">X520</f>
        <v>9.6084699999999995E-2</v>
      </c>
      <c r="Y521">
        <f t="shared" ref="Y521" si="152">Y520</f>
        <v>0.1065995</v>
      </c>
      <c r="Z521">
        <f t="shared" ref="Z521" si="153">Z520</f>
        <v>0.11996283000000001</v>
      </c>
      <c r="AA521">
        <f t="shared" ref="AA521" si="154">AA520</f>
        <v>0.14123479</v>
      </c>
      <c r="AB521">
        <f t="shared" ref="AB521" si="155">AB520</f>
        <v>0.22050773000000001</v>
      </c>
    </row>
    <row r="522" spans="1:28">
      <c r="A522" s="1" t="s">
        <v>588</v>
      </c>
      <c r="B522" s="1" t="s">
        <v>589</v>
      </c>
      <c r="C522" s="1">
        <v>21</v>
      </c>
      <c r="D522" s="1">
        <v>1991</v>
      </c>
      <c r="E522" s="1" t="s">
        <v>590</v>
      </c>
      <c r="F522" s="9">
        <v>1.002348271039859</v>
      </c>
      <c r="G522" s="13">
        <v>0</v>
      </c>
      <c r="H522" s="12">
        <v>10</v>
      </c>
      <c r="I522" s="15">
        <v>0.69</v>
      </c>
      <c r="J522" s="2">
        <f>J523+0.038006555649542</f>
        <v>1.0771929602469164</v>
      </c>
      <c r="K522" s="2">
        <f>K523-0.0332258055287023</f>
        <v>0.90259393568961865</v>
      </c>
      <c r="L522" s="2">
        <f>L523-0.0232009983831836</f>
        <v>0.99818284473111585</v>
      </c>
      <c r="M522" s="7">
        <v>73.278199999999998</v>
      </c>
      <c r="N522" s="7">
        <v>12.049309729999999</v>
      </c>
      <c r="O522" s="4">
        <f>O523-0.2541657756634</f>
        <v>1.9967362843106471</v>
      </c>
      <c r="P522" s="8">
        <f>P523-0.0126969981591815</f>
        <v>0.40358880232502398</v>
      </c>
      <c r="Q522" s="8">
        <f>Q523-0.0101784776079276</f>
        <v>0.4360768849712936</v>
      </c>
      <c r="R522" s="8">
        <v>42.646705627441406</v>
      </c>
      <c r="S522">
        <v>4.5088030000000001E-2</v>
      </c>
      <c r="T522">
        <v>5.7242880000000003E-2</v>
      </c>
      <c r="U522">
        <v>6.7280209999999993E-2</v>
      </c>
      <c r="V522">
        <v>7.6402079999999997E-2</v>
      </c>
      <c r="W522">
        <v>8.5366869999999997E-2</v>
      </c>
      <c r="X522">
        <v>9.4867320000000005E-2</v>
      </c>
      <c r="Y522">
        <v>0.10583244</v>
      </c>
      <c r="Z522">
        <v>0.12003183000000001</v>
      </c>
      <c r="AA522">
        <v>0.14240042999999999</v>
      </c>
      <c r="AB522">
        <v>0.20548791999999999</v>
      </c>
    </row>
    <row r="523" spans="1:28">
      <c r="A523" s="1" t="s">
        <v>588</v>
      </c>
      <c r="B523" s="1" t="s">
        <v>589</v>
      </c>
      <c r="C523" s="1">
        <v>21</v>
      </c>
      <c r="D523" s="1">
        <v>1992</v>
      </c>
      <c r="E523" s="1" t="s">
        <v>591</v>
      </c>
      <c r="F523" s="9">
        <v>0.99009957003009319</v>
      </c>
      <c r="G523" s="13">
        <v>1</v>
      </c>
      <c r="H523" s="12">
        <v>10</v>
      </c>
      <c r="I523" s="15">
        <v>0.755</v>
      </c>
      <c r="J523" s="2">
        <f>J524+0.038006555649542</f>
        <v>1.0391864045973744</v>
      </c>
      <c r="K523" s="2">
        <f>K524-0.0332258055287023</f>
        <v>0.9358197412183209</v>
      </c>
      <c r="L523" s="2">
        <f>L524-0.0232009983831836</f>
        <v>1.0213838431142994</v>
      </c>
      <c r="M523" s="7">
        <v>73.544899999999998</v>
      </c>
      <c r="N523" s="7">
        <v>12.27888012</v>
      </c>
      <c r="O523" s="4">
        <f>O524-0.2541657756634</f>
        <v>2.250902059974047</v>
      </c>
      <c r="P523" s="8">
        <f>P524-0.0126969981591815</f>
        <v>0.41628580048420549</v>
      </c>
      <c r="Q523" s="8">
        <f>Q524-0.0101784776079276</f>
        <v>0.44625536257922122</v>
      </c>
      <c r="R523" s="8">
        <v>46.647003173828125</v>
      </c>
      <c r="S523">
        <v>4.4762690000000001E-2</v>
      </c>
      <c r="T523">
        <v>5.6923229999999998E-2</v>
      </c>
      <c r="U523">
        <v>6.6973000000000005E-2</v>
      </c>
      <c r="V523">
        <v>7.6112280000000004E-2</v>
      </c>
      <c r="W523">
        <v>8.5100410000000001E-2</v>
      </c>
      <c r="X523">
        <v>9.4633439999999999E-2</v>
      </c>
      <c r="Y523">
        <v>0.10564850000000001</v>
      </c>
      <c r="Z523">
        <v>0.11993794000000001</v>
      </c>
      <c r="AA523">
        <v>0.14252988999999999</v>
      </c>
      <c r="AB523">
        <v>0.20737860999999999</v>
      </c>
    </row>
    <row r="524" spans="1:28">
      <c r="A524" s="1" t="s">
        <v>588</v>
      </c>
      <c r="B524" s="1" t="s">
        <v>589</v>
      </c>
      <c r="C524" s="1">
        <v>21</v>
      </c>
      <c r="D524" s="1">
        <v>1993</v>
      </c>
      <c r="E524" s="1" t="s">
        <v>592</v>
      </c>
      <c r="F524" s="9">
        <v>0.98234878678095849</v>
      </c>
      <c r="G524" s="13">
        <v>2</v>
      </c>
      <c r="H524" s="12">
        <v>10</v>
      </c>
      <c r="I524" s="15">
        <v>0.76700000000000002</v>
      </c>
      <c r="J524" s="2">
        <f>J525+0.038006555649542</f>
        <v>1.0011798489478325</v>
      </c>
      <c r="K524" s="2">
        <f>K525-0.0332258055287023</f>
        <v>0.96904554674702315</v>
      </c>
      <c r="L524" s="2">
        <f>L525-0.0232009983831836</f>
        <v>1.044584841497483</v>
      </c>
      <c r="M524" s="7">
        <v>73.468100000000007</v>
      </c>
      <c r="N524" s="7">
        <v>12.16870975</v>
      </c>
      <c r="O524" s="4">
        <f>O525-0.2541657756634</f>
        <v>2.5050678356374472</v>
      </c>
      <c r="P524" s="8">
        <f>P525-0.0126969981591815</f>
        <v>0.42898279864338701</v>
      </c>
      <c r="Q524" s="8">
        <f>Q525-0.0101784776079276</f>
        <v>0.45643384018714883</v>
      </c>
      <c r="R524" s="8">
        <v>50.076725006103516</v>
      </c>
      <c r="S524">
        <v>4.443735E-2</v>
      </c>
      <c r="T524">
        <v>5.6603580000000001E-2</v>
      </c>
      <c r="U524">
        <v>6.6665779999999994E-2</v>
      </c>
      <c r="V524">
        <v>7.5822490000000006E-2</v>
      </c>
      <c r="W524">
        <v>8.4833950000000005E-2</v>
      </c>
      <c r="X524">
        <v>9.4399559999999993E-2</v>
      </c>
      <c r="Y524">
        <v>0.10546456</v>
      </c>
      <c r="Z524">
        <v>0.11984404999999999</v>
      </c>
      <c r="AA524">
        <v>0.14265936000000001</v>
      </c>
      <c r="AB524">
        <v>0.20926929</v>
      </c>
    </row>
    <row r="525" spans="1:28">
      <c r="A525" s="1" t="s">
        <v>588</v>
      </c>
      <c r="B525" s="1" t="s">
        <v>589</v>
      </c>
      <c r="C525" s="1">
        <v>21</v>
      </c>
      <c r="D525" s="1">
        <v>1994</v>
      </c>
      <c r="E525" s="1" t="s">
        <v>593</v>
      </c>
      <c r="F525" s="9">
        <v>0.97527693451456088</v>
      </c>
      <c r="G525" s="13">
        <v>3</v>
      </c>
      <c r="H525" s="12">
        <v>10</v>
      </c>
      <c r="I525" s="15">
        <v>0.77100000000000002</v>
      </c>
      <c r="J525" s="2">
        <f>J526+0.038006555649542</f>
        <v>0.9631732932982906</v>
      </c>
      <c r="K525" s="2">
        <f>K526-0.0332258055287023</f>
        <v>1.0022713522757254</v>
      </c>
      <c r="L525" s="2">
        <f>L526-0.0232009983831836</f>
        <v>1.0677858398806666</v>
      </c>
      <c r="M525" s="7">
        <v>74.072500000000005</v>
      </c>
      <c r="N525" s="7">
        <v>12.310099599999999</v>
      </c>
      <c r="O525" s="4">
        <f>O526-0.2541657756634</f>
        <v>2.7592336113008473</v>
      </c>
      <c r="P525" s="8">
        <f>P526-0.0126969981591815</f>
        <v>0.44167979680256853</v>
      </c>
      <c r="Q525" s="8">
        <f>Q526-0.0101784776079276</f>
        <v>0.46661231779507645</v>
      </c>
      <c r="R525" s="8">
        <v>53.007644653320313</v>
      </c>
      <c r="S525">
        <v>4.8182250000000003E-2</v>
      </c>
      <c r="T525">
        <v>6.1376739999999999E-2</v>
      </c>
      <c r="U525">
        <v>7.1361339999999995E-2</v>
      </c>
      <c r="V525">
        <v>7.9973810000000006E-2</v>
      </c>
      <c r="W525">
        <v>8.8149160000000004E-2</v>
      </c>
      <c r="X525">
        <v>9.6602820000000006E-2</v>
      </c>
      <c r="Y525">
        <v>0.10618651</v>
      </c>
      <c r="Z525">
        <v>0.11843802</v>
      </c>
      <c r="AA525">
        <v>0.13759004999999999</v>
      </c>
      <c r="AB525">
        <v>0.19213932</v>
      </c>
    </row>
    <row r="526" spans="1:28">
      <c r="A526" s="1" t="s">
        <v>588</v>
      </c>
      <c r="B526" s="1" t="s">
        <v>589</v>
      </c>
      <c r="C526" s="1">
        <v>21</v>
      </c>
      <c r="D526" s="1">
        <v>1995</v>
      </c>
      <c r="E526" s="1" t="s">
        <v>594</v>
      </c>
      <c r="F526" s="9">
        <v>0.96888401323089957</v>
      </c>
      <c r="G526" s="13">
        <v>4</v>
      </c>
      <c r="H526" s="12">
        <v>10</v>
      </c>
      <c r="I526" s="15">
        <v>0.76700000000000002</v>
      </c>
      <c r="J526" s="2">
        <f>J527+0.038006555649542</f>
        <v>0.92516673764874857</v>
      </c>
      <c r="K526" s="2">
        <f>K527-0.0332258055287023</f>
        <v>1.0354971578044276</v>
      </c>
      <c r="L526" s="2">
        <f>L527-0.0232009983831836</f>
        <v>1.0909868382638501</v>
      </c>
      <c r="M526" s="7">
        <v>74.578299999999999</v>
      </c>
      <c r="N526" s="7">
        <v>12.58475018</v>
      </c>
      <c r="O526" s="4">
        <f>O527-0.2541657756634</f>
        <v>3.0133993869642475</v>
      </c>
      <c r="P526" s="8">
        <v>0.45437679496175004</v>
      </c>
      <c r="Q526" s="8">
        <v>0.47679079540300406</v>
      </c>
      <c r="R526" s="8">
        <v>53.915115356445313</v>
      </c>
      <c r="S526">
        <v>4.4119419999999999E-2</v>
      </c>
      <c r="T526">
        <v>5.8748710000000003E-2</v>
      </c>
      <c r="U526">
        <v>6.9655549999999997E-2</v>
      </c>
      <c r="V526">
        <v>7.8982620000000003E-2</v>
      </c>
      <c r="W526">
        <v>8.7784219999999996E-2</v>
      </c>
      <c r="X526">
        <v>9.6843949999999998E-2</v>
      </c>
      <c r="Y526">
        <v>0.10707323000000001</v>
      </c>
      <c r="Z526">
        <v>0.12009358000000001</v>
      </c>
      <c r="AA526">
        <v>0.14031766000000001</v>
      </c>
      <c r="AB526">
        <v>0.19638106</v>
      </c>
    </row>
    <row r="527" spans="1:28">
      <c r="A527" s="1" t="s">
        <v>588</v>
      </c>
      <c r="B527" s="1" t="s">
        <v>589</v>
      </c>
      <c r="C527" s="1">
        <v>21</v>
      </c>
      <c r="D527" s="1">
        <v>1996</v>
      </c>
      <c r="E527" s="1" t="s">
        <v>595</v>
      </c>
      <c r="F527" s="9">
        <v>0.96181216096450184</v>
      </c>
      <c r="G527" s="13">
        <v>5</v>
      </c>
      <c r="H527" s="12">
        <v>10</v>
      </c>
      <c r="I527" s="15">
        <v>0.77100000000000002</v>
      </c>
      <c r="J527" s="2">
        <v>0.88716018199920654</v>
      </c>
      <c r="K527" s="2">
        <v>1.0687229633331299</v>
      </c>
      <c r="L527" s="2">
        <v>1.1141878366470337</v>
      </c>
      <c r="M527" s="7">
        <v>75.077299999999994</v>
      </c>
      <c r="N527" s="7">
        <v>12.80161953</v>
      </c>
      <c r="O527" s="4">
        <v>3.2675651626276476</v>
      </c>
      <c r="P527" s="8">
        <v>0.46130900855623297</v>
      </c>
      <c r="Q527" s="8">
        <v>0.47378430653434084</v>
      </c>
      <c r="R527" s="8">
        <v>56.736335754394531</v>
      </c>
      <c r="S527">
        <v>4.6007199999999998E-2</v>
      </c>
      <c r="T527">
        <v>5.7894519999999998E-2</v>
      </c>
      <c r="U527">
        <v>6.782067E-2</v>
      </c>
      <c r="V527">
        <v>7.6900099999999999E-2</v>
      </c>
      <c r="W527">
        <v>8.5856409999999994E-2</v>
      </c>
      <c r="X527">
        <v>9.5363539999999997E-2</v>
      </c>
      <c r="Y527">
        <v>0.10633152999999999</v>
      </c>
      <c r="Z527">
        <v>0.12048513</v>
      </c>
      <c r="AA527">
        <v>0.14254530000000001</v>
      </c>
      <c r="AB527">
        <v>0.20079561000000001</v>
      </c>
    </row>
    <row r="528" spans="1:28">
      <c r="A528" s="1" t="s">
        <v>588</v>
      </c>
      <c r="B528" s="1" t="s">
        <v>589</v>
      </c>
      <c r="C528" s="1">
        <v>21</v>
      </c>
      <c r="D528" s="1">
        <v>1997</v>
      </c>
      <c r="E528" s="1" t="s">
        <v>596</v>
      </c>
      <c r="F528" s="9">
        <v>0.95085833336586356</v>
      </c>
      <c r="G528" s="13">
        <v>6</v>
      </c>
      <c r="H528" s="12">
        <v>10</v>
      </c>
      <c r="I528" s="15">
        <v>0.76900000000000002</v>
      </c>
      <c r="J528" s="3">
        <f>AVERAGE(J527,J529)</f>
        <v>0.81985875964164734</v>
      </c>
      <c r="K528" s="3">
        <f>AVERAGE(K527,K529)</f>
        <v>1.1229430437088013</v>
      </c>
      <c r="L528" s="3">
        <f>AVERAGE(L527,L529)</f>
        <v>1.1384813189506531</v>
      </c>
      <c r="M528" s="7">
        <v>75.177899999999994</v>
      </c>
      <c r="N528" s="7">
        <v>13.13873959</v>
      </c>
      <c r="O528" s="4">
        <v>5.191132463207154</v>
      </c>
      <c r="P528" s="8">
        <v>0.47561805773426885</v>
      </c>
      <c r="Q528" s="8">
        <v>0.48699504232672197</v>
      </c>
      <c r="R528" s="8">
        <v>62.522411346435547</v>
      </c>
      <c r="S528">
        <v>4.1773039999999997E-2</v>
      </c>
      <c r="T528">
        <v>5.7945440000000001E-2</v>
      </c>
      <c r="U528">
        <v>6.9350330000000002E-2</v>
      </c>
      <c r="V528">
        <v>7.8825549999999994E-2</v>
      </c>
      <c r="W528">
        <v>8.7616680000000002E-2</v>
      </c>
      <c r="X528">
        <v>9.6575759999999997E-2</v>
      </c>
      <c r="Y528">
        <v>0.10664423000000001</v>
      </c>
      <c r="Z528">
        <v>0.1194759</v>
      </c>
      <c r="AA528">
        <v>0.13966698999999999</v>
      </c>
      <c r="AB528">
        <v>0.20212606</v>
      </c>
    </row>
    <row r="529" spans="1:28">
      <c r="A529" s="1" t="s">
        <v>588</v>
      </c>
      <c r="B529" s="1" t="s">
        <v>589</v>
      </c>
      <c r="C529" s="1">
        <v>21</v>
      </c>
      <c r="D529" s="1">
        <v>1998</v>
      </c>
      <c r="E529" s="1" t="s">
        <v>597</v>
      </c>
      <c r="F529" s="9">
        <v>0.94024397125859371</v>
      </c>
      <c r="G529" s="13">
        <v>7</v>
      </c>
      <c r="H529" s="12">
        <v>10</v>
      </c>
      <c r="I529" s="15">
        <v>0.76300000000000001</v>
      </c>
      <c r="J529" s="2">
        <v>0.75255733728408813</v>
      </c>
      <c r="K529" s="2">
        <v>1.1771631240844727</v>
      </c>
      <c r="L529" s="2">
        <v>1.1627748012542725</v>
      </c>
      <c r="M529" s="7">
        <v>75.340999999999994</v>
      </c>
      <c r="N529" s="7">
        <v>13.692399979999999</v>
      </c>
      <c r="O529" s="4">
        <v>3.5048818314312911</v>
      </c>
      <c r="P529" s="8">
        <v>0.47496145069414808</v>
      </c>
      <c r="Q529" s="8">
        <v>0.49187995806085655</v>
      </c>
      <c r="R529" s="8">
        <v>64.179290771484375</v>
      </c>
      <c r="S529">
        <v>2.1585E-2</v>
      </c>
      <c r="T529">
        <v>3.5973940000000003E-2</v>
      </c>
      <c r="U529">
        <v>4.6238359999999999E-2</v>
      </c>
      <c r="V529">
        <v>5.6073070000000003E-2</v>
      </c>
      <c r="W529">
        <v>6.6587690000000005E-2</v>
      </c>
      <c r="X529">
        <v>7.8789609999999996E-2</v>
      </c>
      <c r="Y529">
        <v>9.4208340000000002E-2</v>
      </c>
      <c r="Z529">
        <v>0.11606067</v>
      </c>
      <c r="AA529">
        <v>0.15411027999999999</v>
      </c>
      <c r="AB529">
        <v>0.33037306999999999</v>
      </c>
    </row>
    <row r="530" spans="1:28">
      <c r="A530" s="1" t="s">
        <v>588</v>
      </c>
      <c r="B530" s="1" t="s">
        <v>589</v>
      </c>
      <c r="C530" s="1">
        <v>21</v>
      </c>
      <c r="D530" s="1">
        <v>1999</v>
      </c>
      <c r="E530" s="1" t="s">
        <v>598</v>
      </c>
      <c r="F530" s="9">
        <v>0.90191324465184997</v>
      </c>
      <c r="G530" s="13">
        <v>8</v>
      </c>
      <c r="H530" s="12">
        <v>10</v>
      </c>
      <c r="I530" s="15">
        <v>0.76200000000000001</v>
      </c>
      <c r="J530" s="3">
        <f>AVERAGE(J529,J531)</f>
        <v>0.71334183216094971</v>
      </c>
      <c r="K530" s="3">
        <f>AVERAGE(K529,K531)</f>
        <v>1.0720970332622528</v>
      </c>
      <c r="L530" s="3">
        <f>AVERAGE(L529,L531)</f>
        <v>0.99500510096549988</v>
      </c>
      <c r="M530" s="7">
        <v>75.720299999999995</v>
      </c>
      <c r="N530" s="7">
        <v>14.56196976</v>
      </c>
      <c r="O530" s="4">
        <v>5.2574534244538285</v>
      </c>
      <c r="P530" s="8">
        <v>0.44106135952076392</v>
      </c>
      <c r="Q530" s="8">
        <v>0.48435728845850756</v>
      </c>
      <c r="R530" s="8">
        <v>64.862075805664063</v>
      </c>
      <c r="S530">
        <v>4.1944429999999998E-2</v>
      </c>
      <c r="T530">
        <v>5.8206920000000002E-2</v>
      </c>
      <c r="U530">
        <v>6.9551360000000007E-2</v>
      </c>
      <c r="V530">
        <v>7.8926389999999999E-2</v>
      </c>
      <c r="W530">
        <v>8.7599060000000006E-2</v>
      </c>
      <c r="X530">
        <v>9.6423809999999999E-2</v>
      </c>
      <c r="Y530">
        <v>0.10633724</v>
      </c>
      <c r="Z530">
        <v>0.11898373</v>
      </c>
      <c r="AA530">
        <v>0.13896401</v>
      </c>
      <c r="AB530">
        <v>0.20306304999999999</v>
      </c>
    </row>
    <row r="531" spans="1:28">
      <c r="A531" s="1" t="s">
        <v>588</v>
      </c>
      <c r="B531" s="1" t="s">
        <v>589</v>
      </c>
      <c r="C531" s="1">
        <v>21</v>
      </c>
      <c r="D531" s="1">
        <v>2000</v>
      </c>
      <c r="E531" s="1" t="s">
        <v>599</v>
      </c>
      <c r="F531" s="9">
        <v>0.86349765167226389</v>
      </c>
      <c r="G531" s="13">
        <v>9</v>
      </c>
      <c r="H531" s="12">
        <v>10</v>
      </c>
      <c r="I531" s="15">
        <v>0.76200000000000001</v>
      </c>
      <c r="J531" s="2">
        <v>0.67412632703781128</v>
      </c>
      <c r="K531" s="2">
        <v>0.96703094244003296</v>
      </c>
      <c r="L531" s="2">
        <v>0.82723540067672729</v>
      </c>
      <c r="M531" s="7">
        <v>76.195700000000002</v>
      </c>
      <c r="N531" s="7">
        <v>14.750599859999999</v>
      </c>
      <c r="O531" s="4">
        <v>3.365877566896728</v>
      </c>
      <c r="P531" s="8">
        <v>0.50135176550599947</v>
      </c>
      <c r="Q531" s="8">
        <v>0.53812594009628745</v>
      </c>
      <c r="R531" s="8">
        <v>67.920753479003906</v>
      </c>
      <c r="S531">
        <v>4.1943359999999999E-2</v>
      </c>
      <c r="T531">
        <v>5.6737849999999999E-2</v>
      </c>
      <c r="U531">
        <v>6.777598E-2</v>
      </c>
      <c r="V531">
        <v>7.7230289999999993E-2</v>
      </c>
      <c r="W531">
        <v>8.6173910000000006E-2</v>
      </c>
      <c r="X531">
        <v>9.5413689999999995E-2</v>
      </c>
      <c r="Y531">
        <v>0.1059061</v>
      </c>
      <c r="Z531">
        <v>0.11939426</v>
      </c>
      <c r="AA531">
        <v>0.14080148000000001</v>
      </c>
      <c r="AB531">
        <v>0.20862307999999999</v>
      </c>
    </row>
    <row r="532" spans="1:28">
      <c r="A532" s="1" t="s">
        <v>588</v>
      </c>
      <c r="B532" s="1" t="s">
        <v>589</v>
      </c>
      <c r="C532" s="1">
        <v>21</v>
      </c>
      <c r="D532" s="1">
        <v>2001</v>
      </c>
      <c r="E532" s="1" t="s">
        <v>600</v>
      </c>
      <c r="F532" s="9">
        <v>0.86694915278935725</v>
      </c>
      <c r="G532" s="13">
        <v>10</v>
      </c>
      <c r="H532" s="12">
        <v>10</v>
      </c>
      <c r="I532" s="15">
        <v>0.75700000000000001</v>
      </c>
      <c r="J532" s="3">
        <f>AVERAGE(J531,J533)</f>
        <v>0.73198166489601135</v>
      </c>
      <c r="K532" s="3">
        <f>AVERAGE(K531,K533)</f>
        <v>0.92506057024002075</v>
      </c>
      <c r="L532" s="3">
        <f>AVERAGE(L531,L533)</f>
        <v>0.80057427287101746</v>
      </c>
      <c r="M532" s="7">
        <v>76.543300000000002</v>
      </c>
      <c r="N532" s="7">
        <v>15.600250239999999</v>
      </c>
      <c r="O532" s="4">
        <v>3.0541235019792907</v>
      </c>
      <c r="P532" s="8">
        <v>0.51746634220588128</v>
      </c>
      <c r="Q532" s="8">
        <v>0.52787442342435131</v>
      </c>
      <c r="R532" s="8">
        <v>69.068206787109375</v>
      </c>
      <c r="S532">
        <v>4.2044239999999997E-2</v>
      </c>
      <c r="T532">
        <v>5.711339E-2</v>
      </c>
      <c r="U532">
        <v>6.8275150000000007E-2</v>
      </c>
      <c r="V532">
        <v>7.7793379999999995E-2</v>
      </c>
      <c r="W532">
        <v>8.6767999999999998E-2</v>
      </c>
      <c r="X532">
        <v>9.6012860000000005E-2</v>
      </c>
      <c r="Y532">
        <v>0.10647845</v>
      </c>
      <c r="Z532">
        <v>0.11987636</v>
      </c>
      <c r="AA532">
        <v>0.14097638000000001</v>
      </c>
      <c r="AB532">
        <v>0.20466181999999999</v>
      </c>
    </row>
    <row r="533" spans="1:28">
      <c r="A533" s="1" t="s">
        <v>588</v>
      </c>
      <c r="B533" s="1" t="s">
        <v>589</v>
      </c>
      <c r="C533" s="1">
        <v>21</v>
      </c>
      <c r="D533" s="1">
        <v>2002</v>
      </c>
      <c r="E533" s="1" t="s">
        <v>601</v>
      </c>
      <c r="F533" s="9">
        <v>0.86997632204223996</v>
      </c>
      <c r="G533" s="13">
        <v>11</v>
      </c>
      <c r="H533" s="12">
        <v>10</v>
      </c>
      <c r="I533" s="15">
        <v>0.75700000000000001</v>
      </c>
      <c r="J533" s="2">
        <v>0.78983700275421143</v>
      </c>
      <c r="K533" s="2">
        <v>0.88309019804000854</v>
      </c>
      <c r="L533" s="2">
        <v>0.77391314506530762</v>
      </c>
      <c r="M533" s="7">
        <v>76.790400000000005</v>
      </c>
      <c r="N533" s="7">
        <v>16.108619690000001</v>
      </c>
      <c r="O533" s="4">
        <v>3.3774180710590969</v>
      </c>
      <c r="P533" s="8">
        <v>0.52321187466863761</v>
      </c>
      <c r="Q533" s="8">
        <v>0.51330093086153894</v>
      </c>
      <c r="R533" s="8">
        <v>69.357208251953125</v>
      </c>
      <c r="S533">
        <v>2.0804159999999999E-2</v>
      </c>
      <c r="T533">
        <v>3.5382579999999997E-2</v>
      </c>
      <c r="U533">
        <v>4.5886589999999998E-2</v>
      </c>
      <c r="V533">
        <v>5.5958460000000002E-2</v>
      </c>
      <c r="W533">
        <v>6.6710110000000003E-2</v>
      </c>
      <c r="X533">
        <v>7.9152749999999994E-2</v>
      </c>
      <c r="Y533">
        <v>9.4818260000000001E-2</v>
      </c>
      <c r="Z533">
        <v>0.11691849</v>
      </c>
      <c r="AA533">
        <v>0.15516594</v>
      </c>
      <c r="AB533">
        <v>0.32920263999999999</v>
      </c>
    </row>
    <row r="534" spans="1:28">
      <c r="A534" s="1" t="s">
        <v>588</v>
      </c>
      <c r="B534" s="1" t="s">
        <v>589</v>
      </c>
      <c r="C534" s="1">
        <v>21</v>
      </c>
      <c r="D534" s="1">
        <v>2003</v>
      </c>
      <c r="E534" s="1" t="s">
        <v>602</v>
      </c>
      <c r="F534" s="9">
        <v>0.89802730653172913</v>
      </c>
      <c r="G534" s="13">
        <v>12</v>
      </c>
      <c r="H534" s="12">
        <v>10</v>
      </c>
      <c r="I534" s="15">
        <v>0.76400000000000001</v>
      </c>
      <c r="J534" s="2">
        <v>0.89921671152114868</v>
      </c>
      <c r="K534" s="2">
        <v>0.84939956665039063</v>
      </c>
      <c r="L534" s="2">
        <v>0.89858651161193848</v>
      </c>
      <c r="M534" s="7">
        <v>76.6721</v>
      </c>
      <c r="N534" s="7">
        <v>16.601680760000001</v>
      </c>
      <c r="O534" s="4">
        <v>2.8981972778051102</v>
      </c>
      <c r="P534" s="8">
        <v>0.51003594502118288</v>
      </c>
      <c r="Q534" s="8">
        <v>0.51321031357050162</v>
      </c>
      <c r="R534" s="8">
        <v>71.570014953613281</v>
      </c>
      <c r="S534">
        <v>3.0086729999999999E-2</v>
      </c>
      <c r="T534">
        <v>4.5085390000000003E-2</v>
      </c>
      <c r="U534">
        <v>5.5959750000000003E-2</v>
      </c>
      <c r="V534">
        <v>6.5809339999999994E-2</v>
      </c>
      <c r="W534">
        <v>7.5764300000000007E-2</v>
      </c>
      <c r="X534">
        <v>8.6755330000000005E-2</v>
      </c>
      <c r="Y534">
        <v>0.10005516</v>
      </c>
      <c r="Z534">
        <v>0.11820053</v>
      </c>
      <c r="AA534">
        <v>0.14868745999999999</v>
      </c>
      <c r="AB534">
        <v>0.27359600000000001</v>
      </c>
    </row>
    <row r="535" spans="1:28">
      <c r="A535" s="1" t="s">
        <v>588</v>
      </c>
      <c r="B535" s="1" t="s">
        <v>589</v>
      </c>
      <c r="C535" s="1">
        <v>21</v>
      </c>
      <c r="D535" s="1">
        <v>2004</v>
      </c>
      <c r="E535" s="1" t="s">
        <v>603</v>
      </c>
      <c r="F535" s="9">
        <v>0.91411542202155782</v>
      </c>
      <c r="G535" s="13">
        <v>13</v>
      </c>
      <c r="H535" s="12">
        <v>10</v>
      </c>
      <c r="I535" s="15">
        <v>0.74299999999999999</v>
      </c>
      <c r="J535" s="2">
        <v>0.9028465747833252</v>
      </c>
      <c r="K535" s="2">
        <v>0.91373801231384277</v>
      </c>
      <c r="L535" s="2">
        <v>1.0157959461212158</v>
      </c>
      <c r="M535" s="7">
        <v>77.484800000000007</v>
      </c>
      <c r="N535" s="7">
        <v>16.34767914</v>
      </c>
      <c r="O535" s="4">
        <v>4.2923552193448415</v>
      </c>
      <c r="P535" s="8">
        <v>0.5505478842641478</v>
      </c>
      <c r="Q535" s="8">
        <v>0.56501752612159994</v>
      </c>
      <c r="R535" s="8">
        <v>73.915756225585938</v>
      </c>
      <c r="S535">
        <v>4.1296979999999997E-2</v>
      </c>
      <c r="T535">
        <v>5.6803180000000002E-2</v>
      </c>
      <c r="U535">
        <v>6.8124779999999996E-2</v>
      </c>
      <c r="V535">
        <v>7.7705940000000001E-2</v>
      </c>
      <c r="W535">
        <v>8.669876E-2</v>
      </c>
      <c r="X535">
        <v>9.5936729999999998E-2</v>
      </c>
      <c r="Y535">
        <v>0.10637961</v>
      </c>
      <c r="Z535">
        <v>0.1197488</v>
      </c>
      <c r="AA535">
        <v>0.14086360000000001</v>
      </c>
      <c r="AB535">
        <v>0.20644162999999999</v>
      </c>
    </row>
    <row r="536" spans="1:28">
      <c r="A536" s="1" t="s">
        <v>588</v>
      </c>
      <c r="B536" s="1" t="s">
        <v>589</v>
      </c>
      <c r="C536" s="1">
        <v>21</v>
      </c>
      <c r="D536" s="1">
        <v>2005</v>
      </c>
      <c r="E536" s="1" t="s">
        <v>604</v>
      </c>
      <c r="F536" s="9">
        <v>0.89425809614041429</v>
      </c>
      <c r="G536" s="13">
        <v>14</v>
      </c>
      <c r="H536" s="12">
        <v>10</v>
      </c>
      <c r="I536" s="15">
        <v>0.74</v>
      </c>
      <c r="J536" s="2">
        <v>0.88703858852386475</v>
      </c>
      <c r="K536" s="2">
        <v>0.88354158401489258</v>
      </c>
      <c r="L536" s="2">
        <v>0.90210366249084473</v>
      </c>
      <c r="M536" s="7">
        <v>77.715100000000007</v>
      </c>
      <c r="N536" s="7">
        <v>16.706159589999999</v>
      </c>
      <c r="O536" s="4">
        <v>3.6183409240603481</v>
      </c>
      <c r="P536" s="8">
        <v>0.59811270781250647</v>
      </c>
      <c r="Q536" s="8">
        <v>0.60451347023378765</v>
      </c>
      <c r="R536" s="8">
        <v>74.884025573730469</v>
      </c>
      <c r="S536">
        <v>4.2155079999999998E-2</v>
      </c>
      <c r="T536">
        <v>5.7038239999999997E-2</v>
      </c>
      <c r="U536">
        <v>6.8154439999999997E-2</v>
      </c>
      <c r="V536">
        <v>7.7676930000000005E-2</v>
      </c>
      <c r="W536">
        <v>8.6680709999999994E-2</v>
      </c>
      <c r="X536">
        <v>9.5972329999999995E-2</v>
      </c>
      <c r="Y536">
        <v>0.10650239</v>
      </c>
      <c r="Z536">
        <v>0.11998836</v>
      </c>
      <c r="AA536">
        <v>0.14121110000000001</v>
      </c>
      <c r="AB536">
        <v>0.20462043999999999</v>
      </c>
    </row>
    <row r="537" spans="1:28">
      <c r="A537" s="1" t="s">
        <v>588</v>
      </c>
      <c r="B537" s="1" t="s">
        <v>589</v>
      </c>
      <c r="C537" s="1">
        <v>21</v>
      </c>
      <c r="D537" s="1">
        <v>2006</v>
      </c>
      <c r="E537" s="1" t="s">
        <v>605</v>
      </c>
      <c r="F537" s="9">
        <v>0.9191755043529527</v>
      </c>
      <c r="G537" s="13">
        <v>15</v>
      </c>
      <c r="H537" s="12">
        <v>10</v>
      </c>
      <c r="I537" s="15">
        <v>0.74</v>
      </c>
      <c r="J537" s="2">
        <v>0.95663565397262573</v>
      </c>
      <c r="K537" s="2">
        <v>0.8998410701751709</v>
      </c>
      <c r="L537" s="2">
        <v>1.026472806930542</v>
      </c>
      <c r="M537" s="7">
        <v>78.4191</v>
      </c>
      <c r="N537" s="7">
        <v>16.865009310000001</v>
      </c>
      <c r="O537" s="4">
        <v>5.409482633347551</v>
      </c>
      <c r="P537" s="8">
        <v>0.64870215419654975</v>
      </c>
      <c r="Q537" s="8">
        <v>0.64918178039443553</v>
      </c>
      <c r="R537" s="8">
        <v>76.04498291015625</v>
      </c>
      <c r="S537">
        <v>4.1892069999999997E-2</v>
      </c>
      <c r="T537">
        <v>5.723611E-2</v>
      </c>
      <c r="U537">
        <v>6.8473049999999994E-2</v>
      </c>
      <c r="V537">
        <v>7.7996460000000004E-2</v>
      </c>
      <c r="W537">
        <v>8.6941439999999995E-2</v>
      </c>
      <c r="X537">
        <v>9.6132110000000007E-2</v>
      </c>
      <c r="Y537">
        <v>0.10651840999999999</v>
      </c>
      <c r="Z537">
        <v>0.11980119</v>
      </c>
      <c r="AA537">
        <v>0.14071889000000001</v>
      </c>
      <c r="AB537">
        <v>0.20429026</v>
      </c>
    </row>
    <row r="538" spans="1:28">
      <c r="A538" s="1" t="s">
        <v>588</v>
      </c>
      <c r="B538" s="1" t="s">
        <v>589</v>
      </c>
      <c r="C538" s="1">
        <v>21</v>
      </c>
      <c r="D538" s="1">
        <v>2007</v>
      </c>
      <c r="E538" s="1" t="s">
        <v>606</v>
      </c>
      <c r="F538" s="9">
        <v>0.90448564750195337</v>
      </c>
      <c r="G538" s="13">
        <v>16</v>
      </c>
      <c r="H538" s="12">
        <v>10</v>
      </c>
      <c r="I538" s="15">
        <v>0.74199999999999999</v>
      </c>
      <c r="J538" s="2">
        <v>0.89348423480987549</v>
      </c>
      <c r="K538" s="2">
        <v>0.94562345743179321</v>
      </c>
      <c r="L538" s="2">
        <v>1.0099954605102539</v>
      </c>
      <c r="M538" s="7">
        <v>78.593599999999995</v>
      </c>
      <c r="N538" s="7">
        <v>16.923160549999999</v>
      </c>
      <c r="O538" s="4">
        <v>6.3835889272679367</v>
      </c>
      <c r="P538" s="8">
        <v>0.67899071594199323</v>
      </c>
      <c r="Q538" s="8">
        <v>0.69228076640066494</v>
      </c>
      <c r="R538" s="8">
        <v>78.416824340820313</v>
      </c>
      <c r="S538">
        <v>4.2271490000000002E-2</v>
      </c>
      <c r="T538">
        <v>5.7518350000000003E-2</v>
      </c>
      <c r="U538">
        <v>6.8663440000000006E-2</v>
      </c>
      <c r="V538">
        <v>7.8100500000000003E-2</v>
      </c>
      <c r="W538">
        <v>8.6960499999999996E-2</v>
      </c>
      <c r="X538">
        <v>9.6062739999999994E-2</v>
      </c>
      <c r="Y538">
        <v>0.10635108</v>
      </c>
      <c r="Z538">
        <v>0.11951723</v>
      </c>
      <c r="AA538">
        <v>0.14028872000000001</v>
      </c>
      <c r="AB538">
        <v>0.20426599000000001</v>
      </c>
    </row>
    <row r="539" spans="1:28">
      <c r="A539" s="1" t="s">
        <v>588</v>
      </c>
      <c r="B539" s="1" t="s">
        <v>589</v>
      </c>
      <c r="C539" s="1">
        <v>21</v>
      </c>
      <c r="D539" s="1">
        <v>2008</v>
      </c>
      <c r="E539" s="1" t="s">
        <v>607</v>
      </c>
      <c r="F539" s="9">
        <v>0.95492314721019911</v>
      </c>
      <c r="G539" s="13">
        <v>17</v>
      </c>
      <c r="H539" s="12">
        <v>10</v>
      </c>
      <c r="I539" s="15">
        <v>0.746</v>
      </c>
      <c r="J539" s="2">
        <v>1.1227173805236816</v>
      </c>
      <c r="K539" s="2">
        <v>1.0078496932983398</v>
      </c>
      <c r="L539" s="2">
        <v>0.93939745426177979</v>
      </c>
      <c r="M539" s="7">
        <v>79.134600000000006</v>
      </c>
      <c r="N539" s="7">
        <v>16.958179470000001</v>
      </c>
      <c r="O539" s="4">
        <v>3.3462795436053057</v>
      </c>
      <c r="P539" s="8">
        <v>0.66313252823982305</v>
      </c>
      <c r="Q539" s="8">
        <v>0.68418268794947423</v>
      </c>
      <c r="R539" s="8">
        <v>78.927017211914063</v>
      </c>
      <c r="S539">
        <v>4.3665879999999997E-2</v>
      </c>
      <c r="T539">
        <v>5.8638099999999999E-2</v>
      </c>
      <c r="U539">
        <v>6.9541409999999998E-2</v>
      </c>
      <c r="V539">
        <v>7.8754679999999994E-2</v>
      </c>
      <c r="W539">
        <v>8.7392919999999999E-2</v>
      </c>
      <c r="X539">
        <v>9.62586E-2</v>
      </c>
      <c r="Y539">
        <v>0.10627147000000001</v>
      </c>
      <c r="Z539">
        <v>0.11907531</v>
      </c>
      <c r="AA539">
        <v>0.13925541999999999</v>
      </c>
      <c r="AB539">
        <v>0.20114619</v>
      </c>
    </row>
    <row r="540" spans="1:28">
      <c r="A540" s="1" t="s">
        <v>588</v>
      </c>
      <c r="B540" s="1" t="s">
        <v>589</v>
      </c>
      <c r="C540" s="1">
        <v>21</v>
      </c>
      <c r="D540" s="1">
        <v>2009</v>
      </c>
      <c r="E540" s="1" t="s">
        <v>608</v>
      </c>
      <c r="F540" s="9">
        <v>0.97057003026014999</v>
      </c>
      <c r="G540" s="13">
        <v>18</v>
      </c>
      <c r="H540" s="12">
        <v>10</v>
      </c>
      <c r="I540" s="15">
        <v>0.78700000000000003</v>
      </c>
      <c r="J540" s="2">
        <v>1.1504745483398438</v>
      </c>
      <c r="K540" s="2">
        <v>1.0689043998718262</v>
      </c>
      <c r="L540" s="2">
        <v>1.0515179634094238</v>
      </c>
      <c r="M540" s="7">
        <v>79.270399999999995</v>
      </c>
      <c r="N540" s="7">
        <v>17.012220379999999</v>
      </c>
      <c r="O540" s="4">
        <v>-8.380319592367087</v>
      </c>
      <c r="P540" s="8">
        <v>0.57264288520012741</v>
      </c>
      <c r="Q540" s="8">
        <v>0.55857583163800051</v>
      </c>
      <c r="R540" s="8">
        <v>78.20172119140625</v>
      </c>
      <c r="S540">
        <v>4.166193E-2</v>
      </c>
      <c r="T540">
        <v>5.6756470000000003E-2</v>
      </c>
      <c r="U540">
        <v>6.7957240000000002E-2</v>
      </c>
      <c r="V540">
        <v>7.7519190000000002E-2</v>
      </c>
      <c r="W540">
        <v>8.6542350000000004E-2</v>
      </c>
      <c r="X540">
        <v>9.5843940000000002E-2</v>
      </c>
      <c r="Y540">
        <v>0.10638191</v>
      </c>
      <c r="Z540">
        <v>0.1198864</v>
      </c>
      <c r="AA540">
        <v>0.14119517000000001</v>
      </c>
      <c r="AB540">
        <v>0.20625541999999999</v>
      </c>
    </row>
    <row r="541" spans="1:28">
      <c r="A541" s="1" t="s">
        <v>588</v>
      </c>
      <c r="B541" s="1" t="s">
        <v>589</v>
      </c>
      <c r="C541" s="1">
        <v>21</v>
      </c>
      <c r="D541" s="1">
        <v>2010</v>
      </c>
      <c r="E541" s="1" t="s">
        <v>609</v>
      </c>
      <c r="F541" s="9">
        <v>0.91745798346917729</v>
      </c>
      <c r="G541" s="13">
        <v>19</v>
      </c>
      <c r="H541" s="12">
        <v>10</v>
      </c>
      <c r="I541" s="15">
        <v>0.79600000000000004</v>
      </c>
      <c r="J541" s="2">
        <v>1.0210058689117432</v>
      </c>
      <c r="K541" s="2">
        <v>1.0019823312759399</v>
      </c>
      <c r="L541" s="2">
        <v>0.91739135980606079</v>
      </c>
      <c r="M541" s="7">
        <v>79.703900000000004</v>
      </c>
      <c r="N541" s="7">
        <v>17.148389819999998</v>
      </c>
      <c r="O541" s="4">
        <v>0.90277138028973525</v>
      </c>
      <c r="P541" s="8">
        <v>0.64274822599517556</v>
      </c>
      <c r="Q541" s="8">
        <v>0.63216658033106388</v>
      </c>
      <c r="R541" s="8">
        <v>78.665412902832031</v>
      </c>
      <c r="S541">
        <v>4.0476020000000001E-2</v>
      </c>
      <c r="T541">
        <v>5.6618960000000003E-2</v>
      </c>
      <c r="U541">
        <v>6.8170930000000005E-2</v>
      </c>
      <c r="V541">
        <v>7.7843519999999999E-2</v>
      </c>
      <c r="W541">
        <v>8.6862889999999998E-2</v>
      </c>
      <c r="X541">
        <v>9.6088170000000001E-2</v>
      </c>
      <c r="Y541">
        <v>0.10648692</v>
      </c>
      <c r="Z541">
        <v>0.11977793</v>
      </c>
      <c r="AA541">
        <v>0.14077179000000001</v>
      </c>
      <c r="AB541">
        <v>0.20690286999999999</v>
      </c>
    </row>
    <row r="542" spans="1:28">
      <c r="A542" s="1" t="s">
        <v>588</v>
      </c>
      <c r="B542" s="1" t="s">
        <v>589</v>
      </c>
      <c r="C542" s="1">
        <v>21</v>
      </c>
      <c r="D542" s="1">
        <v>2011</v>
      </c>
      <c r="E542" s="1" t="s">
        <v>610</v>
      </c>
      <c r="F542" s="9">
        <v>0.91327166985777952</v>
      </c>
      <c r="G542" s="13">
        <v>20</v>
      </c>
      <c r="H542" s="12">
        <v>10</v>
      </c>
      <c r="I542" s="15">
        <v>0.78200000000000003</v>
      </c>
      <c r="J542" s="2">
        <v>0.98365539312362671</v>
      </c>
      <c r="K542" s="2">
        <v>1.0452075004577637</v>
      </c>
      <c r="L542" s="2">
        <v>0.94171947240829468</v>
      </c>
      <c r="M542" s="7">
        <v>79.990499999999997</v>
      </c>
      <c r="N542" s="7">
        <v>17.000900269999999</v>
      </c>
      <c r="O542" s="4">
        <v>0.65202324321795402</v>
      </c>
      <c r="P542" s="8">
        <v>0.70247145808571287</v>
      </c>
      <c r="Q542" s="8">
        <v>0.69030760470000874</v>
      </c>
      <c r="R542" s="8">
        <v>79.095947265625</v>
      </c>
      <c r="S542">
        <v>4.054845E-2</v>
      </c>
      <c r="T542">
        <v>5.6979790000000002E-2</v>
      </c>
      <c r="U542">
        <v>6.8503140000000004E-2</v>
      </c>
      <c r="V542">
        <v>7.8054269999999995E-2</v>
      </c>
      <c r="W542">
        <v>8.6908479999999996E-2</v>
      </c>
      <c r="X542">
        <v>9.5934320000000003E-2</v>
      </c>
      <c r="Y542">
        <v>0.10609295000000001</v>
      </c>
      <c r="Z542">
        <v>0.11908489</v>
      </c>
      <c r="AA542">
        <v>0.13970778</v>
      </c>
      <c r="AB542">
        <v>0.20818595000000001</v>
      </c>
    </row>
    <row r="543" spans="1:28">
      <c r="A543" s="1" t="s">
        <v>588</v>
      </c>
      <c r="B543" s="1" t="s">
        <v>589</v>
      </c>
      <c r="C543" s="1">
        <v>21</v>
      </c>
      <c r="D543" s="1">
        <v>2012</v>
      </c>
      <c r="E543" s="1" t="s">
        <v>611</v>
      </c>
      <c r="F543" s="9">
        <v>0.90747859911003015</v>
      </c>
      <c r="G543" s="13">
        <v>21</v>
      </c>
      <c r="H543" s="12">
        <v>10</v>
      </c>
      <c r="I543" s="15">
        <v>0.76600000000000001</v>
      </c>
      <c r="J543" s="2">
        <v>1.0249090194702148</v>
      </c>
      <c r="K543" s="2">
        <v>1.0090670585632324</v>
      </c>
      <c r="L543" s="2">
        <v>0.83215898275375366</v>
      </c>
      <c r="M543" s="7">
        <v>80.128399999999999</v>
      </c>
      <c r="N543" s="7">
        <v>16.989189150000001</v>
      </c>
      <c r="O543" s="4">
        <v>-2.8437050202525143</v>
      </c>
      <c r="P543" s="8">
        <v>0.72891588930235041</v>
      </c>
      <c r="Q543" s="8">
        <v>0.6949284191506907</v>
      </c>
      <c r="R543" s="8">
        <v>78.737068176269531</v>
      </c>
      <c r="S543">
        <v>3.8666310000000002E-2</v>
      </c>
      <c r="T543">
        <v>5.5863040000000003E-2</v>
      </c>
      <c r="U543">
        <v>6.7755449999999995E-2</v>
      </c>
      <c r="V543">
        <v>7.7544109999999999E-2</v>
      </c>
      <c r="W543">
        <v>8.6581790000000006E-2</v>
      </c>
      <c r="X543">
        <v>9.5772019999999999E-2</v>
      </c>
      <c r="Y543">
        <v>0.10610193</v>
      </c>
      <c r="Z543">
        <v>0.11931066</v>
      </c>
      <c r="AA543">
        <v>0.14031974999999999</v>
      </c>
      <c r="AB543">
        <v>0.21208493</v>
      </c>
    </row>
    <row r="544" spans="1:28">
      <c r="A544" s="1" t="s">
        <v>588</v>
      </c>
      <c r="B544" s="1" t="s">
        <v>589</v>
      </c>
      <c r="C544" s="1">
        <v>21</v>
      </c>
      <c r="D544" s="1">
        <v>2013</v>
      </c>
      <c r="E544" s="1" t="s">
        <v>612</v>
      </c>
      <c r="F544" s="9">
        <v>0.8878472029632577</v>
      </c>
      <c r="G544" s="13">
        <v>22</v>
      </c>
      <c r="H544" s="12">
        <v>10</v>
      </c>
      <c r="I544" s="15">
        <v>0.78100000000000003</v>
      </c>
      <c r="J544" s="2">
        <v>1.0078834295272827</v>
      </c>
      <c r="K544" s="2">
        <v>0.99432700872421265</v>
      </c>
      <c r="L544" s="2">
        <v>0.72227632999420166</v>
      </c>
      <c r="M544" s="7">
        <v>80.335999999999999</v>
      </c>
      <c r="N544" s="7">
        <v>17.70853996</v>
      </c>
      <c r="O544" s="4">
        <v>-1.1635208754996853</v>
      </c>
      <c r="P544" s="8">
        <v>0.74216475171826624</v>
      </c>
      <c r="Q544" s="8">
        <v>0.6953987883964301</v>
      </c>
      <c r="R544" s="8">
        <v>78.9947509765625</v>
      </c>
      <c r="S544">
        <v>3.7376239999999998E-2</v>
      </c>
      <c r="T544">
        <v>5.4718549999999998E-2</v>
      </c>
      <c r="U544">
        <v>6.6825560000000006E-2</v>
      </c>
      <c r="V544">
        <v>7.683864E-2</v>
      </c>
      <c r="W544">
        <v>8.6110389999999995E-2</v>
      </c>
      <c r="X544">
        <v>9.5556849999999999E-2</v>
      </c>
      <c r="Y544">
        <v>0.10618894</v>
      </c>
      <c r="Z544">
        <v>0.11979626</v>
      </c>
      <c r="AA544">
        <v>0.14144808</v>
      </c>
      <c r="AB544">
        <v>0.21514048999999999</v>
      </c>
    </row>
    <row r="545" spans="1:28">
      <c r="A545" s="1" t="s">
        <v>588</v>
      </c>
      <c r="B545" s="1" t="s">
        <v>589</v>
      </c>
      <c r="C545" s="1">
        <v>21</v>
      </c>
      <c r="D545" s="1">
        <v>2014</v>
      </c>
      <c r="E545" s="1" t="s">
        <v>613</v>
      </c>
      <c r="F545" s="9">
        <v>0.88282069085369352</v>
      </c>
      <c r="G545" s="13">
        <v>23</v>
      </c>
      <c r="H545" s="12">
        <v>10</v>
      </c>
      <c r="I545" s="15">
        <v>0.78600000000000003</v>
      </c>
      <c r="J545" s="2">
        <v>1.000908374786377</v>
      </c>
      <c r="K545" s="2">
        <v>0.99961221218109131</v>
      </c>
      <c r="L545" s="2">
        <v>0.7218443751335144</v>
      </c>
      <c r="M545" s="7">
        <v>80.940600000000003</v>
      </c>
      <c r="N545" s="7">
        <v>17.33702087</v>
      </c>
      <c r="O545" s="4">
        <v>2.6671340593384514</v>
      </c>
      <c r="P545" s="8">
        <v>0.76151742139854783</v>
      </c>
      <c r="Q545" s="8">
        <v>0.69398008071999873</v>
      </c>
      <c r="R545" s="8">
        <v>80.198577880859375</v>
      </c>
      <c r="S545">
        <v>3.7376239999999998E-2</v>
      </c>
      <c r="T545">
        <v>5.4718549999999998E-2</v>
      </c>
      <c r="U545">
        <v>6.6825560000000006E-2</v>
      </c>
      <c r="V545">
        <v>7.683864E-2</v>
      </c>
      <c r="W545">
        <v>8.6110389999999995E-2</v>
      </c>
      <c r="X545">
        <v>9.5556849999999999E-2</v>
      </c>
      <c r="Y545">
        <v>0.10618894</v>
      </c>
      <c r="Z545">
        <v>0.11979626</v>
      </c>
      <c r="AA545">
        <v>0.14144808</v>
      </c>
      <c r="AB545">
        <v>0.21514048999999999</v>
      </c>
    </row>
    <row r="546" spans="1:28">
      <c r="A546" s="1" t="s">
        <v>588</v>
      </c>
      <c r="B546" s="1" t="s">
        <v>589</v>
      </c>
      <c r="C546" s="1">
        <v>21</v>
      </c>
      <c r="D546" s="1">
        <v>2015</v>
      </c>
      <c r="E546" s="1" t="s">
        <v>614</v>
      </c>
      <c r="F546" s="9">
        <v>0.87218210071083968</v>
      </c>
      <c r="G546" s="13">
        <v>24</v>
      </c>
      <c r="H546" s="12">
        <v>10</v>
      </c>
      <c r="I546" s="15">
        <v>0.79100000000000004</v>
      </c>
      <c r="J546" s="2">
        <v>0.96919405460357666</v>
      </c>
      <c r="K546" s="2">
        <v>0.96994549036026001</v>
      </c>
      <c r="L546" s="2">
        <v>0.76933008432388306</v>
      </c>
      <c r="M546" s="7">
        <v>80.821799999999996</v>
      </c>
      <c r="N546" s="7">
        <v>17.29199028</v>
      </c>
      <c r="O546" s="4">
        <v>2.1332580276153408</v>
      </c>
      <c r="P546" s="8">
        <v>0.77148678258448367</v>
      </c>
      <c r="Q546" s="8">
        <v>0.69147178437625378</v>
      </c>
      <c r="R546" s="8">
        <v>80.236846923828125</v>
      </c>
      <c r="S546">
        <v>3.7376239999999998E-2</v>
      </c>
      <c r="T546">
        <v>5.4718549999999998E-2</v>
      </c>
      <c r="U546">
        <v>6.6825560000000006E-2</v>
      </c>
      <c r="V546">
        <v>7.683864E-2</v>
      </c>
      <c r="W546">
        <v>8.6110389999999995E-2</v>
      </c>
      <c r="X546">
        <v>9.5556849999999999E-2</v>
      </c>
      <c r="Y546">
        <v>0.10618894</v>
      </c>
      <c r="Z546">
        <v>0.11979626</v>
      </c>
      <c r="AA546">
        <v>0.14144808</v>
      </c>
      <c r="AB546">
        <v>0.21514048999999999</v>
      </c>
    </row>
    <row r="547" spans="1:28">
      <c r="A547" s="1" t="s">
        <v>588</v>
      </c>
      <c r="B547" s="1" t="s">
        <v>589</v>
      </c>
      <c r="C547" s="1">
        <v>21</v>
      </c>
      <c r="D547" s="1">
        <v>2016</v>
      </c>
      <c r="E547" s="1" t="s">
        <v>615</v>
      </c>
      <c r="F547" s="9">
        <v>0.92098326426992183</v>
      </c>
      <c r="G547" s="13">
        <v>25</v>
      </c>
      <c r="H547" s="12">
        <v>10</v>
      </c>
      <c r="I547" s="15">
        <v>0.77900000000000003</v>
      </c>
      <c r="J547" s="2">
        <v>1.1221455335617065</v>
      </c>
      <c r="K547" s="2">
        <v>1.0752803087234497</v>
      </c>
      <c r="L547" s="2">
        <v>0.81733709573745728</v>
      </c>
      <c r="M547" s="7">
        <v>81.157700000000006</v>
      </c>
      <c r="N547" s="7">
        <v>17.5005703</v>
      </c>
      <c r="O547" s="4">
        <v>3.1163466011635137</v>
      </c>
      <c r="P547" s="8">
        <v>0.7759816683227746</v>
      </c>
      <c r="Q547" s="8">
        <v>0.69059607696390712</v>
      </c>
      <c r="R547" s="8">
        <v>80.669258117675781</v>
      </c>
      <c r="S547">
        <f>S546</f>
        <v>3.7376239999999998E-2</v>
      </c>
      <c r="T547">
        <f t="shared" ref="T547" si="156">T546</f>
        <v>5.4718549999999998E-2</v>
      </c>
      <c r="U547">
        <f t="shared" ref="U547" si="157">U546</f>
        <v>6.6825560000000006E-2</v>
      </c>
      <c r="V547">
        <f t="shared" ref="V547" si="158">V546</f>
        <v>7.683864E-2</v>
      </c>
      <c r="W547">
        <f t="shared" ref="W547" si="159">W546</f>
        <v>8.6110389999999995E-2</v>
      </c>
      <c r="X547">
        <f t="shared" ref="X547" si="160">X546</f>
        <v>9.5556849999999999E-2</v>
      </c>
      <c r="Y547">
        <f t="shared" ref="Y547" si="161">Y546</f>
        <v>0.10618894</v>
      </c>
      <c r="Z547">
        <f t="shared" ref="Z547" si="162">Z546</f>
        <v>0.11979626</v>
      </c>
      <c r="AA547">
        <f t="shared" ref="AA547" si="163">AA546</f>
        <v>0.14144808</v>
      </c>
      <c r="AB547">
        <f t="shared" ref="AB547" si="164">AB546</f>
        <v>0.21514048999999999</v>
      </c>
    </row>
    <row r="548" spans="1:28">
      <c r="A548" s="1" t="s">
        <v>616</v>
      </c>
      <c r="B548" s="1" t="s">
        <v>617</v>
      </c>
      <c r="C548" s="1">
        <v>22</v>
      </c>
      <c r="D548" s="1">
        <v>1991</v>
      </c>
      <c r="E548" s="1" t="s">
        <v>618</v>
      </c>
      <c r="F548" s="9">
        <v>-7.6417077813787683E-3</v>
      </c>
      <c r="G548" s="13">
        <v>0</v>
      </c>
      <c r="H548" s="12">
        <v>1</v>
      </c>
      <c r="I548" s="15">
        <v>0.30299999999999999</v>
      </c>
      <c r="J548" s="2">
        <f>J549-0.0190942652763859</f>
        <v>-1.5015226044962484</v>
      </c>
      <c r="K548" s="2">
        <f>K549-0.0382317189247377</f>
        <v>-1.8393159527932439</v>
      </c>
      <c r="L548" s="2">
        <f>L549-0.0431682294414889</f>
        <v>-1.4888738124601306</v>
      </c>
      <c r="M548" s="6">
        <v>61.378900000000002</v>
      </c>
      <c r="N548" s="6">
        <v>11.8730402</v>
      </c>
      <c r="O548" s="4">
        <v>-9.1095851163872084</v>
      </c>
      <c r="P548" s="8">
        <f>P549-0.0101981646334318</f>
        <v>0.26515228046922668</v>
      </c>
      <c r="Q548" s="8">
        <f>Q549-0.0148719445914875</f>
        <v>0.38667055937867467</v>
      </c>
      <c r="R548" s="8">
        <v>24.019966125488281</v>
      </c>
      <c r="S548">
        <v>3.3329369999999997E-2</v>
      </c>
      <c r="T548">
        <v>4.7755270000000002E-2</v>
      </c>
      <c r="U548">
        <v>5.9108719999999997E-2</v>
      </c>
      <c r="V548">
        <v>6.9422919999999999E-2</v>
      </c>
      <c r="W548">
        <v>7.9655569999999995E-2</v>
      </c>
      <c r="X548">
        <v>9.0635750000000001E-2</v>
      </c>
      <c r="Y548">
        <v>0.10347655</v>
      </c>
      <c r="Z548">
        <v>0.12034582000000001</v>
      </c>
      <c r="AA548">
        <v>0.14754341000000001</v>
      </c>
      <c r="AB548">
        <v>0.24872663</v>
      </c>
    </row>
    <row r="549" spans="1:28">
      <c r="A549" s="1" t="s">
        <v>616</v>
      </c>
      <c r="B549" s="1" t="s">
        <v>617</v>
      </c>
      <c r="C549" s="1">
        <v>22</v>
      </c>
      <c r="D549" s="1">
        <v>1992</v>
      </c>
      <c r="E549" s="1" t="s">
        <v>619</v>
      </c>
      <c r="F549" s="9">
        <v>1.6496007386143575E-2</v>
      </c>
      <c r="G549" s="13">
        <v>0</v>
      </c>
      <c r="H549" s="12">
        <v>0</v>
      </c>
      <c r="I549" s="15">
        <v>0.25600000000000001</v>
      </c>
      <c r="J549" s="2">
        <f>J550-0.0190942652763859</f>
        <v>-1.4824283392198625</v>
      </c>
      <c r="K549" s="2">
        <f>K550-0.0382317189247377</f>
        <v>-1.8010842338685062</v>
      </c>
      <c r="L549" s="2">
        <f>L550-0.0431682294414889</f>
        <v>-1.4457055830186416</v>
      </c>
      <c r="M549" s="6">
        <v>55.073799999999999</v>
      </c>
      <c r="N549" s="6">
        <v>11.76410961</v>
      </c>
      <c r="O549" s="4">
        <v>-30.314248585655861</v>
      </c>
      <c r="P549" s="8">
        <f>P550-0.0101981646334318</f>
        <v>0.27535044510265849</v>
      </c>
      <c r="Q549" s="8">
        <f>Q550-0.0148719445914875</f>
        <v>0.40154250397016217</v>
      </c>
      <c r="R549" s="8">
        <v>24.014377593994141</v>
      </c>
      <c r="S549">
        <v>3.1516210000000003E-2</v>
      </c>
      <c r="T549">
        <v>4.5711189999999999E-2</v>
      </c>
      <c r="U549">
        <v>5.6873630000000001E-2</v>
      </c>
      <c r="V549">
        <v>6.7159399999999994E-2</v>
      </c>
      <c r="W549">
        <v>7.7504080000000003E-2</v>
      </c>
      <c r="X549">
        <v>8.8734679999999996E-2</v>
      </c>
      <c r="Y549">
        <v>0.10199315</v>
      </c>
      <c r="Z549">
        <v>0.11954413</v>
      </c>
      <c r="AA549">
        <v>0.14805626999999999</v>
      </c>
      <c r="AB549">
        <v>0.26290724999999998</v>
      </c>
    </row>
    <row r="550" spans="1:28">
      <c r="A550" s="1" t="s">
        <v>616</v>
      </c>
      <c r="B550" s="1" t="s">
        <v>617</v>
      </c>
      <c r="C550" s="1">
        <v>22</v>
      </c>
      <c r="D550" s="1">
        <v>1993</v>
      </c>
      <c r="E550" s="1" t="s">
        <v>620</v>
      </c>
      <c r="F550" s="9">
        <v>3.2663521807761983E-2</v>
      </c>
      <c r="G550" s="13">
        <v>1</v>
      </c>
      <c r="H550" s="12">
        <v>0</v>
      </c>
      <c r="I550" s="15">
        <v>0.16900000000000001</v>
      </c>
      <c r="J550" s="2">
        <f>J551-0.0190942652763859</f>
        <v>-1.4633340739434766</v>
      </c>
      <c r="K550" s="2">
        <f>K551-0.0382317189247377</f>
        <v>-1.7628525149437686</v>
      </c>
      <c r="L550" s="2">
        <f>L551-0.0431682294414889</f>
        <v>-1.4025373535771526</v>
      </c>
      <c r="M550" s="6">
        <v>52.866900000000001</v>
      </c>
      <c r="N550" s="6">
        <v>10.940899849999999</v>
      </c>
      <c r="O550" s="4">
        <v>-17.757537280019378</v>
      </c>
      <c r="P550" s="8">
        <v>0.28554860973609031</v>
      </c>
      <c r="Q550" s="8">
        <v>0.41641444856164966</v>
      </c>
      <c r="R550" s="8">
        <v>30.109439849853516</v>
      </c>
      <c r="S550">
        <v>2.970306E-2</v>
      </c>
      <c r="T550">
        <v>4.3667110000000002E-2</v>
      </c>
      <c r="U550">
        <v>5.4638550000000001E-2</v>
      </c>
      <c r="V550">
        <v>6.4895889999999998E-2</v>
      </c>
      <c r="W550">
        <v>7.5352580000000002E-2</v>
      </c>
      <c r="X550">
        <v>8.6833610000000006E-2</v>
      </c>
      <c r="Y550">
        <v>0.10050976</v>
      </c>
      <c r="Z550">
        <v>0.11874245</v>
      </c>
      <c r="AA550">
        <v>0.14856912</v>
      </c>
      <c r="AB550">
        <v>0.27708786000000002</v>
      </c>
    </row>
    <row r="551" spans="1:28">
      <c r="A551" s="1" t="s">
        <v>616</v>
      </c>
      <c r="B551" s="1" t="s">
        <v>617</v>
      </c>
      <c r="C551" s="1">
        <v>22</v>
      </c>
      <c r="D551" s="1">
        <v>1994</v>
      </c>
      <c r="E551" s="1" t="s">
        <v>621</v>
      </c>
      <c r="F551" s="9">
        <v>4.2126592774854588E-2</v>
      </c>
      <c r="G551" s="13">
        <v>2</v>
      </c>
      <c r="H551" s="12">
        <v>0</v>
      </c>
      <c r="I551" s="15">
        <v>0.161</v>
      </c>
      <c r="J551" s="2">
        <f>J552-0.0190942652763859</f>
        <v>-1.4442398086670907</v>
      </c>
      <c r="K551" s="2">
        <f>K552-0.0382317189247377</f>
        <v>-1.724620796019031</v>
      </c>
      <c r="L551" s="2">
        <f>L552-0.0431682294414889</f>
        <v>-1.3593691241356636</v>
      </c>
      <c r="M551" s="6">
        <v>57.479599999999998</v>
      </c>
      <c r="N551" s="6">
        <v>10.23171997</v>
      </c>
      <c r="O551" s="4">
        <v>-22.489705973991931</v>
      </c>
      <c r="P551" s="8">
        <v>0.38061386138613862</v>
      </c>
      <c r="Q551" s="8">
        <v>0.48304455445544559</v>
      </c>
      <c r="R551" s="8">
        <v>32.011856079101563</v>
      </c>
      <c r="S551">
        <v>2.788991E-2</v>
      </c>
      <c r="T551">
        <v>4.1623019999999997E-2</v>
      </c>
      <c r="U551">
        <v>5.2403459999999999E-2</v>
      </c>
      <c r="V551">
        <v>6.2632370000000007E-2</v>
      </c>
      <c r="W551">
        <v>7.3201089999999996E-2</v>
      </c>
      <c r="X551">
        <v>8.4932549999999996E-2</v>
      </c>
      <c r="Y551">
        <v>9.9026370000000002E-2</v>
      </c>
      <c r="Z551">
        <v>0.11794077</v>
      </c>
      <c r="AA551">
        <v>0.14908198</v>
      </c>
      <c r="AB551">
        <v>0.29126848</v>
      </c>
    </row>
    <row r="552" spans="1:28">
      <c r="A552" s="1" t="s">
        <v>616</v>
      </c>
      <c r="B552" s="1" t="s">
        <v>617</v>
      </c>
      <c r="C552" s="1">
        <v>22</v>
      </c>
      <c r="D552" s="1">
        <v>1995</v>
      </c>
      <c r="E552" s="1" t="s">
        <v>622</v>
      </c>
      <c r="F552" s="9">
        <v>5.2438327470368182E-2</v>
      </c>
      <c r="G552" s="13">
        <v>3</v>
      </c>
      <c r="H552" s="12">
        <v>0</v>
      </c>
      <c r="I552" s="15">
        <v>0.14299999999999999</v>
      </c>
      <c r="J552" s="2">
        <f>J553-0.0190942652763859</f>
        <v>-1.4251455433907048</v>
      </c>
      <c r="K552" s="2">
        <f>K553-0.0382317189247377</f>
        <v>-1.6863890770942933</v>
      </c>
      <c r="L552" s="2">
        <f>L553-0.0431682294414889</f>
        <v>-1.3162008946941746</v>
      </c>
      <c r="M552" s="6">
        <v>59.337899999999998</v>
      </c>
      <c r="N552" s="6">
        <v>10.217009539999999</v>
      </c>
      <c r="O552" s="4">
        <v>-13.717390023777284</v>
      </c>
      <c r="P552" s="8">
        <v>0.65583094555873922</v>
      </c>
      <c r="Q552" s="8">
        <v>0.71932808022922634</v>
      </c>
      <c r="R552" s="8">
        <v>33.443191528320313</v>
      </c>
      <c r="S552">
        <v>2.6076760000000001E-2</v>
      </c>
      <c r="T552">
        <v>3.957894E-2</v>
      </c>
      <c r="U552">
        <v>5.0168379999999999E-2</v>
      </c>
      <c r="V552">
        <v>6.0368860000000003E-2</v>
      </c>
      <c r="W552">
        <v>7.1049589999999996E-2</v>
      </c>
      <c r="X552">
        <v>8.3031480000000005E-2</v>
      </c>
      <c r="Y552">
        <v>9.7542980000000001E-2</v>
      </c>
      <c r="Z552">
        <v>0.11713908000000001</v>
      </c>
      <c r="AA552">
        <v>0.14959483000000001</v>
      </c>
      <c r="AB552">
        <v>0.30544909999999997</v>
      </c>
    </row>
    <row r="553" spans="1:28">
      <c r="A553" s="1" t="s">
        <v>616</v>
      </c>
      <c r="B553" s="1" t="s">
        <v>617</v>
      </c>
      <c r="C553" s="1">
        <v>22</v>
      </c>
      <c r="D553" s="1">
        <v>1996</v>
      </c>
      <c r="E553" s="1" t="s">
        <v>623</v>
      </c>
      <c r="F553" s="9">
        <v>6.1222467454723997E-2</v>
      </c>
      <c r="G553" s="13">
        <v>4</v>
      </c>
      <c r="H553" s="12">
        <v>0</v>
      </c>
      <c r="I553" s="15">
        <v>0.14299999999999999</v>
      </c>
      <c r="J553" s="2">
        <v>-1.4060512781143188</v>
      </c>
      <c r="K553" s="2">
        <v>-1.6481573581695557</v>
      </c>
      <c r="L553" s="2">
        <v>-1.2730326652526855</v>
      </c>
      <c r="M553" s="6">
        <v>59.128500000000003</v>
      </c>
      <c r="N553" s="6">
        <v>10.06160712</v>
      </c>
      <c r="O553" s="4">
        <v>-17.932097627323884</v>
      </c>
      <c r="P553" s="8">
        <v>0.7660580415045396</v>
      </c>
      <c r="Q553" s="8">
        <v>0.80064785992217891</v>
      </c>
      <c r="R553" s="8">
        <v>34.520320892333984</v>
      </c>
      <c r="S553">
        <v>2.42636E-2</v>
      </c>
      <c r="T553">
        <v>3.7534860000000003E-2</v>
      </c>
      <c r="U553">
        <v>4.7933290000000003E-2</v>
      </c>
      <c r="V553">
        <v>5.810535E-2</v>
      </c>
      <c r="W553">
        <v>6.8898089999999995E-2</v>
      </c>
      <c r="X553">
        <v>8.113041E-2</v>
      </c>
      <c r="Y553">
        <v>9.6059580000000006E-2</v>
      </c>
      <c r="Z553">
        <v>0.11633739999999999</v>
      </c>
      <c r="AA553">
        <v>0.15010768999999999</v>
      </c>
      <c r="AB553">
        <v>0.31962972000000001</v>
      </c>
    </row>
    <row r="554" spans="1:28">
      <c r="A554" s="1" t="s">
        <v>616</v>
      </c>
      <c r="B554" s="1" t="s">
        <v>617</v>
      </c>
      <c r="C554" s="1">
        <v>22</v>
      </c>
      <c r="D554" s="1">
        <v>1997</v>
      </c>
      <c r="E554" s="1" t="s">
        <v>624</v>
      </c>
      <c r="F554" s="9">
        <v>8.8457342321883375E-2</v>
      </c>
      <c r="G554" s="13">
        <v>0</v>
      </c>
      <c r="H554" s="12">
        <v>0</v>
      </c>
      <c r="I554" s="15">
        <v>0.14899999999999999</v>
      </c>
      <c r="J554" s="3">
        <f>AVERAGE(J553,J555)</f>
        <v>-1.3785663247108459</v>
      </c>
      <c r="K554" s="3">
        <f>AVERAGE(K553,K555)</f>
        <v>-1.5908904075622559</v>
      </c>
      <c r="L554" s="3">
        <f>AVERAGE(L553,L555)</f>
        <v>-1.2626966238021851</v>
      </c>
      <c r="M554" s="6">
        <v>60.348199999999999</v>
      </c>
      <c r="N554" s="6">
        <v>9.9062047</v>
      </c>
      <c r="O554" s="4">
        <v>0.19015535616672707</v>
      </c>
      <c r="P554" s="8">
        <v>0.87417985333847925</v>
      </c>
      <c r="Q554" s="8">
        <v>0.94172134311076794</v>
      </c>
      <c r="R554" s="8">
        <v>34.680694580078125</v>
      </c>
      <c r="S554">
        <v>2.245045E-2</v>
      </c>
      <c r="T554">
        <v>3.549078E-2</v>
      </c>
      <c r="U554">
        <v>4.5698210000000003E-2</v>
      </c>
      <c r="V554">
        <v>5.5841830000000002E-2</v>
      </c>
      <c r="W554">
        <v>6.6746600000000003E-2</v>
      </c>
      <c r="X554">
        <v>7.9229339999999995E-2</v>
      </c>
      <c r="Y554">
        <v>9.4576190000000004E-2</v>
      </c>
      <c r="Z554">
        <v>0.11553571</v>
      </c>
      <c r="AA554">
        <v>0.15062054</v>
      </c>
      <c r="AB554">
        <v>0.33381033999999998</v>
      </c>
    </row>
    <row r="555" spans="1:28">
      <c r="A555" s="1" t="s">
        <v>616</v>
      </c>
      <c r="B555" s="1" t="s">
        <v>617</v>
      </c>
      <c r="C555" s="1">
        <v>22</v>
      </c>
      <c r="D555" s="1">
        <v>1998</v>
      </c>
      <c r="E555" s="1" t="s">
        <v>625</v>
      </c>
      <c r="F555" s="9">
        <v>8.6495895540969273E-2</v>
      </c>
      <c r="G555" s="13">
        <v>0</v>
      </c>
      <c r="H555" s="12">
        <v>2</v>
      </c>
      <c r="I555" s="15">
        <v>0.14799999999999999</v>
      </c>
      <c r="J555" s="2">
        <v>-1.351081371307373</v>
      </c>
      <c r="K555" s="2">
        <v>-1.5336234569549561</v>
      </c>
      <c r="L555" s="2">
        <v>-1.2523605823516846</v>
      </c>
      <c r="M555" s="6">
        <v>61.518599999999999</v>
      </c>
      <c r="N555" s="6">
        <v>9.7508022790000002</v>
      </c>
      <c r="O555" s="4">
        <v>3.7579840976166707</v>
      </c>
      <c r="P555" s="8">
        <v>0.48863747195942653</v>
      </c>
      <c r="Q555" s="8">
        <v>0.580317955720277</v>
      </c>
      <c r="R555" s="8">
        <v>34.350566864013672</v>
      </c>
      <c r="S555">
        <v>2.0637300000000001E-2</v>
      </c>
      <c r="T555">
        <v>3.3446700000000003E-2</v>
      </c>
      <c r="U555">
        <v>4.3463120000000001E-2</v>
      </c>
      <c r="V555">
        <v>5.3578319999999999E-2</v>
      </c>
      <c r="W555">
        <v>6.4595100000000003E-2</v>
      </c>
      <c r="X555">
        <v>7.7328279999999999E-2</v>
      </c>
      <c r="Y555">
        <v>9.3092800000000003E-2</v>
      </c>
      <c r="Z555">
        <v>0.11473403</v>
      </c>
      <c r="AA555">
        <v>0.1511334</v>
      </c>
      <c r="AB555">
        <v>0.34799096000000002</v>
      </c>
    </row>
    <row r="556" spans="1:28">
      <c r="A556" s="1" t="s">
        <v>616</v>
      </c>
      <c r="B556" s="1" t="s">
        <v>617</v>
      </c>
      <c r="C556" s="1">
        <v>22</v>
      </c>
      <c r="D556" s="1">
        <v>1999</v>
      </c>
      <c r="E556" s="1" t="s">
        <v>626</v>
      </c>
      <c r="F556" s="9">
        <v>0.11282389682064775</v>
      </c>
      <c r="G556" s="13">
        <v>1</v>
      </c>
      <c r="H556" s="12">
        <v>2</v>
      </c>
      <c r="I556" s="15">
        <v>0.153</v>
      </c>
      <c r="J556" s="3">
        <f>AVERAGE(J555,J557)</f>
        <v>-1.2547376155853271</v>
      </c>
      <c r="K556" s="3">
        <f>AVERAGE(K555,K557)</f>
        <v>-1.4576566815376282</v>
      </c>
      <c r="L556" s="3">
        <f>AVERAGE(L555,L557)</f>
        <v>-1.2591142654418945</v>
      </c>
      <c r="M556" s="6">
        <v>62.620600000000003</v>
      </c>
      <c r="N556" s="6">
        <v>9.5953998570000003</v>
      </c>
      <c r="O556" s="4">
        <v>2.1360247052508043</v>
      </c>
      <c r="P556" s="8">
        <v>0.66096654275092925</v>
      </c>
      <c r="Q556" s="8">
        <v>0.67509293680297389</v>
      </c>
      <c r="R556" s="8">
        <v>34.905918121337891</v>
      </c>
      <c r="S556">
        <v>1.8824150000000001E-2</v>
      </c>
      <c r="T556">
        <v>3.1402609999999997E-2</v>
      </c>
      <c r="U556">
        <v>4.1228040000000001E-2</v>
      </c>
      <c r="V556">
        <v>5.1314800000000001E-2</v>
      </c>
      <c r="W556">
        <v>6.2443600000000002E-2</v>
      </c>
      <c r="X556">
        <v>7.5427209999999995E-2</v>
      </c>
      <c r="Y556">
        <v>9.1609410000000002E-2</v>
      </c>
      <c r="Z556">
        <v>0.11393235</v>
      </c>
      <c r="AA556">
        <v>0.15164625000000001</v>
      </c>
      <c r="AB556">
        <v>0.36217157</v>
      </c>
    </row>
    <row r="557" spans="1:28">
      <c r="A557" s="1" t="s">
        <v>616</v>
      </c>
      <c r="B557" s="1" t="s">
        <v>617</v>
      </c>
      <c r="C557" s="1">
        <v>22</v>
      </c>
      <c r="D557" s="1">
        <v>2000</v>
      </c>
      <c r="E557" s="1" t="s">
        <v>627</v>
      </c>
      <c r="F557" s="9">
        <v>0.13889729898179992</v>
      </c>
      <c r="G557" s="13">
        <v>2</v>
      </c>
      <c r="H557" s="12">
        <v>2</v>
      </c>
      <c r="I557" s="15">
        <v>0.161</v>
      </c>
      <c r="J557" s="2">
        <v>-1.1583938598632813</v>
      </c>
      <c r="K557" s="2">
        <v>-1.3816899061203003</v>
      </c>
      <c r="L557" s="2">
        <v>-1.2658679485321045</v>
      </c>
      <c r="M557" s="6">
        <v>63.259599999999999</v>
      </c>
      <c r="N557" s="6">
        <v>9.7101001740000008</v>
      </c>
      <c r="O557" s="4">
        <v>6.6398623584385348</v>
      </c>
      <c r="P557" s="8">
        <v>0.86752112833715789</v>
      </c>
      <c r="Q557" s="8">
        <v>0.88599093300498122</v>
      </c>
      <c r="R557" s="8">
        <v>35.833595275878906</v>
      </c>
      <c r="S557">
        <v>1.9064290000000001E-2</v>
      </c>
      <c r="T557">
        <v>3.08299E-2</v>
      </c>
      <c r="U557">
        <v>4.0643459999999999E-2</v>
      </c>
      <c r="V557">
        <v>5.0793249999999998E-2</v>
      </c>
      <c r="W557">
        <v>6.199006E-2</v>
      </c>
      <c r="X557">
        <v>7.5047520000000006E-2</v>
      </c>
      <c r="Y557">
        <v>9.1350299999999995E-2</v>
      </c>
      <c r="Z557">
        <v>0.11395418</v>
      </c>
      <c r="AA557">
        <v>0.15248370999999999</v>
      </c>
      <c r="AB557">
        <v>0.36384332000000003</v>
      </c>
    </row>
    <row r="558" spans="1:28">
      <c r="A558" s="1" t="s">
        <v>616</v>
      </c>
      <c r="B558" s="1" t="s">
        <v>617</v>
      </c>
      <c r="C558" s="1">
        <v>22</v>
      </c>
      <c r="D558" s="1">
        <v>2001</v>
      </c>
      <c r="E558" s="1" t="s">
        <v>628</v>
      </c>
      <c r="F558" s="9">
        <v>0.14653998053621281</v>
      </c>
      <c r="G558" s="13">
        <v>3</v>
      </c>
      <c r="H558" s="12">
        <v>2</v>
      </c>
      <c r="I558" s="15">
        <v>0.156</v>
      </c>
      <c r="J558" s="3">
        <f>AVERAGE(J557,J559)</f>
        <v>-1.1997772455215454</v>
      </c>
      <c r="K558" s="3">
        <f>AVERAGE(K557,K559)</f>
        <v>-1.2326152920722961</v>
      </c>
      <c r="L558" s="3">
        <f>AVERAGE(L557,L559)</f>
        <v>-1.2204195857048035</v>
      </c>
      <c r="M558" s="6">
        <v>64.056899999999999</v>
      </c>
      <c r="N558" s="6">
        <v>9.8383302690000001</v>
      </c>
      <c r="O558" s="4">
        <v>7.8087286053548439</v>
      </c>
      <c r="P558" s="8">
        <v>0.68141040642795847</v>
      </c>
      <c r="Q558" s="8">
        <v>0.7851626491926047</v>
      </c>
      <c r="R558" s="8">
        <v>35.506355285644531</v>
      </c>
      <c r="S558">
        <v>1.9286640000000001E-2</v>
      </c>
      <c r="T558">
        <v>3.0299630000000001E-2</v>
      </c>
      <c r="U558">
        <v>4.0102220000000001E-2</v>
      </c>
      <c r="V558">
        <v>5.0310349999999997E-2</v>
      </c>
      <c r="W558">
        <v>6.1570130000000001E-2</v>
      </c>
      <c r="X558">
        <v>7.4695979999999995E-2</v>
      </c>
      <c r="Y558">
        <v>9.1110399999999994E-2</v>
      </c>
      <c r="Z558">
        <v>0.11397438999999999</v>
      </c>
      <c r="AA558">
        <v>0.15325908999999999</v>
      </c>
      <c r="AB558">
        <v>0.36539115999999999</v>
      </c>
    </row>
    <row r="559" spans="1:28">
      <c r="A559" s="1" t="s">
        <v>616</v>
      </c>
      <c r="B559" s="1" t="s">
        <v>617</v>
      </c>
      <c r="C559" s="1">
        <v>22</v>
      </c>
      <c r="D559" s="1">
        <v>2002</v>
      </c>
      <c r="E559" s="1" t="s">
        <v>629</v>
      </c>
      <c r="F559" s="9">
        <v>0.1545221275819941</v>
      </c>
      <c r="G559" s="13">
        <v>4</v>
      </c>
      <c r="H559" s="12">
        <v>2</v>
      </c>
      <c r="I559" s="15">
        <v>0.14699999999999999</v>
      </c>
      <c r="J559" s="2">
        <v>-1.2411606311798096</v>
      </c>
      <c r="K559" s="2">
        <v>-1.083540678024292</v>
      </c>
      <c r="L559" s="2">
        <v>-1.1749712228775024</v>
      </c>
      <c r="M559" s="6">
        <v>64.846400000000003</v>
      </c>
      <c r="N559" s="6">
        <v>10.08977032</v>
      </c>
      <c r="O559" s="4">
        <v>8.9320170067987021</v>
      </c>
      <c r="P559" s="8">
        <v>0.62809231771990648</v>
      </c>
      <c r="Q559" s="8">
        <v>0.75874737060409447</v>
      </c>
      <c r="R559" s="8">
        <v>36.890647888183594</v>
      </c>
      <c r="S559">
        <v>1.9493099999999999E-2</v>
      </c>
      <c r="T559">
        <v>2.980727E-2</v>
      </c>
      <c r="U559">
        <v>3.959965E-2</v>
      </c>
      <c r="V559">
        <v>4.9861959999999997E-2</v>
      </c>
      <c r="W559">
        <v>6.1180209999999999E-2</v>
      </c>
      <c r="X559">
        <v>7.4369560000000001E-2</v>
      </c>
      <c r="Y559">
        <v>9.088765E-2</v>
      </c>
      <c r="Z559">
        <v>0.11399316</v>
      </c>
      <c r="AA559">
        <v>0.15397905000000001</v>
      </c>
      <c r="AB559">
        <v>0.36682837000000001</v>
      </c>
    </row>
    <row r="560" spans="1:28">
      <c r="A560" s="1" t="s">
        <v>616</v>
      </c>
      <c r="B560" s="1" t="s">
        <v>617</v>
      </c>
      <c r="C560" s="1">
        <v>22</v>
      </c>
      <c r="D560" s="1">
        <v>2003</v>
      </c>
      <c r="E560" s="1" t="s">
        <v>630</v>
      </c>
      <c r="F560" s="9">
        <v>0.18312774778241969</v>
      </c>
      <c r="G560" s="13">
        <v>5</v>
      </c>
      <c r="H560" s="12">
        <v>1</v>
      </c>
      <c r="I560" s="15">
        <v>0.14899999999999999</v>
      </c>
      <c r="J560" s="2">
        <v>-1.1538960933685303</v>
      </c>
      <c r="K560" s="2">
        <v>-1.0665780305862427</v>
      </c>
      <c r="L560" s="2">
        <v>-1.1477460861206055</v>
      </c>
      <c r="M560" s="6">
        <v>65.552099999999996</v>
      </c>
      <c r="N560" s="6">
        <v>10.502770419999999</v>
      </c>
      <c r="O560" s="4">
        <v>9.053903902714481</v>
      </c>
      <c r="P560" s="8">
        <v>0.63930776662326205</v>
      </c>
      <c r="Q560" s="8">
        <v>0.73738816314529332</v>
      </c>
      <c r="R560" s="8">
        <v>38.742504119873047</v>
      </c>
      <c r="S560">
        <v>1.9685310000000001E-2</v>
      </c>
      <c r="T560">
        <v>2.9348880000000001E-2</v>
      </c>
      <c r="U560">
        <v>3.9131770000000003E-2</v>
      </c>
      <c r="V560">
        <v>4.9444519999999999E-2</v>
      </c>
      <c r="W560">
        <v>6.0817200000000002E-2</v>
      </c>
      <c r="X560">
        <v>7.4065660000000005E-2</v>
      </c>
      <c r="Y560">
        <v>9.0680269999999993E-2</v>
      </c>
      <c r="Z560">
        <v>0.11401064</v>
      </c>
      <c r="AA560">
        <v>0.15464933</v>
      </c>
      <c r="AB560">
        <v>0.3681664</v>
      </c>
    </row>
    <row r="561" spans="1:28">
      <c r="A561" s="1" t="s">
        <v>616</v>
      </c>
      <c r="B561" s="1" t="s">
        <v>617</v>
      </c>
      <c r="C561" s="1">
        <v>22</v>
      </c>
      <c r="D561" s="1">
        <v>2004</v>
      </c>
      <c r="E561" s="1" t="s">
        <v>631</v>
      </c>
      <c r="F561" s="9">
        <v>0.19142899133703015</v>
      </c>
      <c r="G561" s="13">
        <v>6</v>
      </c>
      <c r="H561" s="12">
        <v>1</v>
      </c>
      <c r="I561" s="15">
        <v>0.151</v>
      </c>
      <c r="J561" s="2">
        <v>-0.98473846912384033</v>
      </c>
      <c r="K561" s="2">
        <v>-1.1831371784210205</v>
      </c>
      <c r="L561" s="2">
        <v>-1.3192098140716553</v>
      </c>
      <c r="M561" s="6">
        <v>66.028400000000005</v>
      </c>
      <c r="N561" s="6">
        <v>10.56330013</v>
      </c>
      <c r="O561" s="4">
        <v>8.2994015320587948</v>
      </c>
      <c r="P561" s="8">
        <v>0.5874531804841665</v>
      </c>
      <c r="Q561" s="8">
        <v>0.69592852625946522</v>
      </c>
      <c r="R561" s="8">
        <v>38.464199066162109</v>
      </c>
      <c r="S561">
        <v>1.8864519999999999E-2</v>
      </c>
      <c r="T561">
        <v>2.965189E-2</v>
      </c>
      <c r="U561">
        <v>3.9576699999999999E-2</v>
      </c>
      <c r="V561">
        <v>4.982752E-2</v>
      </c>
      <c r="W561">
        <v>6.1088099999999999E-2</v>
      </c>
      <c r="X561">
        <v>7.4242719999999998E-2</v>
      </c>
      <c r="Y561">
        <v>9.0833949999999997E-2</v>
      </c>
      <c r="Z561">
        <v>0.11427994</v>
      </c>
      <c r="AA561">
        <v>0.15530181000000001</v>
      </c>
      <c r="AB561">
        <v>0.36633283</v>
      </c>
    </row>
    <row r="562" spans="1:28">
      <c r="A562" s="1" t="s">
        <v>616</v>
      </c>
      <c r="B562" s="1" t="s">
        <v>617</v>
      </c>
      <c r="C562" s="1">
        <v>22</v>
      </c>
      <c r="D562" s="1">
        <v>2005</v>
      </c>
      <c r="E562" s="1" t="s">
        <v>632</v>
      </c>
      <c r="F562" s="9">
        <v>0.16822167186224501</v>
      </c>
      <c r="G562" s="13">
        <v>7</v>
      </c>
      <c r="H562" s="12">
        <v>1</v>
      </c>
      <c r="I562" s="15">
        <v>0.14599999999999999</v>
      </c>
      <c r="J562" s="2">
        <v>-1.1624226570129395</v>
      </c>
      <c r="K562" s="2">
        <v>-1.1002423763275146</v>
      </c>
      <c r="L562" s="2">
        <v>-1.1760474443435669</v>
      </c>
      <c r="M562" s="6">
        <v>66.514300000000006</v>
      </c>
      <c r="N562" s="6">
        <v>10.74958992</v>
      </c>
      <c r="O562" s="4">
        <v>4.7052310433394382</v>
      </c>
      <c r="P562" s="8">
        <v>0.54241944883856463</v>
      </c>
      <c r="Q562" s="8">
        <v>0.7275275441955984</v>
      </c>
      <c r="R562" s="8">
        <v>41.377365112304688</v>
      </c>
      <c r="S562">
        <v>1.8123179999999999E-2</v>
      </c>
      <c r="T562">
        <v>2.9925569999999999E-2</v>
      </c>
      <c r="U562">
        <v>3.9978569999999998E-2</v>
      </c>
      <c r="V562">
        <v>5.0173450000000001E-2</v>
      </c>
      <c r="W562">
        <v>6.1332770000000002E-2</v>
      </c>
      <c r="X562">
        <v>7.4402629999999997E-2</v>
      </c>
      <c r="Y562">
        <v>9.097276E-2</v>
      </c>
      <c r="Z562">
        <v>0.11452316999999999</v>
      </c>
      <c r="AA562">
        <v>0.15589112999999999</v>
      </c>
      <c r="AB562">
        <v>0.36467674</v>
      </c>
    </row>
    <row r="563" spans="1:28">
      <c r="A563" s="1" t="s">
        <v>616</v>
      </c>
      <c r="B563" s="1" t="s">
        <v>617</v>
      </c>
      <c r="C563" s="1">
        <v>22</v>
      </c>
      <c r="D563" s="1">
        <v>2006</v>
      </c>
      <c r="E563" s="1" t="s">
        <v>633</v>
      </c>
      <c r="F563" s="9">
        <v>0.18716820354712344</v>
      </c>
      <c r="G563" s="13">
        <v>8</v>
      </c>
      <c r="H563" s="12">
        <v>1</v>
      </c>
      <c r="I563" s="15">
        <v>0.14599999999999999</v>
      </c>
      <c r="J563" s="2">
        <v>-1.0747851133346558</v>
      </c>
      <c r="K563" s="2">
        <v>-1.1821740865707397</v>
      </c>
      <c r="L563" s="2">
        <v>-1.0428322553634644</v>
      </c>
      <c r="M563" s="6">
        <v>67.012699999999995</v>
      </c>
      <c r="N563" s="6">
        <v>10.910929680000001</v>
      </c>
      <c r="O563" s="4">
        <v>4.9400654669871926</v>
      </c>
      <c r="P563" s="8">
        <v>0.58156225897677605</v>
      </c>
      <c r="Q563" s="8">
        <v>0.82997686177050312</v>
      </c>
      <c r="R563" s="8">
        <v>42.949626922607422</v>
      </c>
      <c r="S563">
        <v>1.745029E-2</v>
      </c>
      <c r="T563">
        <v>3.017398E-2</v>
      </c>
      <c r="U563">
        <v>4.0343329999999997E-2</v>
      </c>
      <c r="V563">
        <v>5.0487440000000001E-2</v>
      </c>
      <c r="W563">
        <v>6.1554860000000003E-2</v>
      </c>
      <c r="X563">
        <v>7.4547779999999994E-2</v>
      </c>
      <c r="Y563">
        <v>9.1098750000000006E-2</v>
      </c>
      <c r="Z563">
        <v>0.11474395</v>
      </c>
      <c r="AA563">
        <v>0.15642602999999999</v>
      </c>
      <c r="AB563">
        <v>0.36317356000000001</v>
      </c>
    </row>
    <row r="564" spans="1:28">
      <c r="A564" s="1" t="s">
        <v>616</v>
      </c>
      <c r="B564" s="1" t="s">
        <v>617</v>
      </c>
      <c r="C564" s="1">
        <v>22</v>
      </c>
      <c r="D564" s="1">
        <v>2007</v>
      </c>
      <c r="E564" s="1" t="s">
        <v>634</v>
      </c>
      <c r="F564" s="9">
        <v>0.15940419226001834</v>
      </c>
      <c r="G564" s="13">
        <v>9</v>
      </c>
      <c r="H564" s="12">
        <v>1</v>
      </c>
      <c r="I564" s="15">
        <v>0.14499999999999999</v>
      </c>
      <c r="J564" s="2">
        <v>-1.1256259679794312</v>
      </c>
      <c r="K564" s="2">
        <v>-1.2960470914840698</v>
      </c>
      <c r="L564" s="2">
        <v>-1.0409692525863647</v>
      </c>
      <c r="M564" s="6">
        <v>67.216899999999995</v>
      </c>
      <c r="N564" s="6">
        <v>10.89369965</v>
      </c>
      <c r="O564" s="4">
        <v>5.6619550124423341</v>
      </c>
      <c r="P564" s="8">
        <v>0.45859235887663619</v>
      </c>
      <c r="Q564" s="8">
        <v>0.99668863828059107</v>
      </c>
      <c r="R564" s="8">
        <v>44.908615112304688</v>
      </c>
      <c r="S564">
        <v>1.6836790000000001E-2</v>
      </c>
      <c r="T564">
        <v>3.0400469999999999E-2</v>
      </c>
      <c r="U564">
        <v>4.0675900000000001E-2</v>
      </c>
      <c r="V564">
        <v>5.0773720000000001E-2</v>
      </c>
      <c r="W564">
        <v>6.1757350000000003E-2</v>
      </c>
      <c r="X564">
        <v>7.4680120000000003E-2</v>
      </c>
      <c r="Y564">
        <v>9.1213619999999995E-2</v>
      </c>
      <c r="Z564">
        <v>0.11494524</v>
      </c>
      <c r="AA564">
        <v>0.15691373</v>
      </c>
      <c r="AB564">
        <v>0.36180304000000002</v>
      </c>
    </row>
    <row r="565" spans="1:28">
      <c r="A565" s="1" t="s">
        <v>616</v>
      </c>
      <c r="B565" s="1" t="s">
        <v>617</v>
      </c>
      <c r="C565" s="1">
        <v>22</v>
      </c>
      <c r="D565" s="1">
        <v>2008</v>
      </c>
      <c r="E565" s="1" t="s">
        <v>635</v>
      </c>
      <c r="F565" s="9">
        <v>0.15259609548634223</v>
      </c>
      <c r="G565" s="13">
        <v>10</v>
      </c>
      <c r="H565" s="12">
        <v>1</v>
      </c>
      <c r="I565" s="15">
        <v>0.14399999999999999</v>
      </c>
      <c r="J565" s="2">
        <v>-1.087612509727478</v>
      </c>
      <c r="K565" s="2">
        <v>-1.2955496311187744</v>
      </c>
      <c r="L565" s="2">
        <v>-1.1869305372238159</v>
      </c>
      <c r="M565" s="6">
        <v>67.688400000000001</v>
      </c>
      <c r="N565" s="6">
        <v>11.178299900000001</v>
      </c>
      <c r="O565" s="4">
        <v>5.6962260756880312</v>
      </c>
      <c r="P565" s="8">
        <v>0.34014796408200149</v>
      </c>
      <c r="Q565" s="8">
        <v>0.80465352685378666</v>
      </c>
      <c r="R565" s="8">
        <v>49.698062896728516</v>
      </c>
      <c r="S565">
        <v>1.7287440000000001E-2</v>
      </c>
      <c r="T565">
        <v>3.053873E-2</v>
      </c>
      <c r="U565">
        <v>4.0684919999999999E-2</v>
      </c>
      <c r="V565">
        <v>5.073039E-2</v>
      </c>
      <c r="W565">
        <v>6.1693440000000002E-2</v>
      </c>
      <c r="X565">
        <v>7.4595789999999995E-2</v>
      </c>
      <c r="Y565">
        <v>9.1071040000000006E-2</v>
      </c>
      <c r="Z565">
        <v>0.11463659</v>
      </c>
      <c r="AA565">
        <v>0.15614645999999999</v>
      </c>
      <c r="AB565">
        <v>0.36261515999999999</v>
      </c>
    </row>
    <row r="566" spans="1:28">
      <c r="A566" s="1" t="s">
        <v>616</v>
      </c>
      <c r="B566" s="1" t="s">
        <v>617</v>
      </c>
      <c r="C566" s="1">
        <v>22</v>
      </c>
      <c r="D566" s="1">
        <v>2009</v>
      </c>
      <c r="E566" s="1" t="s">
        <v>636</v>
      </c>
      <c r="F566" s="9">
        <v>0.14051096575389788</v>
      </c>
      <c r="G566" s="13">
        <v>11</v>
      </c>
      <c r="H566" s="12">
        <v>1</v>
      </c>
      <c r="I566" s="15">
        <v>0.14399999999999999</v>
      </c>
      <c r="J566" s="2">
        <v>-1.1228287220001221</v>
      </c>
      <c r="K566" s="2">
        <v>-1.272465705871582</v>
      </c>
      <c r="L566" s="2">
        <v>-1.2217692136764526</v>
      </c>
      <c r="M566" s="6">
        <v>68.038600000000002</v>
      </c>
      <c r="N566" s="6">
        <v>11.194789889999999</v>
      </c>
      <c r="O566" s="4">
        <v>1.7157280895409741</v>
      </c>
      <c r="P566" s="8">
        <v>0.24470998860799384</v>
      </c>
      <c r="Q566" s="8">
        <v>0.61507138182611432</v>
      </c>
      <c r="R566" s="8">
        <v>47.53424072265625</v>
      </c>
      <c r="S566">
        <v>1.7844539999999999E-2</v>
      </c>
      <c r="T566">
        <v>3.0709650000000002E-2</v>
      </c>
      <c r="U566">
        <v>4.0696080000000003E-2</v>
      </c>
      <c r="V566">
        <v>5.0676829999999999E-2</v>
      </c>
      <c r="W566">
        <v>6.1614439999999999E-2</v>
      </c>
      <c r="X566">
        <v>7.4491550000000004E-2</v>
      </c>
      <c r="Y566">
        <v>9.0894779999999994E-2</v>
      </c>
      <c r="Z566">
        <v>0.11425505</v>
      </c>
      <c r="AA566">
        <v>0.15519796999999999</v>
      </c>
      <c r="AB566">
        <v>0.36361907999999998</v>
      </c>
    </row>
    <row r="567" spans="1:28">
      <c r="A567" s="1" t="s">
        <v>616</v>
      </c>
      <c r="B567" s="1" t="s">
        <v>617</v>
      </c>
      <c r="C567" s="1">
        <v>22</v>
      </c>
      <c r="D567" s="1">
        <v>2010</v>
      </c>
      <c r="E567" s="1" t="s">
        <v>637</v>
      </c>
      <c r="F567" s="9">
        <v>0.18253845483629927</v>
      </c>
      <c r="G567" s="13">
        <v>12</v>
      </c>
      <c r="H567" s="12">
        <v>1</v>
      </c>
      <c r="I567" s="15">
        <v>0.13900000000000001</v>
      </c>
      <c r="J567" s="2">
        <v>-0.93001645803451538</v>
      </c>
      <c r="K567" s="2">
        <v>-1.2128957509994507</v>
      </c>
      <c r="L567" s="2">
        <v>-1.297203540802002</v>
      </c>
      <c r="M567" s="6">
        <v>67.742000000000004</v>
      </c>
      <c r="N567" s="6">
        <v>11.21016979</v>
      </c>
      <c r="O567" s="4">
        <v>4.1988460642542691</v>
      </c>
      <c r="P567" s="8">
        <v>0.14939025624213284</v>
      </c>
      <c r="Q567" s="8">
        <v>0.58554018885259707</v>
      </c>
      <c r="R567" s="8">
        <v>49.235179901123047</v>
      </c>
      <c r="S567">
        <v>1.8550839999999999E-2</v>
      </c>
      <c r="T567">
        <v>3.0926349999999998E-2</v>
      </c>
      <c r="U567">
        <v>4.0710219999999998E-2</v>
      </c>
      <c r="V567">
        <v>5.0608930000000003E-2</v>
      </c>
      <c r="W567">
        <v>6.1514279999999998E-2</v>
      </c>
      <c r="X567">
        <v>7.4359389999999997E-2</v>
      </c>
      <c r="Y567">
        <v>9.067132E-2</v>
      </c>
      <c r="Z567">
        <v>0.11377132</v>
      </c>
      <c r="AA567">
        <v>0.15399546</v>
      </c>
      <c r="AB567">
        <v>0.36489188</v>
      </c>
    </row>
    <row r="568" spans="1:28">
      <c r="A568" s="1" t="s">
        <v>616</v>
      </c>
      <c r="B568" s="1" t="s">
        <v>617</v>
      </c>
      <c r="C568" s="1">
        <v>22</v>
      </c>
      <c r="D568" s="1">
        <v>2011</v>
      </c>
      <c r="E568" s="1" t="s">
        <v>638</v>
      </c>
      <c r="F568" s="9">
        <v>0.17626486597417909</v>
      </c>
      <c r="G568" s="13">
        <v>13</v>
      </c>
      <c r="H568" s="12">
        <v>1</v>
      </c>
      <c r="I568" s="15">
        <v>0.13900000000000001</v>
      </c>
      <c r="J568" s="2">
        <v>-0.95612376928329468</v>
      </c>
      <c r="K568" s="2">
        <v>-1.2323993444442749</v>
      </c>
      <c r="L568" s="2">
        <v>-1.23177170753479</v>
      </c>
      <c r="M568" s="6">
        <v>68.148499999999999</v>
      </c>
      <c r="N568" s="6">
        <v>11.185740470000001</v>
      </c>
      <c r="O568" s="4">
        <v>5.0265290194837888</v>
      </c>
      <c r="P568" s="8">
        <v>0.16447685651672206</v>
      </c>
      <c r="Q568" s="8">
        <v>0.63336559021785033</v>
      </c>
      <c r="R568" s="8">
        <v>48.968513488769531</v>
      </c>
      <c r="S568">
        <v>1.9475550000000001E-2</v>
      </c>
      <c r="T568">
        <v>3.121005E-2</v>
      </c>
      <c r="U568">
        <v>4.0728729999999998E-2</v>
      </c>
      <c r="V568">
        <v>5.0520019999999999E-2</v>
      </c>
      <c r="W568">
        <v>6.1383149999999997E-2</v>
      </c>
      <c r="X568">
        <v>7.4186360000000007E-2</v>
      </c>
      <c r="Y568">
        <v>9.0378760000000002E-2</v>
      </c>
      <c r="Z568">
        <v>0.113138</v>
      </c>
      <c r="AA568">
        <v>0.1524211</v>
      </c>
      <c r="AB568">
        <v>0.36655826000000002</v>
      </c>
    </row>
    <row r="569" spans="1:28">
      <c r="A569" s="1" t="s">
        <v>616</v>
      </c>
      <c r="B569" s="1" t="s">
        <v>617</v>
      </c>
      <c r="C569" s="1">
        <v>22</v>
      </c>
      <c r="D569" s="1">
        <v>2012</v>
      </c>
      <c r="E569" s="1" t="s">
        <v>639</v>
      </c>
      <c r="F569" s="9">
        <v>0.17651881995731603</v>
      </c>
      <c r="G569" s="13">
        <v>14</v>
      </c>
      <c r="H569" s="12">
        <v>1</v>
      </c>
      <c r="I569" s="15">
        <v>0.13800000000000001</v>
      </c>
      <c r="J569" s="2">
        <v>-0.93451392650604248</v>
      </c>
      <c r="K569" s="2">
        <v>-1.2076199054718018</v>
      </c>
      <c r="L569" s="2">
        <v>-1.280341625213623</v>
      </c>
      <c r="M569" s="6">
        <v>68.484099999999998</v>
      </c>
      <c r="N569" s="6">
        <v>11.30372047</v>
      </c>
      <c r="O569" s="4">
        <v>5.0792407879496153</v>
      </c>
      <c r="P569" s="8">
        <v>0.17277279879213894</v>
      </c>
      <c r="Q569" s="8">
        <v>0.65898664660938922</v>
      </c>
      <c r="R569" s="8">
        <v>50.609386444091797</v>
      </c>
      <c r="S569">
        <v>2.0738489999999998E-2</v>
      </c>
      <c r="T569">
        <v>3.1597529999999999E-2</v>
      </c>
      <c r="U569">
        <v>4.0754020000000002E-2</v>
      </c>
      <c r="V569">
        <v>5.0398600000000002E-2</v>
      </c>
      <c r="W569">
        <v>6.1204050000000003E-2</v>
      </c>
      <c r="X569">
        <v>7.3950039999999995E-2</v>
      </c>
      <c r="Y569">
        <v>8.9979180000000006E-2</v>
      </c>
      <c r="Z569">
        <v>0.11227304</v>
      </c>
      <c r="AA569">
        <v>0.15027087</v>
      </c>
      <c r="AB569">
        <v>0.36883416000000002</v>
      </c>
    </row>
    <row r="570" spans="1:28">
      <c r="A570" s="1" t="s">
        <v>616</v>
      </c>
      <c r="B570" s="1" t="s">
        <v>617</v>
      </c>
      <c r="C570" s="1">
        <v>22</v>
      </c>
      <c r="D570" s="1">
        <v>2013</v>
      </c>
      <c r="E570" s="1" t="s">
        <v>640</v>
      </c>
      <c r="F570" s="9">
        <v>0.13783655326605901</v>
      </c>
      <c r="G570" s="13">
        <v>15</v>
      </c>
      <c r="H570" s="12">
        <v>1</v>
      </c>
      <c r="I570" s="15">
        <v>0.113</v>
      </c>
      <c r="J570" s="2">
        <v>-1.06571364402771</v>
      </c>
      <c r="K570" s="2">
        <v>-1.2631316184997559</v>
      </c>
      <c r="L570" s="2">
        <v>-1.2873308658599854</v>
      </c>
      <c r="M570" s="6">
        <v>68.884799999999998</v>
      </c>
      <c r="N570" s="6">
        <v>11.391309740000001</v>
      </c>
      <c r="O570" s="4">
        <v>4.9355428233289302</v>
      </c>
      <c r="P570" s="8">
        <v>0.11088143661397956</v>
      </c>
      <c r="Q570" s="8">
        <v>0.60655599226836143</v>
      </c>
      <c r="R570" s="8">
        <v>48.838283538818359</v>
      </c>
      <c r="S570">
        <v>2.0450550000000001E-2</v>
      </c>
      <c r="T570">
        <v>3.1493710000000001E-2</v>
      </c>
      <c r="U570">
        <v>4.0756000000000001E-2</v>
      </c>
      <c r="V570">
        <v>5.0491389999999997E-2</v>
      </c>
      <c r="W570">
        <v>6.1381600000000001E-2</v>
      </c>
      <c r="X570">
        <v>7.4209520000000001E-2</v>
      </c>
      <c r="Y570">
        <v>9.0318250000000003E-2</v>
      </c>
      <c r="Z570">
        <v>0.11268519</v>
      </c>
      <c r="AA570">
        <v>0.15072209</v>
      </c>
      <c r="AB570">
        <v>0.36749172000000002</v>
      </c>
    </row>
    <row r="571" spans="1:28">
      <c r="A571" s="1" t="s">
        <v>616</v>
      </c>
      <c r="B571" s="1" t="s">
        <v>617</v>
      </c>
      <c r="C571" s="1">
        <v>22</v>
      </c>
      <c r="D571" s="1">
        <v>2014</v>
      </c>
      <c r="E571" s="1" t="s">
        <v>641</v>
      </c>
      <c r="F571" s="9">
        <v>0.24033241976796196</v>
      </c>
      <c r="G571" s="13">
        <v>16</v>
      </c>
      <c r="H571" s="12">
        <v>1</v>
      </c>
      <c r="I571" s="15">
        <v>0.11</v>
      </c>
      <c r="J571" s="2">
        <v>-0.78711503744125366</v>
      </c>
      <c r="K571" s="2">
        <v>-1.0117789506912231</v>
      </c>
      <c r="L571" s="2">
        <v>-1.1320503950119019</v>
      </c>
      <c r="M571" s="6">
        <v>69.069299999999998</v>
      </c>
      <c r="N571" s="6">
        <v>11.43451898</v>
      </c>
      <c r="O571" s="4">
        <v>4.204127962264522</v>
      </c>
      <c r="P571" s="8">
        <v>9.1700911897337659E-2</v>
      </c>
      <c r="Q571" s="8">
        <v>0.45437068415636722</v>
      </c>
      <c r="R571" s="8">
        <v>49.224159240722656</v>
      </c>
      <c r="S571">
        <v>2.036576E-2</v>
      </c>
      <c r="T571">
        <v>3.132592E-2</v>
      </c>
      <c r="U571">
        <v>4.0572150000000001E-2</v>
      </c>
      <c r="V571">
        <v>5.030855E-2</v>
      </c>
      <c r="W571">
        <v>6.1211250000000002E-2</v>
      </c>
      <c r="X571">
        <v>7.4062870000000003E-2</v>
      </c>
      <c r="Y571">
        <v>9.0209819999999996E-2</v>
      </c>
      <c r="Z571">
        <v>0.11263943</v>
      </c>
      <c r="AA571">
        <v>0.15079798</v>
      </c>
      <c r="AB571">
        <v>0.36850624999999998</v>
      </c>
    </row>
    <row r="572" spans="1:28">
      <c r="A572" s="1" t="s">
        <v>616</v>
      </c>
      <c r="B572" s="1" t="s">
        <v>617</v>
      </c>
      <c r="C572" s="1">
        <v>22</v>
      </c>
      <c r="D572" s="1">
        <v>2015</v>
      </c>
      <c r="E572" s="1" t="s">
        <v>642</v>
      </c>
      <c r="F572" s="9">
        <v>0.21691472839025774</v>
      </c>
      <c r="G572" s="13">
        <v>17</v>
      </c>
      <c r="H572" s="12">
        <v>1</v>
      </c>
      <c r="I572" s="15">
        <v>9.8000000000000004E-2</v>
      </c>
      <c r="J572" s="2">
        <v>-0.85602384805679321</v>
      </c>
      <c r="K572" s="2">
        <v>-1.0620765686035156</v>
      </c>
      <c r="L572" s="2">
        <v>-1.1235862970352173</v>
      </c>
      <c r="M572" s="6">
        <v>69.305899999999994</v>
      </c>
      <c r="N572" s="6">
        <v>11.477892130000001</v>
      </c>
      <c r="O572" s="4">
        <v>3.4962276475727521</v>
      </c>
      <c r="P572" s="8" t="e">
        <f>#REF!-0.0129943502824859</f>
        <v>#REF!</v>
      </c>
      <c r="Q572" s="8" t="e">
        <f>#REF!-0.00903954802259887</f>
        <v>#REF!</v>
      </c>
      <c r="R572" s="8">
        <v>45.582111358642578</v>
      </c>
      <c r="S572">
        <v>2.036576E-2</v>
      </c>
      <c r="T572">
        <v>3.132592E-2</v>
      </c>
      <c r="U572">
        <v>4.0572150000000001E-2</v>
      </c>
      <c r="V572">
        <v>5.030855E-2</v>
      </c>
      <c r="W572">
        <v>6.1211250000000002E-2</v>
      </c>
      <c r="X572">
        <v>7.4062870000000003E-2</v>
      </c>
      <c r="Y572">
        <v>9.0209819999999996E-2</v>
      </c>
      <c r="Z572">
        <v>0.11263943</v>
      </c>
      <c r="AA572">
        <v>0.15079798</v>
      </c>
      <c r="AB572">
        <v>0.36850624999999998</v>
      </c>
    </row>
    <row r="573" spans="1:28">
      <c r="A573" s="1" t="s">
        <v>616</v>
      </c>
      <c r="B573" s="1" t="s">
        <v>617</v>
      </c>
      <c r="C573" s="1">
        <v>22</v>
      </c>
      <c r="D573" s="1">
        <v>2016</v>
      </c>
      <c r="E573" s="1" t="s">
        <v>643</v>
      </c>
      <c r="F573" s="9">
        <v>0.15860742286953555</v>
      </c>
      <c r="G573" s="13">
        <v>18</v>
      </c>
      <c r="H573" s="12">
        <v>1</v>
      </c>
      <c r="I573" s="15">
        <v>8.7999999999999995E-2</v>
      </c>
      <c r="J573" s="2">
        <v>-1.0410088300704956</v>
      </c>
      <c r="K573" s="2">
        <v>-1.1569204330444336</v>
      </c>
      <c r="L573" s="2">
        <v>-1.1480921506881714</v>
      </c>
      <c r="M573" s="6">
        <v>69.549300000000002</v>
      </c>
      <c r="N573" s="6">
        <v>11.5214298</v>
      </c>
      <c r="O573" s="4">
        <v>4.3135630349996603</v>
      </c>
      <c r="P573" s="8">
        <f>P574-0.0129943502824859</f>
        <v>0.37683615819209032</v>
      </c>
      <c r="Q573" s="8">
        <f>Q574-0.00903954802259887</f>
        <v>0.26214689265536723</v>
      </c>
      <c r="R573" s="8">
        <v>45.997745513916016</v>
      </c>
      <c r="S573">
        <f>S572</f>
        <v>2.036576E-2</v>
      </c>
      <c r="T573">
        <f t="shared" ref="T573" si="165">T572</f>
        <v>3.132592E-2</v>
      </c>
      <c r="U573">
        <f t="shared" ref="U573" si="166">U572</f>
        <v>4.0572150000000001E-2</v>
      </c>
      <c r="V573">
        <f t="shared" ref="V573" si="167">V572</f>
        <v>5.030855E-2</v>
      </c>
      <c r="W573">
        <f t="shared" ref="W573" si="168">W572</f>
        <v>6.1211250000000002E-2</v>
      </c>
      <c r="X573">
        <f t="shared" ref="X573" si="169">X572</f>
        <v>7.4062870000000003E-2</v>
      </c>
      <c r="Y573">
        <f t="shared" ref="Y573" si="170">Y572</f>
        <v>9.0209819999999996E-2</v>
      </c>
      <c r="Z573">
        <f t="shared" ref="Z573" si="171">Z572</f>
        <v>0.11263943</v>
      </c>
      <c r="AA573">
        <f t="shared" ref="AA573" si="172">AA572</f>
        <v>0.15079798</v>
      </c>
      <c r="AB573">
        <f t="shared" ref="AB573" si="173">AB572</f>
        <v>0.36850624999999998</v>
      </c>
    </row>
    <row r="574" spans="1:28">
      <c r="A574" s="1" t="s">
        <v>644</v>
      </c>
      <c r="B574" s="1" t="s">
        <v>645</v>
      </c>
      <c r="C574" s="1">
        <v>23</v>
      </c>
      <c r="D574" s="1">
        <v>1991</v>
      </c>
      <c r="E574" s="1" t="s">
        <v>646</v>
      </c>
      <c r="F574" s="9">
        <v>0.14387452770181242</v>
      </c>
      <c r="G574" s="13">
        <v>0</v>
      </c>
      <c r="H574" s="12">
        <v>0</v>
      </c>
      <c r="I574" s="15">
        <v>0.16500000000000001</v>
      </c>
      <c r="J574" s="2">
        <f>J575-0.0299425874986956</f>
        <v>-1.2993925982905972</v>
      </c>
      <c r="K574" s="2">
        <f>K575+0.046514461117406</f>
        <v>-1.2548188086478944</v>
      </c>
      <c r="L574" s="2">
        <f>L575-0.045790433883667</f>
        <v>-1.2504456043243408</v>
      </c>
      <c r="M574" s="7">
        <v>64.034599999999998</v>
      </c>
      <c r="N574" s="7">
        <f>N575-0.00581802796666662</f>
        <v>9.2096585734666636</v>
      </c>
      <c r="O574" s="4">
        <v>-7.2539785207415974</v>
      </c>
      <c r="P574" s="8">
        <v>0.38983050847457623</v>
      </c>
      <c r="Q574" s="8">
        <v>0.2711864406779661</v>
      </c>
      <c r="R574" s="8">
        <v>23.183820724487305</v>
      </c>
      <c r="S574">
        <v>3.5843199999999999E-2</v>
      </c>
      <c r="T574">
        <v>4.5968450000000001E-2</v>
      </c>
      <c r="U574">
        <v>5.5781810000000001E-2</v>
      </c>
      <c r="V574">
        <v>6.5837800000000002E-2</v>
      </c>
      <c r="W574">
        <v>7.6695319999999997E-2</v>
      </c>
      <c r="X574">
        <v>8.9091069999999994E-2</v>
      </c>
      <c r="Y574">
        <v>0.10423855</v>
      </c>
      <c r="Z574">
        <v>0.12461498999999999</v>
      </c>
      <c r="AA574">
        <v>0.15702986999999999</v>
      </c>
      <c r="AB574">
        <v>0.24489894000000001</v>
      </c>
    </row>
    <row r="575" spans="1:28">
      <c r="A575" s="1" t="s">
        <v>644</v>
      </c>
      <c r="B575" s="1" t="s">
        <v>645</v>
      </c>
      <c r="C575" s="1">
        <v>23</v>
      </c>
      <c r="D575" s="1">
        <v>1992</v>
      </c>
      <c r="E575" s="1" t="s">
        <v>647</v>
      </c>
      <c r="F575" s="9">
        <v>0.14751728024230074</v>
      </c>
      <c r="G575" s="13">
        <v>1</v>
      </c>
      <c r="H575" s="12">
        <v>0</v>
      </c>
      <c r="I575" s="15">
        <v>0.14699999999999999</v>
      </c>
      <c r="J575" s="2">
        <f>J576-0.0299425874986956</f>
        <v>-1.2694500107919016</v>
      </c>
      <c r="K575" s="2">
        <f>K576+0.046514461117406</f>
        <v>-1.3013332697653004</v>
      </c>
      <c r="L575" s="2">
        <f>L576-0.045790433883667</f>
        <v>-1.2046551704406738</v>
      </c>
      <c r="M575" s="7">
        <v>63.8752</v>
      </c>
      <c r="N575" s="7">
        <f>N576-0.00581802796666662</f>
        <v>9.2154766014333305</v>
      </c>
      <c r="O575" s="4">
        <v>-17.378760328773524</v>
      </c>
      <c r="P575" s="8">
        <v>0.67125000000000001</v>
      </c>
      <c r="Q575" s="8">
        <v>0.38187500000000002</v>
      </c>
      <c r="R575" s="8">
        <v>24.498672485351563</v>
      </c>
      <c r="S575">
        <v>3.1505070000000003E-2</v>
      </c>
      <c r="T575">
        <v>4.2899069999999997E-2</v>
      </c>
      <c r="U575">
        <v>5.3637459999999998E-2</v>
      </c>
      <c r="V575">
        <v>6.4376840000000005E-2</v>
      </c>
      <c r="W575">
        <v>7.5737429999999994E-2</v>
      </c>
      <c r="X575">
        <v>8.8500549999999997E-2</v>
      </c>
      <c r="Y575">
        <v>0.10393299</v>
      </c>
      <c r="Z575">
        <v>0.12464719</v>
      </c>
      <c r="AA575">
        <v>0.15808960999999999</v>
      </c>
      <c r="AB575">
        <v>0.25667378000000002</v>
      </c>
    </row>
    <row r="576" spans="1:28">
      <c r="A576" s="1" t="s">
        <v>644</v>
      </c>
      <c r="B576" s="1" t="s">
        <v>645</v>
      </c>
      <c r="C576" s="1">
        <v>23</v>
      </c>
      <c r="D576" s="1">
        <v>1993</v>
      </c>
      <c r="E576" s="1" t="s">
        <v>648</v>
      </c>
      <c r="F576" s="9">
        <v>0.15082056729142063</v>
      </c>
      <c r="G576" s="13">
        <v>2</v>
      </c>
      <c r="H576" s="12">
        <v>0</v>
      </c>
      <c r="I576" s="15">
        <v>0.13300000000000001</v>
      </c>
      <c r="J576" s="2">
        <f>J577-0.0299425874986956</f>
        <v>-1.239507423293206</v>
      </c>
      <c r="K576" s="2">
        <f>K577+0.046514461117406</f>
        <v>-1.3478477308827064</v>
      </c>
      <c r="L576" s="2">
        <f>L577-0.045790433883667</f>
        <v>-1.1588647365570068</v>
      </c>
      <c r="M576" s="7">
        <v>63.803699999999999</v>
      </c>
      <c r="N576" s="7">
        <f>N577-0.00581802796666662</f>
        <v>9.2212946293999973</v>
      </c>
      <c r="O576" s="4">
        <v>-1.3076815613453761</v>
      </c>
      <c r="P576" s="8">
        <v>0.84695608782435128</v>
      </c>
      <c r="Q576" s="8">
        <v>0.61372255489021954</v>
      </c>
      <c r="R576" s="8">
        <v>25.243598937988281</v>
      </c>
      <c r="S576">
        <v>2.7166940000000001E-2</v>
      </c>
      <c r="T576">
        <v>3.9829690000000001E-2</v>
      </c>
      <c r="U576">
        <v>5.1493120000000003E-2</v>
      </c>
      <c r="V576">
        <v>6.2915890000000002E-2</v>
      </c>
      <c r="W576">
        <v>7.477955E-2</v>
      </c>
      <c r="X576">
        <v>8.791003E-2</v>
      </c>
      <c r="Y576">
        <v>0.10362743000000001</v>
      </c>
      <c r="Z576">
        <v>0.12467938000000001</v>
      </c>
      <c r="AA576">
        <v>0.15914934999999999</v>
      </c>
      <c r="AB576">
        <v>0.26844862000000003</v>
      </c>
    </row>
    <row r="577" spans="1:28">
      <c r="A577" s="1" t="s">
        <v>644</v>
      </c>
      <c r="B577" s="1" t="s">
        <v>645</v>
      </c>
      <c r="C577" s="1">
        <v>23</v>
      </c>
      <c r="D577" s="1">
        <v>1994</v>
      </c>
      <c r="E577" s="1" t="s">
        <v>649</v>
      </c>
      <c r="F577" s="9">
        <v>0.15293572512075115</v>
      </c>
      <c r="G577" s="13">
        <v>3</v>
      </c>
      <c r="H577" s="12">
        <v>0</v>
      </c>
      <c r="I577" s="15">
        <v>0.13300000000000001</v>
      </c>
      <c r="J577" s="2">
        <f>J578-0.0299425874986956</f>
        <v>-1.2095648357945104</v>
      </c>
      <c r="K577" s="2">
        <f>K578+0.046514461117406</f>
        <v>-1.3943621920001124</v>
      </c>
      <c r="L577" s="2">
        <f>L578-0.045790433883667</f>
        <v>-1.1130743026733398</v>
      </c>
      <c r="M577" s="7">
        <v>63.755899999999997</v>
      </c>
      <c r="N577" s="7">
        <f>N578-0.00581802796666662</f>
        <v>9.2271126573666642</v>
      </c>
      <c r="O577" s="4">
        <v>-19.396270589248644</v>
      </c>
      <c r="P577" s="8">
        <v>0.84955275229357807</v>
      </c>
      <c r="Q577" s="8">
        <v>0.85302752293577977</v>
      </c>
      <c r="R577" s="8">
        <v>30.268753051757813</v>
      </c>
      <c r="S577">
        <v>2.516436E-2</v>
      </c>
      <c r="T577">
        <v>3.8017160000000001E-2</v>
      </c>
      <c r="U577">
        <v>4.9400800000000002E-2</v>
      </c>
      <c r="V577">
        <v>6.0552870000000002E-2</v>
      </c>
      <c r="W577">
        <v>7.2232019999999994E-2</v>
      </c>
      <c r="X577">
        <v>8.530915E-2</v>
      </c>
      <c r="Y577">
        <v>0.10117294</v>
      </c>
      <c r="Z577">
        <v>0.12273458</v>
      </c>
      <c r="AA577">
        <v>0.15865398</v>
      </c>
      <c r="AB577">
        <v>0.28676213</v>
      </c>
    </row>
    <row r="578" spans="1:28">
      <c r="A578" s="1" t="s">
        <v>644</v>
      </c>
      <c r="B578" s="1" t="s">
        <v>645</v>
      </c>
      <c r="C578" s="1">
        <v>23</v>
      </c>
      <c r="D578" s="1">
        <v>1995</v>
      </c>
      <c r="E578" s="1" t="s">
        <v>650</v>
      </c>
      <c r="F578" s="9">
        <v>0.15615414579702896</v>
      </c>
      <c r="G578" s="13">
        <v>4</v>
      </c>
      <c r="H578" s="12">
        <v>0</v>
      </c>
      <c r="I578" s="15">
        <v>0.12</v>
      </c>
      <c r="J578" s="2">
        <f>J579-0.0299425874986956</f>
        <v>-1.1796222482958147</v>
      </c>
      <c r="K578" s="2">
        <f>K579+0.046514461117406</f>
        <v>-1.4408766531175183</v>
      </c>
      <c r="L578" s="2">
        <f>L579-0.045790433883667</f>
        <v>-1.0672838687896729</v>
      </c>
      <c r="M578" s="7">
        <v>63.683999999999997</v>
      </c>
      <c r="N578" s="7">
        <f>N579-0.00581802796666662</f>
        <v>9.2329306853333311</v>
      </c>
      <c r="O578" s="4">
        <v>-9.2452458278675493</v>
      </c>
      <c r="P578" s="8">
        <v>0.83972929447852762</v>
      </c>
      <c r="Q578" s="8">
        <v>0.8420659509202455</v>
      </c>
      <c r="R578" s="8">
        <v>32.380012512207031</v>
      </c>
      <c r="S578">
        <v>2.3161770000000002E-2</v>
      </c>
      <c r="T578">
        <v>3.6204630000000002E-2</v>
      </c>
      <c r="U578">
        <v>4.730848E-2</v>
      </c>
      <c r="V578">
        <v>5.8189850000000001E-2</v>
      </c>
      <c r="W578">
        <v>6.9684499999999996E-2</v>
      </c>
      <c r="X578">
        <v>8.2708279999999995E-2</v>
      </c>
      <c r="Y578">
        <v>9.8718459999999994E-2</v>
      </c>
      <c r="Z578">
        <v>0.12078978</v>
      </c>
      <c r="AA578">
        <v>0.15815861000000001</v>
      </c>
      <c r="AB578">
        <v>0.30507564999999998</v>
      </c>
    </row>
    <row r="579" spans="1:28">
      <c r="A579" s="1" t="s">
        <v>644</v>
      </c>
      <c r="B579" s="1" t="s">
        <v>645</v>
      </c>
      <c r="C579" s="1">
        <v>23</v>
      </c>
      <c r="D579" s="1">
        <v>1996</v>
      </c>
      <c r="E579" s="1" t="s">
        <v>651</v>
      </c>
      <c r="F579" s="9">
        <v>0.15869363549056995</v>
      </c>
      <c r="G579" s="13">
        <v>5</v>
      </c>
      <c r="H579" s="12">
        <v>0</v>
      </c>
      <c r="I579" s="15">
        <v>0.115</v>
      </c>
      <c r="J579" s="2">
        <v>-1.1496796607971191</v>
      </c>
      <c r="K579" s="2">
        <v>-1.4873911142349243</v>
      </c>
      <c r="L579" s="2">
        <v>-1.0214934349060059</v>
      </c>
      <c r="M579" s="7">
        <v>63.595700000000001</v>
      </c>
      <c r="N579" s="7">
        <f>N580-0.00581802796666662</f>
        <v>9.2387487132999979</v>
      </c>
      <c r="O579" s="4">
        <v>4.7215559946072005</v>
      </c>
      <c r="P579" s="8">
        <v>0.74580645161290327</v>
      </c>
      <c r="Q579" s="8">
        <v>0.77935483870967737</v>
      </c>
      <c r="R579" s="8">
        <v>33.430522918701172</v>
      </c>
      <c r="S579">
        <v>2.1159190000000001E-2</v>
      </c>
      <c r="T579">
        <v>3.4392100000000002E-2</v>
      </c>
      <c r="U579">
        <v>4.5216159999999998E-2</v>
      </c>
      <c r="V579">
        <v>5.5826830000000001E-2</v>
      </c>
      <c r="W579">
        <v>6.7136970000000004E-2</v>
      </c>
      <c r="X579">
        <v>8.0107399999999995E-2</v>
      </c>
      <c r="Y579">
        <v>9.6263970000000004E-2</v>
      </c>
      <c r="Z579">
        <v>0.11884498</v>
      </c>
      <c r="AA579">
        <v>0.15766322999999999</v>
      </c>
      <c r="AB579">
        <v>0.32338917</v>
      </c>
    </row>
    <row r="580" spans="1:28">
      <c r="A580" s="1" t="s">
        <v>644</v>
      </c>
      <c r="B580" s="1" t="s">
        <v>645</v>
      </c>
      <c r="C580" s="1">
        <v>23</v>
      </c>
      <c r="D580" s="1">
        <v>1997</v>
      </c>
      <c r="E580" s="1" t="s">
        <v>652</v>
      </c>
      <c r="F580" s="9">
        <v>0.16331861663544028</v>
      </c>
      <c r="G580" s="13">
        <v>6</v>
      </c>
      <c r="H580" s="12">
        <v>0</v>
      </c>
      <c r="I580" s="15">
        <v>0.113</v>
      </c>
      <c r="J580" s="3">
        <f>AVERAGE(J579,J581)</f>
        <v>-1.1251788139343262</v>
      </c>
      <c r="K580" s="3">
        <f>AVERAGE(K579,K581)</f>
        <v>-1.4489462375640869</v>
      </c>
      <c r="L580" s="3">
        <f>AVERAGE(L579,L581)</f>
        <v>-1.0451136827468872</v>
      </c>
      <c r="M580" s="7">
        <v>63.645600000000002</v>
      </c>
      <c r="N580" s="7">
        <f>N581-0.00581802796666662</f>
        <v>9.2445667412666648</v>
      </c>
      <c r="O580" s="4">
        <v>-12.779068976449707</v>
      </c>
      <c r="P580" s="8">
        <v>0.39018901890189023</v>
      </c>
      <c r="Q580" s="8">
        <v>0.64671467146714678</v>
      </c>
      <c r="R580" s="8">
        <v>33.370246887207031</v>
      </c>
      <c r="S580">
        <v>1.9156610000000001E-2</v>
      </c>
      <c r="T580">
        <v>3.2579570000000002E-2</v>
      </c>
      <c r="U580">
        <v>4.3123839999999997E-2</v>
      </c>
      <c r="V580">
        <v>5.3463799999999999E-2</v>
      </c>
      <c r="W580">
        <v>6.4589439999999998E-2</v>
      </c>
      <c r="X580">
        <v>7.7506519999999995E-2</v>
      </c>
      <c r="Y580">
        <v>9.3809480000000001E-2</v>
      </c>
      <c r="Z580">
        <v>0.11690018000000001</v>
      </c>
      <c r="AA580">
        <v>0.15716785999999999</v>
      </c>
      <c r="AB580">
        <v>0.34170268999999998</v>
      </c>
    </row>
    <row r="581" spans="1:28">
      <c r="A581" s="1" t="s">
        <v>644</v>
      </c>
      <c r="B581" s="1" t="s">
        <v>645</v>
      </c>
      <c r="C581" s="1">
        <v>23</v>
      </c>
      <c r="D581" s="1">
        <v>1998</v>
      </c>
      <c r="E581" s="1" t="s">
        <v>653</v>
      </c>
      <c r="F581" s="9">
        <v>0.16777386503462638</v>
      </c>
      <c r="G581" s="13">
        <v>7</v>
      </c>
      <c r="H581" s="12">
        <v>0</v>
      </c>
      <c r="I581" s="15">
        <v>0.113</v>
      </c>
      <c r="J581" s="2">
        <v>-1.1006779670715332</v>
      </c>
      <c r="K581" s="2">
        <v>-1.4105013608932495</v>
      </c>
      <c r="L581" s="2">
        <v>-1.0687339305877686</v>
      </c>
      <c r="M581" s="7">
        <v>64.105599999999995</v>
      </c>
      <c r="N581" s="7">
        <f>N582-0.00581802796666662</f>
        <v>9.2503847692333316</v>
      </c>
      <c r="O581" s="4">
        <v>5.6839967666252278</v>
      </c>
      <c r="P581" s="8">
        <v>0.29724901750625221</v>
      </c>
      <c r="Q581" s="8">
        <v>0.66595212575919971</v>
      </c>
      <c r="R581" s="8">
        <v>33.932220458984375</v>
      </c>
      <c r="S581">
        <v>1.7154030000000001E-2</v>
      </c>
      <c r="T581">
        <v>3.0767039999999999E-2</v>
      </c>
      <c r="U581">
        <v>4.1031520000000002E-2</v>
      </c>
      <c r="V581">
        <v>5.1100779999999998E-2</v>
      </c>
      <c r="W581">
        <v>6.204192E-2</v>
      </c>
      <c r="X581">
        <v>7.4905650000000004E-2</v>
      </c>
      <c r="Y581">
        <v>9.1355000000000006E-2</v>
      </c>
      <c r="Z581">
        <v>0.11495538</v>
      </c>
      <c r="AA581">
        <v>0.15667249</v>
      </c>
      <c r="AB581">
        <v>0.36001620000000001</v>
      </c>
    </row>
    <row r="582" spans="1:28">
      <c r="A582" s="1" t="s">
        <v>644</v>
      </c>
      <c r="B582" s="1" t="s">
        <v>645</v>
      </c>
      <c r="C582" s="1">
        <v>23</v>
      </c>
      <c r="D582" s="1">
        <v>1999</v>
      </c>
      <c r="E582" s="1" t="s">
        <v>654</v>
      </c>
      <c r="F582" s="9">
        <v>0.15943454633382376</v>
      </c>
      <c r="G582" s="13">
        <v>8</v>
      </c>
      <c r="H582" s="12">
        <v>0</v>
      </c>
      <c r="I582" s="15">
        <v>0.113</v>
      </c>
      <c r="J582" s="3">
        <f>AVERAGE(J581,J583)</f>
        <v>-1.1295359134674072</v>
      </c>
      <c r="K582" s="3">
        <f>AVERAGE(K581,K583)</f>
        <v>-1.3901798129081726</v>
      </c>
      <c r="L582" s="3">
        <f>AVERAGE(L581,L583)</f>
        <v>-1.0729357600212097</v>
      </c>
      <c r="M582" s="7">
        <v>64.517700000000005</v>
      </c>
      <c r="N582" s="7">
        <f>N583-0.00581802796666662</f>
        <v>9.2562027971999985</v>
      </c>
      <c r="O582" s="4">
        <v>15.126456888100549</v>
      </c>
      <c r="P582" s="8">
        <v>0.35676888556469705</v>
      </c>
      <c r="Q582" s="8">
        <v>0.54799301919720766</v>
      </c>
      <c r="R582" s="8">
        <v>36.610725402832031</v>
      </c>
      <c r="S582">
        <v>1.7154030000000001E-2</v>
      </c>
      <c r="T582">
        <v>3.0767039999999999E-2</v>
      </c>
      <c r="U582">
        <v>4.1031520000000002E-2</v>
      </c>
      <c r="V582">
        <v>5.1100779999999998E-2</v>
      </c>
      <c r="W582">
        <v>6.204192E-2</v>
      </c>
      <c r="X582">
        <v>7.4905650000000004E-2</v>
      </c>
      <c r="Y582">
        <v>9.1355000000000006E-2</v>
      </c>
      <c r="Z582">
        <v>0.11495538</v>
      </c>
      <c r="AA582">
        <v>0.15667249</v>
      </c>
      <c r="AB582">
        <v>0.36001620000000001</v>
      </c>
    </row>
    <row r="583" spans="1:28">
      <c r="A583" s="1" t="s">
        <v>644</v>
      </c>
      <c r="B583" s="1" t="s">
        <v>645</v>
      </c>
      <c r="C583" s="1">
        <v>23</v>
      </c>
      <c r="D583" s="1">
        <v>2000</v>
      </c>
      <c r="E583" s="1" t="s">
        <v>655</v>
      </c>
      <c r="F583" s="9">
        <v>0.15219849047996842</v>
      </c>
      <c r="G583" s="13">
        <v>9</v>
      </c>
      <c r="H583" s="12">
        <v>0</v>
      </c>
      <c r="I583" s="15">
        <v>0.1</v>
      </c>
      <c r="J583" s="2">
        <v>-1.1583938598632813</v>
      </c>
      <c r="K583" s="2">
        <v>-1.3698582649230957</v>
      </c>
      <c r="L583" s="2">
        <v>-1.0771375894546509</v>
      </c>
      <c r="M583" s="7">
        <v>65.025800000000004</v>
      </c>
      <c r="N583" s="7">
        <f>N584-0.00581802796666662</f>
        <v>9.2620208251666654</v>
      </c>
      <c r="O583" s="4">
        <v>4.3014874249361696</v>
      </c>
      <c r="P583" s="8">
        <v>0.55236454145127323</v>
      </c>
      <c r="Q583" s="8">
        <v>0.48343863679877463</v>
      </c>
      <c r="R583" s="8">
        <v>36.720008850097656</v>
      </c>
      <c r="S583">
        <v>1.7154030000000001E-2</v>
      </c>
      <c r="T583">
        <v>3.0767039999999999E-2</v>
      </c>
      <c r="U583">
        <v>4.1031520000000002E-2</v>
      </c>
      <c r="V583">
        <v>5.1100779999999998E-2</v>
      </c>
      <c r="W583">
        <v>6.204192E-2</v>
      </c>
      <c r="X583">
        <v>7.4905650000000004E-2</v>
      </c>
      <c r="Y583">
        <v>9.1355000000000006E-2</v>
      </c>
      <c r="Z583">
        <v>0.11495538</v>
      </c>
      <c r="AA583">
        <v>0.15667249</v>
      </c>
      <c r="AB583">
        <v>0.36001620000000001</v>
      </c>
    </row>
    <row r="584" spans="1:28">
      <c r="A584" s="1" t="s">
        <v>644</v>
      </c>
      <c r="B584" s="1" t="s">
        <v>645</v>
      </c>
      <c r="C584" s="1">
        <v>23</v>
      </c>
      <c r="D584" s="1">
        <v>2001</v>
      </c>
      <c r="E584" s="1" t="s">
        <v>656</v>
      </c>
      <c r="F584" s="9">
        <v>0.12051495430497279</v>
      </c>
      <c r="G584" s="13">
        <v>10</v>
      </c>
      <c r="H584" s="12">
        <v>0</v>
      </c>
      <c r="I584" s="15">
        <v>0.1</v>
      </c>
      <c r="J584" s="3">
        <f>AVERAGE(J583,J585)</f>
        <v>-1.2706238627433777</v>
      </c>
      <c r="K584" s="3">
        <f>AVERAGE(K583,K585)</f>
        <v>-1.3969191312789917</v>
      </c>
      <c r="L584" s="3">
        <f>AVERAGE(L583,L585)</f>
        <v>-1.0657052397727966</v>
      </c>
      <c r="M584" s="7">
        <v>65.155500000000004</v>
      </c>
      <c r="N584" s="7">
        <f>N585-0.00581802796666662</f>
        <v>9.2678388531333322</v>
      </c>
      <c r="O584" s="4">
        <v>3.2474103272249977</v>
      </c>
      <c r="P584" s="8">
        <v>0.41492164748301208</v>
      </c>
      <c r="Q584" s="8">
        <v>0.40493690195534598</v>
      </c>
      <c r="R584" s="8">
        <v>38.128520965576172</v>
      </c>
      <c r="S584">
        <v>1.7154030000000001E-2</v>
      </c>
      <c r="T584">
        <v>3.0767039999999999E-2</v>
      </c>
      <c r="U584">
        <v>4.1031520000000002E-2</v>
      </c>
      <c r="V584">
        <v>5.1100779999999998E-2</v>
      </c>
      <c r="W584">
        <v>6.204192E-2</v>
      </c>
      <c r="X584">
        <v>7.4905650000000004E-2</v>
      </c>
      <c r="Y584">
        <v>9.1355000000000006E-2</v>
      </c>
      <c r="Z584">
        <v>0.11495538</v>
      </c>
      <c r="AA584">
        <v>0.15667249</v>
      </c>
      <c r="AB584">
        <v>0.36001620000000001</v>
      </c>
    </row>
    <row r="585" spans="1:28">
      <c r="A585" s="1" t="s">
        <v>644</v>
      </c>
      <c r="B585" s="1" t="s">
        <v>645</v>
      </c>
      <c r="C585" s="1">
        <v>23</v>
      </c>
      <c r="D585" s="1">
        <v>2002</v>
      </c>
      <c r="E585" s="1" t="s">
        <v>657</v>
      </c>
      <c r="F585" s="9">
        <v>8.8831418129977163E-2</v>
      </c>
      <c r="G585" s="13">
        <v>11</v>
      </c>
      <c r="H585" s="12">
        <v>0</v>
      </c>
      <c r="I585" s="15">
        <v>0.1</v>
      </c>
      <c r="J585" s="2">
        <v>-1.3828538656234741</v>
      </c>
      <c r="K585" s="2">
        <v>-1.4239799976348877</v>
      </c>
      <c r="L585" s="2">
        <v>-1.0542728900909424</v>
      </c>
      <c r="M585" s="7">
        <v>65.384600000000006</v>
      </c>
      <c r="N585" s="7">
        <f>N586-0.00581802796666662</f>
        <v>9.2736568810999991</v>
      </c>
      <c r="O585" s="4">
        <v>-0.74171260234075476</v>
      </c>
      <c r="P585" s="8">
        <v>0.35411140583554379</v>
      </c>
      <c r="Q585" s="8">
        <v>0.28293545534924847</v>
      </c>
      <c r="R585" s="8">
        <v>37.508201599121094</v>
      </c>
      <c r="S585">
        <v>1.7154030000000001E-2</v>
      </c>
      <c r="T585">
        <v>3.0767039999999999E-2</v>
      </c>
      <c r="U585">
        <v>4.1031520000000002E-2</v>
      </c>
      <c r="V585">
        <v>5.1100779999999998E-2</v>
      </c>
      <c r="W585">
        <v>6.204192E-2</v>
      </c>
      <c r="X585">
        <v>7.4905650000000004E-2</v>
      </c>
      <c r="Y585">
        <v>9.1355000000000006E-2</v>
      </c>
      <c r="Z585">
        <v>0.11495538</v>
      </c>
      <c r="AA585">
        <v>0.15667249</v>
      </c>
      <c r="AB585">
        <v>0.36001620000000001</v>
      </c>
    </row>
    <row r="586" spans="1:28">
      <c r="A586" s="1" t="s">
        <v>644</v>
      </c>
      <c r="B586" s="1" t="s">
        <v>645</v>
      </c>
      <c r="C586" s="1">
        <v>23</v>
      </c>
      <c r="D586" s="1">
        <v>2003</v>
      </c>
      <c r="E586" s="1" t="s">
        <v>658</v>
      </c>
      <c r="F586" s="9">
        <v>9.4246928936459196E-2</v>
      </c>
      <c r="G586" s="13">
        <v>12</v>
      </c>
      <c r="H586" s="12">
        <v>0</v>
      </c>
      <c r="I586" s="15">
        <v>0.1</v>
      </c>
      <c r="J586" s="2">
        <v>-1.4086729288101196</v>
      </c>
      <c r="K586" s="2">
        <v>-1.3189646005630493</v>
      </c>
      <c r="L586" s="2">
        <v>-1.0151318311691284</v>
      </c>
      <c r="M586" s="7">
        <v>65.745900000000006</v>
      </c>
      <c r="N586" s="7">
        <f>N587-0.00581802796666662</f>
        <v>9.2794749090666659</v>
      </c>
      <c r="O586" s="4">
        <v>2.254406699165969</v>
      </c>
      <c r="P586" s="8">
        <v>0.32606682939146536</v>
      </c>
      <c r="Q586" s="8">
        <v>0.30595067755239463</v>
      </c>
      <c r="R586" s="8">
        <v>37.158535003662109</v>
      </c>
      <c r="S586">
        <v>1.7154030000000001E-2</v>
      </c>
      <c r="T586">
        <v>3.0767039999999999E-2</v>
      </c>
      <c r="U586">
        <v>4.1031520000000002E-2</v>
      </c>
      <c r="V586">
        <v>5.1100779999999998E-2</v>
      </c>
      <c r="W586">
        <v>6.204192E-2</v>
      </c>
      <c r="X586">
        <v>7.4905650000000004E-2</v>
      </c>
      <c r="Y586">
        <v>9.1355000000000006E-2</v>
      </c>
      <c r="Z586">
        <v>0.11495538</v>
      </c>
      <c r="AA586">
        <v>0.15667249</v>
      </c>
      <c r="AB586">
        <v>0.36001620000000001</v>
      </c>
    </row>
    <row r="587" spans="1:28">
      <c r="A587" s="1" t="s">
        <v>644</v>
      </c>
      <c r="B587" s="1" t="s">
        <v>645</v>
      </c>
      <c r="C587" s="1">
        <v>23</v>
      </c>
      <c r="D587" s="1">
        <v>2004</v>
      </c>
      <c r="E587" s="1" t="s">
        <v>659</v>
      </c>
      <c r="F587" s="9">
        <v>2.7369299934834751E-3</v>
      </c>
      <c r="G587" s="13">
        <v>13</v>
      </c>
      <c r="H587" s="12">
        <v>0</v>
      </c>
      <c r="I587" s="15">
        <v>0.1</v>
      </c>
      <c r="J587" s="2">
        <v>-1.5470668077468872</v>
      </c>
      <c r="K587" s="2">
        <v>-1.6280676126480103</v>
      </c>
      <c r="L587" s="2">
        <v>-1.2705206871032715</v>
      </c>
      <c r="M587" s="7">
        <v>66.074700000000007</v>
      </c>
      <c r="N587" s="7">
        <f>N588-0.00581802796666662</f>
        <v>9.2852929370333328</v>
      </c>
      <c r="O587" s="4">
        <v>3.9367845974983169</v>
      </c>
      <c r="P587" s="8">
        <v>0.29693849905174746</v>
      </c>
      <c r="Q587" s="8">
        <v>0.29626117583310757</v>
      </c>
      <c r="R587" s="8">
        <v>37.209121704101563</v>
      </c>
      <c r="S587">
        <v>1.7154030000000001E-2</v>
      </c>
      <c r="T587">
        <v>3.0767039999999999E-2</v>
      </c>
      <c r="U587">
        <v>4.1031520000000002E-2</v>
      </c>
      <c r="V587">
        <v>5.1100779999999998E-2</v>
      </c>
      <c r="W587">
        <v>6.204192E-2</v>
      </c>
      <c r="X587">
        <v>7.4905650000000004E-2</v>
      </c>
      <c r="Y587">
        <v>9.1355000000000006E-2</v>
      </c>
      <c r="Z587">
        <v>0.11495538</v>
      </c>
      <c r="AA587">
        <v>0.15667249</v>
      </c>
      <c r="AB587">
        <v>0.36001620000000001</v>
      </c>
    </row>
    <row r="588" spans="1:28">
      <c r="A588" s="1" t="s">
        <v>644</v>
      </c>
      <c r="B588" s="1" t="s">
        <v>645</v>
      </c>
      <c r="C588" s="1">
        <v>23</v>
      </c>
      <c r="D588" s="1">
        <v>2005</v>
      </c>
      <c r="E588" s="1" t="s">
        <v>660</v>
      </c>
      <c r="F588" s="9">
        <v>-9.654927285620226E-3</v>
      </c>
      <c r="G588" s="13">
        <v>14</v>
      </c>
      <c r="H588" s="12">
        <v>0</v>
      </c>
      <c r="I588" s="15">
        <v>0.10100000000000001</v>
      </c>
      <c r="J588" s="2">
        <v>-1.5648504495620728</v>
      </c>
      <c r="K588" s="2">
        <v>-1.6114234924316406</v>
      </c>
      <c r="L588" s="2">
        <v>-1.3477623462677002</v>
      </c>
      <c r="M588" s="7">
        <v>66.068299999999994</v>
      </c>
      <c r="N588" s="7">
        <v>9.2911109649999997</v>
      </c>
      <c r="O588" s="4">
        <v>11.815507732536872</v>
      </c>
      <c r="P588" s="8">
        <v>0.30686971614131348</v>
      </c>
      <c r="Q588" s="8">
        <v>0.23285370360002239</v>
      </c>
      <c r="R588" s="8">
        <v>36.595226287841797</v>
      </c>
      <c r="S588">
        <v>1.7154030000000001E-2</v>
      </c>
      <c r="T588">
        <v>3.0767039999999999E-2</v>
      </c>
      <c r="U588">
        <v>4.1031520000000002E-2</v>
      </c>
      <c r="V588">
        <v>5.1100779999999998E-2</v>
      </c>
      <c r="W588">
        <v>6.204192E-2</v>
      </c>
      <c r="X588">
        <v>7.4905650000000004E-2</v>
      </c>
      <c r="Y588">
        <v>9.1355000000000006E-2</v>
      </c>
      <c r="Z588">
        <v>0.11495538</v>
      </c>
      <c r="AA588">
        <v>0.15667249</v>
      </c>
      <c r="AB588">
        <v>0.36001620000000001</v>
      </c>
    </row>
    <row r="589" spans="1:28">
      <c r="A589" s="1" t="s">
        <v>644</v>
      </c>
      <c r="B589" s="1" t="s">
        <v>645</v>
      </c>
      <c r="C589" s="1">
        <v>23</v>
      </c>
      <c r="D589" s="1">
        <v>2006</v>
      </c>
      <c r="E589" s="1" t="s">
        <v>661</v>
      </c>
      <c r="F589" s="9">
        <v>-8.7974347227211779E-3</v>
      </c>
      <c r="G589" s="13">
        <v>15</v>
      </c>
      <c r="H589" s="12">
        <v>0</v>
      </c>
      <c r="I589" s="15">
        <v>0.10100000000000001</v>
      </c>
      <c r="J589" s="2">
        <v>-1.5132714509963989</v>
      </c>
      <c r="K589" s="2">
        <v>-1.6410418748855591</v>
      </c>
      <c r="L589" s="2">
        <v>-1.399203896522522</v>
      </c>
      <c r="M589" s="7">
        <v>66.498900000000006</v>
      </c>
      <c r="N589" s="7">
        <v>9.5749647769999999</v>
      </c>
      <c r="O589" s="4">
        <v>9.6937541139332524</v>
      </c>
      <c r="P589" s="8">
        <v>0.3511618499707852</v>
      </c>
      <c r="Q589" s="8">
        <v>0.17331116005213718</v>
      </c>
      <c r="R589" s="8">
        <v>37.87744140625</v>
      </c>
      <c r="S589">
        <v>1.7154030000000001E-2</v>
      </c>
      <c r="T589">
        <v>3.0767039999999999E-2</v>
      </c>
      <c r="U589">
        <v>4.1031520000000002E-2</v>
      </c>
      <c r="V589">
        <v>5.1100779999999998E-2</v>
      </c>
      <c r="W589">
        <v>6.204192E-2</v>
      </c>
      <c r="X589">
        <v>7.4905650000000004E-2</v>
      </c>
      <c r="Y589">
        <v>9.1355000000000006E-2</v>
      </c>
      <c r="Z589">
        <v>0.11495538</v>
      </c>
      <c r="AA589">
        <v>0.15667249</v>
      </c>
      <c r="AB589">
        <v>0.36001620000000001</v>
      </c>
    </row>
    <row r="590" spans="1:28">
      <c r="A590" s="1" t="s">
        <v>644</v>
      </c>
      <c r="B590" s="1" t="s">
        <v>645</v>
      </c>
      <c r="C590" s="1">
        <v>23</v>
      </c>
      <c r="D590" s="1">
        <v>2007</v>
      </c>
      <c r="E590" s="1" t="s">
        <v>662</v>
      </c>
      <c r="F590" s="9">
        <v>2.174168380052241E-2</v>
      </c>
      <c r="G590" s="13">
        <v>16</v>
      </c>
      <c r="H590" s="12">
        <v>0</v>
      </c>
      <c r="I590" s="15">
        <v>0.10100000000000001</v>
      </c>
      <c r="J590" s="2">
        <v>-1.4003102779388428</v>
      </c>
      <c r="K590" s="2">
        <v>-1.5659513473510742</v>
      </c>
      <c r="L590" s="2">
        <v>-1.4057381153106689</v>
      </c>
      <c r="M590" s="7">
        <v>66.894800000000004</v>
      </c>
      <c r="N590" s="7">
        <v>9.8859099550000007</v>
      </c>
      <c r="O590" s="4">
        <v>9.6904137934795642</v>
      </c>
      <c r="P590" s="8">
        <v>0.36777777777777776</v>
      </c>
      <c r="Q590" s="8">
        <v>0.19500000000000001</v>
      </c>
      <c r="R590" s="8">
        <v>38.021305084228516</v>
      </c>
      <c r="S590">
        <v>1.7154030000000001E-2</v>
      </c>
      <c r="T590">
        <v>3.0767039999999999E-2</v>
      </c>
      <c r="U590">
        <v>4.1031520000000002E-2</v>
      </c>
      <c r="V590">
        <v>5.1100779999999998E-2</v>
      </c>
      <c r="W590">
        <v>6.204192E-2</v>
      </c>
      <c r="X590">
        <v>7.4905650000000004E-2</v>
      </c>
      <c r="Y590">
        <v>9.1355000000000006E-2</v>
      </c>
      <c r="Z590">
        <v>0.11495538</v>
      </c>
      <c r="AA590">
        <v>0.15667249</v>
      </c>
      <c r="AB590">
        <v>0.36001620000000001</v>
      </c>
    </row>
    <row r="591" spans="1:28">
      <c r="A591" s="1" t="s">
        <v>644</v>
      </c>
      <c r="B591" s="1" t="s">
        <v>645</v>
      </c>
      <c r="C591" s="1">
        <v>23</v>
      </c>
      <c r="D591" s="1">
        <v>2008</v>
      </c>
      <c r="E591" s="1" t="s">
        <v>663</v>
      </c>
      <c r="F591" s="9">
        <v>3.1416378172281254E-2</v>
      </c>
      <c r="G591" s="13">
        <v>17</v>
      </c>
      <c r="H591" s="12">
        <v>0</v>
      </c>
      <c r="I591" s="15">
        <v>0.104</v>
      </c>
      <c r="J591" s="2">
        <v>-1.3957244157791138</v>
      </c>
      <c r="K591" s="2">
        <v>-1.459977388381958</v>
      </c>
      <c r="L591" s="2">
        <v>-1.3983315229415894</v>
      </c>
      <c r="M591" s="7">
        <v>67.406999999999996</v>
      </c>
      <c r="N591" s="7">
        <v>10.196855129999999</v>
      </c>
      <c r="O591" s="4">
        <v>13.175016922402108</v>
      </c>
      <c r="P591" s="8">
        <v>0.57374166161309892</v>
      </c>
      <c r="Q591" s="8">
        <v>0.37349909035779261</v>
      </c>
      <c r="R591" s="8">
        <v>39.125755310058594</v>
      </c>
      <c r="S591">
        <v>1.7154030000000001E-2</v>
      </c>
      <c r="T591">
        <v>3.0767039999999999E-2</v>
      </c>
      <c r="U591">
        <v>4.1031520000000002E-2</v>
      </c>
      <c r="V591">
        <v>5.1100779999999998E-2</v>
      </c>
      <c r="W591">
        <v>6.204192E-2</v>
      </c>
      <c r="X591">
        <v>7.4905650000000004E-2</v>
      </c>
      <c r="Y591">
        <v>9.1355000000000006E-2</v>
      </c>
      <c r="Z591">
        <v>0.11495538</v>
      </c>
      <c r="AA591">
        <v>0.15667249</v>
      </c>
      <c r="AB591">
        <v>0.36001620000000001</v>
      </c>
    </row>
    <row r="592" spans="1:28">
      <c r="A592" s="1" t="s">
        <v>644</v>
      </c>
      <c r="B592" s="1" t="s">
        <v>645</v>
      </c>
      <c r="C592" s="1">
        <v>23</v>
      </c>
      <c r="D592" s="1">
        <v>2009</v>
      </c>
      <c r="E592" s="1" t="s">
        <v>664</v>
      </c>
      <c r="F592" s="9">
        <v>2.7890272880517597E-2</v>
      </c>
      <c r="G592" s="13">
        <v>18</v>
      </c>
      <c r="H592" s="12">
        <v>0</v>
      </c>
      <c r="I592" s="15">
        <v>0.114</v>
      </c>
      <c r="J592" s="2">
        <v>-1.3828152418136597</v>
      </c>
      <c r="K592" s="2">
        <v>-1.4537044763565063</v>
      </c>
      <c r="L592" s="2">
        <v>-1.4322226047515869</v>
      </c>
      <c r="M592" s="7">
        <v>67.958299999999994</v>
      </c>
      <c r="N592" s="7">
        <v>10.50780031</v>
      </c>
      <c r="O592" s="4">
        <v>4.5706034115943908</v>
      </c>
      <c r="P592" s="8">
        <v>0.47083022339483777</v>
      </c>
      <c r="Q592" s="8">
        <v>0.5786915693183593</v>
      </c>
      <c r="R592" s="8">
        <v>39.836109161376953</v>
      </c>
      <c r="S592">
        <v>1.7154030000000001E-2</v>
      </c>
      <c r="T592">
        <v>3.0767039999999999E-2</v>
      </c>
      <c r="U592">
        <v>4.1031520000000002E-2</v>
      </c>
      <c r="V592">
        <v>5.1100779999999998E-2</v>
      </c>
      <c r="W592">
        <v>6.204192E-2</v>
      </c>
      <c r="X592">
        <v>7.4905650000000004E-2</v>
      </c>
      <c r="Y592">
        <v>9.1355000000000006E-2</v>
      </c>
      <c r="Z592">
        <v>0.11495538</v>
      </c>
      <c r="AA592">
        <v>0.15667249</v>
      </c>
      <c r="AB592">
        <v>0.36001620000000001</v>
      </c>
    </row>
    <row r="593" spans="1:28">
      <c r="A593" s="1" t="s">
        <v>644</v>
      </c>
      <c r="B593" s="1" t="s">
        <v>645</v>
      </c>
      <c r="C593" s="1">
        <v>23</v>
      </c>
      <c r="D593" s="1">
        <v>2010</v>
      </c>
      <c r="E593" s="1" t="s">
        <v>665</v>
      </c>
      <c r="F593" s="9">
        <v>-1.0723124042388772E-2</v>
      </c>
      <c r="G593" s="13">
        <v>19</v>
      </c>
      <c r="H593" s="12">
        <v>0</v>
      </c>
      <c r="I593" s="15">
        <v>0.111</v>
      </c>
      <c r="J593" s="2">
        <v>-1.5240744352340698</v>
      </c>
      <c r="K593" s="2">
        <v>-1.4733161926269531</v>
      </c>
      <c r="L593" s="2">
        <v>-1.4357763528823853</v>
      </c>
      <c r="M593" s="7">
        <v>68.293300000000002</v>
      </c>
      <c r="N593" s="7">
        <v>10.81874549</v>
      </c>
      <c r="O593" s="4">
        <v>7.4986800311957325</v>
      </c>
      <c r="P593" s="8">
        <v>0.45904415648985419</v>
      </c>
      <c r="Q593" s="8">
        <v>0.50958640191417293</v>
      </c>
      <c r="R593" s="8">
        <v>40.276165008544922</v>
      </c>
      <c r="S593">
        <v>1.7154030000000001E-2</v>
      </c>
      <c r="T593">
        <v>3.0767039999999999E-2</v>
      </c>
      <c r="U593">
        <v>4.1031520000000002E-2</v>
      </c>
      <c r="V593">
        <v>5.1100779999999998E-2</v>
      </c>
      <c r="W593">
        <v>6.204192E-2</v>
      </c>
      <c r="X593">
        <v>7.4905650000000004E-2</v>
      </c>
      <c r="Y593">
        <v>9.1355000000000006E-2</v>
      </c>
      <c r="Z593">
        <v>0.11495538</v>
      </c>
      <c r="AA593">
        <v>0.15667249</v>
      </c>
      <c r="AB593">
        <v>0.36001620000000001</v>
      </c>
    </row>
    <row r="594" spans="1:28">
      <c r="A594" s="1" t="s">
        <v>644</v>
      </c>
      <c r="B594" s="1" t="s">
        <v>645</v>
      </c>
      <c r="C594" s="1">
        <v>23</v>
      </c>
      <c r="D594" s="1">
        <v>2011</v>
      </c>
      <c r="E594" s="1" t="s">
        <v>666</v>
      </c>
      <c r="F594" s="9">
        <v>-7.94123747079864E-3</v>
      </c>
      <c r="G594" s="13">
        <v>20</v>
      </c>
      <c r="H594" s="12">
        <v>0</v>
      </c>
      <c r="I594" s="15">
        <v>0.111</v>
      </c>
      <c r="J594" s="2">
        <v>-1.5123639106750488</v>
      </c>
      <c r="K594" s="2">
        <v>-1.4332945346832275</v>
      </c>
      <c r="L594" s="2">
        <v>-1.4459813833236694</v>
      </c>
      <c r="M594" s="7">
        <v>68.566999999999993</v>
      </c>
      <c r="N594" s="7">
        <v>11.12969067</v>
      </c>
      <c r="O594" s="4">
        <v>12.774358423237572</v>
      </c>
      <c r="P594" s="8">
        <v>0.5979715537418232</v>
      </c>
      <c r="Q594" s="8">
        <v>0.51265678449258834</v>
      </c>
      <c r="R594" s="8">
        <v>40.853813171386719</v>
      </c>
      <c r="S594">
        <v>1.7154030000000001E-2</v>
      </c>
      <c r="T594">
        <v>3.0767039999999999E-2</v>
      </c>
      <c r="U594">
        <v>4.1031520000000002E-2</v>
      </c>
      <c r="V594">
        <v>5.1100779999999998E-2</v>
      </c>
      <c r="W594">
        <v>6.204192E-2</v>
      </c>
      <c r="X594">
        <v>7.4905650000000004E-2</v>
      </c>
      <c r="Y594">
        <v>9.1355000000000006E-2</v>
      </c>
      <c r="Z594">
        <v>0.11495538</v>
      </c>
      <c r="AA594">
        <v>0.15667249</v>
      </c>
      <c r="AB594">
        <v>0.36001620000000001</v>
      </c>
    </row>
    <row r="595" spans="1:28">
      <c r="A595" s="1" t="s">
        <v>644</v>
      </c>
      <c r="B595" s="1" t="s">
        <v>645</v>
      </c>
      <c r="C595" s="1">
        <v>23</v>
      </c>
      <c r="D595" s="1">
        <v>2012</v>
      </c>
      <c r="E595" s="1" t="s">
        <v>667</v>
      </c>
      <c r="F595" s="9">
        <v>9.6945796759593833E-2</v>
      </c>
      <c r="G595" s="13">
        <v>21</v>
      </c>
      <c r="H595" s="12">
        <v>0</v>
      </c>
      <c r="I595" s="15">
        <v>0.111</v>
      </c>
      <c r="J595" s="2">
        <v>-1.1188256740570068</v>
      </c>
      <c r="K595" s="2">
        <v>-1.3807088136672974</v>
      </c>
      <c r="L595" s="2">
        <v>-1.3146898746490479</v>
      </c>
      <c r="M595" s="7">
        <v>68.722499999999997</v>
      </c>
      <c r="N595" s="7">
        <v>11.44063585</v>
      </c>
      <c r="O595" s="4">
        <v>9.1211277120510488</v>
      </c>
      <c r="P595" s="8">
        <v>0.58832744616735511</v>
      </c>
      <c r="Q595" s="8">
        <v>0.50500908020515278</v>
      </c>
      <c r="R595" s="8">
        <v>41.532154083251953</v>
      </c>
      <c r="S595">
        <v>1.7154030000000001E-2</v>
      </c>
      <c r="T595">
        <v>3.0767039999999999E-2</v>
      </c>
      <c r="U595">
        <v>4.1031520000000002E-2</v>
      </c>
      <c r="V595">
        <v>5.1100779999999998E-2</v>
      </c>
      <c r="W595">
        <v>6.204192E-2</v>
      </c>
      <c r="X595">
        <v>7.4905650000000004E-2</v>
      </c>
      <c r="Y595">
        <v>9.1355000000000006E-2</v>
      </c>
      <c r="Z595">
        <v>0.11495538</v>
      </c>
      <c r="AA595">
        <v>0.15667249</v>
      </c>
      <c r="AB595">
        <v>0.36001620000000001</v>
      </c>
    </row>
    <row r="596" spans="1:28">
      <c r="A596" s="1" t="s">
        <v>644</v>
      </c>
      <c r="B596" s="1" t="s">
        <v>645</v>
      </c>
      <c r="C596" s="1">
        <v>23</v>
      </c>
      <c r="D596" s="1">
        <v>2013</v>
      </c>
      <c r="E596" s="1" t="s">
        <v>668</v>
      </c>
      <c r="F596" s="9">
        <v>9.7372834989033902E-2</v>
      </c>
      <c r="G596" s="13">
        <v>22</v>
      </c>
      <c r="H596" s="12">
        <v>0</v>
      </c>
      <c r="I596" s="15">
        <v>9.9000000000000005E-2</v>
      </c>
      <c r="J596" s="2">
        <v>-1.125935435295105</v>
      </c>
      <c r="K596" s="2">
        <v>-1.3615380525588989</v>
      </c>
      <c r="L596" s="2">
        <v>-1.2853617668151855</v>
      </c>
      <c r="M596" s="7">
        <v>68.740099999999998</v>
      </c>
      <c r="N596" s="7">
        <v>11.75158102</v>
      </c>
      <c r="O596" s="4">
        <v>8.1778916971453981</v>
      </c>
      <c r="P596" s="8">
        <v>0.49839320401385695</v>
      </c>
      <c r="Q596" s="8">
        <v>0.48753502278159205</v>
      </c>
      <c r="R596" s="8">
        <v>41.553047180175781</v>
      </c>
      <c r="S596">
        <v>1.7154030000000001E-2</v>
      </c>
      <c r="T596">
        <v>3.0767039999999999E-2</v>
      </c>
      <c r="U596">
        <v>4.1031520000000002E-2</v>
      </c>
      <c r="V596">
        <v>5.1100779999999998E-2</v>
      </c>
      <c r="W596">
        <v>6.204192E-2</v>
      </c>
      <c r="X596">
        <v>7.4905650000000004E-2</v>
      </c>
      <c r="Y596">
        <v>9.1355000000000006E-2</v>
      </c>
      <c r="Z596">
        <v>0.11495538</v>
      </c>
      <c r="AA596">
        <v>0.15667249</v>
      </c>
      <c r="AB596">
        <v>0.36001620000000001</v>
      </c>
    </row>
    <row r="597" spans="1:28">
      <c r="A597" s="1" t="s">
        <v>644</v>
      </c>
      <c r="B597" s="1" t="s">
        <v>645</v>
      </c>
      <c r="C597" s="1">
        <v>23</v>
      </c>
      <c r="D597" s="1">
        <v>2014</v>
      </c>
      <c r="E597" s="1" t="s">
        <v>669</v>
      </c>
      <c r="F597" s="9">
        <v>0.2488989351545538</v>
      </c>
      <c r="G597" s="13">
        <v>23</v>
      </c>
      <c r="H597" s="12">
        <v>0</v>
      </c>
      <c r="I597" s="15">
        <v>9.9000000000000005E-2</v>
      </c>
      <c r="J597" s="2">
        <v>-0.50669026374816895</v>
      </c>
      <c r="K597" s="2">
        <v>-1.3443460464477539</v>
      </c>
      <c r="L597" s="2">
        <v>-1.1771111488342285</v>
      </c>
      <c r="M597" s="7">
        <v>68.613500000000002</v>
      </c>
      <c r="N597" s="7">
        <v>12.062526200000001</v>
      </c>
      <c r="O597" s="4">
        <v>8.2832398229483459</v>
      </c>
      <c r="P597" s="8">
        <v>0.46780174776692141</v>
      </c>
      <c r="Q597" s="8">
        <v>0.44313308180968047</v>
      </c>
      <c r="R597" s="8">
        <v>40.986896514892578</v>
      </c>
      <c r="S597">
        <v>1.7154030000000001E-2</v>
      </c>
      <c r="T597">
        <v>3.0767039999999999E-2</v>
      </c>
      <c r="U597">
        <v>4.1031520000000002E-2</v>
      </c>
      <c r="V597">
        <v>5.1100779999999998E-2</v>
      </c>
      <c r="W597">
        <v>6.204192E-2</v>
      </c>
      <c r="X597">
        <v>7.4905650000000004E-2</v>
      </c>
      <c r="Y597">
        <v>9.1355000000000006E-2</v>
      </c>
      <c r="Z597">
        <v>0.11495538</v>
      </c>
      <c r="AA597">
        <v>0.15667249</v>
      </c>
      <c r="AB597">
        <v>0.36001620000000001</v>
      </c>
    </row>
    <row r="598" spans="1:28">
      <c r="A598" s="1" t="s">
        <v>644</v>
      </c>
      <c r="B598" s="1" t="s">
        <v>645</v>
      </c>
      <c r="C598" s="1">
        <v>23</v>
      </c>
      <c r="D598" s="1">
        <v>2015</v>
      </c>
      <c r="E598" s="1" t="s">
        <v>670</v>
      </c>
      <c r="F598" s="9">
        <v>0.22671042599771205</v>
      </c>
      <c r="G598" s="13">
        <v>24</v>
      </c>
      <c r="H598" s="12">
        <v>0</v>
      </c>
      <c r="I598" s="15">
        <v>9.9000000000000005E-2</v>
      </c>
      <c r="J598" s="2">
        <v>-0.54861974716186523</v>
      </c>
      <c r="K598" s="2">
        <v>-1.404028058052063</v>
      </c>
      <c r="L598" s="2">
        <v>-1.2041970491409302</v>
      </c>
      <c r="M598" s="7">
        <v>68.781599999999997</v>
      </c>
      <c r="N598" s="7">
        <v>12.37347138</v>
      </c>
      <c r="O598" s="4">
        <v>4.6062716856247476</v>
      </c>
      <c r="P598" s="8">
        <v>0.35675464289419706</v>
      </c>
      <c r="Q598" s="8">
        <v>0.45624466276666215</v>
      </c>
      <c r="R598" s="8">
        <v>41.708686828613281</v>
      </c>
      <c r="S598">
        <v>1.7154030000000001E-2</v>
      </c>
      <c r="T598">
        <v>3.0767039999999999E-2</v>
      </c>
      <c r="U598">
        <v>4.1031520000000002E-2</v>
      </c>
      <c r="V598">
        <v>5.1100779999999998E-2</v>
      </c>
      <c r="W598">
        <v>6.204192E-2</v>
      </c>
      <c r="X598">
        <v>7.4905650000000004E-2</v>
      </c>
      <c r="Y598">
        <v>9.1355000000000006E-2</v>
      </c>
      <c r="Z598">
        <v>0.11495538</v>
      </c>
      <c r="AA598">
        <v>0.15667249</v>
      </c>
      <c r="AB598">
        <v>0.36001620000000001</v>
      </c>
    </row>
    <row r="599" spans="1:28">
      <c r="A599" s="1" t="s">
        <v>644</v>
      </c>
      <c r="B599" s="1" t="s">
        <v>645</v>
      </c>
      <c r="C599" s="1">
        <v>23</v>
      </c>
      <c r="D599" s="1">
        <v>2016</v>
      </c>
      <c r="E599" s="1" t="s">
        <v>671</v>
      </c>
      <c r="F599" s="9">
        <v>0.12759679406531588</v>
      </c>
      <c r="G599" s="13">
        <v>25</v>
      </c>
      <c r="H599" s="12">
        <v>0</v>
      </c>
      <c r="I599" s="15">
        <v>9.9000000000000005E-2</v>
      </c>
      <c r="J599" s="2">
        <v>-0.86157852411270142</v>
      </c>
      <c r="K599" s="2">
        <v>-1.4785666465759277</v>
      </c>
      <c r="L599" s="2">
        <v>-1.3768289089202881</v>
      </c>
      <c r="M599" s="7">
        <v>68.7774</v>
      </c>
      <c r="N599" s="7">
        <v>12.684416560000001</v>
      </c>
      <c r="O599" s="4">
        <v>4.3790762585450551</v>
      </c>
      <c r="P599" s="8">
        <v>0.2215051385147678</v>
      </c>
      <c r="Q599" s="8">
        <v>0.39895570845149414</v>
      </c>
      <c r="R599" s="8">
        <v>41.297737121582031</v>
      </c>
      <c r="S599">
        <f>S598</f>
        <v>1.7154030000000001E-2</v>
      </c>
      <c r="T599">
        <f t="shared" ref="T599" si="174">T598</f>
        <v>3.0767039999999999E-2</v>
      </c>
      <c r="U599">
        <f t="shared" ref="U599" si="175">U598</f>
        <v>4.1031520000000002E-2</v>
      </c>
      <c r="V599">
        <f t="shared" ref="V599" si="176">V598</f>
        <v>5.1100779999999998E-2</v>
      </c>
      <c r="W599">
        <f t="shared" ref="W599" si="177">W598</f>
        <v>6.204192E-2</v>
      </c>
      <c r="X599">
        <f t="shared" ref="X599" si="178">X598</f>
        <v>7.4905650000000004E-2</v>
      </c>
      <c r="Y599">
        <f t="shared" ref="Y599" si="179">Y598</f>
        <v>9.1355000000000006E-2</v>
      </c>
      <c r="Z599">
        <f t="shared" ref="Z599" si="180">Z598</f>
        <v>0.11495538</v>
      </c>
      <c r="AA599">
        <f t="shared" ref="AA599" si="181">AA598</f>
        <v>0.15667249</v>
      </c>
      <c r="AB599">
        <f t="shared" ref="AB599" si="182">AB598</f>
        <v>0.36001620000000001</v>
      </c>
    </row>
    <row r="600" spans="1:28">
      <c r="A600" s="1" t="s">
        <v>672</v>
      </c>
      <c r="B600" s="1" t="s">
        <v>673</v>
      </c>
      <c r="C600" s="1">
        <v>24</v>
      </c>
      <c r="D600" s="1">
        <v>1991</v>
      </c>
      <c r="E600" s="1" t="s">
        <v>674</v>
      </c>
      <c r="F600" s="9">
        <v>0.31945810691209525</v>
      </c>
      <c r="G600" s="13">
        <v>0</v>
      </c>
      <c r="H600" s="12">
        <v>6</v>
      </c>
      <c r="I600" s="15">
        <v>0.41299999999999998</v>
      </c>
      <c r="J600" s="2">
        <f>J601+0.0131924959921068</f>
        <v>-0.60411776458063415</v>
      </c>
      <c r="K600" s="2">
        <f>K601+0.0212873547307907</f>
        <v>-0.71710987437155926</v>
      </c>
      <c r="L600" s="2">
        <f>L601+0.0247308554187898</f>
        <v>-0.98648270868485988</v>
      </c>
      <c r="M600" s="6">
        <v>69.072999999999993</v>
      </c>
      <c r="N600" s="6">
        <v>12.37812042</v>
      </c>
      <c r="O600" s="4">
        <v>-8.8915469985709592</v>
      </c>
      <c r="P600" s="8">
        <v>0.26153846153846155</v>
      </c>
      <c r="Q600" s="8">
        <v>0.23979933110367893</v>
      </c>
      <c r="R600" s="8">
        <v>32.680465698242188</v>
      </c>
      <c r="S600">
        <v>4.7790770000000003E-2</v>
      </c>
      <c r="T600">
        <v>5.9890850000000002E-2</v>
      </c>
      <c r="U600">
        <v>6.9857379999999997E-2</v>
      </c>
      <c r="V600">
        <v>7.8880950000000005E-2</v>
      </c>
      <c r="W600">
        <v>8.7702390000000005E-2</v>
      </c>
      <c r="X600">
        <v>9.6980280000000002E-2</v>
      </c>
      <c r="Y600">
        <v>0.10756578</v>
      </c>
      <c r="Z600">
        <v>0.12100917999999999</v>
      </c>
      <c r="AA600">
        <v>0.14134205999999999</v>
      </c>
      <c r="AB600">
        <v>0.18898037000000001</v>
      </c>
    </row>
    <row r="601" spans="1:28">
      <c r="A601" s="1" t="s">
        <v>672</v>
      </c>
      <c r="B601" s="1" t="s">
        <v>673</v>
      </c>
      <c r="C601" s="1">
        <v>24</v>
      </c>
      <c r="D601" s="1">
        <v>1992</v>
      </c>
      <c r="E601" s="1" t="s">
        <v>675</v>
      </c>
      <c r="F601" s="9">
        <v>0.30629533804288633</v>
      </c>
      <c r="G601" s="13">
        <v>1</v>
      </c>
      <c r="H601" s="12">
        <v>6</v>
      </c>
      <c r="I601" s="15">
        <v>0.438</v>
      </c>
      <c r="J601" s="2">
        <f>J602+0.0131924959921068</f>
        <v>-0.61731026057274097</v>
      </c>
      <c r="K601" s="2">
        <f>K602+0.0212873547307907</f>
        <v>-0.73839722910234995</v>
      </c>
      <c r="L601" s="2">
        <f>L602+0.0247308554187898</f>
        <v>-1.0112135641036497</v>
      </c>
      <c r="M601" s="6">
        <v>68.628900000000002</v>
      </c>
      <c r="N601" s="6">
        <v>12.14836979</v>
      </c>
      <c r="O601" s="4">
        <v>-10.158987505723942</v>
      </c>
      <c r="P601" s="8">
        <v>0.23979733757202459</v>
      </c>
      <c r="Q601" s="8">
        <v>0.21988873435326842</v>
      </c>
      <c r="R601" s="8">
        <v>38.745960235595703</v>
      </c>
      <c r="S601">
        <v>4.7445790000000002E-2</v>
      </c>
      <c r="T601">
        <v>5.9798690000000002E-2</v>
      </c>
      <c r="U601">
        <v>6.8394819999999995E-2</v>
      </c>
      <c r="V601">
        <v>7.6646610000000004E-2</v>
      </c>
      <c r="W601">
        <v>8.5195850000000004E-2</v>
      </c>
      <c r="X601">
        <v>9.4521770000000005E-2</v>
      </c>
      <c r="Y601">
        <v>0.10527249</v>
      </c>
      <c r="Z601">
        <v>0.11871528000000001</v>
      </c>
      <c r="AA601">
        <v>0.1384697</v>
      </c>
      <c r="AB601">
        <v>0.20553899</v>
      </c>
    </row>
    <row r="602" spans="1:28">
      <c r="A602" s="1" t="s">
        <v>672</v>
      </c>
      <c r="B602" s="1" t="s">
        <v>673</v>
      </c>
      <c r="C602" s="1">
        <v>24</v>
      </c>
      <c r="D602" s="1">
        <v>1993</v>
      </c>
      <c r="E602" s="1" t="s">
        <v>676</v>
      </c>
      <c r="F602" s="9">
        <v>0.3040222767861846</v>
      </c>
      <c r="G602" s="13">
        <v>2</v>
      </c>
      <c r="H602" s="12">
        <v>5</v>
      </c>
      <c r="I602" s="15">
        <v>0.42699999999999999</v>
      </c>
      <c r="J602" s="2">
        <f>J603+0.0131924959921068</f>
        <v>-0.63050275656484778</v>
      </c>
      <c r="K602" s="2">
        <f>K603+0.0212873547307907</f>
        <v>-0.75968458383314064</v>
      </c>
      <c r="L602" s="2">
        <f>L603+0.0247308554187898</f>
        <v>-1.0359444195224394</v>
      </c>
      <c r="M602" s="6">
        <v>67.872500000000002</v>
      </c>
      <c r="N602" s="6">
        <v>11.954560280000001</v>
      </c>
      <c r="O602" s="4">
        <v>-14.247354808285991</v>
      </c>
      <c r="P602" s="8">
        <v>0.25877941364914719</v>
      </c>
      <c r="Q602" s="8">
        <v>0.26190877637870685</v>
      </c>
      <c r="R602" s="8">
        <v>41.584018707275391</v>
      </c>
      <c r="S602">
        <v>3.7809799999999998E-2</v>
      </c>
      <c r="T602">
        <v>5.0557860000000003E-2</v>
      </c>
      <c r="U602">
        <v>6.1423789999999999E-2</v>
      </c>
      <c r="V602">
        <v>7.1509909999999996E-2</v>
      </c>
      <c r="W602">
        <v>8.157963E-2</v>
      </c>
      <c r="X602">
        <v>9.2389990000000005E-2</v>
      </c>
      <c r="Y602">
        <v>0.105017</v>
      </c>
      <c r="Z602">
        <v>0.12158479</v>
      </c>
      <c r="AA602">
        <v>0.14820405</v>
      </c>
      <c r="AB602">
        <v>0.22992314999999999</v>
      </c>
    </row>
    <row r="603" spans="1:28">
      <c r="A603" s="1" t="s">
        <v>672</v>
      </c>
      <c r="B603" s="1" t="s">
        <v>673</v>
      </c>
      <c r="C603" s="1">
        <v>24</v>
      </c>
      <c r="D603" s="1">
        <v>1994</v>
      </c>
      <c r="E603" s="1" t="s">
        <v>677</v>
      </c>
      <c r="F603" s="9">
        <v>0.27671806624775008</v>
      </c>
      <c r="G603" s="13">
        <v>3</v>
      </c>
      <c r="H603" s="12">
        <v>7</v>
      </c>
      <c r="I603" s="15">
        <v>0.434</v>
      </c>
      <c r="J603" s="2">
        <f>J604+0.0131924959921068</f>
        <v>-0.64369525255695459</v>
      </c>
      <c r="K603" s="2">
        <f>K604+0.0212873547307907</f>
        <v>-0.78097193856393132</v>
      </c>
      <c r="L603" s="2">
        <f>L604+0.0247308554187898</f>
        <v>-1.0606752749412292</v>
      </c>
      <c r="M603" s="6">
        <v>67.442599999999999</v>
      </c>
      <c r="N603" s="6">
        <v>11.8551302</v>
      </c>
      <c r="O603" s="4">
        <v>-22.517186087371854</v>
      </c>
      <c r="P603" s="8">
        <v>0.35388849521793636</v>
      </c>
      <c r="Q603" s="8">
        <v>0.38555154684993553</v>
      </c>
      <c r="R603" s="8">
        <v>44.372283935546875</v>
      </c>
      <c r="S603">
        <v>2.2794709999999999E-2</v>
      </c>
      <c r="T603">
        <v>3.5692210000000002E-2</v>
      </c>
      <c r="U603">
        <v>4.6406070000000001E-2</v>
      </c>
      <c r="V603">
        <v>5.6862200000000002E-2</v>
      </c>
      <c r="W603">
        <v>6.7965200000000003E-2</v>
      </c>
      <c r="X603">
        <v>8.0664020000000003E-2</v>
      </c>
      <c r="Y603">
        <v>9.6447740000000004E-2</v>
      </c>
      <c r="Z603">
        <v>0.11845567</v>
      </c>
      <c r="AA603">
        <v>0.15616935000000001</v>
      </c>
      <c r="AB603">
        <v>0.31854283</v>
      </c>
    </row>
    <row r="604" spans="1:28">
      <c r="A604" s="1" t="s">
        <v>672</v>
      </c>
      <c r="B604" s="1" t="s">
        <v>673</v>
      </c>
      <c r="C604" s="1">
        <v>24</v>
      </c>
      <c r="D604" s="1">
        <v>1995</v>
      </c>
      <c r="E604" s="1" t="s">
        <v>678</v>
      </c>
      <c r="F604" s="9">
        <v>0.26610128856380405</v>
      </c>
      <c r="G604" s="13">
        <v>4</v>
      </c>
      <c r="H604" s="12">
        <v>7</v>
      </c>
      <c r="I604" s="15">
        <v>0.42899999999999999</v>
      </c>
      <c r="J604" s="2">
        <f>J605+0.0131924959921068</f>
        <v>-0.6568877485490614</v>
      </c>
      <c r="K604" s="2">
        <f>K605+0.0212873547307907</f>
        <v>-0.80225929329472201</v>
      </c>
      <c r="L604" s="2">
        <f>L605+0.0247308554187898</f>
        <v>-1.0854061303600189</v>
      </c>
      <c r="M604" s="6">
        <v>66.827500000000001</v>
      </c>
      <c r="N604" s="6">
        <v>12.097922130000001</v>
      </c>
      <c r="O604" s="4">
        <v>-11.503569697823295</v>
      </c>
      <c r="P604" s="8">
        <v>0.470732494907039</v>
      </c>
      <c r="Q604" s="8">
        <v>0.5015644699340126</v>
      </c>
      <c r="R604" s="8">
        <v>48.805305480957031</v>
      </c>
      <c r="S604">
        <v>1.2790080000000001E-2</v>
      </c>
      <c r="T604">
        <v>2.5787149999999998E-2</v>
      </c>
      <c r="U604">
        <v>3.6399670000000002E-2</v>
      </c>
      <c r="V604">
        <v>4.7102350000000001E-2</v>
      </c>
      <c r="W604">
        <v>5.8893830000000001E-2</v>
      </c>
      <c r="X604">
        <v>7.2850940000000003E-2</v>
      </c>
      <c r="Y604">
        <v>9.0737999999999999E-2</v>
      </c>
      <c r="Z604">
        <v>0.11637073000000001</v>
      </c>
      <c r="AA604">
        <v>0.16147666999999999</v>
      </c>
      <c r="AB604">
        <v>0.3775906</v>
      </c>
    </row>
    <row r="605" spans="1:28">
      <c r="A605" s="1" t="s">
        <v>672</v>
      </c>
      <c r="B605" s="1" t="s">
        <v>673</v>
      </c>
      <c r="C605" s="1">
        <v>24</v>
      </c>
      <c r="D605" s="1">
        <v>1996</v>
      </c>
      <c r="E605" s="1" t="s">
        <v>679</v>
      </c>
      <c r="F605" s="9">
        <v>0.25692723921817379</v>
      </c>
      <c r="G605" s="13">
        <v>5</v>
      </c>
      <c r="H605" s="12">
        <v>7</v>
      </c>
      <c r="I605" s="15">
        <v>0.40699999999999997</v>
      </c>
      <c r="J605" s="2">
        <v>-0.67008024454116821</v>
      </c>
      <c r="K605" s="2">
        <v>-0.8235466480255127</v>
      </c>
      <c r="L605" s="2">
        <v>-1.1101369857788086</v>
      </c>
      <c r="M605" s="6">
        <v>67.148399999999995</v>
      </c>
      <c r="N605" s="6">
        <v>12.340714070000001</v>
      </c>
      <c r="O605" s="4">
        <v>-9.1979633761284987</v>
      </c>
      <c r="P605" s="8">
        <v>0.45651932064917383</v>
      </c>
      <c r="Q605" s="8">
        <v>0.48204713011690525</v>
      </c>
      <c r="R605" s="8">
        <v>52.953052520751953</v>
      </c>
      <c r="S605">
        <v>1.724386E-2</v>
      </c>
      <c r="T605">
        <v>2.9061090000000001E-2</v>
      </c>
      <c r="U605">
        <v>3.8783970000000001E-2</v>
      </c>
      <c r="V605">
        <v>4.8941129999999999E-2</v>
      </c>
      <c r="W605">
        <v>6.0263919999999999E-2</v>
      </c>
      <c r="X605">
        <v>7.35706E-2</v>
      </c>
      <c r="Y605">
        <v>9.0252089999999993E-2</v>
      </c>
      <c r="Z605">
        <v>0.11338275</v>
      </c>
      <c r="AA605">
        <v>0.15267042</v>
      </c>
      <c r="AB605">
        <v>0.37583017000000002</v>
      </c>
    </row>
    <row r="606" spans="1:28">
      <c r="A606" s="1" t="s">
        <v>672</v>
      </c>
      <c r="B606" s="1" t="s">
        <v>673</v>
      </c>
      <c r="C606" s="1">
        <v>24</v>
      </c>
      <c r="D606" s="1">
        <v>1997</v>
      </c>
      <c r="E606" s="1" t="s">
        <v>680</v>
      </c>
      <c r="F606" s="9">
        <v>0.21866514365458231</v>
      </c>
      <c r="G606" s="13">
        <v>6</v>
      </c>
      <c r="H606" s="12">
        <v>7</v>
      </c>
      <c r="I606" s="15">
        <v>0.39500000000000002</v>
      </c>
      <c r="J606" s="3">
        <f>AVERAGE(J605,J607)</f>
        <v>-0.75913077592849731</v>
      </c>
      <c r="K606" s="3">
        <f>AVERAGE(K605,K607)</f>
        <v>-0.90291348099708557</v>
      </c>
      <c r="L606" s="3">
        <f>AVERAGE(L605,L607)</f>
        <v>-1.1841734647750854</v>
      </c>
      <c r="M606" s="6">
        <v>67.631500000000003</v>
      </c>
      <c r="N606" s="6">
        <v>12.583506010000001</v>
      </c>
      <c r="O606" s="4">
        <v>-2.1119489820334252</v>
      </c>
      <c r="P606" s="8">
        <v>0.40591226155411558</v>
      </c>
      <c r="Q606" s="8">
        <v>0.43650190006961925</v>
      </c>
      <c r="R606" s="8">
        <v>55.441497802734375</v>
      </c>
      <c r="S606">
        <v>2.3199850000000001E-2</v>
      </c>
      <c r="T606">
        <v>3.5335650000000003E-2</v>
      </c>
      <c r="U606">
        <v>4.5420620000000002E-2</v>
      </c>
      <c r="V606">
        <v>5.5574720000000001E-2</v>
      </c>
      <c r="W606">
        <v>6.6542660000000003E-2</v>
      </c>
      <c r="X606">
        <v>7.9126520000000006E-2</v>
      </c>
      <c r="Y606">
        <v>9.4625500000000001E-2</v>
      </c>
      <c r="Z606">
        <v>0.11583459</v>
      </c>
      <c r="AA606">
        <v>0.15140081</v>
      </c>
      <c r="AB606">
        <v>0.33293907</v>
      </c>
    </row>
    <row r="607" spans="1:28">
      <c r="A607" s="1" t="s">
        <v>672</v>
      </c>
      <c r="B607" s="1" t="s">
        <v>673</v>
      </c>
      <c r="C607" s="1">
        <v>24</v>
      </c>
      <c r="D607" s="1">
        <v>1998</v>
      </c>
      <c r="E607" s="1" t="s">
        <v>681</v>
      </c>
      <c r="F607" s="9">
        <v>0.18320363839478018</v>
      </c>
      <c r="G607" s="13">
        <v>7</v>
      </c>
      <c r="H607" s="12">
        <v>7</v>
      </c>
      <c r="I607" s="15">
        <v>0.35</v>
      </c>
      <c r="J607" s="2">
        <v>-0.84818130731582642</v>
      </c>
      <c r="K607" s="2">
        <v>-0.98228031396865845</v>
      </c>
      <c r="L607" s="2">
        <v>-1.2582099437713623</v>
      </c>
      <c r="M607" s="6">
        <v>68.399100000000004</v>
      </c>
      <c r="N607" s="6">
        <v>12.826297950000001</v>
      </c>
      <c r="O607" s="4">
        <v>-1.0194486133663645</v>
      </c>
      <c r="P607" s="8">
        <v>0.41887847221545327</v>
      </c>
      <c r="Q607" s="8">
        <v>0.44161881219966276</v>
      </c>
      <c r="R607" s="8">
        <v>56.520782470703125</v>
      </c>
      <c r="S607">
        <v>2.9921240000000002E-2</v>
      </c>
      <c r="T607">
        <v>4.2416570000000001E-2</v>
      </c>
      <c r="U607">
        <v>5.2910150000000003E-2</v>
      </c>
      <c r="V607">
        <v>6.3060809999999995E-2</v>
      </c>
      <c r="W607">
        <v>7.3628289999999999E-2</v>
      </c>
      <c r="X607">
        <v>8.5396429999999995E-2</v>
      </c>
      <c r="Y607">
        <v>9.9560949999999995E-2</v>
      </c>
      <c r="Z607">
        <v>0.11860152</v>
      </c>
      <c r="AA607">
        <v>0.14996804999999999</v>
      </c>
      <c r="AB607">
        <v>0.28453599000000002</v>
      </c>
    </row>
    <row r="608" spans="1:28">
      <c r="A608" s="1" t="s">
        <v>672</v>
      </c>
      <c r="B608" s="1" t="s">
        <v>673</v>
      </c>
      <c r="C608" s="1">
        <v>24</v>
      </c>
      <c r="D608" s="1">
        <v>1999</v>
      </c>
      <c r="E608" s="1" t="s">
        <v>682</v>
      </c>
      <c r="F608" s="9">
        <v>0.20251312049627462</v>
      </c>
      <c r="G608" s="13">
        <v>8</v>
      </c>
      <c r="H608" s="12">
        <v>7</v>
      </c>
      <c r="I608" s="15">
        <v>0.317</v>
      </c>
      <c r="J608" s="3">
        <f>AVERAGE(J607,J609)</f>
        <v>-0.76208323240280151</v>
      </c>
      <c r="K608" s="3">
        <f>AVERAGE(K607,K609)</f>
        <v>-1.0380001962184906</v>
      </c>
      <c r="L608" s="3">
        <f>AVERAGE(L607,L609)</f>
        <v>-1.1844096183776855</v>
      </c>
      <c r="M608" s="6">
        <v>68.119699999999995</v>
      </c>
      <c r="N608" s="6">
        <v>13.069089890000001</v>
      </c>
      <c r="O608" s="4">
        <v>0.7452712475604244</v>
      </c>
      <c r="P608" s="8">
        <v>0.53703790726913114</v>
      </c>
      <c r="Q608" s="8">
        <v>0.48247916238634797</v>
      </c>
      <c r="R608" s="8">
        <v>59.153339385986328</v>
      </c>
      <c r="S608">
        <v>3.7565719999999997E-2</v>
      </c>
      <c r="T608">
        <v>5.0469939999999998E-2</v>
      </c>
      <c r="U608">
        <v>6.1428259999999998E-2</v>
      </c>
      <c r="V608">
        <v>7.1575E-2</v>
      </c>
      <c r="W608">
        <v>8.1687029999999994E-2</v>
      </c>
      <c r="X608">
        <v>9.2527429999999994E-2</v>
      </c>
      <c r="Y608">
        <v>0.1051742</v>
      </c>
      <c r="Z608">
        <v>0.12174844</v>
      </c>
      <c r="AA608">
        <v>0.14833852</v>
      </c>
      <c r="AB608">
        <v>0.22948544000000001</v>
      </c>
    </row>
    <row r="609" spans="1:28">
      <c r="A609" s="1" t="s">
        <v>672</v>
      </c>
      <c r="B609" s="1" t="s">
        <v>673</v>
      </c>
      <c r="C609" s="1">
        <v>24</v>
      </c>
      <c r="D609" s="1">
        <v>2000</v>
      </c>
      <c r="E609" s="1" t="s">
        <v>683</v>
      </c>
      <c r="F609" s="9">
        <v>0.23033605177069749</v>
      </c>
      <c r="G609" s="13">
        <v>9</v>
      </c>
      <c r="H609" s="12">
        <v>6</v>
      </c>
      <c r="I609" s="15">
        <v>0.27600000000000002</v>
      </c>
      <c r="J609" s="2">
        <v>-0.67598515748977661</v>
      </c>
      <c r="K609" s="2">
        <v>-1.0937200784683228</v>
      </c>
      <c r="L609" s="2">
        <v>-1.1106092929840088</v>
      </c>
      <c r="M609" s="6">
        <v>67.855500000000006</v>
      </c>
      <c r="N609" s="6">
        <v>12.99386024</v>
      </c>
      <c r="O609" s="4">
        <v>6.9713597111734202</v>
      </c>
      <c r="P609" s="8">
        <v>0.60297056686046513</v>
      </c>
      <c r="Q609" s="8">
        <v>0.55438658248546513</v>
      </c>
      <c r="R609" s="8">
        <v>61.972301483154297</v>
      </c>
      <c r="S609">
        <v>3.1757639999999997E-2</v>
      </c>
      <c r="T609">
        <v>4.3625530000000003E-2</v>
      </c>
      <c r="U609">
        <v>5.4214060000000001E-2</v>
      </c>
      <c r="V609">
        <v>6.4415139999999996E-2</v>
      </c>
      <c r="W609">
        <v>7.4921799999999997E-2</v>
      </c>
      <c r="X609">
        <v>8.6509870000000003E-2</v>
      </c>
      <c r="Y609">
        <v>0.10038292</v>
      </c>
      <c r="Z609">
        <v>0.11904167</v>
      </c>
      <c r="AA609">
        <v>0.14998098000000001</v>
      </c>
      <c r="AB609">
        <v>0.27515040000000002</v>
      </c>
    </row>
    <row r="610" spans="1:28">
      <c r="A610" s="1" t="s">
        <v>672</v>
      </c>
      <c r="B610" s="1" t="s">
        <v>673</v>
      </c>
      <c r="C610" s="1">
        <v>24</v>
      </c>
      <c r="D610" s="1">
        <v>2001</v>
      </c>
      <c r="E610" s="1" t="s">
        <v>684</v>
      </c>
      <c r="F610" s="9">
        <v>0.23938064750957139</v>
      </c>
      <c r="G610" s="13">
        <v>10</v>
      </c>
      <c r="H610" s="12">
        <v>6</v>
      </c>
      <c r="I610" s="15">
        <v>0.27400000000000002</v>
      </c>
      <c r="J610" s="3">
        <f>AVERAGE(J609,J611)</f>
        <v>-0.68574526906013489</v>
      </c>
      <c r="K610" s="3">
        <f>AVERAGE(K609,K611)</f>
        <v>-0.96885779500007629</v>
      </c>
      <c r="L610" s="3">
        <f>AVERAGE(L609,L611)</f>
        <v>-1.1010016202926636</v>
      </c>
      <c r="M610" s="6">
        <v>68.181399999999996</v>
      </c>
      <c r="N610" s="6">
        <v>13.73404026</v>
      </c>
      <c r="O610" s="4">
        <v>9.9494270078918703</v>
      </c>
      <c r="P610" s="8">
        <v>0.50648987806321777</v>
      </c>
      <c r="Q610" s="8">
        <v>0.49277139812951343</v>
      </c>
      <c r="R610" s="8">
        <v>63.089248657226563</v>
      </c>
      <c r="S610">
        <v>2.6219200000000002E-2</v>
      </c>
      <c r="T610">
        <v>3.7098880000000001E-2</v>
      </c>
      <c r="U610">
        <v>4.7334800000000003E-2</v>
      </c>
      <c r="V610">
        <v>5.7587689999999997E-2</v>
      </c>
      <c r="W610">
        <v>6.8470649999999994E-2</v>
      </c>
      <c r="X610">
        <v>8.0771689999999993E-2</v>
      </c>
      <c r="Y610">
        <v>9.5814079999999996E-2</v>
      </c>
      <c r="Z610">
        <v>0.11646056</v>
      </c>
      <c r="AA610">
        <v>0.15154718</v>
      </c>
      <c r="AB610">
        <v>0.31869528000000003</v>
      </c>
    </row>
    <row r="611" spans="1:28">
      <c r="A611" s="1" t="s">
        <v>672</v>
      </c>
      <c r="B611" s="1" t="s">
        <v>673</v>
      </c>
      <c r="C611" s="1">
        <v>24</v>
      </c>
      <c r="D611" s="1">
        <v>2002</v>
      </c>
      <c r="E611" s="1" t="s">
        <v>685</v>
      </c>
      <c r="F611" s="9">
        <v>0.24757657952002432</v>
      </c>
      <c r="G611" s="13">
        <v>11</v>
      </c>
      <c r="H611" s="12">
        <v>6</v>
      </c>
      <c r="I611" s="15">
        <v>0.28199999999999997</v>
      </c>
      <c r="J611" s="2">
        <v>-0.69550538063049316</v>
      </c>
      <c r="K611" s="2">
        <v>-0.84399551153182983</v>
      </c>
      <c r="L611" s="2">
        <v>-1.0913939476013184</v>
      </c>
      <c r="M611" s="6">
        <v>68.173199999999994</v>
      </c>
      <c r="N611" s="6">
        <v>14.11824989</v>
      </c>
      <c r="O611" s="4">
        <v>6.3447622270449813</v>
      </c>
      <c r="P611" s="8">
        <v>0.50118733396543913</v>
      </c>
      <c r="Q611" s="8">
        <v>0.45875936413568064</v>
      </c>
      <c r="R611" s="8">
        <v>61.594436645507813</v>
      </c>
      <c r="S611">
        <v>2.0932070000000001E-2</v>
      </c>
      <c r="T611">
        <v>3.0868369999999999E-2</v>
      </c>
      <c r="U611">
        <v>4.0767669999999999E-2</v>
      </c>
      <c r="V611">
        <v>5.1070020000000001E-2</v>
      </c>
      <c r="W611">
        <v>6.2312220000000001E-2</v>
      </c>
      <c r="X611">
        <v>7.5293879999999994E-2</v>
      </c>
      <c r="Y611">
        <v>9.1452539999999999E-2</v>
      </c>
      <c r="Z611">
        <v>0.11399656</v>
      </c>
      <c r="AA611">
        <v>0.15304232000000001</v>
      </c>
      <c r="AB611">
        <v>0.36026436000000001</v>
      </c>
    </row>
    <row r="612" spans="1:28">
      <c r="A612" s="1" t="s">
        <v>672</v>
      </c>
      <c r="B612" s="1" t="s">
        <v>673</v>
      </c>
      <c r="C612" s="1">
        <v>24</v>
      </c>
      <c r="D612" s="1">
        <v>2003</v>
      </c>
      <c r="E612" s="1" t="s">
        <v>686</v>
      </c>
      <c r="F612" s="9">
        <v>0.26139046902015495</v>
      </c>
      <c r="G612" s="13">
        <v>12</v>
      </c>
      <c r="H612" s="12">
        <v>6</v>
      </c>
      <c r="I612" s="15">
        <v>0.28199999999999997</v>
      </c>
      <c r="J612" s="2">
        <v>-0.6759108304977417</v>
      </c>
      <c r="K612" s="2">
        <v>-0.82321757078170776</v>
      </c>
      <c r="L612" s="2">
        <v>-0.96665531396865845</v>
      </c>
      <c r="M612" s="6">
        <v>68.208699999999993</v>
      </c>
      <c r="N612" s="6">
        <v>14.419710159999999</v>
      </c>
      <c r="O612" s="4">
        <v>10.408813213087598</v>
      </c>
      <c r="P612" s="8">
        <v>0.52543130644841451</v>
      </c>
      <c r="Q612" s="8">
        <v>0.50047051612554305</v>
      </c>
      <c r="R612" s="8">
        <v>62.044605255126953</v>
      </c>
      <c r="S612">
        <v>2.0743979999999999E-2</v>
      </c>
      <c r="T612">
        <v>3.192188E-2</v>
      </c>
      <c r="U612">
        <v>4.1285290000000002E-2</v>
      </c>
      <c r="V612">
        <v>5.1111629999999998E-2</v>
      </c>
      <c r="W612">
        <v>6.2083340000000001E-2</v>
      </c>
      <c r="X612">
        <v>7.497877E-2</v>
      </c>
      <c r="Y612">
        <v>9.1128210000000001E-2</v>
      </c>
      <c r="Z612">
        <v>0.11347221</v>
      </c>
      <c r="AA612">
        <v>0.15127505999999999</v>
      </c>
      <c r="AB612">
        <v>0.36199962000000002</v>
      </c>
    </row>
    <row r="613" spans="1:28">
      <c r="A613" s="1" t="s">
        <v>672</v>
      </c>
      <c r="B613" s="1" t="s">
        <v>673</v>
      </c>
      <c r="C613" s="1">
        <v>24</v>
      </c>
      <c r="D613" s="1">
        <v>2004</v>
      </c>
      <c r="E613" s="1" t="s">
        <v>687</v>
      </c>
      <c r="F613" s="9">
        <v>0.26284257467610456</v>
      </c>
      <c r="G613" s="13">
        <v>13</v>
      </c>
      <c r="H613" s="12">
        <v>6</v>
      </c>
      <c r="I613" s="15">
        <v>0.29299999999999998</v>
      </c>
      <c r="J613" s="2">
        <v>-0.66887891292572021</v>
      </c>
      <c r="K613" s="2">
        <v>-0.77508807182312012</v>
      </c>
      <c r="L613" s="2">
        <v>-0.97934156656265259</v>
      </c>
      <c r="M613" s="6">
        <v>68.401600000000002</v>
      </c>
      <c r="N613" s="6">
        <v>14.35112</v>
      </c>
      <c r="O613" s="4">
        <v>12.646627172091286</v>
      </c>
      <c r="P613" s="8">
        <v>0.58696831718613651</v>
      </c>
      <c r="Q613" s="8">
        <v>0.51284876826348635</v>
      </c>
      <c r="R613" s="8">
        <v>62.882484436035156</v>
      </c>
      <c r="S613">
        <v>2.0979040000000001E-2</v>
      </c>
      <c r="T613">
        <v>3.093009E-2</v>
      </c>
      <c r="U613">
        <v>4.0835990000000003E-2</v>
      </c>
      <c r="V613">
        <v>5.113856E-2</v>
      </c>
      <c r="W613">
        <v>6.2375079999999999E-2</v>
      </c>
      <c r="X613">
        <v>7.5344499999999995E-2</v>
      </c>
      <c r="Y613">
        <v>9.1481980000000004E-2</v>
      </c>
      <c r="Z613">
        <v>0.11398931</v>
      </c>
      <c r="AA613">
        <v>0.15296056999999999</v>
      </c>
      <c r="AB613">
        <v>0.35996488999999998</v>
      </c>
    </row>
    <row r="614" spans="1:28">
      <c r="A614" s="1" t="s">
        <v>672</v>
      </c>
      <c r="B614" s="1" t="s">
        <v>673</v>
      </c>
      <c r="C614" s="1">
        <v>24</v>
      </c>
      <c r="D614" s="1">
        <v>2005</v>
      </c>
      <c r="E614" s="1" t="s">
        <v>688</v>
      </c>
      <c r="F614" s="9">
        <v>0.27130187044408993</v>
      </c>
      <c r="G614" s="13">
        <v>14</v>
      </c>
      <c r="H614" s="12">
        <v>6</v>
      </c>
      <c r="I614" s="15">
        <v>0.33100000000000002</v>
      </c>
      <c r="J614" s="2">
        <v>-0.67560446262359619</v>
      </c>
      <c r="K614" s="2">
        <v>-0.80454468727111816</v>
      </c>
      <c r="L614" s="2">
        <v>-0.74064290523529053</v>
      </c>
      <c r="M614" s="6">
        <v>68.150599999999997</v>
      </c>
      <c r="N614" s="6">
        <v>14.55998993</v>
      </c>
      <c r="O614" s="4">
        <v>3.8293053286348311</v>
      </c>
      <c r="P614" s="8">
        <v>0.47729732684633458</v>
      </c>
      <c r="Q614" s="8">
        <v>0.4691783742415131</v>
      </c>
      <c r="R614" s="8">
        <v>64.386360168457031</v>
      </c>
      <c r="S614">
        <v>2.1034799999999999E-2</v>
      </c>
      <c r="T614">
        <v>3.0893790000000001E-2</v>
      </c>
      <c r="U614">
        <v>4.074241E-2</v>
      </c>
      <c r="V614">
        <v>5.1013879999999998E-2</v>
      </c>
      <c r="W614">
        <v>6.2241869999999998E-2</v>
      </c>
      <c r="X614">
        <v>7.5225840000000002E-2</v>
      </c>
      <c r="Y614">
        <v>9.1407150000000006E-2</v>
      </c>
      <c r="Z614">
        <v>0.1140065</v>
      </c>
      <c r="AA614">
        <v>0.15318429</v>
      </c>
      <c r="AB614">
        <v>0.36024949000000001</v>
      </c>
    </row>
    <row r="615" spans="1:28">
      <c r="A615" s="1" t="s">
        <v>672</v>
      </c>
      <c r="B615" s="1" t="s">
        <v>673</v>
      </c>
      <c r="C615" s="1">
        <v>24</v>
      </c>
      <c r="D615" s="1">
        <v>2006</v>
      </c>
      <c r="E615" s="1" t="s">
        <v>689</v>
      </c>
      <c r="F615" s="9">
        <v>0.2831549942924162</v>
      </c>
      <c r="G615" s="13">
        <v>15</v>
      </c>
      <c r="H615" s="12">
        <v>7</v>
      </c>
      <c r="I615" s="15">
        <v>0.41299999999999998</v>
      </c>
      <c r="J615" s="2">
        <v>-0.52624338865280151</v>
      </c>
      <c r="K615" s="2">
        <v>-0.82137030363082886</v>
      </c>
      <c r="L615" s="2">
        <v>-0.7727818489074707</v>
      </c>
      <c r="M615" s="6">
        <v>68.740600000000001</v>
      </c>
      <c r="N615" s="6">
        <v>14.67827988</v>
      </c>
      <c r="O615" s="4">
        <v>8.3011336771619142</v>
      </c>
      <c r="P615" s="8">
        <v>0.43218623123511113</v>
      </c>
      <c r="Q615" s="8">
        <v>0.45962429515519859</v>
      </c>
      <c r="R615" s="8">
        <v>66.463851928710938</v>
      </c>
      <c r="S615">
        <v>2.0221670000000001E-2</v>
      </c>
      <c r="T615">
        <v>3.1432109999999999E-2</v>
      </c>
      <c r="U615">
        <v>4.0841120000000002E-2</v>
      </c>
      <c r="V615">
        <v>5.0722049999999998E-2</v>
      </c>
      <c r="W615">
        <v>6.175961E-2</v>
      </c>
      <c r="X615">
        <v>7.4737010000000006E-2</v>
      </c>
      <c r="Y615">
        <v>9.0994359999999996E-2</v>
      </c>
      <c r="Z615">
        <v>0.11349537</v>
      </c>
      <c r="AA615">
        <v>0.15157988999999999</v>
      </c>
      <c r="AB615">
        <v>0.36421681</v>
      </c>
    </row>
    <row r="616" spans="1:28">
      <c r="A616" s="1" t="s">
        <v>672</v>
      </c>
      <c r="B616" s="1" t="s">
        <v>673</v>
      </c>
      <c r="C616" s="1">
        <v>24</v>
      </c>
      <c r="D616" s="1">
        <v>2007</v>
      </c>
      <c r="E616" s="1" t="s">
        <v>690</v>
      </c>
      <c r="F616" s="9">
        <v>0.23517787050362601</v>
      </c>
      <c r="G616" s="13">
        <v>16</v>
      </c>
      <c r="H616" s="12">
        <v>7</v>
      </c>
      <c r="I616" s="15">
        <v>0.436</v>
      </c>
      <c r="J616" s="2">
        <v>-0.72761774063110352</v>
      </c>
      <c r="K616" s="2">
        <v>-0.74635988473892212</v>
      </c>
      <c r="L616" s="2">
        <v>-0.8201749324798584</v>
      </c>
      <c r="M616" s="6">
        <v>68.765699999999995</v>
      </c>
      <c r="N616" s="6">
        <v>14.75677967</v>
      </c>
      <c r="O616" s="4">
        <v>8.8636884632396118</v>
      </c>
      <c r="P616" s="8">
        <v>0.41289911144365776</v>
      </c>
      <c r="Q616" s="8">
        <v>0.46756649527496791</v>
      </c>
      <c r="R616" s="8">
        <v>68.666526794433594</v>
      </c>
      <c r="S616">
        <v>2.1291939999999999E-2</v>
      </c>
      <c r="T616">
        <v>3.2591790000000002E-2</v>
      </c>
      <c r="U616">
        <v>4.1973509999999999E-2</v>
      </c>
      <c r="V616">
        <v>5.1787359999999998E-2</v>
      </c>
      <c r="W616">
        <v>6.2721509999999994E-2</v>
      </c>
      <c r="X616">
        <v>7.554988E-2</v>
      </c>
      <c r="Y616">
        <v>9.1588009999999997E-2</v>
      </c>
      <c r="Z616">
        <v>0.11373717999999999</v>
      </c>
      <c r="AA616">
        <v>0.15112287999999999</v>
      </c>
      <c r="AB616">
        <v>0.35763592999999999</v>
      </c>
    </row>
    <row r="617" spans="1:28">
      <c r="A617" s="1" t="s">
        <v>672</v>
      </c>
      <c r="B617" s="1" t="s">
        <v>673</v>
      </c>
      <c r="C617" s="1">
        <v>24</v>
      </c>
      <c r="D617" s="1">
        <v>2008</v>
      </c>
      <c r="E617" s="1" t="s">
        <v>691</v>
      </c>
      <c r="F617" s="9">
        <v>0.21811179440252615</v>
      </c>
      <c r="G617" s="13">
        <v>17</v>
      </c>
      <c r="H617" s="12">
        <v>7</v>
      </c>
      <c r="I617" s="15">
        <v>0.433</v>
      </c>
      <c r="J617" s="2">
        <v>-0.79230523109436035</v>
      </c>
      <c r="K617" s="2">
        <v>-0.70301556587219238</v>
      </c>
      <c r="L617" s="2">
        <v>-0.86251413822174072</v>
      </c>
      <c r="M617" s="6">
        <v>69.116799999999998</v>
      </c>
      <c r="N617" s="6">
        <v>14.788089749999999</v>
      </c>
      <c r="O617" s="4">
        <v>2.7986423495768094</v>
      </c>
      <c r="P617" s="8">
        <v>0.43259868855966638</v>
      </c>
      <c r="Q617" s="8">
        <v>0.50912023285786812</v>
      </c>
      <c r="R617" s="8">
        <v>70.272300720214844</v>
      </c>
      <c r="S617">
        <v>2.247445E-2</v>
      </c>
      <c r="T617">
        <v>3.2126160000000001E-2</v>
      </c>
      <c r="U617">
        <v>4.1776380000000002E-2</v>
      </c>
      <c r="V617">
        <v>5.1848150000000003E-2</v>
      </c>
      <c r="W617">
        <v>6.2864279999999995E-2</v>
      </c>
      <c r="X617">
        <v>7.5609449999999995E-2</v>
      </c>
      <c r="Y617">
        <v>9.1499720000000007E-2</v>
      </c>
      <c r="Z617">
        <v>0.11370051</v>
      </c>
      <c r="AA617">
        <v>0.15219947</v>
      </c>
      <c r="AB617">
        <v>0.35590140999999997</v>
      </c>
    </row>
    <row r="618" spans="1:28">
      <c r="A618" s="1" t="s">
        <v>672</v>
      </c>
      <c r="B618" s="1" t="s">
        <v>673</v>
      </c>
      <c r="C618" s="1">
        <v>24</v>
      </c>
      <c r="D618" s="1">
        <v>2009</v>
      </c>
      <c r="E618" s="1" t="s">
        <v>692</v>
      </c>
      <c r="F618" s="9">
        <v>0.17463612032853515</v>
      </c>
      <c r="G618" s="13">
        <v>18</v>
      </c>
      <c r="H618" s="12">
        <v>7</v>
      </c>
      <c r="I618" s="15">
        <v>0.435</v>
      </c>
      <c r="J618" s="2">
        <v>-0.84776985645294189</v>
      </c>
      <c r="K618" s="2">
        <v>-0.7867283821105957</v>
      </c>
      <c r="L618" s="2">
        <v>-1.0717368125915527</v>
      </c>
      <c r="M618" s="6">
        <v>70.247200000000007</v>
      </c>
      <c r="N618" s="6">
        <v>14.77225018</v>
      </c>
      <c r="O618" s="4">
        <v>-14.758974657902186</v>
      </c>
      <c r="P618" s="8">
        <v>0.42928824698376628</v>
      </c>
      <c r="Q618" s="8">
        <v>0.44547337921655006</v>
      </c>
      <c r="R618" s="8">
        <v>70.900184631347656</v>
      </c>
      <c r="S618">
        <v>2.2143550000000001E-2</v>
      </c>
      <c r="T618">
        <v>3.3438660000000002E-2</v>
      </c>
      <c r="U618">
        <v>4.273416E-2</v>
      </c>
      <c r="V618">
        <v>5.2432470000000002E-2</v>
      </c>
      <c r="W618">
        <v>6.3223779999999993E-2</v>
      </c>
      <c r="X618">
        <v>7.5875680000000001E-2</v>
      </c>
      <c r="Y618">
        <v>9.1688039999999998E-2</v>
      </c>
      <c r="Z618">
        <v>0.11352505</v>
      </c>
      <c r="AA618">
        <v>0.15039612999999999</v>
      </c>
      <c r="AB618">
        <v>0.35454247999999999</v>
      </c>
    </row>
    <row r="619" spans="1:28">
      <c r="A619" s="1" t="s">
        <v>672</v>
      </c>
      <c r="B619" s="1" t="s">
        <v>673</v>
      </c>
      <c r="C619" s="1">
        <v>24</v>
      </c>
      <c r="D619" s="1">
        <v>2010</v>
      </c>
      <c r="E619" s="1" t="s">
        <v>693</v>
      </c>
      <c r="F619" s="9">
        <v>0.18957011018491932</v>
      </c>
      <c r="G619" s="13">
        <v>19</v>
      </c>
      <c r="H619" s="12">
        <v>6</v>
      </c>
      <c r="I619" s="15">
        <v>0.33900000000000002</v>
      </c>
      <c r="J619" s="2">
        <v>-0.82403892278671265</v>
      </c>
      <c r="K619" s="2">
        <v>-0.84415918588638306</v>
      </c>
      <c r="L619" s="2">
        <v>-1.031962513923645</v>
      </c>
      <c r="M619" s="6">
        <v>70.620699999999999</v>
      </c>
      <c r="N619" s="6">
        <v>14.76490021</v>
      </c>
      <c r="O619" s="4">
        <v>4.5063448241537003</v>
      </c>
      <c r="P619" s="8">
        <v>0.46456538325963664</v>
      </c>
      <c r="Q619" s="8">
        <v>0.49273192127326348</v>
      </c>
      <c r="R619" s="8">
        <v>71.388214111328125</v>
      </c>
      <c r="S619">
        <v>2.256702E-2</v>
      </c>
      <c r="T619">
        <v>3.3703419999999998E-2</v>
      </c>
      <c r="U619">
        <v>4.2923250000000003E-2</v>
      </c>
      <c r="V619">
        <v>5.2560959999999997E-2</v>
      </c>
      <c r="W619">
        <v>6.3296409999999997E-2</v>
      </c>
      <c r="X619">
        <v>7.5891860000000005E-2</v>
      </c>
      <c r="Y619">
        <v>9.1642009999999996E-2</v>
      </c>
      <c r="Z619">
        <v>0.11340219</v>
      </c>
      <c r="AA619">
        <v>0.15015713</v>
      </c>
      <c r="AB619">
        <v>0.35385576000000002</v>
      </c>
    </row>
    <row r="620" spans="1:28">
      <c r="A620" s="1" t="s">
        <v>672</v>
      </c>
      <c r="B620" s="1" t="s">
        <v>673</v>
      </c>
      <c r="C620" s="1">
        <v>24</v>
      </c>
      <c r="D620" s="1">
        <v>2011</v>
      </c>
      <c r="E620" s="1" t="s">
        <v>694</v>
      </c>
      <c r="F620" s="9">
        <v>0.17039287389602809</v>
      </c>
      <c r="G620" s="13">
        <v>20</v>
      </c>
      <c r="H620" s="12">
        <v>6</v>
      </c>
      <c r="I620" s="15">
        <v>0.33100000000000002</v>
      </c>
      <c r="J620" s="2">
        <v>-0.87111496925354004</v>
      </c>
      <c r="K620" s="2">
        <v>-0.85114127397537231</v>
      </c>
      <c r="L620" s="2">
        <v>-1.0867133140563965</v>
      </c>
      <c r="M620" s="6">
        <v>71.387200000000007</v>
      </c>
      <c r="N620" s="6">
        <v>14.79920006</v>
      </c>
      <c r="O620" s="4">
        <v>5.8251466563641827</v>
      </c>
      <c r="P620" s="8">
        <v>0.4940615693407393</v>
      </c>
      <c r="Q620" s="8">
        <v>0.55398916970184797</v>
      </c>
      <c r="R620" s="8">
        <v>72.463768005371094</v>
      </c>
      <c r="S620">
        <v>2.256696E-2</v>
      </c>
      <c r="T620">
        <v>3.3819700000000001E-2</v>
      </c>
      <c r="U620">
        <v>4.3069929999999999E-2</v>
      </c>
      <c r="V620">
        <v>5.27175E-2</v>
      </c>
      <c r="W620">
        <v>6.3450080000000006E-2</v>
      </c>
      <c r="X620">
        <v>7.6031310000000005E-2</v>
      </c>
      <c r="Y620">
        <v>9.1753609999999999E-2</v>
      </c>
      <c r="Z620">
        <v>0.11346417</v>
      </c>
      <c r="AA620">
        <v>0.15011838999999999</v>
      </c>
      <c r="AB620">
        <v>0.35300836000000002</v>
      </c>
    </row>
    <row r="621" spans="1:28">
      <c r="A621" s="1" t="s">
        <v>672</v>
      </c>
      <c r="B621" s="1" t="s">
        <v>673</v>
      </c>
      <c r="C621" s="1">
        <v>24</v>
      </c>
      <c r="D621" s="1">
        <v>2012</v>
      </c>
      <c r="E621" s="1" t="s">
        <v>695</v>
      </c>
      <c r="F621" s="9">
        <v>0.23273484916568138</v>
      </c>
      <c r="G621" s="13">
        <v>21</v>
      </c>
      <c r="H621" s="12">
        <v>6</v>
      </c>
      <c r="I621" s="15">
        <v>0.33</v>
      </c>
      <c r="J621" s="2">
        <v>-0.59332215785980225</v>
      </c>
      <c r="K621" s="2">
        <v>-0.81733900308609009</v>
      </c>
      <c r="L621" s="2">
        <v>-1.1175391674041748</v>
      </c>
      <c r="M621" s="6">
        <v>71.627300000000005</v>
      </c>
      <c r="N621" s="6">
        <v>14.881879809999999</v>
      </c>
      <c r="O621" s="4">
        <v>0.39997015557435134</v>
      </c>
      <c r="P621" s="8">
        <v>0.4738283156145997</v>
      </c>
      <c r="Q621" s="8">
        <v>0.55239956795166323</v>
      </c>
      <c r="R621" s="8">
        <v>73.096839904785156</v>
      </c>
      <c r="S621">
        <v>2.3446660000000001E-2</v>
      </c>
      <c r="T621">
        <v>3.3022999999999997E-2</v>
      </c>
      <c r="U621">
        <v>4.2582399999999999E-2</v>
      </c>
      <c r="V621">
        <v>5.2546540000000003E-2</v>
      </c>
      <c r="W621">
        <v>6.3433500000000004E-2</v>
      </c>
      <c r="X621">
        <v>7.6018230000000006E-2</v>
      </c>
      <c r="Y621">
        <v>9.1696819999999998E-2</v>
      </c>
      <c r="Z621">
        <v>0.11358786999999999</v>
      </c>
      <c r="AA621">
        <v>0.15152829000000001</v>
      </c>
      <c r="AB621">
        <v>0.35213665999999999</v>
      </c>
    </row>
    <row r="622" spans="1:28">
      <c r="A622" s="1" t="s">
        <v>672</v>
      </c>
      <c r="B622" s="1" t="s">
        <v>673</v>
      </c>
      <c r="C622" s="1">
        <v>24</v>
      </c>
      <c r="D622" s="1">
        <v>2013</v>
      </c>
      <c r="E622" s="1" t="s">
        <v>696</v>
      </c>
      <c r="F622" s="9">
        <v>0.20567695097472372</v>
      </c>
      <c r="G622" s="13">
        <v>22</v>
      </c>
      <c r="H622" s="12">
        <v>6</v>
      </c>
      <c r="I622" s="15">
        <v>0.32200000000000001</v>
      </c>
      <c r="J622" s="2">
        <v>-0.66313838958740234</v>
      </c>
      <c r="K622" s="2">
        <v>-0.84464156627655029</v>
      </c>
      <c r="L622" s="2">
        <v>-1.1762617826461792</v>
      </c>
      <c r="M622" s="6">
        <v>71.861699999999999</v>
      </c>
      <c r="N622" s="6">
        <v>14.82952976</v>
      </c>
      <c r="O622" s="4">
        <v>0.27349600633002069</v>
      </c>
      <c r="P622" s="8">
        <v>0.4289738266727175</v>
      </c>
      <c r="Q622" s="8">
        <v>0.5110428678290645</v>
      </c>
      <c r="R622" s="8">
        <v>73.525367736816406</v>
      </c>
      <c r="S622">
        <v>2.2460129999999998E-2</v>
      </c>
      <c r="T622">
        <v>3.4017070000000003E-2</v>
      </c>
      <c r="U622">
        <v>4.3269050000000003E-2</v>
      </c>
      <c r="V622">
        <v>5.2846799999999999E-2</v>
      </c>
      <c r="W622">
        <v>6.3466739999999994E-2</v>
      </c>
      <c r="X622">
        <v>7.5900570000000001E-2</v>
      </c>
      <c r="Y622">
        <v>9.1441430000000004E-2</v>
      </c>
      <c r="Z622">
        <v>0.11293388</v>
      </c>
      <c r="AA622">
        <v>0.14934031</v>
      </c>
      <c r="AB622">
        <v>0.35432404000000001</v>
      </c>
    </row>
    <row r="623" spans="1:28">
      <c r="A623" s="1" t="s">
        <v>672</v>
      </c>
      <c r="B623" s="1" t="s">
        <v>673</v>
      </c>
      <c r="C623" s="1">
        <v>24</v>
      </c>
      <c r="D623" s="1">
        <v>2014</v>
      </c>
      <c r="E623" s="1" t="s">
        <v>697</v>
      </c>
      <c r="F623" s="9">
        <v>0.2889646474006316</v>
      </c>
      <c r="G623" s="13">
        <v>23</v>
      </c>
      <c r="H623" s="12">
        <v>5</v>
      </c>
      <c r="I623" s="15">
        <v>0.28999999999999998</v>
      </c>
      <c r="J623" s="2">
        <v>-0.3974175751209259</v>
      </c>
      <c r="K623" s="2">
        <v>-0.82940506935119629</v>
      </c>
      <c r="L623" s="2">
        <v>-1.02434241771698</v>
      </c>
      <c r="M623" s="6">
        <v>72.590500000000006</v>
      </c>
      <c r="N623" s="6">
        <v>14.86394978</v>
      </c>
      <c r="O623" s="4">
        <v>-4.8752499625729513</v>
      </c>
      <c r="P623" s="8">
        <v>0.4859296181585025</v>
      </c>
      <c r="Q623" s="8">
        <v>0.52098820667773638</v>
      </c>
      <c r="R623" s="8">
        <v>73.129730224609375</v>
      </c>
      <c r="S623">
        <v>2.2924960000000001E-2</v>
      </c>
      <c r="T623">
        <v>3.4139750000000003E-2</v>
      </c>
      <c r="U623">
        <v>4.3322430000000002E-2</v>
      </c>
      <c r="V623">
        <v>5.289104E-2</v>
      </c>
      <c r="W623">
        <v>6.3533809999999996E-2</v>
      </c>
      <c r="X623">
        <v>7.6012239999999995E-2</v>
      </c>
      <c r="Y623">
        <v>9.1614059999999997E-2</v>
      </c>
      <c r="Z623">
        <v>0.11317689</v>
      </c>
      <c r="AA623">
        <v>0.14963370000000001</v>
      </c>
      <c r="AB623">
        <v>0.35275114000000002</v>
      </c>
    </row>
    <row r="624" spans="1:28">
      <c r="A624" s="1" t="s">
        <v>672</v>
      </c>
      <c r="B624" s="1" t="s">
        <v>673</v>
      </c>
      <c r="C624" s="1">
        <v>24</v>
      </c>
      <c r="D624" s="1">
        <v>2015</v>
      </c>
      <c r="E624" s="1" t="s">
        <v>698</v>
      </c>
      <c r="F624" s="9">
        <v>0.25329387617800653</v>
      </c>
      <c r="G624" s="13">
        <v>24</v>
      </c>
      <c r="H624" s="12">
        <v>5</v>
      </c>
      <c r="I624" s="15">
        <v>0.29299999999999998</v>
      </c>
      <c r="J624" s="2">
        <v>-0.52438163757324219</v>
      </c>
      <c r="K624" s="2">
        <v>-0.85524225234985352</v>
      </c>
      <c r="L624" s="2">
        <v>-1.0181599855422974</v>
      </c>
      <c r="M624" s="6">
        <v>73.458100000000002</v>
      </c>
      <c r="N624" s="6">
        <v>14.882427529999999</v>
      </c>
      <c r="O624" s="4">
        <v>-9.4438321905316798</v>
      </c>
      <c r="P624" s="8">
        <v>0.52597679508223105</v>
      </c>
      <c r="Q624" s="8">
        <v>0.55208936789932739</v>
      </c>
      <c r="R624" s="8">
        <v>73.670486450195313</v>
      </c>
      <c r="S624">
        <v>2.2924960000000001E-2</v>
      </c>
      <c r="T624">
        <v>3.4139750000000003E-2</v>
      </c>
      <c r="U624">
        <v>4.3322430000000002E-2</v>
      </c>
      <c r="V624">
        <v>5.289104E-2</v>
      </c>
      <c r="W624">
        <v>6.3533809999999996E-2</v>
      </c>
      <c r="X624">
        <v>7.6012239999999995E-2</v>
      </c>
      <c r="Y624">
        <v>9.1614059999999997E-2</v>
      </c>
      <c r="Z624">
        <v>0.11317689</v>
      </c>
      <c r="AA624">
        <v>0.14963370000000001</v>
      </c>
      <c r="AB624">
        <v>0.35275114000000002</v>
      </c>
    </row>
    <row r="625" spans="1:28">
      <c r="A625" s="1" t="s">
        <v>672</v>
      </c>
      <c r="B625" s="1" t="s">
        <v>673</v>
      </c>
      <c r="C625" s="1">
        <v>24</v>
      </c>
      <c r="D625" s="1">
        <v>2016</v>
      </c>
      <c r="E625" s="1" t="s">
        <v>699</v>
      </c>
      <c r="F625" s="9">
        <v>0.2570961915012086</v>
      </c>
      <c r="G625" s="13">
        <v>25</v>
      </c>
      <c r="H625" s="12">
        <v>5</v>
      </c>
      <c r="I625" s="15">
        <v>0.28699999999999998</v>
      </c>
      <c r="J625" s="2">
        <v>-0.58197343349456787</v>
      </c>
      <c r="K625" s="2">
        <v>-0.80249297618865967</v>
      </c>
      <c r="L625" s="2">
        <v>-0.84718573093414307</v>
      </c>
      <c r="M625" s="6">
        <v>74.312100000000001</v>
      </c>
      <c r="N625" s="6">
        <v>14.900928260000001</v>
      </c>
      <c r="O625" s="4">
        <v>2.8548026075670236</v>
      </c>
      <c r="P625" s="8">
        <v>0.49298619457718668</v>
      </c>
      <c r="Q625" s="8">
        <v>0.56222585455403717</v>
      </c>
      <c r="R625" s="8">
        <v>74.4393310546875</v>
      </c>
      <c r="S625">
        <f>S624</f>
        <v>2.2924960000000001E-2</v>
      </c>
      <c r="T625">
        <f t="shared" ref="T625" si="183">T624</f>
        <v>3.4139750000000003E-2</v>
      </c>
      <c r="U625">
        <f t="shared" ref="U625" si="184">U624</f>
        <v>4.3322430000000002E-2</v>
      </c>
      <c r="V625">
        <f t="shared" ref="V625" si="185">V624</f>
        <v>5.289104E-2</v>
      </c>
      <c r="W625">
        <f t="shared" ref="W625" si="186">W624</f>
        <v>6.3533809999999996E-2</v>
      </c>
      <c r="X625">
        <f t="shared" ref="X625" si="187">X624</f>
        <v>7.6012239999999995E-2</v>
      </c>
      <c r="Y625">
        <f t="shared" ref="Y625" si="188">Y624</f>
        <v>9.1614059999999997E-2</v>
      </c>
      <c r="Z625">
        <f t="shared" ref="Z625" si="189">Z624</f>
        <v>0.11317689</v>
      </c>
      <c r="AA625">
        <f t="shared" ref="AA625" si="190">AA624</f>
        <v>0.14963370000000001</v>
      </c>
      <c r="AB625">
        <f t="shared" ref="AB625" si="191">AB624</f>
        <v>0.35275114000000002</v>
      </c>
    </row>
    <row r="626" spans="1:28">
      <c r="A626" s="1" t="s">
        <v>700</v>
      </c>
      <c r="B626" s="1" t="s">
        <v>701</v>
      </c>
      <c r="C626" s="1">
        <v>25</v>
      </c>
      <c r="D626" s="1">
        <v>1991</v>
      </c>
      <c r="E626" s="1" t="s">
        <v>702</v>
      </c>
      <c r="F626" s="9">
        <v>0.17685021202130102</v>
      </c>
      <c r="G626" s="13">
        <v>0</v>
      </c>
      <c r="H626" s="12">
        <v>0</v>
      </c>
      <c r="I626" s="15">
        <v>0.159</v>
      </c>
      <c r="J626" s="2">
        <f>J627-0.00634843495584303</f>
        <v>-1.232385594998636</v>
      </c>
      <c r="K626" s="2">
        <f>K627+0.0285821018680449</f>
        <v>-1.0962681481915133</v>
      </c>
      <c r="L626" s="2">
        <f>L627-0.0260670050497978</f>
        <v>-1.2591556829790913</v>
      </c>
      <c r="M626" s="7">
        <v>65.130700000000004</v>
      </c>
      <c r="N626" s="7">
        <v>11.18865967</v>
      </c>
      <c r="O626" s="4">
        <v>-2.5912046626153398</v>
      </c>
      <c r="P626" s="8">
        <f>P627-0.00124813453933903</f>
        <v>0.26360237546719978</v>
      </c>
      <c r="Q626" s="8">
        <f>Q627+0.00372366957566166</f>
        <v>0.32323674836927774</v>
      </c>
      <c r="R626" s="8">
        <v>23.029857635498047</v>
      </c>
      <c r="S626">
        <v>3.4320360000000001E-2</v>
      </c>
      <c r="T626">
        <v>4.7403540000000001E-2</v>
      </c>
      <c r="U626">
        <v>5.8779400000000002E-2</v>
      </c>
      <c r="V626">
        <v>6.9487190000000004E-2</v>
      </c>
      <c r="W626">
        <v>8.0284820000000007E-2</v>
      </c>
      <c r="X626">
        <v>9.1958200000000004E-2</v>
      </c>
      <c r="Y626">
        <v>0.10565322000000001</v>
      </c>
      <c r="Z626">
        <v>0.12364512</v>
      </c>
      <c r="AA626">
        <v>0.15241167</v>
      </c>
      <c r="AB626">
        <v>0.2360565</v>
      </c>
    </row>
    <row r="627" spans="1:28">
      <c r="A627" s="1" t="s">
        <v>700</v>
      </c>
      <c r="B627" s="1" t="s">
        <v>701</v>
      </c>
      <c r="C627" s="1">
        <v>25</v>
      </c>
      <c r="D627" s="1">
        <v>1992</v>
      </c>
      <c r="E627" s="1" t="s">
        <v>703</v>
      </c>
      <c r="F627" s="9">
        <v>0.17423602810804104</v>
      </c>
      <c r="G627" s="13">
        <v>1</v>
      </c>
      <c r="H627" s="12">
        <v>0</v>
      </c>
      <c r="I627" s="15">
        <v>0.154</v>
      </c>
      <c r="J627" s="2">
        <f>J628-0.00634843495584303</f>
        <v>-1.2260371600427931</v>
      </c>
      <c r="K627" s="2">
        <f>K628+0.0285821018680449</f>
        <v>-1.1248502500595583</v>
      </c>
      <c r="L627" s="2">
        <f>L628-0.0260670050497978</f>
        <v>-1.2330886779292936</v>
      </c>
      <c r="M627" s="7">
        <v>65.109099999999998</v>
      </c>
      <c r="N627" s="7">
        <v>10.85834026</v>
      </c>
      <c r="O627" s="4">
        <v>-13.257606412752239</v>
      </c>
      <c r="P627" s="8">
        <f>P628-0.00124813453933903</f>
        <v>0.26485051000653881</v>
      </c>
      <c r="Q627" s="8">
        <f>Q628+0.00372366957566166</f>
        <v>0.31951307879361607</v>
      </c>
      <c r="R627" s="8">
        <v>27.447763442993164</v>
      </c>
      <c r="S627">
        <v>3.2154969999999998E-2</v>
      </c>
      <c r="T627">
        <v>4.5235539999999998E-2</v>
      </c>
      <c r="U627">
        <v>5.6807320000000001E-2</v>
      </c>
      <c r="V627">
        <v>6.7825319999999995E-2</v>
      </c>
      <c r="W627">
        <v>7.9026860000000004E-2</v>
      </c>
      <c r="X627">
        <v>9.1210570000000005E-2</v>
      </c>
      <c r="Y627">
        <v>0.10557034999999999</v>
      </c>
      <c r="Z627">
        <v>0.12450129</v>
      </c>
      <c r="AA627">
        <v>0.15483886999999999</v>
      </c>
      <c r="AB627">
        <v>0.24282889999999999</v>
      </c>
    </row>
    <row r="628" spans="1:28">
      <c r="A628" s="1" t="s">
        <v>700</v>
      </c>
      <c r="B628" s="1" t="s">
        <v>701</v>
      </c>
      <c r="C628" s="1">
        <v>25</v>
      </c>
      <c r="D628" s="1">
        <v>1993</v>
      </c>
      <c r="E628" s="1" t="s">
        <v>704</v>
      </c>
      <c r="F628" s="9">
        <v>0.17196130968614945</v>
      </c>
      <c r="G628" s="13">
        <v>2</v>
      </c>
      <c r="H628" s="12">
        <v>0</v>
      </c>
      <c r="I628" s="15">
        <v>0.14499999999999999</v>
      </c>
      <c r="J628" s="2">
        <f>J629-0.00634843495584303</f>
        <v>-1.2196887250869501</v>
      </c>
      <c r="K628" s="2">
        <f>K629+0.0285821018680449</f>
        <v>-1.1534323519276033</v>
      </c>
      <c r="L628" s="2">
        <f>L629-0.0260670050497978</f>
        <v>-1.2070216728794958</v>
      </c>
      <c r="M628" s="7">
        <v>64.828900000000004</v>
      </c>
      <c r="N628" s="7">
        <v>10.83678314</v>
      </c>
      <c r="O628" s="4">
        <v>-4.4951554150582211</v>
      </c>
      <c r="P628" s="8">
        <f>P629-0.00124813453933903</f>
        <v>0.26609864454587784</v>
      </c>
      <c r="Q628" s="8">
        <f>Q629+0.00372366957566166</f>
        <v>0.3157894092179544</v>
      </c>
      <c r="R628" s="8">
        <v>30.736682891845703</v>
      </c>
      <c r="S628">
        <v>2.9863500000000001E-2</v>
      </c>
      <c r="T628">
        <v>4.2941300000000002E-2</v>
      </c>
      <c r="U628">
        <v>5.4720409999999997E-2</v>
      </c>
      <c r="V628">
        <v>6.6066680000000003E-2</v>
      </c>
      <c r="W628">
        <v>7.7695650000000005E-2</v>
      </c>
      <c r="X628">
        <v>9.0419410000000006E-2</v>
      </c>
      <c r="Y628">
        <v>0.10548266000000001</v>
      </c>
      <c r="Z628">
        <v>0.12540733000000001</v>
      </c>
      <c r="AA628">
        <v>0.1574074</v>
      </c>
      <c r="AB628">
        <v>0.24999566000000001</v>
      </c>
    </row>
    <row r="629" spans="1:28">
      <c r="A629" s="1" t="s">
        <v>700</v>
      </c>
      <c r="B629" s="1" t="s">
        <v>701</v>
      </c>
      <c r="C629" s="1">
        <v>25</v>
      </c>
      <c r="D629" s="1">
        <v>1994</v>
      </c>
      <c r="E629" s="1" t="s">
        <v>705</v>
      </c>
      <c r="F629" s="9">
        <v>0.16926225940004735</v>
      </c>
      <c r="G629" s="14">
        <v>3</v>
      </c>
      <c r="H629" s="12">
        <v>0</v>
      </c>
      <c r="I629" s="15">
        <v>0.14099999999999999</v>
      </c>
      <c r="J629" s="2">
        <f>J630-0.00634843495584303</f>
        <v>-1.2133402901311072</v>
      </c>
      <c r="K629" s="2">
        <f>K630+0.0285821018680449</f>
        <v>-1.1820144537956483</v>
      </c>
      <c r="L629" s="2">
        <f>L630-0.0260670050497978</f>
        <v>-1.180954667829698</v>
      </c>
      <c r="M629" s="7">
        <v>64.685400000000001</v>
      </c>
      <c r="N629" s="7">
        <v>10.81522601</v>
      </c>
      <c r="O629" s="4">
        <v>-7.0428743723554987</v>
      </c>
      <c r="P629" s="8">
        <f>P630-0.00124813453933903</f>
        <v>0.26734677908521687</v>
      </c>
      <c r="Q629" s="8">
        <f>Q630+0.00372366957566166</f>
        <v>0.31206573964229273</v>
      </c>
      <c r="R629" s="8">
        <v>30.936605453491211</v>
      </c>
      <c r="S629">
        <v>2.666636E-2</v>
      </c>
      <c r="T629">
        <v>3.9657299999999999E-2</v>
      </c>
      <c r="U629">
        <v>5.1213340000000003E-2</v>
      </c>
      <c r="V629">
        <v>6.244777E-2</v>
      </c>
      <c r="W629">
        <v>7.4121439999999997E-2</v>
      </c>
      <c r="X629">
        <v>8.7094599999999994E-2</v>
      </c>
      <c r="Y629">
        <v>0.10271068</v>
      </c>
      <c r="Z629">
        <v>0.12373917</v>
      </c>
      <c r="AA629">
        <v>0.15825702999999999</v>
      </c>
      <c r="AB629">
        <v>0.27409230000000001</v>
      </c>
    </row>
    <row r="630" spans="1:28">
      <c r="A630" s="1" t="s">
        <v>700</v>
      </c>
      <c r="B630" s="1" t="s">
        <v>701</v>
      </c>
      <c r="C630" s="1">
        <v>25</v>
      </c>
      <c r="D630" s="1">
        <v>1995</v>
      </c>
      <c r="E630" s="1" t="s">
        <v>706</v>
      </c>
      <c r="F630" s="9">
        <v>0.16724214009668203</v>
      </c>
      <c r="G630" s="14">
        <v>4</v>
      </c>
      <c r="H630" s="12">
        <v>0</v>
      </c>
      <c r="I630" s="15">
        <v>0.129</v>
      </c>
      <c r="J630" s="2">
        <f>J631-0.00634843495584303</f>
        <v>-1.2069918551752643</v>
      </c>
      <c r="K630" s="2">
        <f>K631+0.0285821018680449</f>
        <v>-1.2105965556636933</v>
      </c>
      <c r="L630" s="2">
        <f>L631-0.0260670050497978</f>
        <v>-1.1548876627799003</v>
      </c>
      <c r="M630" s="7">
        <v>64.646299999999997</v>
      </c>
      <c r="N630" s="7">
        <v>10.79366888</v>
      </c>
      <c r="O630" s="4">
        <v>-2.6745358848051524</v>
      </c>
      <c r="P630" s="8">
        <f>P631-0.00124813453933903</f>
        <v>0.2685949136245559</v>
      </c>
      <c r="Q630" s="8">
        <f>Q631+0.00372366957566166</f>
        <v>0.30834207006663106</v>
      </c>
      <c r="R630" s="8">
        <v>32.881153106689453</v>
      </c>
      <c r="S630">
        <v>2.327154E-2</v>
      </c>
      <c r="T630">
        <v>3.6170260000000003E-2</v>
      </c>
      <c r="U630">
        <v>4.7489419999999997E-2</v>
      </c>
      <c r="V630">
        <v>5.86051E-2</v>
      </c>
      <c r="W630">
        <v>7.0326219999999995E-2</v>
      </c>
      <c r="X630">
        <v>8.356421E-2</v>
      </c>
      <c r="Y630">
        <v>9.9767289999999995E-2</v>
      </c>
      <c r="Z630">
        <v>0.12196787000000001</v>
      </c>
      <c r="AA630">
        <v>0.1591592</v>
      </c>
      <c r="AB630">
        <v>0.29967888999999998</v>
      </c>
    </row>
    <row r="631" spans="1:28">
      <c r="A631" s="1" t="s">
        <v>700</v>
      </c>
      <c r="B631" s="1" t="s">
        <v>701</v>
      </c>
      <c r="C631" s="1">
        <v>25</v>
      </c>
      <c r="D631" s="1">
        <v>1996</v>
      </c>
      <c r="E631" s="1" t="s">
        <v>707</v>
      </c>
      <c r="F631" s="9">
        <v>0.16403389157352735</v>
      </c>
      <c r="G631" s="14">
        <v>5</v>
      </c>
      <c r="H631" s="12">
        <v>0</v>
      </c>
      <c r="I631" s="15">
        <v>0.13100000000000001</v>
      </c>
      <c r="J631" s="2">
        <v>-1.2006434202194214</v>
      </c>
      <c r="K631" s="2">
        <v>-1.2391786575317383</v>
      </c>
      <c r="L631" s="2">
        <v>-1.1288206577301025</v>
      </c>
      <c r="M631" s="7">
        <v>64.711799999999997</v>
      </c>
      <c r="N631" s="7">
        <v>10.77211176</v>
      </c>
      <c r="O631" s="4">
        <v>-0.22671689630236358</v>
      </c>
      <c r="P631" s="8">
        <f>P632-0.00124813453933903</f>
        <v>0.26984304816389493</v>
      </c>
      <c r="Q631" s="8">
        <f>Q632+0.00372366957566166</f>
        <v>0.30461840049096939</v>
      </c>
      <c r="R631" s="8">
        <v>35.262538909912109</v>
      </c>
      <c r="S631">
        <v>1.9660110000000001E-2</v>
      </c>
      <c r="T631">
        <v>3.2460719999999998E-2</v>
      </c>
      <c r="U631">
        <v>4.3527900000000001E-2</v>
      </c>
      <c r="V631">
        <v>5.4517250000000003E-2</v>
      </c>
      <c r="W631">
        <v>6.6288849999999996E-2</v>
      </c>
      <c r="X631">
        <v>7.9808560000000001E-2</v>
      </c>
      <c r="Y631">
        <v>9.6636100000000003E-2</v>
      </c>
      <c r="Z631">
        <v>0.12008355</v>
      </c>
      <c r="AA631">
        <v>0.16011892</v>
      </c>
      <c r="AB631">
        <v>0.32689803000000001</v>
      </c>
    </row>
    <row r="632" spans="1:28">
      <c r="A632" s="1" t="s">
        <v>700</v>
      </c>
      <c r="B632" s="1" t="s">
        <v>701</v>
      </c>
      <c r="C632" s="1">
        <v>25</v>
      </c>
      <c r="D632" s="1">
        <v>1997</v>
      </c>
      <c r="E632" s="1" t="s">
        <v>708</v>
      </c>
      <c r="F632" s="9">
        <v>0.15884521415981531</v>
      </c>
      <c r="G632" s="14">
        <v>6</v>
      </c>
      <c r="H632" s="12">
        <v>0</v>
      </c>
      <c r="I632" s="15">
        <v>0.129</v>
      </c>
      <c r="J632" s="3">
        <f>AVERAGE(J631,J633)</f>
        <v>-1.2030918598175049</v>
      </c>
      <c r="K632" s="3">
        <f>AVERAGE(K631,K633)</f>
        <v>-1.2483033537864685</v>
      </c>
      <c r="L632" s="3">
        <f>AVERAGE(L631,L633)</f>
        <v>-1.1317373514175415</v>
      </c>
      <c r="M632" s="7">
        <v>64.763599999999997</v>
      </c>
      <c r="N632" s="7">
        <v>10.75055463</v>
      </c>
      <c r="O632" s="4">
        <v>3.2353065421630873</v>
      </c>
      <c r="P632" s="8">
        <v>0.27109118270323396</v>
      </c>
      <c r="Q632" s="8">
        <v>0.30089473091530772</v>
      </c>
      <c r="R632" s="8">
        <v>37.144428253173828</v>
      </c>
      <c r="S632">
        <v>1.5810669999999999E-2</v>
      </c>
      <c r="T632">
        <v>2.8506690000000001E-2</v>
      </c>
      <c r="U632">
        <v>3.930529E-2</v>
      </c>
      <c r="V632">
        <v>5.0159969999999998E-2</v>
      </c>
      <c r="W632">
        <v>6.1985390000000001E-2</v>
      </c>
      <c r="X632">
        <v>7.5805380000000006E-2</v>
      </c>
      <c r="Y632">
        <v>9.3298539999999999E-2</v>
      </c>
      <c r="Z632">
        <v>0.11807503</v>
      </c>
      <c r="AA632">
        <v>0.16114191</v>
      </c>
      <c r="AB632">
        <v>0.35591112000000003</v>
      </c>
    </row>
    <row r="633" spans="1:28" ht="15.6" customHeight="1">
      <c r="A633" s="1" t="s">
        <v>700</v>
      </c>
      <c r="B633" s="1" t="s">
        <v>701</v>
      </c>
      <c r="C633" s="1">
        <v>25</v>
      </c>
      <c r="D633" s="1">
        <v>1998</v>
      </c>
      <c r="E633" s="1" t="s">
        <v>709</v>
      </c>
      <c r="F633" s="9">
        <v>0.15348680400041909</v>
      </c>
      <c r="G633" s="14">
        <v>7</v>
      </c>
      <c r="H633" s="12">
        <v>0</v>
      </c>
      <c r="I633" s="15">
        <v>0.129</v>
      </c>
      <c r="J633" s="2">
        <v>-1.2055402994155884</v>
      </c>
      <c r="K633" s="2">
        <v>-1.2574280500411987</v>
      </c>
      <c r="L633" s="2">
        <v>-1.1346540451049805</v>
      </c>
      <c r="M633" s="7">
        <v>65.034999999999997</v>
      </c>
      <c r="N633" s="7">
        <v>10.7289975</v>
      </c>
      <c r="O633" s="4">
        <v>2.6347386804980175</v>
      </c>
      <c r="P633" s="8">
        <v>0.22564219529176827</v>
      </c>
      <c r="Q633" s="8">
        <v>0.22853735247055768</v>
      </c>
      <c r="R633" s="8">
        <v>37.390365600585938</v>
      </c>
      <c r="S633">
        <v>1.169886E-2</v>
      </c>
      <c r="T633">
        <v>2.4283180000000001E-2</v>
      </c>
      <c r="U633">
        <v>3.4794890000000002E-2</v>
      </c>
      <c r="V633">
        <v>4.5505730000000001E-2</v>
      </c>
      <c r="W633">
        <v>5.7388630000000003E-2</v>
      </c>
      <c r="X633">
        <v>7.1529369999999995E-2</v>
      </c>
      <c r="Y633">
        <v>8.9733510000000002E-2</v>
      </c>
      <c r="Z633">
        <v>0.11592964</v>
      </c>
      <c r="AA633">
        <v>0.16223461</v>
      </c>
      <c r="AB633">
        <v>0.38690155999999998</v>
      </c>
    </row>
    <row r="634" spans="1:28">
      <c r="A634" s="1" t="s">
        <v>700</v>
      </c>
      <c r="B634" s="1" t="s">
        <v>701</v>
      </c>
      <c r="C634" s="1">
        <v>25</v>
      </c>
      <c r="D634" s="1">
        <v>1999</v>
      </c>
      <c r="E634" s="1" t="s">
        <v>710</v>
      </c>
      <c r="F634" s="9">
        <v>0.17713208785264911</v>
      </c>
      <c r="G634" s="14">
        <v>8</v>
      </c>
      <c r="H634" s="12">
        <v>0</v>
      </c>
      <c r="I634" s="15">
        <v>0.127</v>
      </c>
      <c r="J634" s="3">
        <f>AVERAGE(J633,J635)</f>
        <v>-1.1127617955207825</v>
      </c>
      <c r="K634" s="3">
        <f>AVERAGE(K633,K635)</f>
        <v>-1.2291134595870972</v>
      </c>
      <c r="L634" s="3">
        <f>AVERAGE(L633,L635)</f>
        <v>-1.1075344085693359</v>
      </c>
      <c r="M634" s="7">
        <v>65.383499999999998</v>
      </c>
      <c r="N634" s="7">
        <v>10.70744038</v>
      </c>
      <c r="O634" s="4">
        <v>3.1817791087267722</v>
      </c>
      <c r="P634" s="8">
        <v>0.18179089192261799</v>
      </c>
      <c r="Q634" s="8">
        <v>0.18439769620324523</v>
      </c>
      <c r="R634" s="8">
        <v>36.478530883789063</v>
      </c>
      <c r="S634">
        <v>1.3933539999999999E-2</v>
      </c>
      <c r="T634">
        <v>2.6057230000000001E-2</v>
      </c>
      <c r="U634">
        <v>3.6200980000000001E-2</v>
      </c>
      <c r="V634">
        <v>4.6659390000000002E-2</v>
      </c>
      <c r="W634">
        <v>5.8301070000000003E-2</v>
      </c>
      <c r="X634">
        <v>7.2105009999999997E-2</v>
      </c>
      <c r="Y634">
        <v>8.9716679999999993E-2</v>
      </c>
      <c r="Z634">
        <v>0.1147398</v>
      </c>
      <c r="AA634">
        <v>0.15838658999999999</v>
      </c>
      <c r="AB634">
        <v>0.38389972</v>
      </c>
    </row>
    <row r="635" spans="1:28">
      <c r="A635" s="1" t="s">
        <v>700</v>
      </c>
      <c r="B635" s="1" t="s">
        <v>701</v>
      </c>
      <c r="C635" s="1">
        <v>25</v>
      </c>
      <c r="D635" s="1">
        <v>2000</v>
      </c>
      <c r="E635" s="1" t="s">
        <v>711</v>
      </c>
      <c r="F635" s="9">
        <v>0.20086223807772122</v>
      </c>
      <c r="G635" s="14">
        <v>9</v>
      </c>
      <c r="H635" s="12">
        <v>0</v>
      </c>
      <c r="I635" s="15">
        <v>0.124</v>
      </c>
      <c r="J635" s="2">
        <v>-1.0199832916259766</v>
      </c>
      <c r="K635" s="2">
        <v>-1.2007988691329956</v>
      </c>
      <c r="L635" s="2">
        <v>-1.0804147720336914</v>
      </c>
      <c r="M635" s="7">
        <v>65.723500000000001</v>
      </c>
      <c r="N635" s="7">
        <v>10.80943012</v>
      </c>
      <c r="O635" s="4">
        <v>2.4080817241872268</v>
      </c>
      <c r="P635" s="8">
        <v>0.24662704263423024</v>
      </c>
      <c r="Q635" s="8">
        <v>0.19391325715689889</v>
      </c>
      <c r="R635" s="8">
        <v>36.106422424316406</v>
      </c>
      <c r="S635">
        <v>1.7400100000000002E-2</v>
      </c>
      <c r="T635">
        <v>2.8809230000000002E-2</v>
      </c>
      <c r="U635">
        <v>3.8382180000000002E-2</v>
      </c>
      <c r="V635">
        <v>4.8448999999999999E-2</v>
      </c>
      <c r="W635">
        <v>5.9716480000000002E-2</v>
      </c>
      <c r="X635">
        <v>7.2997960000000001E-2</v>
      </c>
      <c r="Y635">
        <v>8.9690560000000003E-2</v>
      </c>
      <c r="Z635">
        <v>0.11289405</v>
      </c>
      <c r="AA635">
        <v>0.15241732999999999</v>
      </c>
      <c r="AB635">
        <v>0.37924309</v>
      </c>
    </row>
    <row r="636" spans="1:28">
      <c r="A636" s="1" t="s">
        <v>700</v>
      </c>
      <c r="B636" s="1" t="s">
        <v>701</v>
      </c>
      <c r="C636" s="1">
        <v>25</v>
      </c>
      <c r="D636" s="1">
        <v>2001</v>
      </c>
      <c r="E636" s="1" t="s">
        <v>712</v>
      </c>
      <c r="F636" s="9">
        <v>0.16698767183085131</v>
      </c>
      <c r="G636" s="14">
        <v>10</v>
      </c>
      <c r="H636" s="12">
        <v>0</v>
      </c>
      <c r="I636" s="15">
        <v>0.124</v>
      </c>
      <c r="J636" s="3">
        <f>AVERAGE(J635,J637)</f>
        <v>-1.1141883730888367</v>
      </c>
      <c r="K636" s="3">
        <f>AVERAGE(K635,K637)</f>
        <v>-1.3204330205917358</v>
      </c>
      <c r="L636" s="3">
        <f>AVERAGE(L635,L637)</f>
        <v>-1.0225768387317657</v>
      </c>
      <c r="M636" s="7">
        <v>66.087000000000003</v>
      </c>
      <c r="N636" s="7">
        <v>11.01488018</v>
      </c>
      <c r="O636" s="4">
        <v>2.8534687684797859</v>
      </c>
      <c r="P636" s="8">
        <v>0.29675106084908531</v>
      </c>
      <c r="Q636" s="8">
        <v>0.27101171502243515</v>
      </c>
      <c r="R636" s="8">
        <v>37.764015197753906</v>
      </c>
      <c r="S636">
        <v>1.1822920000000001E-2</v>
      </c>
      <c r="T636">
        <v>2.38365E-2</v>
      </c>
      <c r="U636">
        <v>3.5759350000000002E-2</v>
      </c>
      <c r="V636">
        <v>4.8125960000000002E-2</v>
      </c>
      <c r="W636">
        <v>6.157812E-2</v>
      </c>
      <c r="X636">
        <v>7.7061119999999997E-2</v>
      </c>
      <c r="Y636">
        <v>9.6260029999999996E-2</v>
      </c>
      <c r="Z636">
        <v>0.12290297</v>
      </c>
      <c r="AA636">
        <v>0.16857094</v>
      </c>
      <c r="AB636">
        <v>0.35408210000000001</v>
      </c>
    </row>
    <row r="637" spans="1:28">
      <c r="A637" s="1" t="s">
        <v>700</v>
      </c>
      <c r="B637" s="1" t="s">
        <v>701</v>
      </c>
      <c r="C637" s="1">
        <v>25</v>
      </c>
      <c r="D637" s="1">
        <v>2002</v>
      </c>
      <c r="E637" s="1" t="s">
        <v>713</v>
      </c>
      <c r="F637" s="9">
        <v>0.13328283832966561</v>
      </c>
      <c r="G637" s="14">
        <v>11</v>
      </c>
      <c r="H637" s="12">
        <v>0</v>
      </c>
      <c r="I637" s="15">
        <v>0.122</v>
      </c>
      <c r="J637" s="2">
        <v>-1.2083934545516968</v>
      </c>
      <c r="K637" s="2">
        <v>-1.4400671720504761</v>
      </c>
      <c r="L637" s="2">
        <v>-0.96473890542984009</v>
      </c>
      <c r="M637" s="7">
        <v>66.603700000000003</v>
      </c>
      <c r="N637" s="7">
        <v>11.220330239999999</v>
      </c>
      <c r="O637" s="4">
        <v>2.7087825902519853</v>
      </c>
      <c r="P637" s="8">
        <v>0.30920445088722448</v>
      </c>
      <c r="Q637" s="8">
        <v>0.28034079622023572</v>
      </c>
      <c r="R637" s="8">
        <v>38.524650573730469</v>
      </c>
      <c r="S637">
        <v>1.9183410000000001E-2</v>
      </c>
      <c r="T637">
        <v>3.0676640000000002E-2</v>
      </c>
      <c r="U637">
        <v>3.9974999999999997E-2</v>
      </c>
      <c r="V637">
        <v>4.9658569999999999E-2</v>
      </c>
      <c r="W637">
        <v>6.0455549999999997E-2</v>
      </c>
      <c r="X637">
        <v>7.3171189999999997E-2</v>
      </c>
      <c r="Y637">
        <v>8.9172379999999996E-2</v>
      </c>
      <c r="Z637">
        <v>0.11148943</v>
      </c>
      <c r="AA637">
        <v>0.14974593</v>
      </c>
      <c r="AB637">
        <v>0.37647191000000002</v>
      </c>
    </row>
    <row r="638" spans="1:28">
      <c r="A638" s="1" t="s">
        <v>700</v>
      </c>
      <c r="B638" s="1" t="s">
        <v>701</v>
      </c>
      <c r="C638" s="1">
        <v>25</v>
      </c>
      <c r="D638" s="1">
        <v>2003</v>
      </c>
      <c r="E638" s="1" t="s">
        <v>714</v>
      </c>
      <c r="F638" s="9">
        <v>0.16062861264175687</v>
      </c>
      <c r="G638" s="14">
        <v>12</v>
      </c>
      <c r="H638" s="12">
        <v>0</v>
      </c>
      <c r="I638" s="15">
        <v>0.13300000000000001</v>
      </c>
      <c r="J638" s="2">
        <v>-1.1820250749588013</v>
      </c>
      <c r="K638" s="2">
        <v>-1.2466171979904175</v>
      </c>
      <c r="L638" s="2">
        <v>-0.9148719310760498</v>
      </c>
      <c r="M638" s="7">
        <v>67.039699999999996</v>
      </c>
      <c r="N638" s="7">
        <v>11.4257803</v>
      </c>
      <c r="O638" s="4">
        <v>3.0267280838098856</v>
      </c>
      <c r="P638" s="8">
        <v>0.38237586347013414</v>
      </c>
      <c r="Q638" s="8">
        <v>0.32221688338073956</v>
      </c>
      <c r="R638" s="8">
        <v>40.39862060546875</v>
      </c>
      <c r="S638">
        <v>1.783792E-2</v>
      </c>
      <c r="T638">
        <v>2.9429650000000002E-2</v>
      </c>
      <c r="U638">
        <v>3.8913209999999997E-2</v>
      </c>
      <c r="V638">
        <v>4.8818739999999999E-2</v>
      </c>
      <c r="W638">
        <v>5.9875320000000003E-2</v>
      </c>
      <c r="X638">
        <v>7.2898649999999995E-2</v>
      </c>
      <c r="Y638">
        <v>8.9278090000000004E-2</v>
      </c>
      <c r="Z638">
        <v>0.11209398</v>
      </c>
      <c r="AA638">
        <v>0.15111585</v>
      </c>
      <c r="AB638">
        <v>0.37973857999999999</v>
      </c>
    </row>
    <row r="639" spans="1:28">
      <c r="A639" s="1" t="s">
        <v>700</v>
      </c>
      <c r="B639" s="1" t="s">
        <v>701</v>
      </c>
      <c r="C639" s="1">
        <v>25</v>
      </c>
      <c r="D639" s="1">
        <v>2004</v>
      </c>
      <c r="E639" s="1" t="s">
        <v>715</v>
      </c>
      <c r="F639" s="9">
        <v>0.13139879558005191</v>
      </c>
      <c r="G639" s="14">
        <v>13</v>
      </c>
      <c r="H639" s="12">
        <v>0</v>
      </c>
      <c r="I639" s="15">
        <v>0.13</v>
      </c>
      <c r="J639" s="2">
        <v>-1.1949434280395508</v>
      </c>
      <c r="K639" s="2">
        <v>-1.3368097543716431</v>
      </c>
      <c r="L639" s="2">
        <v>-1.0688120126724243</v>
      </c>
      <c r="M639" s="7">
        <v>67.401200000000003</v>
      </c>
      <c r="N639" s="7">
        <v>11.431799890000001</v>
      </c>
      <c r="O639" s="4">
        <v>6.2164114049713106</v>
      </c>
      <c r="P639" s="8">
        <v>0.41789886632411716</v>
      </c>
      <c r="Q639" s="8">
        <v>0.34805782562596854</v>
      </c>
      <c r="R639" s="8">
        <v>40.795391082763672</v>
      </c>
      <c r="S639">
        <v>1.783792E-2</v>
      </c>
      <c r="T639">
        <v>2.9429650000000002E-2</v>
      </c>
      <c r="U639">
        <v>3.8913209999999997E-2</v>
      </c>
      <c r="V639">
        <v>4.8818739999999999E-2</v>
      </c>
      <c r="W639">
        <v>5.9875320000000003E-2</v>
      </c>
      <c r="X639">
        <v>7.2898649999999995E-2</v>
      </c>
      <c r="Y639">
        <v>8.9278090000000004E-2</v>
      </c>
      <c r="Z639">
        <v>0.11209398</v>
      </c>
      <c r="AA639">
        <v>0.15111585</v>
      </c>
      <c r="AB639">
        <v>0.37973857999999999</v>
      </c>
    </row>
    <row r="640" spans="1:28">
      <c r="A640" s="1" t="s">
        <v>700</v>
      </c>
      <c r="B640" s="1" t="s">
        <v>701</v>
      </c>
      <c r="C640" s="1">
        <v>25</v>
      </c>
      <c r="D640" s="1">
        <v>2005</v>
      </c>
      <c r="E640" s="1" t="s">
        <v>716</v>
      </c>
      <c r="F640" s="9">
        <v>9.2490029931409715E-2</v>
      </c>
      <c r="G640" s="14">
        <v>14</v>
      </c>
      <c r="H640" s="12">
        <v>0</v>
      </c>
      <c r="I640" s="15">
        <v>0.13200000000000001</v>
      </c>
      <c r="J640" s="2">
        <v>-1.2204703092575073</v>
      </c>
      <c r="K640" s="2">
        <v>-1.4787089824676514</v>
      </c>
      <c r="L640" s="2">
        <v>-1.229637622833252</v>
      </c>
      <c r="M640" s="7">
        <v>67.490099999999998</v>
      </c>
      <c r="N640" s="7">
        <v>11.496760370000001</v>
      </c>
      <c r="O640" s="4">
        <v>5.7130132853731226</v>
      </c>
      <c r="P640" s="8">
        <v>0.37809029478628936</v>
      </c>
      <c r="Q640" s="8">
        <v>0.31716228946079356</v>
      </c>
      <c r="R640" s="8">
        <v>41.116142272949219</v>
      </c>
      <c r="S640">
        <v>1.783792E-2</v>
      </c>
      <c r="T640">
        <v>2.9429650000000002E-2</v>
      </c>
      <c r="U640">
        <v>3.8913209999999997E-2</v>
      </c>
      <c r="V640">
        <v>4.8818739999999999E-2</v>
      </c>
      <c r="W640">
        <v>5.9875320000000003E-2</v>
      </c>
      <c r="X640">
        <v>7.2898649999999995E-2</v>
      </c>
      <c r="Y640">
        <v>8.9278090000000004E-2</v>
      </c>
      <c r="Z640">
        <v>0.11209398</v>
      </c>
      <c r="AA640">
        <v>0.15111585</v>
      </c>
      <c r="AB640">
        <v>0.37973857999999999</v>
      </c>
    </row>
    <row r="641" spans="1:28">
      <c r="A641" s="1" t="s">
        <v>700</v>
      </c>
      <c r="B641" s="1" t="s">
        <v>701</v>
      </c>
      <c r="C641" s="1">
        <v>25</v>
      </c>
      <c r="D641" s="1">
        <v>2006</v>
      </c>
      <c r="E641" s="1" t="s">
        <v>717</v>
      </c>
      <c r="F641" s="9">
        <v>0.11911186449040961</v>
      </c>
      <c r="G641" s="14">
        <v>15</v>
      </c>
      <c r="H641" s="12">
        <v>0</v>
      </c>
      <c r="I641" s="15">
        <v>0.13</v>
      </c>
      <c r="J641" s="2">
        <v>-1.1805979013442993</v>
      </c>
      <c r="K641" s="2">
        <v>-1.4535946846008301</v>
      </c>
      <c r="L641" s="2">
        <v>-1.0163359642028809</v>
      </c>
      <c r="M641" s="7">
        <v>67.891000000000005</v>
      </c>
      <c r="N641" s="7">
        <v>11.446709630000001</v>
      </c>
      <c r="O641" s="4">
        <v>6.1482456279984206</v>
      </c>
      <c r="P641" s="8">
        <v>0.36513687638758052</v>
      </c>
      <c r="Q641" s="8">
        <v>0.30957604533039212</v>
      </c>
      <c r="R641" s="8">
        <v>41.583538055419922</v>
      </c>
      <c r="S641">
        <v>1.783792E-2</v>
      </c>
      <c r="T641">
        <v>2.9429650000000002E-2</v>
      </c>
      <c r="U641">
        <v>3.8913209999999997E-2</v>
      </c>
      <c r="V641">
        <v>4.8818739999999999E-2</v>
      </c>
      <c r="W641">
        <v>5.9875320000000003E-2</v>
      </c>
      <c r="X641">
        <v>7.2898649999999995E-2</v>
      </c>
      <c r="Y641">
        <v>8.9278090000000004E-2</v>
      </c>
      <c r="Z641">
        <v>0.11209398</v>
      </c>
      <c r="AA641">
        <v>0.15111585</v>
      </c>
      <c r="AB641">
        <v>0.37973857999999999</v>
      </c>
    </row>
    <row r="642" spans="1:28">
      <c r="A642" s="1" t="s">
        <v>700</v>
      </c>
      <c r="B642" s="1" t="s">
        <v>701</v>
      </c>
      <c r="C642" s="1">
        <v>25</v>
      </c>
      <c r="D642" s="1">
        <v>2007</v>
      </c>
      <c r="E642" s="1" t="s">
        <v>718</v>
      </c>
      <c r="F642" s="9">
        <v>0.15112186577496933</v>
      </c>
      <c r="G642" s="14">
        <v>16</v>
      </c>
      <c r="H642" s="12">
        <v>0</v>
      </c>
      <c r="I642" s="15">
        <v>0.129</v>
      </c>
      <c r="J642" s="2">
        <v>-1.1311706304550171</v>
      </c>
      <c r="K642" s="2">
        <v>-1.2247049808502197</v>
      </c>
      <c r="L642" s="2">
        <v>-1.0337855815887451</v>
      </c>
      <c r="M642" s="7">
        <v>68.291799999999995</v>
      </c>
      <c r="N642" s="7">
        <v>11.51074028</v>
      </c>
      <c r="O642" s="4">
        <v>7.9257232680926251</v>
      </c>
      <c r="P642" s="8">
        <v>0.39670929407591349</v>
      </c>
      <c r="Q642" s="8">
        <v>0.34743263568641364</v>
      </c>
      <c r="R642" s="8">
        <v>43.302883148193359</v>
      </c>
      <c r="S642">
        <v>1.783792E-2</v>
      </c>
      <c r="T642">
        <v>2.9429650000000002E-2</v>
      </c>
      <c r="U642">
        <v>3.8913209999999997E-2</v>
      </c>
      <c r="V642">
        <v>4.8818739999999999E-2</v>
      </c>
      <c r="W642">
        <v>5.9875320000000003E-2</v>
      </c>
      <c r="X642">
        <v>7.2898649999999995E-2</v>
      </c>
      <c r="Y642">
        <v>8.9278090000000004E-2</v>
      </c>
      <c r="Z642">
        <v>0.11209398</v>
      </c>
      <c r="AA642">
        <v>0.15111585</v>
      </c>
      <c r="AB642">
        <v>0.37973857999999999</v>
      </c>
    </row>
    <row r="643" spans="1:28">
      <c r="A643" s="1" t="s">
        <v>700</v>
      </c>
      <c r="B643" s="1" t="s">
        <v>701</v>
      </c>
      <c r="C643" s="1">
        <v>25</v>
      </c>
      <c r="D643" s="1">
        <v>2008</v>
      </c>
      <c r="E643" s="1" t="s">
        <v>719</v>
      </c>
      <c r="F643" s="9">
        <v>0.20789450225223821</v>
      </c>
      <c r="G643" s="14">
        <v>17</v>
      </c>
      <c r="H643" s="12">
        <v>0</v>
      </c>
      <c r="I643" s="15">
        <v>0.13</v>
      </c>
      <c r="J643" s="2">
        <v>-0.88546687364578247</v>
      </c>
      <c r="K643" s="2">
        <v>-1.1736358404159546</v>
      </c>
      <c r="L643" s="2">
        <v>-1.0628572702407837</v>
      </c>
      <c r="M643" s="7">
        <v>68.764600000000002</v>
      </c>
      <c r="N643" s="7">
        <v>11.357919689999999</v>
      </c>
      <c r="O643" s="4">
        <v>7.2928600074228882</v>
      </c>
      <c r="P643" s="8">
        <v>0.4116852280483862</v>
      </c>
      <c r="Q643" s="8">
        <v>0.38579469230019142</v>
      </c>
      <c r="R643" s="8">
        <v>43.947036743164063</v>
      </c>
      <c r="S643">
        <v>1.783792E-2</v>
      </c>
      <c r="T643">
        <v>2.9429650000000002E-2</v>
      </c>
      <c r="U643">
        <v>3.8913209999999997E-2</v>
      </c>
      <c r="V643">
        <v>4.8818739999999999E-2</v>
      </c>
      <c r="W643">
        <v>5.9875320000000003E-2</v>
      </c>
      <c r="X643">
        <v>7.2898649999999995E-2</v>
      </c>
      <c r="Y643">
        <v>8.9278090000000004E-2</v>
      </c>
      <c r="Z643">
        <v>0.11209398</v>
      </c>
      <c r="AA643">
        <v>0.15111585</v>
      </c>
      <c r="AB643">
        <v>0.37973857999999999</v>
      </c>
    </row>
    <row r="644" spans="1:28">
      <c r="A644" s="1" t="s">
        <v>700</v>
      </c>
      <c r="B644" s="1" t="s">
        <v>701</v>
      </c>
      <c r="C644" s="1">
        <v>25</v>
      </c>
      <c r="D644" s="1">
        <v>2009</v>
      </c>
      <c r="E644" s="1" t="s">
        <v>720</v>
      </c>
      <c r="F644" s="9">
        <v>0.2287371040114706</v>
      </c>
      <c r="G644" s="14">
        <v>18</v>
      </c>
      <c r="H644" s="12">
        <v>0</v>
      </c>
      <c r="I644" s="15">
        <v>0.13</v>
      </c>
      <c r="J644" s="2">
        <v>-0.63086169958114624</v>
      </c>
      <c r="K644" s="2">
        <v>-1.3261954784393311</v>
      </c>
      <c r="L644" s="2">
        <v>-1.2760734558105469</v>
      </c>
      <c r="M644" s="7">
        <v>68.870500000000007</v>
      </c>
      <c r="N644" s="7">
        <v>11.42271042</v>
      </c>
      <c r="O644" s="4">
        <v>6.2430412093114569</v>
      </c>
      <c r="P644" s="8">
        <v>0.3466263093511775</v>
      </c>
      <c r="Q644" s="8">
        <v>0.34010511264673243</v>
      </c>
      <c r="R644" s="8">
        <v>44.474899291992188</v>
      </c>
      <c r="S644">
        <v>1.783792E-2</v>
      </c>
      <c r="T644">
        <v>2.9429650000000002E-2</v>
      </c>
      <c r="U644">
        <v>3.8913209999999997E-2</v>
      </c>
      <c r="V644">
        <v>4.8818739999999999E-2</v>
      </c>
      <c r="W644">
        <v>5.9875320000000003E-2</v>
      </c>
      <c r="X644">
        <v>7.2898649999999995E-2</v>
      </c>
      <c r="Y644">
        <v>8.9278090000000004E-2</v>
      </c>
      <c r="Z644">
        <v>0.11209398</v>
      </c>
      <c r="AA644">
        <v>0.15111585</v>
      </c>
      <c r="AB644">
        <v>0.37973857999999999</v>
      </c>
    </row>
    <row r="645" spans="1:28">
      <c r="A645" s="1" t="s">
        <v>700</v>
      </c>
      <c r="B645" s="1" t="s">
        <v>701</v>
      </c>
      <c r="C645" s="1">
        <v>25</v>
      </c>
      <c r="D645" s="1">
        <v>2010</v>
      </c>
      <c r="E645" s="1" t="s">
        <v>721</v>
      </c>
      <c r="F645" s="9">
        <v>0.19188453076722786</v>
      </c>
      <c r="G645" s="14">
        <v>19</v>
      </c>
      <c r="H645" s="12">
        <v>0</v>
      </c>
      <c r="I645" s="15">
        <v>0.13100000000000001</v>
      </c>
      <c r="J645" s="2">
        <v>-0.71903139352798462</v>
      </c>
      <c r="K645" s="2">
        <v>-1.4166418313980103</v>
      </c>
      <c r="L645" s="2">
        <v>-1.3079854249954224</v>
      </c>
      <c r="M645" s="7">
        <v>69.235399999999998</v>
      </c>
      <c r="N645" s="7">
        <v>11.466340069999999</v>
      </c>
      <c r="O645" s="4">
        <v>4.6023303936729292</v>
      </c>
      <c r="P645" s="8">
        <v>0.2427540459664469</v>
      </c>
      <c r="Q645" s="8">
        <v>0.24980465207593661</v>
      </c>
      <c r="R645" s="8">
        <v>43.076145172119141</v>
      </c>
      <c r="S645">
        <v>1.783792E-2</v>
      </c>
      <c r="T645">
        <v>2.9429650000000002E-2</v>
      </c>
      <c r="U645">
        <v>3.8913209999999997E-2</v>
      </c>
      <c r="V645">
        <v>4.8818739999999999E-2</v>
      </c>
      <c r="W645">
        <v>5.9875320000000003E-2</v>
      </c>
      <c r="X645">
        <v>7.2898649999999995E-2</v>
      </c>
      <c r="Y645">
        <v>8.9278090000000004E-2</v>
      </c>
      <c r="Z645">
        <v>0.11209398</v>
      </c>
      <c r="AA645">
        <v>0.15111585</v>
      </c>
      <c r="AB645">
        <v>0.37973857999999999</v>
      </c>
    </row>
    <row r="646" spans="1:28">
      <c r="A646" s="1" t="s">
        <v>700</v>
      </c>
      <c r="B646" s="1" t="s">
        <v>701</v>
      </c>
      <c r="C646" s="1">
        <v>25</v>
      </c>
      <c r="D646" s="1">
        <v>2011</v>
      </c>
      <c r="E646" s="1" t="s">
        <v>722</v>
      </c>
      <c r="F646" s="9">
        <v>0.18591353322087856</v>
      </c>
      <c r="G646" s="14">
        <v>20</v>
      </c>
      <c r="H646" s="12">
        <v>0</v>
      </c>
      <c r="I646" s="15">
        <v>0.13100000000000001</v>
      </c>
      <c r="J646" s="2">
        <v>-0.68371319770812988</v>
      </c>
      <c r="K646" s="2">
        <v>-1.452401876449585</v>
      </c>
      <c r="L646" s="2">
        <v>-1.3875648975372314</v>
      </c>
      <c r="M646" s="7">
        <v>69.648700000000005</v>
      </c>
      <c r="N646" s="7">
        <v>11.48429966</v>
      </c>
      <c r="O646" s="4">
        <v>4.6775345001925075</v>
      </c>
      <c r="P646" s="8">
        <v>0.23669394086291654</v>
      </c>
      <c r="Q646" s="8">
        <v>0.25974078631872033</v>
      </c>
      <c r="R646" s="8">
        <v>44.088134765625</v>
      </c>
      <c r="S646">
        <v>1.783792E-2</v>
      </c>
      <c r="T646">
        <v>2.9429650000000002E-2</v>
      </c>
      <c r="U646">
        <v>3.8913209999999997E-2</v>
      </c>
      <c r="V646">
        <v>4.8818739999999999E-2</v>
      </c>
      <c r="W646">
        <v>5.9875320000000003E-2</v>
      </c>
      <c r="X646">
        <v>7.2898649999999995E-2</v>
      </c>
      <c r="Y646">
        <v>8.9278090000000004E-2</v>
      </c>
      <c r="Z646">
        <v>0.11209398</v>
      </c>
      <c r="AA646">
        <v>0.15111585</v>
      </c>
      <c r="AB646">
        <v>0.37973857999999999</v>
      </c>
    </row>
    <row r="647" spans="1:28">
      <c r="A647" s="1" t="s">
        <v>700</v>
      </c>
      <c r="B647" s="1" t="s">
        <v>701</v>
      </c>
      <c r="C647" s="1">
        <v>25</v>
      </c>
      <c r="D647" s="1">
        <v>2012</v>
      </c>
      <c r="E647" s="1" t="s">
        <v>723</v>
      </c>
      <c r="F647" s="9">
        <v>0.15227350751310309</v>
      </c>
      <c r="G647" s="14">
        <v>21</v>
      </c>
      <c r="H647" s="12">
        <v>0</v>
      </c>
      <c r="I647" s="15">
        <v>0.13200000000000001</v>
      </c>
      <c r="J647" s="2">
        <v>-0.91365599632263184</v>
      </c>
      <c r="K647" s="2">
        <v>-1.2992758750915527</v>
      </c>
      <c r="L647" s="2">
        <v>-1.3106800317764282</v>
      </c>
      <c r="M647" s="7">
        <v>69.874200000000002</v>
      </c>
      <c r="N647" s="7">
        <v>11.6434803</v>
      </c>
      <c r="O647" s="4">
        <v>5.5373380416023252</v>
      </c>
      <c r="P647" s="8">
        <v>0.19267365719098775</v>
      </c>
      <c r="Q647" s="8">
        <v>0.24960589276332748</v>
      </c>
      <c r="R647" s="8">
        <v>43.966819763183594</v>
      </c>
      <c r="S647">
        <v>1.783792E-2</v>
      </c>
      <c r="T647">
        <v>2.9429650000000002E-2</v>
      </c>
      <c r="U647">
        <v>3.8913209999999997E-2</v>
      </c>
      <c r="V647">
        <v>4.8818739999999999E-2</v>
      </c>
      <c r="W647">
        <v>5.9875320000000003E-2</v>
      </c>
      <c r="X647">
        <v>7.2898649999999995E-2</v>
      </c>
      <c r="Y647">
        <v>8.9278090000000004E-2</v>
      </c>
      <c r="Z647">
        <v>0.11209398</v>
      </c>
      <c r="AA647">
        <v>0.15111585</v>
      </c>
      <c r="AB647">
        <v>0.37973857999999999</v>
      </c>
    </row>
    <row r="648" spans="1:28">
      <c r="A648" s="1" t="s">
        <v>700</v>
      </c>
      <c r="B648" s="1" t="s">
        <v>701</v>
      </c>
      <c r="C648" s="1">
        <v>25</v>
      </c>
      <c r="D648" s="1">
        <v>2013</v>
      </c>
      <c r="E648" s="1" t="s">
        <v>724</v>
      </c>
      <c r="F648" s="9">
        <v>0.15802176181397989</v>
      </c>
      <c r="G648" s="14">
        <v>22</v>
      </c>
      <c r="H648" s="12">
        <v>0</v>
      </c>
      <c r="I648" s="15">
        <v>0.13500000000000001</v>
      </c>
      <c r="J648" s="2">
        <v>-0.91684806346893311</v>
      </c>
      <c r="K648" s="2">
        <v>-1.2352252006530762</v>
      </c>
      <c r="L648" s="2">
        <v>-1.2730427980422974</v>
      </c>
      <c r="M648" s="7">
        <v>69.989500000000007</v>
      </c>
      <c r="N648" s="7">
        <v>11.66324043</v>
      </c>
      <c r="O648" s="4">
        <v>5.6337007651589062</v>
      </c>
      <c r="P648" s="8">
        <v>0.18629931678881087</v>
      </c>
      <c r="Q648" s="8">
        <v>0.2373697390916665</v>
      </c>
      <c r="R648" s="8">
        <v>43.797187805175781</v>
      </c>
      <c r="S648">
        <v>1.783792E-2</v>
      </c>
      <c r="T648">
        <v>2.9429650000000002E-2</v>
      </c>
      <c r="U648">
        <v>3.8913209999999997E-2</v>
      </c>
      <c r="V648">
        <v>4.8818739999999999E-2</v>
      </c>
      <c r="W648">
        <v>5.9875320000000003E-2</v>
      </c>
      <c r="X648">
        <v>7.2898649999999995E-2</v>
      </c>
      <c r="Y648">
        <v>8.9278090000000004E-2</v>
      </c>
      <c r="Z648">
        <v>0.11209398</v>
      </c>
      <c r="AA648">
        <v>0.15111585</v>
      </c>
      <c r="AB648">
        <v>0.37973857999999999</v>
      </c>
    </row>
    <row r="649" spans="1:28">
      <c r="A649" s="1" t="s">
        <v>700</v>
      </c>
      <c r="B649" s="1" t="s">
        <v>701</v>
      </c>
      <c r="C649" s="1">
        <v>25</v>
      </c>
      <c r="D649" s="1">
        <v>2014</v>
      </c>
      <c r="E649" s="1" t="s">
        <v>725</v>
      </c>
      <c r="F649" s="9">
        <v>0.24027034607386968</v>
      </c>
      <c r="G649" s="14">
        <v>23</v>
      </c>
      <c r="H649" s="12">
        <v>0</v>
      </c>
      <c r="I649" s="15">
        <v>0.13600000000000001</v>
      </c>
      <c r="J649" s="2">
        <v>-0.6243625283241272</v>
      </c>
      <c r="K649" s="2">
        <v>-1.1341989040374756</v>
      </c>
      <c r="L649" s="2">
        <v>-1.1944442987442017</v>
      </c>
      <c r="M649" s="7">
        <v>70.234300000000005</v>
      </c>
      <c r="N649" s="7">
        <v>11.708290099999999</v>
      </c>
      <c r="O649" s="4">
        <v>5.0861043164377264</v>
      </c>
      <c r="P649" s="8">
        <v>0.16044448026560454</v>
      </c>
      <c r="Q649" s="8">
        <v>0.20314631115096224</v>
      </c>
      <c r="R649" s="8">
        <v>43.607276916503906</v>
      </c>
      <c r="S649">
        <v>1.783792E-2</v>
      </c>
      <c r="T649">
        <v>2.9429650000000002E-2</v>
      </c>
      <c r="U649">
        <v>3.8913209999999997E-2</v>
      </c>
      <c r="V649">
        <v>4.8818739999999999E-2</v>
      </c>
      <c r="W649">
        <v>5.9875320000000003E-2</v>
      </c>
      <c r="X649">
        <v>7.2898649999999995E-2</v>
      </c>
      <c r="Y649">
        <v>8.9278090000000004E-2</v>
      </c>
      <c r="Z649">
        <v>0.11209398</v>
      </c>
      <c r="AA649">
        <v>0.15111585</v>
      </c>
      <c r="AB649">
        <v>0.37973857999999999</v>
      </c>
    </row>
    <row r="650" spans="1:28">
      <c r="A650" s="1" t="s">
        <v>700</v>
      </c>
      <c r="B650" s="1" t="s">
        <v>701</v>
      </c>
      <c r="C650" s="1">
        <v>25</v>
      </c>
      <c r="D650" s="1">
        <v>2015</v>
      </c>
      <c r="E650" s="1" t="s">
        <v>726</v>
      </c>
      <c r="F650" s="9">
        <v>0.22004082740195105</v>
      </c>
      <c r="G650" s="14">
        <v>24</v>
      </c>
      <c r="H650" s="12">
        <v>0</v>
      </c>
      <c r="I650" s="15">
        <v>0.13300000000000001</v>
      </c>
      <c r="J650" s="2">
        <v>-0.67005974054336548</v>
      </c>
      <c r="K650" s="2">
        <v>-1.1337753534317017</v>
      </c>
      <c r="L650" s="2">
        <v>-1.2702813148498535</v>
      </c>
      <c r="M650" s="7">
        <v>70.475300000000004</v>
      </c>
      <c r="N650" s="7">
        <v>11.759320260000001</v>
      </c>
      <c r="O650" s="4">
        <v>5.3648169723225152</v>
      </c>
      <c r="P650" s="8">
        <v>0.13766291352975429</v>
      </c>
      <c r="Q650" s="8">
        <v>0.16984217310338615</v>
      </c>
      <c r="R650" s="8">
        <v>43.384117126464844</v>
      </c>
      <c r="S650">
        <v>1.783792E-2</v>
      </c>
      <c r="T650">
        <v>2.9429650000000002E-2</v>
      </c>
      <c r="U650">
        <v>3.8913209999999997E-2</v>
      </c>
      <c r="V650">
        <v>4.8818739999999999E-2</v>
      </c>
      <c r="W650">
        <v>5.9875320000000003E-2</v>
      </c>
      <c r="X650">
        <v>7.2898649999999995E-2</v>
      </c>
      <c r="Y650">
        <v>8.9278090000000004E-2</v>
      </c>
      <c r="Z650">
        <v>0.11209398</v>
      </c>
      <c r="AA650">
        <v>0.15111585</v>
      </c>
      <c r="AB650">
        <v>0.37973857999999999</v>
      </c>
    </row>
    <row r="651" spans="1:28">
      <c r="A651" s="1" t="s">
        <v>700</v>
      </c>
      <c r="B651" s="1" t="s">
        <v>701</v>
      </c>
      <c r="C651" s="1">
        <v>25</v>
      </c>
      <c r="D651" s="1">
        <v>2016</v>
      </c>
      <c r="E651" s="1" t="s">
        <v>727</v>
      </c>
      <c r="F651" s="9">
        <v>0.24618599742675337</v>
      </c>
      <c r="G651" s="14">
        <v>25</v>
      </c>
      <c r="H651" s="12">
        <v>0</v>
      </c>
      <c r="I651" s="15">
        <v>0.13500000000000001</v>
      </c>
      <c r="J651" s="2">
        <v>-0.57995599508285522</v>
      </c>
      <c r="K651" s="2">
        <v>-1.1210756301879883</v>
      </c>
      <c r="L651" s="2">
        <v>-1.1813058853149414</v>
      </c>
      <c r="M651" s="7">
        <v>70.754800000000003</v>
      </c>
      <c r="N651" s="7">
        <v>11.89163971</v>
      </c>
      <c r="O651" s="4">
        <v>4.1060727605795506</v>
      </c>
      <c r="P651" s="8">
        <v>0.12333065708506943</v>
      </c>
      <c r="Q651" s="8">
        <v>0.1685923133029876</v>
      </c>
      <c r="R651" s="8">
        <v>44.275894165039063</v>
      </c>
      <c r="S651">
        <f>S650</f>
        <v>1.783792E-2</v>
      </c>
      <c r="T651">
        <f t="shared" ref="T651" si="192">T650</f>
        <v>2.9429650000000002E-2</v>
      </c>
      <c r="U651">
        <f t="shared" ref="U651" si="193">U650</f>
        <v>3.8913209999999997E-2</v>
      </c>
      <c r="V651">
        <f t="shared" ref="V651" si="194">V650</f>
        <v>4.8818739999999999E-2</v>
      </c>
      <c r="W651">
        <f t="shared" ref="W651" si="195">W650</f>
        <v>5.9875320000000003E-2</v>
      </c>
      <c r="X651">
        <f t="shared" ref="X651" si="196">X650</f>
        <v>7.2898649999999995E-2</v>
      </c>
      <c r="Y651">
        <f t="shared" ref="Y651" si="197">Y650</f>
        <v>8.9278090000000004E-2</v>
      </c>
      <c r="Z651">
        <f t="shared" ref="Z651" si="198">Z650</f>
        <v>0.11209398</v>
      </c>
      <c r="AA651">
        <f t="shared" ref="AA651" si="199">AA650</f>
        <v>0.15111585</v>
      </c>
      <c r="AB651">
        <f t="shared" ref="AB651" si="200">AB650</f>
        <v>0.37973857999999999</v>
      </c>
    </row>
    <row r="652" spans="1:28">
      <c r="G652" s="14"/>
    </row>
    <row r="653" spans="1:28">
      <c r="G653" s="14"/>
    </row>
    <row r="654" spans="1:28">
      <c r="G654" s="14"/>
    </row>
    <row r="655" spans="1:28">
      <c r="G655" s="14"/>
    </row>
    <row r="656" spans="1:28">
      <c r="G656" s="14"/>
    </row>
    <row r="657" spans="7:7">
      <c r="G657" s="14"/>
    </row>
    <row r="658" spans="7:7">
      <c r="G658" s="14"/>
    </row>
    <row r="659" spans="7:7">
      <c r="G659" s="14"/>
    </row>
    <row r="660" spans="7:7">
      <c r="G660" s="14"/>
    </row>
    <row r="661" spans="7:7">
      <c r="G661" s="14"/>
    </row>
    <row r="662" spans="7:7">
      <c r="G662" s="14"/>
    </row>
    <row r="663" spans="7:7">
      <c r="G663" s="14"/>
    </row>
    <row r="664" spans="7:7">
      <c r="G664" s="14"/>
    </row>
    <row r="665" spans="7:7">
      <c r="G665" s="14"/>
    </row>
    <row r="666" spans="7:7">
      <c r="G666" s="14"/>
    </row>
    <row r="667" spans="7:7">
      <c r="G667" s="14"/>
    </row>
    <row r="668" spans="7:7">
      <c r="G668" s="14"/>
    </row>
    <row r="669" spans="7:7">
      <c r="G669" s="14"/>
    </row>
    <row r="670" spans="7:7">
      <c r="G670" s="14"/>
    </row>
    <row r="671" spans="7:7">
      <c r="G671" s="14"/>
    </row>
    <row r="672" spans="7:7">
      <c r="G672" s="14"/>
    </row>
    <row r="673" spans="7:7">
      <c r="G673" s="14"/>
    </row>
    <row r="674" spans="7:7">
      <c r="G674" s="14"/>
    </row>
    <row r="675" spans="7:7">
      <c r="G675" s="14"/>
    </row>
    <row r="676" spans="7:7">
      <c r="G676" s="14"/>
    </row>
    <row r="677" spans="7:7">
      <c r="G677" s="14"/>
    </row>
    <row r="678" spans="7:7">
      <c r="G678" s="14"/>
    </row>
    <row r="679" spans="7:7">
      <c r="G679" s="14"/>
    </row>
    <row r="680" spans="7:7">
      <c r="G680" s="14"/>
    </row>
    <row r="681" spans="7:7">
      <c r="G681" s="14"/>
    </row>
    <row r="682" spans="7:7">
      <c r="G682" s="14"/>
    </row>
    <row r="683" spans="7:7">
      <c r="G683" s="14"/>
    </row>
    <row r="684" spans="7:7">
      <c r="G684" s="14"/>
    </row>
    <row r="685" spans="7:7">
      <c r="G685" s="14"/>
    </row>
    <row r="686" spans="7:7">
      <c r="G686" s="14"/>
    </row>
    <row r="687" spans="7:7">
      <c r="G687" s="14"/>
    </row>
    <row r="688" spans="7:7">
      <c r="G688" s="14"/>
    </row>
    <row r="689" spans="7:7">
      <c r="G689" s="14"/>
    </row>
    <row r="690" spans="7:7">
      <c r="G690" s="14"/>
    </row>
    <row r="691" spans="7:7">
      <c r="G691" s="14"/>
    </row>
    <row r="692" spans="7:7">
      <c r="G692" s="14"/>
    </row>
    <row r="693" spans="7:7">
      <c r="G693" s="14"/>
    </row>
    <row r="694" spans="7:7">
      <c r="G694" s="14"/>
    </row>
    <row r="695" spans="7:7">
      <c r="G695" s="14"/>
    </row>
    <row r="696" spans="7:7">
      <c r="G696" s="14"/>
    </row>
    <row r="697" spans="7:7">
      <c r="G697" s="14"/>
    </row>
    <row r="698" spans="7:7">
      <c r="G698" s="14"/>
    </row>
    <row r="699" spans="7:7">
      <c r="G699" s="14"/>
    </row>
    <row r="700" spans="7:7">
      <c r="G700" s="14"/>
    </row>
    <row r="701" spans="7:7">
      <c r="G701" s="14"/>
    </row>
    <row r="702" spans="7:7">
      <c r="G702" s="14"/>
    </row>
    <row r="703" spans="7:7">
      <c r="G703" s="14"/>
    </row>
    <row r="704" spans="7:7">
      <c r="G704" s="14"/>
    </row>
    <row r="705" spans="7:7">
      <c r="G705" s="14"/>
    </row>
    <row r="706" spans="7:7">
      <c r="G706" s="14"/>
    </row>
    <row r="707" spans="7:7">
      <c r="G707" s="14"/>
    </row>
    <row r="708" spans="7:7">
      <c r="G708" s="14"/>
    </row>
    <row r="709" spans="7:7">
      <c r="G709" s="14"/>
    </row>
    <row r="710" spans="7:7">
      <c r="G710" s="14"/>
    </row>
    <row r="711" spans="7:7">
      <c r="G711" s="14"/>
    </row>
    <row r="712" spans="7:7">
      <c r="G712" s="14"/>
    </row>
    <row r="713" spans="7:7">
      <c r="G713" s="14"/>
    </row>
    <row r="714" spans="7:7">
      <c r="G714" s="14"/>
    </row>
    <row r="715" spans="7:7">
      <c r="G715" s="14"/>
    </row>
    <row r="716" spans="7:7">
      <c r="G716" s="14"/>
    </row>
    <row r="717" spans="7:7">
      <c r="G717" s="14"/>
    </row>
    <row r="718" spans="7:7">
      <c r="G718" s="14"/>
    </row>
    <row r="719" spans="7:7">
      <c r="G719" s="14"/>
    </row>
    <row r="720" spans="7:7">
      <c r="G720" s="14"/>
    </row>
    <row r="721" spans="7:7">
      <c r="G721" s="14"/>
    </row>
    <row r="722" spans="7:7">
      <c r="G722" s="14"/>
    </row>
    <row r="723" spans="7:7">
      <c r="G723" s="14"/>
    </row>
    <row r="724" spans="7:7">
      <c r="G724" s="14"/>
    </row>
    <row r="725" spans="7:7">
      <c r="G725" s="14"/>
    </row>
    <row r="726" spans="7:7">
      <c r="G726" s="14"/>
    </row>
    <row r="727" spans="7:7">
      <c r="G727" s="14"/>
    </row>
    <row r="728" spans="7:7">
      <c r="G728" s="14"/>
    </row>
    <row r="729" spans="7:7">
      <c r="G729" s="14"/>
    </row>
    <row r="730" spans="7:7">
      <c r="G730" s="14"/>
    </row>
    <row r="731" spans="7:7">
      <c r="G731" s="14"/>
    </row>
    <row r="732" spans="7:7">
      <c r="G732" s="14"/>
    </row>
    <row r="733" spans="7:7">
      <c r="G733" s="14"/>
    </row>
    <row r="734" spans="7:7">
      <c r="G734" s="14"/>
    </row>
    <row r="735" spans="7:7">
      <c r="G735" s="14"/>
    </row>
    <row r="736" spans="7:7">
      <c r="G736" s="14"/>
    </row>
    <row r="737" spans="7:7">
      <c r="G737" s="14"/>
    </row>
    <row r="738" spans="7:7">
      <c r="G738" s="14"/>
    </row>
    <row r="739" spans="7:7">
      <c r="G739" s="14"/>
    </row>
    <row r="740" spans="7:7">
      <c r="G740" s="14"/>
    </row>
    <row r="741" spans="7:7">
      <c r="G741" s="14"/>
    </row>
    <row r="742" spans="7:7">
      <c r="G742" s="14"/>
    </row>
    <row r="743" spans="7:7">
      <c r="G743" s="14"/>
    </row>
    <row r="744" spans="7:7">
      <c r="G744" s="14"/>
    </row>
    <row r="745" spans="7:7">
      <c r="G745" s="14"/>
    </row>
    <row r="746" spans="7:7">
      <c r="G746" s="14"/>
    </row>
    <row r="747" spans="7:7">
      <c r="G747" s="14"/>
    </row>
    <row r="748" spans="7:7">
      <c r="G748" s="14"/>
    </row>
    <row r="749" spans="7:7">
      <c r="G749" s="14"/>
    </row>
    <row r="750" spans="7:7">
      <c r="G750" s="14"/>
    </row>
    <row r="751" spans="7:7">
      <c r="G751" s="14"/>
    </row>
    <row r="752" spans="7:7">
      <c r="G752" s="14"/>
    </row>
    <row r="753" spans="7:7">
      <c r="G753" s="14"/>
    </row>
    <row r="754" spans="7:7">
      <c r="G754" s="14"/>
    </row>
    <row r="755" spans="7:7">
      <c r="G755" s="14"/>
    </row>
    <row r="756" spans="7:7">
      <c r="G756" s="14"/>
    </row>
    <row r="757" spans="7:7">
      <c r="G757" s="14"/>
    </row>
    <row r="758" spans="7:7">
      <c r="G758" s="14"/>
    </row>
    <row r="759" spans="7:7">
      <c r="G759" s="14"/>
    </row>
    <row r="760" spans="7:7">
      <c r="G760" s="14"/>
    </row>
    <row r="761" spans="7:7">
      <c r="G761" s="14"/>
    </row>
    <row r="762" spans="7:7">
      <c r="G762" s="14"/>
    </row>
    <row r="763" spans="7:7">
      <c r="G763" s="14"/>
    </row>
    <row r="764" spans="7:7">
      <c r="G764" s="14"/>
    </row>
    <row r="765" spans="7:7">
      <c r="G765" s="14"/>
    </row>
    <row r="766" spans="7:7">
      <c r="G766" s="14"/>
    </row>
    <row r="767" spans="7:7">
      <c r="G767" s="14"/>
    </row>
    <row r="768" spans="7:7">
      <c r="G768" s="14"/>
    </row>
    <row r="769" spans="7:7">
      <c r="G769" s="14"/>
    </row>
    <row r="770" spans="7:7">
      <c r="G770" s="14"/>
    </row>
    <row r="771" spans="7:7">
      <c r="G771" s="14"/>
    </row>
    <row r="772" spans="7:7">
      <c r="G772" s="14"/>
    </row>
    <row r="773" spans="7:7">
      <c r="G773" s="14"/>
    </row>
    <row r="774" spans="7:7">
      <c r="G774" s="14"/>
    </row>
    <row r="775" spans="7:7">
      <c r="G775" s="14"/>
    </row>
    <row r="776" spans="7:7">
      <c r="G776" s="14"/>
    </row>
    <row r="777" spans="7:7">
      <c r="G777" s="14"/>
    </row>
    <row r="778" spans="7:7">
      <c r="G778" s="14"/>
    </row>
    <row r="779" spans="7:7">
      <c r="G779" s="14"/>
    </row>
    <row r="780" spans="7:7">
      <c r="G780" s="14"/>
    </row>
    <row r="781" spans="7:7">
      <c r="G781" s="14"/>
    </row>
    <row r="782" spans="7:7">
      <c r="G782" s="14"/>
    </row>
    <row r="783" spans="7:7">
      <c r="G783" s="14"/>
    </row>
    <row r="784" spans="7:7">
      <c r="G784" s="14"/>
    </row>
    <row r="785" spans="7:7">
      <c r="G785" s="14"/>
    </row>
    <row r="786" spans="7:7">
      <c r="G786" s="14"/>
    </row>
    <row r="787" spans="7:7">
      <c r="G787" s="14"/>
    </row>
    <row r="788" spans="7:7">
      <c r="G788" s="14"/>
    </row>
    <row r="789" spans="7:7">
      <c r="G789" s="14"/>
    </row>
    <row r="790" spans="7:7">
      <c r="G790" s="14"/>
    </row>
    <row r="791" spans="7:7">
      <c r="G791" s="14"/>
    </row>
    <row r="792" spans="7:7">
      <c r="G792" s="14"/>
    </row>
    <row r="793" spans="7:7">
      <c r="G793" s="14"/>
    </row>
    <row r="794" spans="7:7">
      <c r="G794" s="14"/>
    </row>
    <row r="795" spans="7:7">
      <c r="G795" s="14"/>
    </row>
    <row r="796" spans="7:7">
      <c r="G796" s="14"/>
    </row>
    <row r="797" spans="7:7">
      <c r="G797" s="14"/>
    </row>
    <row r="798" spans="7:7">
      <c r="G798" s="14"/>
    </row>
    <row r="799" spans="7:7">
      <c r="G799" s="14"/>
    </row>
    <row r="800" spans="7:7">
      <c r="G800" s="14"/>
    </row>
    <row r="801" spans="7:7">
      <c r="G801" s="14"/>
    </row>
    <row r="802" spans="7:7">
      <c r="G802" s="14"/>
    </row>
    <row r="803" spans="7:7">
      <c r="G803" s="14"/>
    </row>
    <row r="804" spans="7:7">
      <c r="G804" s="14"/>
    </row>
    <row r="805" spans="7:7">
      <c r="G805" s="14"/>
    </row>
    <row r="806" spans="7:7">
      <c r="G806" s="14"/>
    </row>
    <row r="807" spans="7:7">
      <c r="G807" s="14"/>
    </row>
    <row r="808" spans="7:7">
      <c r="G808" s="14"/>
    </row>
    <row r="809" spans="7:7">
      <c r="G809" s="14"/>
    </row>
    <row r="810" spans="7:7">
      <c r="G810" s="14"/>
    </row>
    <row r="811" spans="7:7">
      <c r="G811" s="14"/>
    </row>
    <row r="812" spans="7:7">
      <c r="G812" s="14"/>
    </row>
    <row r="813" spans="7:7">
      <c r="G813" s="14"/>
    </row>
    <row r="814" spans="7:7">
      <c r="G814" s="14"/>
    </row>
    <row r="815" spans="7:7">
      <c r="G815" s="14"/>
    </row>
    <row r="816" spans="7:7">
      <c r="G816" s="14"/>
    </row>
    <row r="817" spans="7:7">
      <c r="G817" s="14"/>
    </row>
    <row r="818" spans="7:7">
      <c r="G818" s="14"/>
    </row>
    <row r="819" spans="7:7">
      <c r="G819" s="14"/>
    </row>
    <row r="820" spans="7:7">
      <c r="G820" s="14"/>
    </row>
    <row r="821" spans="7:7">
      <c r="G821" s="14"/>
    </row>
    <row r="822" spans="7:7">
      <c r="G822" s="14"/>
    </row>
    <row r="823" spans="7:7">
      <c r="G823" s="14"/>
    </row>
    <row r="824" spans="7:7">
      <c r="G824" s="14"/>
    </row>
    <row r="825" spans="7:7">
      <c r="G825" s="14"/>
    </row>
    <row r="826" spans="7:7">
      <c r="G826" s="14"/>
    </row>
    <row r="827" spans="7:7">
      <c r="G827" s="14"/>
    </row>
    <row r="828" spans="7:7">
      <c r="G828" s="14"/>
    </row>
    <row r="829" spans="7:7">
      <c r="G829" s="14"/>
    </row>
    <row r="830" spans="7:7">
      <c r="G830" s="14"/>
    </row>
    <row r="831" spans="7:7">
      <c r="G831" s="14"/>
    </row>
    <row r="832" spans="7:7">
      <c r="G832" s="14"/>
    </row>
    <row r="833" spans="7:7">
      <c r="G833" s="14"/>
    </row>
    <row r="834" spans="7:7">
      <c r="G834" s="14"/>
    </row>
    <row r="835" spans="7:7">
      <c r="G835" s="14"/>
    </row>
    <row r="836" spans="7:7">
      <c r="G836" s="14"/>
    </row>
    <row r="837" spans="7:7">
      <c r="G837" s="14"/>
    </row>
    <row r="838" spans="7:7">
      <c r="G838" s="14"/>
    </row>
    <row r="839" spans="7:7">
      <c r="G839" s="14"/>
    </row>
    <row r="840" spans="7:7">
      <c r="G840" s="14"/>
    </row>
    <row r="841" spans="7:7">
      <c r="G841" s="14"/>
    </row>
    <row r="842" spans="7:7">
      <c r="G842" s="14"/>
    </row>
    <row r="843" spans="7:7">
      <c r="G843" s="14"/>
    </row>
    <row r="844" spans="7:7">
      <c r="G844" s="14"/>
    </row>
    <row r="845" spans="7:7">
      <c r="G845" s="14"/>
    </row>
    <row r="846" spans="7:7">
      <c r="G846" s="14"/>
    </row>
    <row r="847" spans="7:7">
      <c r="G847" s="14"/>
    </row>
    <row r="848" spans="7:7">
      <c r="G848" s="14"/>
    </row>
    <row r="849" spans="7:7">
      <c r="G849" s="14"/>
    </row>
    <row r="850" spans="7:7">
      <c r="G850" s="14"/>
    </row>
    <row r="851" spans="7:7">
      <c r="G851" s="14"/>
    </row>
    <row r="852" spans="7:7">
      <c r="G852" s="14"/>
    </row>
    <row r="853" spans="7:7">
      <c r="G853" s="14"/>
    </row>
    <row r="854" spans="7:7">
      <c r="G854" s="14"/>
    </row>
    <row r="855" spans="7:7">
      <c r="G855" s="14"/>
    </row>
    <row r="856" spans="7:7">
      <c r="G856" s="14"/>
    </row>
    <row r="857" spans="7:7">
      <c r="G857" s="14"/>
    </row>
    <row r="858" spans="7:7">
      <c r="G858" s="14"/>
    </row>
    <row r="859" spans="7:7">
      <c r="G859" s="14"/>
    </row>
    <row r="860" spans="7:7">
      <c r="G860" s="14"/>
    </row>
    <row r="861" spans="7:7">
      <c r="G861" s="14"/>
    </row>
    <row r="862" spans="7:7">
      <c r="G862" s="14"/>
    </row>
    <row r="863" spans="7:7">
      <c r="G863" s="14"/>
    </row>
    <row r="864" spans="7:7">
      <c r="G864" s="14"/>
    </row>
    <row r="865" spans="7:7">
      <c r="G865" s="14"/>
    </row>
    <row r="866" spans="7:7">
      <c r="G866" s="14"/>
    </row>
    <row r="867" spans="7:7">
      <c r="G867" s="14"/>
    </row>
    <row r="868" spans="7:7">
      <c r="G868" s="14"/>
    </row>
    <row r="869" spans="7:7">
      <c r="G869" s="14"/>
    </row>
    <row r="870" spans="7:7">
      <c r="G870" s="14"/>
    </row>
    <row r="871" spans="7:7">
      <c r="G871" s="14"/>
    </row>
    <row r="872" spans="7:7">
      <c r="G872" s="14"/>
    </row>
    <row r="873" spans="7:7">
      <c r="G873" s="14"/>
    </row>
    <row r="874" spans="7:7">
      <c r="G874" s="14"/>
    </row>
    <row r="875" spans="7:7">
      <c r="G875" s="14"/>
    </row>
    <row r="876" spans="7:7">
      <c r="G876" s="14"/>
    </row>
    <row r="877" spans="7:7">
      <c r="G877" s="14"/>
    </row>
    <row r="878" spans="7:7">
      <c r="G878" s="14"/>
    </row>
    <row r="879" spans="7:7">
      <c r="G879" s="14"/>
    </row>
    <row r="880" spans="7:7">
      <c r="G880" s="14"/>
    </row>
    <row r="881" spans="7:7">
      <c r="G881" s="14"/>
    </row>
    <row r="882" spans="7:7">
      <c r="G882" s="14"/>
    </row>
    <row r="883" spans="7:7">
      <c r="G883" s="14"/>
    </row>
    <row r="884" spans="7:7">
      <c r="G884" s="14"/>
    </row>
    <row r="885" spans="7:7">
      <c r="G885" s="14"/>
    </row>
    <row r="886" spans="7:7">
      <c r="G886" s="14"/>
    </row>
    <row r="887" spans="7:7">
      <c r="G887" s="14"/>
    </row>
    <row r="888" spans="7:7">
      <c r="G888" s="14"/>
    </row>
    <row r="889" spans="7:7">
      <c r="G889" s="14"/>
    </row>
    <row r="890" spans="7:7">
      <c r="G890" s="14"/>
    </row>
    <row r="891" spans="7:7">
      <c r="G891" s="14"/>
    </row>
    <row r="892" spans="7:7">
      <c r="G892" s="14"/>
    </row>
    <row r="893" spans="7:7">
      <c r="G893" s="14"/>
    </row>
    <row r="894" spans="7:7">
      <c r="G894" s="14"/>
    </row>
    <row r="895" spans="7:7">
      <c r="G895" s="14"/>
    </row>
    <row r="896" spans="7:7">
      <c r="G896" s="14"/>
    </row>
    <row r="897" spans="7:7">
      <c r="G897" s="14"/>
    </row>
    <row r="898" spans="7:7">
      <c r="G898" s="14"/>
    </row>
    <row r="899" spans="7:7">
      <c r="G899" s="14"/>
    </row>
    <row r="900" spans="7:7">
      <c r="G900" s="14"/>
    </row>
    <row r="901" spans="7:7">
      <c r="G901" s="14"/>
    </row>
    <row r="902" spans="7:7">
      <c r="G902" s="14"/>
    </row>
    <row r="903" spans="7:7">
      <c r="G903" s="14"/>
    </row>
    <row r="904" spans="7:7">
      <c r="G904" s="14"/>
    </row>
    <row r="905" spans="7:7">
      <c r="G905" s="14"/>
    </row>
    <row r="906" spans="7:7">
      <c r="G906" s="14"/>
    </row>
    <row r="907" spans="7:7">
      <c r="G907" s="14"/>
    </row>
    <row r="908" spans="7:7">
      <c r="G908" s="14"/>
    </row>
    <row r="909" spans="7:7">
      <c r="G909" s="14"/>
    </row>
    <row r="910" spans="7:7">
      <c r="G910" s="14"/>
    </row>
    <row r="911" spans="7:7">
      <c r="G911" s="14"/>
    </row>
    <row r="912" spans="7:7">
      <c r="G912" s="14"/>
    </row>
    <row r="913" spans="7:7">
      <c r="G913" s="14"/>
    </row>
    <row r="914" spans="7:7">
      <c r="G914" s="14"/>
    </row>
    <row r="915" spans="7:7">
      <c r="G915" s="14"/>
    </row>
    <row r="916" spans="7:7">
      <c r="G916" s="14"/>
    </row>
    <row r="917" spans="7:7">
      <c r="G917" s="14"/>
    </row>
    <row r="918" spans="7:7">
      <c r="G918" s="14"/>
    </row>
    <row r="919" spans="7:7">
      <c r="G919" s="14"/>
    </row>
    <row r="920" spans="7:7">
      <c r="G920" s="14"/>
    </row>
    <row r="921" spans="7:7">
      <c r="G921" s="14"/>
    </row>
    <row r="922" spans="7:7">
      <c r="G922" s="14"/>
    </row>
    <row r="923" spans="7:7">
      <c r="G923" s="14"/>
    </row>
    <row r="924" spans="7:7">
      <c r="G924" s="14"/>
    </row>
    <row r="925" spans="7:7">
      <c r="G925" s="14"/>
    </row>
    <row r="926" spans="7:7">
      <c r="G926" s="14"/>
    </row>
    <row r="927" spans="7:7">
      <c r="G927" s="14"/>
    </row>
    <row r="928" spans="7:7">
      <c r="G928" s="14"/>
    </row>
    <row r="929" spans="7:7">
      <c r="G929" s="14"/>
    </row>
    <row r="930" spans="7:7">
      <c r="G930" s="14"/>
    </row>
    <row r="931" spans="7:7">
      <c r="G931" s="14"/>
    </row>
    <row r="932" spans="7:7">
      <c r="G932" s="14"/>
    </row>
    <row r="933" spans="7:7">
      <c r="G933" s="14"/>
    </row>
    <row r="934" spans="7:7">
      <c r="G934" s="14"/>
    </row>
    <row r="935" spans="7:7">
      <c r="G935" s="14"/>
    </row>
    <row r="936" spans="7:7">
      <c r="G936" s="14"/>
    </row>
    <row r="937" spans="7:7">
      <c r="G937" s="14"/>
    </row>
    <row r="938" spans="7:7">
      <c r="G938" s="14"/>
    </row>
    <row r="939" spans="7:7">
      <c r="G939" s="14"/>
    </row>
    <row r="940" spans="7:7">
      <c r="G940" s="14"/>
    </row>
    <row r="941" spans="7:7">
      <c r="G941" s="14"/>
    </row>
    <row r="942" spans="7:7">
      <c r="G942" s="14"/>
    </row>
    <row r="943" spans="7:7">
      <c r="G943" s="14"/>
    </row>
    <row r="944" spans="7:7">
      <c r="G944" s="14"/>
    </row>
    <row r="945" spans="7:7">
      <c r="G945" s="14"/>
    </row>
    <row r="946" spans="7:7">
      <c r="G946" s="14"/>
    </row>
    <row r="947" spans="7:7">
      <c r="G947" s="14"/>
    </row>
    <row r="948" spans="7:7">
      <c r="G948" s="14"/>
    </row>
    <row r="949" spans="7:7">
      <c r="G949" s="14"/>
    </row>
    <row r="950" spans="7:7">
      <c r="G950" s="14"/>
    </row>
    <row r="951" spans="7:7">
      <c r="G951" s="14"/>
    </row>
    <row r="952" spans="7:7">
      <c r="G952" s="14"/>
    </row>
    <row r="953" spans="7:7">
      <c r="G953" s="14"/>
    </row>
    <row r="954" spans="7:7">
      <c r="G954" s="14"/>
    </row>
    <row r="955" spans="7:7">
      <c r="G955" s="14"/>
    </row>
    <row r="956" spans="7:7">
      <c r="G956" s="14"/>
    </row>
    <row r="957" spans="7:7">
      <c r="G957" s="14"/>
    </row>
    <row r="958" spans="7:7">
      <c r="G958" s="14"/>
    </row>
    <row r="959" spans="7:7">
      <c r="G959" s="14"/>
    </row>
    <row r="960" spans="7:7">
      <c r="G960" s="14"/>
    </row>
    <row r="961" spans="7:7">
      <c r="G961" s="14"/>
    </row>
    <row r="962" spans="7:7">
      <c r="G962" s="14"/>
    </row>
    <row r="963" spans="7:7">
      <c r="G963" s="14"/>
    </row>
    <row r="964" spans="7:7">
      <c r="G964" s="14"/>
    </row>
    <row r="965" spans="7:7">
      <c r="G965" s="14"/>
    </row>
    <row r="966" spans="7:7">
      <c r="G966" s="14"/>
    </row>
    <row r="967" spans="7:7">
      <c r="G967" s="14"/>
    </row>
    <row r="968" spans="7:7">
      <c r="G968" s="14"/>
    </row>
    <row r="969" spans="7:7">
      <c r="G969" s="14"/>
    </row>
    <row r="970" spans="7:7">
      <c r="G970" s="14"/>
    </row>
    <row r="971" spans="7:7">
      <c r="G971" s="14"/>
    </row>
    <row r="972" spans="7:7">
      <c r="G972" s="14"/>
    </row>
    <row r="973" spans="7:7">
      <c r="G973" s="14"/>
    </row>
    <row r="974" spans="7:7">
      <c r="G974" s="14"/>
    </row>
    <row r="975" spans="7:7">
      <c r="G975" s="14"/>
    </row>
    <row r="976" spans="7:7">
      <c r="G976" s="14"/>
    </row>
    <row r="977" spans="7:7">
      <c r="G977" s="14"/>
    </row>
    <row r="978" spans="7:7">
      <c r="G978" s="14"/>
    </row>
    <row r="979" spans="7:7">
      <c r="G979" s="14"/>
    </row>
    <row r="980" spans="7:7">
      <c r="G980" s="14"/>
    </row>
    <row r="981" spans="7:7">
      <c r="G981" s="14"/>
    </row>
    <row r="982" spans="7:7">
      <c r="G982" s="14"/>
    </row>
    <row r="983" spans="7:7">
      <c r="G983" s="14"/>
    </row>
    <row r="984" spans="7:7">
      <c r="G984" s="14"/>
    </row>
    <row r="985" spans="7:7">
      <c r="G985" s="14"/>
    </row>
    <row r="986" spans="7:7">
      <c r="G986" s="14"/>
    </row>
    <row r="987" spans="7:7">
      <c r="G987" s="14"/>
    </row>
    <row r="988" spans="7:7">
      <c r="G988" s="14"/>
    </row>
    <row r="989" spans="7:7">
      <c r="G989" s="14"/>
    </row>
    <row r="990" spans="7:7">
      <c r="G990" s="14"/>
    </row>
    <row r="991" spans="7:7">
      <c r="G991" s="14"/>
    </row>
    <row r="992" spans="7:7">
      <c r="G992" s="14"/>
    </row>
    <row r="993" spans="7:7">
      <c r="G993" s="14"/>
    </row>
    <row r="994" spans="7:7">
      <c r="G994" s="14"/>
    </row>
    <row r="995" spans="7:7">
      <c r="G995" s="14"/>
    </row>
    <row r="996" spans="7:7">
      <c r="G996" s="14"/>
    </row>
    <row r="997" spans="7:7">
      <c r="G997" s="14"/>
    </row>
    <row r="998" spans="7:7">
      <c r="G998" s="14"/>
    </row>
    <row r="999" spans="7:7">
      <c r="G999" s="14"/>
    </row>
    <row r="1000" spans="7:7">
      <c r="G1000" s="14"/>
    </row>
    <row r="1001" spans="7:7">
      <c r="G1001" s="14"/>
    </row>
    <row r="1002" spans="7:7">
      <c r="G1002" s="14"/>
    </row>
    <row r="1003" spans="7:7">
      <c r="G1003" s="14"/>
    </row>
    <row r="1004" spans="7:7">
      <c r="G1004" s="14"/>
    </row>
    <row r="1005" spans="7:7">
      <c r="G1005" s="14"/>
    </row>
    <row r="1006" spans="7:7">
      <c r="G1006" s="14"/>
    </row>
    <row r="1007" spans="7:7">
      <c r="G1007" s="14"/>
    </row>
    <row r="1008" spans="7:7">
      <c r="G1008" s="14"/>
    </row>
    <row r="1009" spans="7:7">
      <c r="G1009" s="14"/>
    </row>
    <row r="1010" spans="7:7">
      <c r="G1010" s="14"/>
    </row>
    <row r="1011" spans="7:7">
      <c r="G1011" s="14"/>
    </row>
    <row r="1012" spans="7:7">
      <c r="G1012" s="14"/>
    </row>
    <row r="1013" spans="7:7">
      <c r="G1013" s="14"/>
    </row>
    <row r="1014" spans="7:7">
      <c r="G1014" s="14"/>
    </row>
    <row r="1015" spans="7:7">
      <c r="G1015" s="14"/>
    </row>
    <row r="1016" spans="7:7">
      <c r="G1016" s="14"/>
    </row>
    <row r="1017" spans="7:7">
      <c r="G1017" s="14"/>
    </row>
    <row r="1018" spans="7:7">
      <c r="G1018" s="14"/>
    </row>
    <row r="1019" spans="7:7">
      <c r="G1019" s="14"/>
    </row>
    <row r="1020" spans="7:7">
      <c r="G1020" s="14"/>
    </row>
    <row r="1021" spans="7:7">
      <c r="G1021" s="14"/>
    </row>
    <row r="1022" spans="7:7">
      <c r="G1022" s="14"/>
    </row>
    <row r="1023" spans="7:7">
      <c r="G1023" s="14"/>
    </row>
    <row r="1024" spans="7:7">
      <c r="G1024" s="14"/>
    </row>
    <row r="1025" spans="7:7">
      <c r="G1025" s="14"/>
    </row>
    <row r="1026" spans="7:7">
      <c r="G1026" s="14"/>
    </row>
    <row r="1027" spans="7:7">
      <c r="G1027" s="14"/>
    </row>
    <row r="1028" spans="7:7">
      <c r="G1028" s="14"/>
    </row>
    <row r="1029" spans="7:7">
      <c r="G1029" s="14"/>
    </row>
    <row r="1030" spans="7:7">
      <c r="G1030" s="14"/>
    </row>
    <row r="1031" spans="7:7">
      <c r="G1031" s="14"/>
    </row>
    <row r="1032" spans="7:7">
      <c r="G1032" s="14"/>
    </row>
    <row r="1033" spans="7:7">
      <c r="G1033" s="14"/>
    </row>
    <row r="1034" spans="7:7">
      <c r="G1034" s="14"/>
    </row>
    <row r="1035" spans="7:7">
      <c r="G1035" s="14"/>
    </row>
    <row r="1036" spans="7:7">
      <c r="G1036" s="14"/>
    </row>
    <row r="1037" spans="7:7">
      <c r="G1037" s="14"/>
    </row>
    <row r="1038" spans="7:7">
      <c r="G1038" s="14"/>
    </row>
    <row r="1039" spans="7:7">
      <c r="G1039" s="14"/>
    </row>
    <row r="1040" spans="7:7">
      <c r="G1040" s="14"/>
    </row>
    <row r="1041" spans="7:7">
      <c r="G1041" s="14"/>
    </row>
    <row r="1042" spans="7:7">
      <c r="G1042" s="14"/>
    </row>
    <row r="1043" spans="7:7">
      <c r="G1043" s="14"/>
    </row>
    <row r="1044" spans="7:7">
      <c r="G1044" s="14"/>
    </row>
    <row r="1045" spans="7:7">
      <c r="G1045" s="14"/>
    </row>
    <row r="1046" spans="7:7">
      <c r="G1046" s="14"/>
    </row>
    <row r="1047" spans="7:7">
      <c r="G1047" s="14"/>
    </row>
    <row r="1048" spans="7:7">
      <c r="G1048" s="14"/>
    </row>
    <row r="1049" spans="7:7">
      <c r="G1049" s="14"/>
    </row>
    <row r="1050" spans="7:7">
      <c r="G1050" s="14"/>
    </row>
    <row r="1051" spans="7:7">
      <c r="G1051" s="14"/>
    </row>
    <row r="1052" spans="7:7">
      <c r="G1052" s="14"/>
    </row>
    <row r="1053" spans="7:7">
      <c r="G1053" s="14"/>
    </row>
    <row r="1054" spans="7:7">
      <c r="G1054" s="14"/>
    </row>
    <row r="1055" spans="7:7">
      <c r="G1055" s="14"/>
    </row>
    <row r="1056" spans="7:7">
      <c r="G1056" s="14"/>
    </row>
    <row r="1057" spans="7:7">
      <c r="G1057" s="14"/>
    </row>
    <row r="1058" spans="7:7">
      <c r="G1058" s="14"/>
    </row>
    <row r="1059" spans="7:7">
      <c r="G1059" s="14"/>
    </row>
    <row r="1060" spans="7:7">
      <c r="G1060" s="14"/>
    </row>
    <row r="1061" spans="7:7">
      <c r="G1061" s="14"/>
    </row>
    <row r="1062" spans="7:7">
      <c r="G1062" s="14"/>
    </row>
    <row r="1063" spans="7:7">
      <c r="G1063" s="14"/>
    </row>
    <row r="1064" spans="7:7">
      <c r="G1064" s="14"/>
    </row>
    <row r="1065" spans="7:7">
      <c r="G1065" s="14"/>
    </row>
    <row r="1066" spans="7:7">
      <c r="G1066" s="14"/>
    </row>
    <row r="1067" spans="7:7">
      <c r="G1067" s="14"/>
    </row>
    <row r="1068" spans="7:7">
      <c r="G1068" s="14"/>
    </row>
    <row r="1069" spans="7:7">
      <c r="G1069" s="14"/>
    </row>
    <row r="1070" spans="7:7">
      <c r="G1070" s="14"/>
    </row>
    <row r="1071" spans="7:7">
      <c r="G1071" s="14"/>
    </row>
    <row r="1072" spans="7:7">
      <c r="G1072" s="14"/>
    </row>
    <row r="1073" spans="7:7">
      <c r="G1073" s="14"/>
    </row>
    <row r="1074" spans="7:7">
      <c r="G1074" s="14"/>
    </row>
    <row r="1075" spans="7:7">
      <c r="G1075" s="14"/>
    </row>
    <row r="1076" spans="7:7">
      <c r="G1076" s="14"/>
    </row>
    <row r="1077" spans="7:7">
      <c r="G1077" s="14"/>
    </row>
    <row r="1078" spans="7:7">
      <c r="G1078" s="14"/>
    </row>
    <row r="1079" spans="7:7">
      <c r="G1079" s="14"/>
    </row>
    <row r="1080" spans="7:7">
      <c r="G1080" s="14"/>
    </row>
    <row r="1081" spans="7:7">
      <c r="G1081" s="14"/>
    </row>
    <row r="1082" spans="7:7">
      <c r="G1082" s="14"/>
    </row>
    <row r="1083" spans="7:7">
      <c r="G1083" s="14"/>
    </row>
    <row r="1084" spans="7:7">
      <c r="G1084" s="14"/>
    </row>
    <row r="1085" spans="7:7">
      <c r="G1085" s="14"/>
    </row>
    <row r="1086" spans="7:7">
      <c r="G1086" s="14"/>
    </row>
    <row r="1087" spans="7:7">
      <c r="G1087" s="14"/>
    </row>
    <row r="1088" spans="7:7">
      <c r="G1088" s="14"/>
    </row>
    <row r="1089" spans="7:7">
      <c r="G1089" s="14"/>
    </row>
    <row r="1090" spans="7:7">
      <c r="G1090" s="14"/>
    </row>
    <row r="1091" spans="7:7">
      <c r="G1091" s="14"/>
    </row>
    <row r="1092" spans="7:7">
      <c r="G1092" s="14"/>
    </row>
    <row r="1093" spans="7:7">
      <c r="G1093" s="14"/>
    </row>
    <row r="1094" spans="7:7">
      <c r="G1094" s="14"/>
    </row>
    <row r="1095" spans="7:7">
      <c r="G1095" s="14"/>
    </row>
    <row r="1096" spans="7:7">
      <c r="G1096" s="14"/>
    </row>
    <row r="1097" spans="7:7">
      <c r="G1097" s="14"/>
    </row>
    <row r="1098" spans="7:7">
      <c r="G1098" s="14"/>
    </row>
    <row r="1099" spans="7:7">
      <c r="G1099" s="14"/>
    </row>
    <row r="1100" spans="7:7">
      <c r="G1100" s="14"/>
    </row>
    <row r="1101" spans="7:7">
      <c r="G1101" s="14"/>
    </row>
    <row r="1102" spans="7:7">
      <c r="G1102" s="14"/>
    </row>
    <row r="1103" spans="7:7">
      <c r="G1103" s="14"/>
    </row>
    <row r="1104" spans="7:7">
      <c r="G1104" s="14"/>
    </row>
    <row r="1105" spans="7:7">
      <c r="G1105" s="14"/>
    </row>
    <row r="1106" spans="7:7">
      <c r="G1106" s="14"/>
    </row>
    <row r="1107" spans="7:7">
      <c r="G1107" s="14"/>
    </row>
    <row r="1108" spans="7:7">
      <c r="G1108" s="14"/>
    </row>
    <row r="1109" spans="7:7">
      <c r="G1109" s="14"/>
    </row>
    <row r="1110" spans="7:7">
      <c r="G1110" s="14"/>
    </row>
    <row r="1111" spans="7:7">
      <c r="G1111" s="14"/>
    </row>
    <row r="1112" spans="7:7">
      <c r="G1112" s="14"/>
    </row>
    <row r="1113" spans="7:7">
      <c r="G1113" s="14"/>
    </row>
    <row r="1114" spans="7:7">
      <c r="G1114" s="14"/>
    </row>
    <row r="1115" spans="7:7">
      <c r="G1115" s="14"/>
    </row>
    <row r="1116" spans="7:7">
      <c r="G1116" s="14"/>
    </row>
    <row r="1117" spans="7:7">
      <c r="G1117" s="14"/>
    </row>
    <row r="1118" spans="7:7">
      <c r="G1118" s="14"/>
    </row>
    <row r="1119" spans="7:7">
      <c r="G1119" s="14"/>
    </row>
    <row r="1120" spans="7:7">
      <c r="G1120" s="14"/>
    </row>
    <row r="1121" spans="7:7">
      <c r="G1121" s="14"/>
    </row>
    <row r="1122" spans="7:7">
      <c r="G1122" s="14"/>
    </row>
    <row r="1123" spans="7:7">
      <c r="G1123" s="14"/>
    </row>
    <row r="1124" spans="7:7">
      <c r="G1124" s="14"/>
    </row>
    <row r="1125" spans="7:7">
      <c r="G1125" s="14"/>
    </row>
    <row r="1126" spans="7:7">
      <c r="G1126" s="14"/>
    </row>
    <row r="1127" spans="7:7">
      <c r="G1127" s="14"/>
    </row>
    <row r="1128" spans="7:7">
      <c r="G1128" s="14"/>
    </row>
    <row r="1129" spans="7:7">
      <c r="G1129" s="14"/>
    </row>
    <row r="1130" spans="7:7">
      <c r="G1130" s="14"/>
    </row>
    <row r="1131" spans="7:7">
      <c r="G1131" s="14"/>
    </row>
    <row r="1132" spans="7:7">
      <c r="G1132" s="14"/>
    </row>
    <row r="1133" spans="7:7">
      <c r="G1133" s="14"/>
    </row>
    <row r="1134" spans="7:7">
      <c r="G1134" s="14"/>
    </row>
    <row r="1135" spans="7:7">
      <c r="G1135" s="14"/>
    </row>
    <row r="1136" spans="7:7">
      <c r="G1136" s="14"/>
    </row>
    <row r="1137" spans="7:7">
      <c r="G1137" s="14"/>
    </row>
    <row r="1138" spans="7:7">
      <c r="G1138" s="14"/>
    </row>
    <row r="1139" spans="7:7">
      <c r="G1139" s="14"/>
    </row>
    <row r="1140" spans="7:7">
      <c r="G1140" s="14"/>
    </row>
    <row r="1141" spans="7:7">
      <c r="G1141" s="14"/>
    </row>
    <row r="1142" spans="7:7">
      <c r="G1142" s="14"/>
    </row>
    <row r="1143" spans="7:7">
      <c r="G1143" s="14"/>
    </row>
    <row r="1144" spans="7:7">
      <c r="G1144" s="14"/>
    </row>
    <row r="1145" spans="7:7">
      <c r="G1145" s="14"/>
    </row>
    <row r="1146" spans="7:7">
      <c r="G1146" s="14"/>
    </row>
    <row r="1147" spans="7:7">
      <c r="G1147" s="14"/>
    </row>
    <row r="1148" spans="7:7">
      <c r="G1148" s="14"/>
    </row>
    <row r="1149" spans="7:7">
      <c r="G1149" s="14"/>
    </row>
    <row r="1150" spans="7:7">
      <c r="G1150" s="14"/>
    </row>
    <row r="1151" spans="7:7">
      <c r="G1151" s="14"/>
    </row>
    <row r="1152" spans="7:7">
      <c r="G1152" s="14"/>
    </row>
    <row r="1153" spans="7:7">
      <c r="G1153" s="14"/>
    </row>
    <row r="1154" spans="7:7">
      <c r="G1154" s="14"/>
    </row>
    <row r="1155" spans="7:7">
      <c r="G1155" s="14"/>
    </row>
    <row r="1156" spans="7:7">
      <c r="G1156" s="14"/>
    </row>
    <row r="1157" spans="7:7">
      <c r="G1157" s="14"/>
    </row>
    <row r="1158" spans="7:7">
      <c r="G1158" s="14"/>
    </row>
    <row r="1159" spans="7:7">
      <c r="G1159" s="14"/>
    </row>
    <row r="1160" spans="7:7">
      <c r="G1160" s="14"/>
    </row>
    <row r="1161" spans="7:7">
      <c r="G1161" s="14"/>
    </row>
    <row r="1162" spans="7:7">
      <c r="G1162" s="14"/>
    </row>
    <row r="1163" spans="7:7">
      <c r="G1163" s="14"/>
    </row>
    <row r="1164" spans="7:7">
      <c r="G1164" s="14"/>
    </row>
    <row r="1165" spans="7:7">
      <c r="G1165" s="14"/>
    </row>
    <row r="1166" spans="7:7">
      <c r="G1166" s="14"/>
    </row>
    <row r="1167" spans="7:7">
      <c r="G1167" s="14"/>
    </row>
    <row r="1168" spans="7:7">
      <c r="G1168" s="14"/>
    </row>
    <row r="1169" spans="7:7">
      <c r="G1169" s="14"/>
    </row>
    <row r="1170" spans="7:7">
      <c r="G1170" s="14"/>
    </row>
    <row r="1171" spans="7:7">
      <c r="G1171" s="14"/>
    </row>
    <row r="1172" spans="7:7">
      <c r="G1172" s="14"/>
    </row>
    <row r="1173" spans="7:7">
      <c r="G1173" s="14"/>
    </row>
    <row r="1174" spans="7:7">
      <c r="G1174" s="14"/>
    </row>
    <row r="1175" spans="7:7">
      <c r="G1175" s="14"/>
    </row>
    <row r="1176" spans="7:7">
      <c r="G1176" s="14"/>
    </row>
    <row r="1177" spans="7:7">
      <c r="G1177" s="14"/>
    </row>
    <row r="1178" spans="7:7">
      <c r="G1178" s="14"/>
    </row>
    <row r="1179" spans="7:7">
      <c r="G1179" s="14"/>
    </row>
    <row r="1180" spans="7:7">
      <c r="G1180" s="14"/>
    </row>
    <row r="1181" spans="7:7">
      <c r="G1181" s="14"/>
    </row>
    <row r="1182" spans="7:7">
      <c r="G1182" s="14"/>
    </row>
    <row r="1183" spans="7:7">
      <c r="G1183" s="14"/>
    </row>
    <row r="1184" spans="7:7">
      <c r="G1184" s="14"/>
    </row>
    <row r="1185" spans="7:7">
      <c r="G1185" s="14"/>
    </row>
    <row r="1186" spans="7:7">
      <c r="G1186" s="14"/>
    </row>
    <row r="1187" spans="7:7">
      <c r="G1187" s="14"/>
    </row>
    <row r="1188" spans="7:7">
      <c r="G1188" s="14"/>
    </row>
    <row r="1189" spans="7:7">
      <c r="G1189" s="14"/>
    </row>
    <row r="1190" spans="7:7">
      <c r="G1190" s="14"/>
    </row>
    <row r="1191" spans="7:7">
      <c r="G1191" s="14"/>
    </row>
    <row r="1192" spans="7:7">
      <c r="G1192" s="14"/>
    </row>
    <row r="1193" spans="7:7">
      <c r="G1193" s="14"/>
    </row>
    <row r="1194" spans="7:7">
      <c r="G1194" s="14"/>
    </row>
    <row r="1195" spans="7:7">
      <c r="G1195" s="14"/>
    </row>
    <row r="1196" spans="7:7">
      <c r="G1196" s="14"/>
    </row>
    <row r="1197" spans="7:7">
      <c r="G1197" s="14"/>
    </row>
    <row r="1198" spans="7:7">
      <c r="G1198" s="14"/>
    </row>
    <row r="1199" spans="7:7">
      <c r="G1199" s="14"/>
    </row>
    <row r="1200" spans="7:7">
      <c r="G1200" s="14"/>
    </row>
    <row r="1201" spans="7:7">
      <c r="G1201" s="14"/>
    </row>
    <row r="1202" spans="7:7">
      <c r="G1202" s="14"/>
    </row>
    <row r="1203" spans="7:7">
      <c r="G1203" s="14"/>
    </row>
    <row r="1204" spans="7:7">
      <c r="G1204" s="14"/>
    </row>
    <row r="1205" spans="7:7">
      <c r="G1205" s="14"/>
    </row>
    <row r="1206" spans="7:7">
      <c r="G1206" s="14"/>
    </row>
    <row r="1207" spans="7:7">
      <c r="G1207" s="14"/>
    </row>
    <row r="1208" spans="7:7">
      <c r="G1208" s="14"/>
    </row>
    <row r="1209" spans="7:7">
      <c r="G1209" s="14"/>
    </row>
    <row r="1210" spans="7:7">
      <c r="G1210" s="14"/>
    </row>
    <row r="1211" spans="7:7">
      <c r="G1211" s="14"/>
    </row>
    <row r="1212" spans="7:7">
      <c r="G1212" s="14"/>
    </row>
    <row r="1213" spans="7:7">
      <c r="G1213" s="14"/>
    </row>
    <row r="1214" spans="7:7">
      <c r="G1214" s="14"/>
    </row>
    <row r="1215" spans="7:7">
      <c r="G1215" s="14"/>
    </row>
    <row r="1216" spans="7:7">
      <c r="G1216" s="14"/>
    </row>
    <row r="1217" spans="7:7">
      <c r="G1217" s="14"/>
    </row>
    <row r="1218" spans="7:7">
      <c r="G1218" s="14"/>
    </row>
    <row r="1219" spans="7:7">
      <c r="G1219" s="14"/>
    </row>
    <row r="1220" spans="7:7">
      <c r="G1220" s="14"/>
    </row>
    <row r="1221" spans="7:7">
      <c r="G1221" s="14"/>
    </row>
    <row r="1222" spans="7:7">
      <c r="G1222" s="14"/>
    </row>
    <row r="1223" spans="7:7">
      <c r="G1223" s="14"/>
    </row>
    <row r="1224" spans="7:7">
      <c r="G1224" s="14"/>
    </row>
    <row r="1225" spans="7:7">
      <c r="G1225" s="14"/>
    </row>
    <row r="1226" spans="7:7">
      <c r="G1226" s="14"/>
    </row>
    <row r="1227" spans="7:7">
      <c r="G1227" s="14"/>
    </row>
    <row r="1228" spans="7:7">
      <c r="G1228" s="14"/>
    </row>
    <row r="1229" spans="7:7">
      <c r="G1229" s="14"/>
    </row>
    <row r="1230" spans="7:7">
      <c r="G1230" s="14"/>
    </row>
    <row r="1231" spans="7:7">
      <c r="G1231" s="14"/>
    </row>
    <row r="1232" spans="7:7">
      <c r="G1232" s="14"/>
    </row>
    <row r="1233" spans="7:7">
      <c r="G1233" s="14"/>
    </row>
    <row r="1234" spans="7:7">
      <c r="G1234" s="14"/>
    </row>
    <row r="1235" spans="7:7">
      <c r="G1235" s="14"/>
    </row>
    <row r="1236" spans="7:7">
      <c r="G1236" s="14"/>
    </row>
    <row r="1237" spans="7:7">
      <c r="G1237" s="14"/>
    </row>
    <row r="1238" spans="7:7">
      <c r="G1238" s="14"/>
    </row>
    <row r="1239" spans="7:7">
      <c r="G1239" s="14"/>
    </row>
    <row r="1240" spans="7:7">
      <c r="G1240" s="14"/>
    </row>
    <row r="1241" spans="7:7">
      <c r="G1241" s="14"/>
    </row>
    <row r="1242" spans="7:7">
      <c r="G1242" s="14"/>
    </row>
    <row r="1243" spans="7:7">
      <c r="G1243" s="14"/>
    </row>
    <row r="1244" spans="7:7">
      <c r="G1244" s="14"/>
    </row>
    <row r="1245" spans="7:7">
      <c r="G1245" s="14"/>
    </row>
    <row r="1246" spans="7:7">
      <c r="G1246" s="14"/>
    </row>
    <row r="1247" spans="7:7">
      <c r="G1247" s="14"/>
    </row>
    <row r="1248" spans="7:7">
      <c r="G1248" s="14"/>
    </row>
    <row r="1249" spans="7:7">
      <c r="G1249" s="14"/>
    </row>
    <row r="1250" spans="7:7">
      <c r="G1250" s="14"/>
    </row>
    <row r="1251" spans="7:7">
      <c r="G1251" s="14"/>
    </row>
    <row r="1252" spans="7:7">
      <c r="G1252" s="14"/>
    </row>
    <row r="1253" spans="7:7">
      <c r="G1253" s="14"/>
    </row>
    <row r="1254" spans="7:7">
      <c r="G1254" s="14"/>
    </row>
    <row r="1255" spans="7:7">
      <c r="G1255" s="14"/>
    </row>
    <row r="1256" spans="7:7">
      <c r="G1256" s="14"/>
    </row>
    <row r="1257" spans="7:7">
      <c r="G1257" s="14"/>
    </row>
    <row r="1258" spans="7:7">
      <c r="G1258" s="14"/>
    </row>
    <row r="1259" spans="7:7">
      <c r="G1259" s="14"/>
    </row>
    <row r="1260" spans="7:7">
      <c r="G1260" s="14"/>
    </row>
    <row r="1261" spans="7:7">
      <c r="G1261" s="14"/>
    </row>
    <row r="1262" spans="7:7">
      <c r="G1262" s="14"/>
    </row>
    <row r="1263" spans="7:7">
      <c r="G1263" s="14"/>
    </row>
    <row r="1264" spans="7:7">
      <c r="G1264" s="14"/>
    </row>
    <row r="1265" spans="7:7">
      <c r="G1265" s="14"/>
    </row>
    <row r="1266" spans="7:7">
      <c r="G1266" s="14"/>
    </row>
    <row r="1267" spans="7:7">
      <c r="G1267" s="14"/>
    </row>
    <row r="1268" spans="7:7">
      <c r="G1268" s="14"/>
    </row>
    <row r="1269" spans="7:7">
      <c r="G1269" s="14"/>
    </row>
    <row r="1270" spans="7:7">
      <c r="G1270" s="14"/>
    </row>
    <row r="1271" spans="7:7">
      <c r="G1271" s="14"/>
    </row>
    <row r="1272" spans="7:7">
      <c r="G1272" s="14"/>
    </row>
    <row r="1273" spans="7:7">
      <c r="G1273" s="14"/>
    </row>
    <row r="1274" spans="7:7">
      <c r="G1274" s="14"/>
    </row>
    <row r="1275" spans="7:7">
      <c r="G1275" s="14"/>
    </row>
    <row r="1276" spans="7:7">
      <c r="G1276" s="14"/>
    </row>
    <row r="1277" spans="7:7">
      <c r="G1277" s="14"/>
    </row>
    <row r="1278" spans="7:7">
      <c r="G1278" s="14"/>
    </row>
    <row r="1279" spans="7:7">
      <c r="G1279" s="14"/>
    </row>
    <row r="1280" spans="7:7">
      <c r="G1280" s="14"/>
    </row>
    <row r="1281" spans="7:7">
      <c r="G1281" s="14"/>
    </row>
    <row r="1282" spans="7:7">
      <c r="G1282" s="14"/>
    </row>
    <row r="1283" spans="7:7">
      <c r="G1283" s="14"/>
    </row>
    <row r="1284" spans="7:7">
      <c r="G1284" s="14"/>
    </row>
    <row r="1285" spans="7:7">
      <c r="G1285" s="14"/>
    </row>
    <row r="1286" spans="7:7">
      <c r="G1286" s="14"/>
    </row>
    <row r="1287" spans="7:7">
      <c r="G1287" s="14"/>
    </row>
    <row r="1288" spans="7:7">
      <c r="G1288" s="14"/>
    </row>
    <row r="1289" spans="7:7">
      <c r="G1289" s="14"/>
    </row>
    <row r="1290" spans="7:7">
      <c r="G1290" s="14"/>
    </row>
    <row r="1291" spans="7:7">
      <c r="G1291" s="14"/>
    </row>
    <row r="1292" spans="7:7">
      <c r="G1292" s="14"/>
    </row>
    <row r="1293" spans="7:7">
      <c r="G1293" s="14"/>
    </row>
    <row r="1294" spans="7:7">
      <c r="G1294" s="14"/>
    </row>
    <row r="1295" spans="7:7">
      <c r="G1295" s="14"/>
    </row>
    <row r="1296" spans="7:7">
      <c r="G1296" s="14"/>
    </row>
    <row r="1297" spans="7:7">
      <c r="G1297" s="14"/>
    </row>
    <row r="1298" spans="7:7">
      <c r="G1298" s="14"/>
    </row>
    <row r="1299" spans="7:7">
      <c r="G1299" s="14"/>
    </row>
    <row r="1300" spans="7:7">
      <c r="G1300" s="14"/>
    </row>
    <row r="1301" spans="7:7">
      <c r="G1301" s="14"/>
    </row>
    <row r="1302" spans="7:7">
      <c r="G1302" s="14"/>
    </row>
    <row r="1303" spans="7:7">
      <c r="G1303" s="14"/>
    </row>
    <row r="1304" spans="7:7">
      <c r="G1304" s="14"/>
    </row>
    <row r="1305" spans="7:7">
      <c r="G1305" s="14"/>
    </row>
    <row r="1306" spans="7:7">
      <c r="G1306" s="14"/>
    </row>
    <row r="1307" spans="7:7">
      <c r="G1307" s="14"/>
    </row>
    <row r="1308" spans="7:7">
      <c r="G1308" s="14"/>
    </row>
    <row r="1309" spans="7:7">
      <c r="G1309" s="14"/>
    </row>
    <row r="1310" spans="7:7">
      <c r="G1310" s="14"/>
    </row>
    <row r="1311" spans="7:7">
      <c r="G1311" s="14"/>
    </row>
    <row r="1312" spans="7:7">
      <c r="G1312" s="14"/>
    </row>
    <row r="1313" spans="7:7">
      <c r="G1313" s="14"/>
    </row>
    <row r="1314" spans="7:7">
      <c r="G1314" s="14"/>
    </row>
    <row r="1315" spans="7:7">
      <c r="G1315" s="14"/>
    </row>
    <row r="1316" spans="7:7">
      <c r="G1316" s="14"/>
    </row>
    <row r="1317" spans="7:7">
      <c r="G1317" s="14"/>
    </row>
    <row r="1318" spans="7:7">
      <c r="G1318" s="14"/>
    </row>
    <row r="1319" spans="7:7">
      <c r="G1319" s="14"/>
    </row>
    <row r="1320" spans="7:7">
      <c r="G1320" s="14"/>
    </row>
    <row r="1321" spans="7:7">
      <c r="G1321" s="14"/>
    </row>
    <row r="1322" spans="7:7">
      <c r="G1322" s="14"/>
    </row>
    <row r="1323" spans="7:7">
      <c r="G1323" s="14"/>
    </row>
    <row r="1324" spans="7:7">
      <c r="G1324" s="14"/>
    </row>
    <row r="1325" spans="7:7">
      <c r="G1325" s="14"/>
    </row>
    <row r="1326" spans="7:7">
      <c r="G1326" s="14"/>
    </row>
    <row r="1327" spans="7:7">
      <c r="G1327" s="14"/>
    </row>
    <row r="1328" spans="7:7">
      <c r="G1328" s="14"/>
    </row>
    <row r="1329" spans="7:7">
      <c r="G1329" s="14"/>
    </row>
    <row r="1330" spans="7:7">
      <c r="G1330" s="14"/>
    </row>
    <row r="1331" spans="7:7">
      <c r="G1331" s="14"/>
    </row>
    <row r="1332" spans="7:7">
      <c r="G1332" s="14"/>
    </row>
    <row r="1333" spans="7:7">
      <c r="G1333" s="14"/>
    </row>
    <row r="1334" spans="7:7">
      <c r="G1334" s="14"/>
    </row>
    <row r="1335" spans="7:7">
      <c r="G1335" s="14"/>
    </row>
    <row r="1336" spans="7:7">
      <c r="G1336" s="14"/>
    </row>
    <row r="1337" spans="7:7">
      <c r="G1337" s="14"/>
    </row>
    <row r="1338" spans="7:7">
      <c r="G1338" s="14"/>
    </row>
    <row r="1339" spans="7:7">
      <c r="G1339" s="14"/>
    </row>
    <row r="1340" spans="7:7">
      <c r="G1340" s="14"/>
    </row>
    <row r="1341" spans="7:7">
      <c r="G1341" s="14"/>
    </row>
    <row r="1342" spans="7:7">
      <c r="G1342" s="14"/>
    </row>
    <row r="1343" spans="7:7">
      <c r="G1343" s="14"/>
    </row>
    <row r="1344" spans="7:7">
      <c r="G1344" s="14"/>
    </row>
    <row r="1345" spans="7:7">
      <c r="G1345" s="14"/>
    </row>
    <row r="1346" spans="7:7">
      <c r="G1346" s="14"/>
    </row>
    <row r="1347" spans="7:7">
      <c r="G1347" s="14"/>
    </row>
    <row r="1348" spans="7:7">
      <c r="G1348" s="14"/>
    </row>
    <row r="1349" spans="7:7">
      <c r="G1349" s="14"/>
    </row>
    <row r="1350" spans="7:7">
      <c r="G1350" s="14"/>
    </row>
    <row r="1351" spans="7:7">
      <c r="G1351" s="14"/>
    </row>
    <row r="1352" spans="7:7">
      <c r="G1352" s="14"/>
    </row>
    <row r="1353" spans="7:7">
      <c r="G1353" s="14"/>
    </row>
    <row r="1354" spans="7:7">
      <c r="G1354" s="14"/>
    </row>
    <row r="1355" spans="7:7">
      <c r="G1355" s="14"/>
    </row>
    <row r="1356" spans="7:7">
      <c r="G1356" s="14"/>
    </row>
    <row r="1357" spans="7:7">
      <c r="G1357" s="14"/>
    </row>
    <row r="1358" spans="7:7">
      <c r="G1358" s="14"/>
    </row>
    <row r="1359" spans="7:7">
      <c r="G1359" s="14"/>
    </row>
    <row r="1360" spans="7:7">
      <c r="G1360" s="14"/>
    </row>
    <row r="1361" spans="7:7">
      <c r="G1361" s="14"/>
    </row>
    <row r="1362" spans="7:7">
      <c r="G1362" s="14"/>
    </row>
    <row r="1363" spans="7:7">
      <c r="G1363" s="14"/>
    </row>
    <row r="1364" spans="7:7">
      <c r="G1364" s="14"/>
    </row>
    <row r="1365" spans="7:7">
      <c r="G1365" s="14"/>
    </row>
    <row r="1366" spans="7:7">
      <c r="G1366" s="14"/>
    </row>
    <row r="1367" spans="7:7">
      <c r="G1367" s="14"/>
    </row>
    <row r="1368" spans="7:7">
      <c r="G1368" s="14"/>
    </row>
    <row r="1369" spans="7:7">
      <c r="G1369" s="14"/>
    </row>
    <row r="1370" spans="7:7">
      <c r="G1370" s="14"/>
    </row>
    <row r="1371" spans="7:7">
      <c r="G1371" s="14"/>
    </row>
    <row r="1372" spans="7:7">
      <c r="G1372" s="14"/>
    </row>
    <row r="1373" spans="7:7">
      <c r="G1373" s="14"/>
    </row>
    <row r="1374" spans="7:7">
      <c r="G1374" s="14"/>
    </row>
    <row r="1375" spans="7:7">
      <c r="G1375" s="14"/>
    </row>
    <row r="1376" spans="7:7">
      <c r="G1376" s="14"/>
    </row>
    <row r="1377" spans="7:7">
      <c r="G1377" s="14"/>
    </row>
    <row r="1378" spans="7:7">
      <c r="G1378" s="14"/>
    </row>
    <row r="1379" spans="7:7">
      <c r="G1379" s="14"/>
    </row>
    <row r="1380" spans="7:7">
      <c r="G1380" s="14"/>
    </row>
    <row r="1381" spans="7:7">
      <c r="G1381" s="14"/>
    </row>
    <row r="1382" spans="7:7">
      <c r="G1382" s="14"/>
    </row>
    <row r="1383" spans="7:7">
      <c r="G1383" s="14"/>
    </row>
    <row r="1384" spans="7:7">
      <c r="G1384" s="14"/>
    </row>
    <row r="1385" spans="7:7">
      <c r="G1385" s="14"/>
    </row>
    <row r="1386" spans="7:7">
      <c r="G1386" s="14"/>
    </row>
    <row r="1387" spans="7:7">
      <c r="G1387" s="14"/>
    </row>
    <row r="1388" spans="7:7">
      <c r="G1388" s="14"/>
    </row>
    <row r="1389" spans="7:7">
      <c r="G1389" s="14"/>
    </row>
    <row r="1390" spans="7:7">
      <c r="G1390" s="14"/>
    </row>
    <row r="1391" spans="7:7">
      <c r="G1391" s="14"/>
    </row>
    <row r="1392" spans="7:7">
      <c r="G1392" s="14"/>
    </row>
    <row r="1393" spans="7:7">
      <c r="G1393" s="14"/>
    </row>
    <row r="1394" spans="7:7">
      <c r="G1394" s="14"/>
    </row>
    <row r="1395" spans="7:7">
      <c r="G1395" s="14"/>
    </row>
    <row r="1396" spans="7:7">
      <c r="G1396" s="14"/>
    </row>
    <row r="1397" spans="7:7">
      <c r="G1397" s="14"/>
    </row>
    <row r="1398" spans="7:7">
      <c r="G1398" s="14"/>
    </row>
    <row r="1399" spans="7:7">
      <c r="G1399" s="14"/>
    </row>
    <row r="1400" spans="7:7">
      <c r="G1400" s="14"/>
    </row>
    <row r="1401" spans="7:7">
      <c r="G1401" s="14"/>
    </row>
    <row r="1402" spans="7:7">
      <c r="G1402" s="14"/>
    </row>
    <row r="1403" spans="7:7">
      <c r="G1403" s="14"/>
    </row>
    <row r="1404" spans="7:7">
      <c r="G1404" s="14"/>
    </row>
    <row r="1405" spans="7:7">
      <c r="G1405" s="14"/>
    </row>
    <row r="1406" spans="7:7">
      <c r="G1406" s="14"/>
    </row>
    <row r="1407" spans="7:7">
      <c r="G1407" s="14"/>
    </row>
    <row r="1408" spans="7:7">
      <c r="G1408" s="14"/>
    </row>
    <row r="1409" spans="7:7">
      <c r="G1409" s="14"/>
    </row>
    <row r="1410" spans="7:7">
      <c r="G1410" s="14"/>
    </row>
    <row r="1411" spans="7:7">
      <c r="G1411" s="14"/>
    </row>
    <row r="1412" spans="7:7">
      <c r="G1412" s="14"/>
    </row>
    <row r="1413" spans="7:7">
      <c r="G1413" s="14"/>
    </row>
    <row r="1414" spans="7:7">
      <c r="G1414" s="14"/>
    </row>
    <row r="1415" spans="7:7">
      <c r="G1415" s="14"/>
    </row>
    <row r="1416" spans="7:7">
      <c r="G1416" s="14"/>
    </row>
    <row r="1417" spans="7:7">
      <c r="G1417" s="14"/>
    </row>
    <row r="1418" spans="7:7">
      <c r="G1418" s="14"/>
    </row>
    <row r="1419" spans="7:7">
      <c r="G1419" s="14"/>
    </row>
    <row r="1420" spans="7:7">
      <c r="G1420" s="14"/>
    </row>
    <row r="1421" spans="7:7">
      <c r="G1421" s="14"/>
    </row>
    <row r="1422" spans="7:7">
      <c r="G1422" s="14"/>
    </row>
    <row r="1423" spans="7:7">
      <c r="G1423" s="14"/>
    </row>
    <row r="1424" spans="7:7">
      <c r="G1424" s="14"/>
    </row>
    <row r="1425" spans="7:7">
      <c r="G1425" s="14"/>
    </row>
    <row r="1426" spans="7:7">
      <c r="G1426" s="14"/>
    </row>
    <row r="1427" spans="7:7">
      <c r="G1427" s="14"/>
    </row>
    <row r="1428" spans="7:7">
      <c r="G1428" s="14"/>
    </row>
    <row r="1429" spans="7:7">
      <c r="G1429" s="14"/>
    </row>
    <row r="1430" spans="7:7">
      <c r="G1430" s="14"/>
    </row>
    <row r="1431" spans="7:7">
      <c r="G1431" s="14"/>
    </row>
    <row r="1432" spans="7:7">
      <c r="G1432" s="14"/>
    </row>
    <row r="1433" spans="7:7">
      <c r="G1433" s="14"/>
    </row>
    <row r="1434" spans="7:7">
      <c r="G1434" s="14"/>
    </row>
    <row r="1435" spans="7:7">
      <c r="G1435" s="14"/>
    </row>
    <row r="1436" spans="7:7">
      <c r="G1436" s="14"/>
    </row>
    <row r="1437" spans="7:7">
      <c r="G1437" s="14"/>
    </row>
    <row r="1438" spans="7:7">
      <c r="G1438" s="14"/>
    </row>
    <row r="1439" spans="7:7">
      <c r="G1439" s="14"/>
    </row>
    <row r="1440" spans="7:7">
      <c r="G1440" s="14"/>
    </row>
    <row r="1441" spans="7:7">
      <c r="G1441" s="14"/>
    </row>
    <row r="1442" spans="7:7">
      <c r="G1442" s="14"/>
    </row>
    <row r="1443" spans="7:7">
      <c r="G1443" s="14"/>
    </row>
    <row r="1444" spans="7:7">
      <c r="G1444" s="14"/>
    </row>
    <row r="1445" spans="7:7">
      <c r="G1445" s="14"/>
    </row>
    <row r="1446" spans="7:7">
      <c r="G1446" s="14"/>
    </row>
    <row r="1447" spans="7:7">
      <c r="G1447" s="14"/>
    </row>
    <row r="1448" spans="7:7">
      <c r="G1448" s="14"/>
    </row>
    <row r="1449" spans="7:7">
      <c r="G1449" s="14"/>
    </row>
    <row r="1450" spans="7:7">
      <c r="G1450" s="14"/>
    </row>
    <row r="1451" spans="7:7">
      <c r="G1451" s="14"/>
    </row>
    <row r="1452" spans="7:7">
      <c r="G1452" s="14"/>
    </row>
    <row r="1453" spans="7:7">
      <c r="G1453" s="14"/>
    </row>
    <row r="1454" spans="7:7">
      <c r="G1454" s="14"/>
    </row>
    <row r="1455" spans="7:7">
      <c r="G1455" s="14"/>
    </row>
    <row r="1456" spans="7:7">
      <c r="G1456" s="14"/>
    </row>
    <row r="1457" spans="7:7">
      <c r="G1457" s="14"/>
    </row>
    <row r="1458" spans="7:7">
      <c r="G1458" s="14"/>
    </row>
    <row r="1459" spans="7:7">
      <c r="G1459" s="14"/>
    </row>
    <row r="1460" spans="7:7">
      <c r="G1460" s="14"/>
    </row>
    <row r="1461" spans="7:7">
      <c r="G1461" s="14"/>
    </row>
    <row r="1462" spans="7:7">
      <c r="G1462" s="14"/>
    </row>
    <row r="1463" spans="7:7">
      <c r="G1463" s="14"/>
    </row>
    <row r="1464" spans="7:7">
      <c r="G1464" s="14"/>
    </row>
    <row r="1465" spans="7:7">
      <c r="G1465" s="14"/>
    </row>
    <row r="1466" spans="7:7">
      <c r="G1466" s="14"/>
    </row>
    <row r="1467" spans="7:7">
      <c r="G1467" s="14"/>
    </row>
    <row r="1468" spans="7:7">
      <c r="G1468" s="14"/>
    </row>
    <row r="1469" spans="7:7">
      <c r="G1469" s="14"/>
    </row>
    <row r="1470" spans="7:7">
      <c r="G1470" s="14"/>
    </row>
    <row r="1471" spans="7:7">
      <c r="G1471" s="14"/>
    </row>
    <row r="1472" spans="7:7">
      <c r="G1472" s="14"/>
    </row>
    <row r="1473" spans="7:7">
      <c r="G1473" s="14"/>
    </row>
    <row r="1474" spans="7:7">
      <c r="G1474" s="14"/>
    </row>
    <row r="1475" spans="7:7">
      <c r="G1475" s="14"/>
    </row>
    <row r="1476" spans="7:7">
      <c r="G1476" s="14"/>
    </row>
    <row r="1477" spans="7:7">
      <c r="G1477" s="14"/>
    </row>
    <row r="1478" spans="7:7">
      <c r="G1478" s="14"/>
    </row>
    <row r="1479" spans="7:7">
      <c r="G1479" s="14"/>
    </row>
    <row r="1480" spans="7:7">
      <c r="G1480" s="14"/>
    </row>
    <row r="1481" spans="7:7">
      <c r="G1481" s="14"/>
    </row>
    <row r="1482" spans="7:7">
      <c r="G1482" s="14"/>
    </row>
    <row r="1483" spans="7:7">
      <c r="G1483" s="14"/>
    </row>
    <row r="1484" spans="7:7">
      <c r="G1484" s="14"/>
    </row>
    <row r="1485" spans="7:7">
      <c r="G1485" s="14"/>
    </row>
    <row r="1486" spans="7:7">
      <c r="G1486" s="14"/>
    </row>
    <row r="1487" spans="7:7">
      <c r="G1487" s="14"/>
    </row>
    <row r="1488" spans="7:7">
      <c r="G1488" s="14"/>
    </row>
    <row r="1489" spans="7:7">
      <c r="G1489" s="14"/>
    </row>
    <row r="1490" spans="7:7">
      <c r="G1490" s="14"/>
    </row>
    <row r="1491" spans="7:7">
      <c r="G1491" s="14"/>
    </row>
    <row r="1492" spans="7:7">
      <c r="G1492" s="14"/>
    </row>
    <row r="1493" spans="7:7">
      <c r="G1493" s="14"/>
    </row>
    <row r="1494" spans="7:7">
      <c r="G1494" s="14"/>
    </row>
    <row r="1495" spans="7:7">
      <c r="G1495" s="14"/>
    </row>
    <row r="1496" spans="7:7">
      <c r="G1496" s="14"/>
    </row>
    <row r="1497" spans="7:7">
      <c r="G1497" s="14"/>
    </row>
    <row r="1498" spans="7:7">
      <c r="G1498" s="14"/>
    </row>
    <row r="1499" spans="7:7">
      <c r="G1499" s="14"/>
    </row>
    <row r="1500" spans="7:7">
      <c r="G1500" s="14"/>
    </row>
    <row r="1501" spans="7:7">
      <c r="G1501" s="14"/>
    </row>
    <row r="1502" spans="7:7">
      <c r="G1502" s="14"/>
    </row>
    <row r="1503" spans="7:7">
      <c r="G1503" s="14"/>
    </row>
    <row r="1504" spans="7:7">
      <c r="G1504" s="14"/>
    </row>
    <row r="1505" spans="7:7">
      <c r="G1505" s="14"/>
    </row>
    <row r="1506" spans="7:7">
      <c r="G1506" s="14"/>
    </row>
    <row r="1507" spans="7:7">
      <c r="G1507" s="14"/>
    </row>
    <row r="1508" spans="7:7">
      <c r="G1508" s="14"/>
    </row>
    <row r="1509" spans="7:7">
      <c r="G1509" s="14"/>
    </row>
    <row r="1510" spans="7:7">
      <c r="G1510" s="14"/>
    </row>
    <row r="1511" spans="7:7">
      <c r="G1511" s="14"/>
    </row>
    <row r="1512" spans="7:7">
      <c r="G1512" s="14"/>
    </row>
    <row r="1513" spans="7:7">
      <c r="G1513" s="14"/>
    </row>
    <row r="1514" spans="7:7">
      <c r="G1514" s="14"/>
    </row>
    <row r="1515" spans="7:7">
      <c r="G1515" s="14"/>
    </row>
    <row r="1516" spans="7:7">
      <c r="G1516" s="14"/>
    </row>
    <row r="1517" spans="7:7">
      <c r="G1517" s="14"/>
    </row>
    <row r="1518" spans="7:7">
      <c r="G1518" s="14"/>
    </row>
    <row r="1519" spans="7:7">
      <c r="G1519" s="14"/>
    </row>
    <row r="1520" spans="7:7">
      <c r="G1520" s="14"/>
    </row>
    <row r="1521" spans="7:7">
      <c r="G1521" s="14"/>
    </row>
    <row r="1522" spans="7:7">
      <c r="G1522" s="14"/>
    </row>
    <row r="1523" spans="7:7">
      <c r="G1523" s="14"/>
    </row>
    <row r="1524" spans="7:7">
      <c r="G1524" s="14"/>
    </row>
    <row r="1525" spans="7:7">
      <c r="G1525" s="14"/>
    </row>
    <row r="1526" spans="7:7">
      <c r="G1526" s="14"/>
    </row>
    <row r="1527" spans="7:7">
      <c r="G1527" s="14"/>
    </row>
    <row r="1528" spans="7:7">
      <c r="G1528" s="14"/>
    </row>
    <row r="1529" spans="7:7">
      <c r="G1529" s="14"/>
    </row>
    <row r="1530" spans="7:7">
      <c r="G1530" s="14"/>
    </row>
    <row r="1531" spans="7:7">
      <c r="G1531" s="14"/>
    </row>
    <row r="1532" spans="7:7">
      <c r="G1532" s="14"/>
    </row>
    <row r="1533" spans="7:7">
      <c r="G1533" s="14"/>
    </row>
    <row r="1534" spans="7:7">
      <c r="G1534" s="14"/>
    </row>
    <row r="1535" spans="7:7">
      <c r="G1535" s="14"/>
    </row>
    <row r="1536" spans="7:7">
      <c r="G1536" s="14"/>
    </row>
    <row r="1537" spans="7:7">
      <c r="G1537" s="14"/>
    </row>
    <row r="1538" spans="7:7">
      <c r="G1538" s="14"/>
    </row>
    <row r="1539" spans="7:7">
      <c r="G1539" s="14"/>
    </row>
    <row r="1540" spans="7:7">
      <c r="G1540" s="14"/>
    </row>
    <row r="1541" spans="7:7">
      <c r="G1541" s="14"/>
    </row>
    <row r="1542" spans="7:7">
      <c r="G1542" s="14"/>
    </row>
    <row r="1543" spans="7:7">
      <c r="G1543" s="14"/>
    </row>
    <row r="1544" spans="7:7">
      <c r="G1544" s="14"/>
    </row>
    <row r="1545" spans="7:7">
      <c r="G1545" s="14"/>
    </row>
    <row r="1546" spans="7:7">
      <c r="G1546" s="14"/>
    </row>
    <row r="1547" spans="7:7">
      <c r="G1547" s="14"/>
    </row>
    <row r="1548" spans="7:7">
      <c r="G1548" s="14"/>
    </row>
    <row r="1549" spans="7:7">
      <c r="G1549" s="14"/>
    </row>
    <row r="1550" spans="7:7">
      <c r="G1550" s="14"/>
    </row>
    <row r="1551" spans="7:7">
      <c r="G1551" s="14"/>
    </row>
    <row r="1552" spans="7:7">
      <c r="G1552" s="14"/>
    </row>
    <row r="1553" spans="7:7">
      <c r="G1553" s="14"/>
    </row>
    <row r="1554" spans="7:7">
      <c r="G1554" s="14"/>
    </row>
    <row r="1555" spans="7:7">
      <c r="G1555" s="14"/>
    </row>
    <row r="1556" spans="7:7">
      <c r="G1556" s="14"/>
    </row>
    <row r="1557" spans="7:7">
      <c r="G1557" s="14"/>
    </row>
    <row r="1558" spans="7:7">
      <c r="G1558" s="14"/>
    </row>
    <row r="1559" spans="7:7">
      <c r="G1559" s="14"/>
    </row>
    <row r="1560" spans="7:7">
      <c r="G1560" s="14"/>
    </row>
    <row r="1561" spans="7:7">
      <c r="G1561" s="14"/>
    </row>
    <row r="1562" spans="7:7">
      <c r="G1562" s="14"/>
    </row>
    <row r="1563" spans="7:7">
      <c r="G1563" s="14"/>
    </row>
    <row r="1564" spans="7:7">
      <c r="G1564" s="14"/>
    </row>
    <row r="1565" spans="7:7">
      <c r="G1565" s="14"/>
    </row>
    <row r="1566" spans="7:7">
      <c r="G1566" s="14"/>
    </row>
    <row r="1567" spans="7:7">
      <c r="G1567" s="14"/>
    </row>
    <row r="1568" spans="7:7">
      <c r="G1568" s="14"/>
    </row>
    <row r="1569" spans="7:7">
      <c r="G1569" s="14"/>
    </row>
    <row r="1570" spans="7:7">
      <c r="G1570" s="14"/>
    </row>
    <row r="1571" spans="7:7">
      <c r="G1571" s="14"/>
    </row>
    <row r="1572" spans="7:7">
      <c r="G1572" s="14"/>
    </row>
    <row r="1573" spans="7:7">
      <c r="G1573" s="14"/>
    </row>
    <row r="1574" spans="7:7">
      <c r="G1574" s="14"/>
    </row>
    <row r="1575" spans="7:7">
      <c r="G1575" s="14"/>
    </row>
    <row r="1576" spans="7:7">
      <c r="G1576" s="14"/>
    </row>
    <row r="1577" spans="7:7">
      <c r="G1577" s="14"/>
    </row>
    <row r="1578" spans="7:7">
      <c r="G1578" s="14"/>
    </row>
    <row r="1579" spans="7:7">
      <c r="G1579" s="14"/>
    </row>
    <row r="1580" spans="7:7">
      <c r="G1580" s="14"/>
    </row>
    <row r="1581" spans="7:7">
      <c r="G1581" s="14"/>
    </row>
    <row r="1582" spans="7:7">
      <c r="G1582" s="14"/>
    </row>
    <row r="1583" spans="7:7">
      <c r="G1583" s="14"/>
    </row>
    <row r="1584" spans="7:7">
      <c r="G1584" s="14"/>
    </row>
    <row r="1585" spans="7:7">
      <c r="G1585" s="14"/>
    </row>
    <row r="1586" spans="7:7">
      <c r="G1586" s="14"/>
    </row>
    <row r="1587" spans="7:7">
      <c r="G1587" s="14"/>
    </row>
    <row r="1588" spans="7:7">
      <c r="G1588" s="14"/>
    </row>
    <row r="1589" spans="7:7">
      <c r="G1589" s="14"/>
    </row>
    <row r="1590" spans="7:7">
      <c r="G1590" s="14"/>
    </row>
    <row r="1591" spans="7:7">
      <c r="G1591" s="14"/>
    </row>
    <row r="1592" spans="7:7">
      <c r="G1592" s="14"/>
    </row>
    <row r="1593" spans="7:7">
      <c r="G1593" s="14"/>
    </row>
    <row r="1594" spans="7:7">
      <c r="G1594" s="14"/>
    </row>
    <row r="1595" spans="7:7">
      <c r="G1595" s="14"/>
    </row>
    <row r="1596" spans="7:7">
      <c r="G1596" s="14"/>
    </row>
    <row r="1597" spans="7:7">
      <c r="G1597" s="14"/>
    </row>
    <row r="1598" spans="7:7">
      <c r="G1598" s="14"/>
    </row>
    <row r="1599" spans="7:7">
      <c r="G1599" s="14"/>
    </row>
    <row r="1600" spans="7:7">
      <c r="G1600" s="14"/>
    </row>
    <row r="1601" spans="7:7">
      <c r="G1601" s="14"/>
    </row>
    <row r="1602" spans="7:7">
      <c r="G1602" s="14"/>
    </row>
    <row r="1603" spans="7:7">
      <c r="G1603" s="14"/>
    </row>
    <row r="1604" spans="7:7">
      <c r="G1604" s="14"/>
    </row>
    <row r="1605" spans="7:7">
      <c r="G1605" s="14"/>
    </row>
    <row r="1606" spans="7:7">
      <c r="G1606" s="14"/>
    </row>
    <row r="1607" spans="7:7">
      <c r="G1607" s="14"/>
    </row>
    <row r="1608" spans="7:7">
      <c r="G1608" s="14"/>
    </row>
    <row r="1609" spans="7:7">
      <c r="G1609" s="14"/>
    </row>
    <row r="1610" spans="7:7">
      <c r="G1610" s="14"/>
    </row>
    <row r="1611" spans="7:7">
      <c r="G1611" s="14"/>
    </row>
    <row r="1612" spans="7:7">
      <c r="G1612" s="14"/>
    </row>
    <row r="1613" spans="7:7">
      <c r="G1613" s="14"/>
    </row>
    <row r="1614" spans="7:7">
      <c r="G1614" s="14"/>
    </row>
    <row r="1615" spans="7:7">
      <c r="G1615" s="14"/>
    </row>
    <row r="1616" spans="7:7">
      <c r="G1616" s="14"/>
    </row>
    <row r="1617" spans="7:7">
      <c r="G1617" s="14"/>
    </row>
    <row r="1618" spans="7:7">
      <c r="G1618" s="14"/>
    </row>
    <row r="1619" spans="7:7">
      <c r="G1619" s="14"/>
    </row>
    <row r="1620" spans="7:7">
      <c r="G1620" s="14"/>
    </row>
    <row r="1621" spans="7:7">
      <c r="G1621" s="14"/>
    </row>
    <row r="1622" spans="7:7">
      <c r="G1622" s="14"/>
    </row>
    <row r="1623" spans="7:7">
      <c r="G1623" s="14"/>
    </row>
    <row r="1624" spans="7:7">
      <c r="G1624" s="14"/>
    </row>
    <row r="1625" spans="7:7">
      <c r="G1625" s="14"/>
    </row>
    <row r="1626" spans="7:7">
      <c r="G1626" s="14"/>
    </row>
    <row r="1627" spans="7:7">
      <c r="G1627" s="14"/>
    </row>
    <row r="1628" spans="7:7">
      <c r="G1628" s="14"/>
    </row>
    <row r="1629" spans="7:7">
      <c r="G1629" s="14"/>
    </row>
    <row r="1630" spans="7:7">
      <c r="G1630" s="14"/>
    </row>
    <row r="1631" spans="7:7">
      <c r="G1631" s="14"/>
    </row>
    <row r="1632" spans="7:7">
      <c r="G1632" s="14"/>
    </row>
    <row r="1633" spans="7:7">
      <c r="G1633" s="14"/>
    </row>
    <row r="1634" spans="7:7">
      <c r="G1634" s="14"/>
    </row>
    <row r="1635" spans="7:7">
      <c r="G1635" s="14"/>
    </row>
    <row r="1636" spans="7:7">
      <c r="G1636" s="14"/>
    </row>
    <row r="1637" spans="7:7">
      <c r="G1637" s="14"/>
    </row>
    <row r="1638" spans="7:7">
      <c r="G1638" s="14"/>
    </row>
    <row r="1639" spans="7:7">
      <c r="G1639" s="14"/>
    </row>
    <row r="1640" spans="7:7">
      <c r="G1640" s="14"/>
    </row>
    <row r="1641" spans="7:7">
      <c r="G1641" s="14"/>
    </row>
    <row r="1642" spans="7:7">
      <c r="G1642" s="14"/>
    </row>
    <row r="1643" spans="7:7">
      <c r="G1643" s="14"/>
    </row>
    <row r="1644" spans="7:7">
      <c r="G1644" s="14"/>
    </row>
    <row r="1645" spans="7:7">
      <c r="G1645" s="14"/>
    </row>
    <row r="1646" spans="7:7">
      <c r="G1646" s="14"/>
    </row>
    <row r="1647" spans="7:7">
      <c r="G1647" s="14"/>
    </row>
    <row r="1648" spans="7:7">
      <c r="G1648" s="14"/>
    </row>
    <row r="1649" spans="7:7">
      <c r="G1649" s="14"/>
    </row>
    <row r="1650" spans="7:7">
      <c r="G1650" s="14"/>
    </row>
    <row r="1651" spans="7:7">
      <c r="G1651" s="14"/>
    </row>
    <row r="1652" spans="7:7">
      <c r="G1652" s="14"/>
    </row>
    <row r="1653" spans="7:7">
      <c r="G1653" s="14"/>
    </row>
    <row r="1654" spans="7:7">
      <c r="G1654" s="14"/>
    </row>
    <row r="1655" spans="7:7">
      <c r="G1655" s="14"/>
    </row>
    <row r="1656" spans="7:7">
      <c r="G1656" s="14"/>
    </row>
    <row r="1657" spans="7:7">
      <c r="G1657" s="14"/>
    </row>
    <row r="1658" spans="7:7">
      <c r="G1658" s="14"/>
    </row>
    <row r="1659" spans="7:7">
      <c r="G1659" s="14"/>
    </row>
    <row r="1660" spans="7:7">
      <c r="G1660" s="14"/>
    </row>
    <row r="1661" spans="7:7">
      <c r="G1661" s="14"/>
    </row>
    <row r="1662" spans="7:7">
      <c r="G1662" s="14"/>
    </row>
    <row r="1663" spans="7:7">
      <c r="G1663" s="14"/>
    </row>
    <row r="1664" spans="7:7">
      <c r="G1664" s="14"/>
    </row>
    <row r="1665" spans="7:7">
      <c r="G1665" s="14"/>
    </row>
    <row r="1666" spans="7:7">
      <c r="G1666" s="14"/>
    </row>
    <row r="1667" spans="7:7">
      <c r="G1667" s="14"/>
    </row>
    <row r="1668" spans="7:7">
      <c r="G1668" s="14"/>
    </row>
    <row r="1669" spans="7:7">
      <c r="G1669" s="14"/>
    </row>
    <row r="1670" spans="7:7">
      <c r="G1670" s="14"/>
    </row>
    <row r="1671" spans="7:7">
      <c r="G1671" s="14"/>
    </row>
    <row r="1672" spans="7:7">
      <c r="G1672" s="14"/>
    </row>
    <row r="1673" spans="7:7">
      <c r="G1673" s="14"/>
    </row>
    <row r="1674" spans="7:7">
      <c r="G1674" s="14"/>
    </row>
    <row r="1675" spans="7:7">
      <c r="G1675" s="14"/>
    </row>
    <row r="1676" spans="7:7">
      <c r="G1676" s="14"/>
    </row>
    <row r="1677" spans="7:7">
      <c r="G1677" s="14"/>
    </row>
    <row r="1678" spans="7:7">
      <c r="G1678" s="14"/>
    </row>
    <row r="1679" spans="7:7">
      <c r="G1679" s="14"/>
    </row>
    <row r="1680" spans="7:7">
      <c r="G1680" s="14"/>
    </row>
    <row r="1681" spans="7:7">
      <c r="G1681" s="14"/>
    </row>
    <row r="1682" spans="7:7">
      <c r="G1682" s="14"/>
    </row>
    <row r="1683" spans="7:7">
      <c r="G1683" s="14"/>
    </row>
    <row r="1684" spans="7:7">
      <c r="G1684" s="14"/>
    </row>
    <row r="1685" spans="7:7">
      <c r="G1685" s="14"/>
    </row>
    <row r="1686" spans="7:7">
      <c r="G1686" s="14"/>
    </row>
    <row r="1687" spans="7:7">
      <c r="G1687" s="14"/>
    </row>
    <row r="1688" spans="7:7">
      <c r="G1688" s="14"/>
    </row>
    <row r="1689" spans="7:7">
      <c r="G1689" s="14"/>
    </row>
    <row r="1690" spans="7:7">
      <c r="G1690" s="14"/>
    </row>
    <row r="1691" spans="7:7">
      <c r="G1691" s="14"/>
    </row>
    <row r="1692" spans="7:7">
      <c r="G1692" s="14"/>
    </row>
    <row r="1693" spans="7:7">
      <c r="G1693" s="14"/>
    </row>
    <row r="1694" spans="7:7">
      <c r="G1694" s="14"/>
    </row>
    <row r="1695" spans="7:7">
      <c r="G1695" s="14"/>
    </row>
    <row r="1696" spans="7:7">
      <c r="G1696" s="14"/>
    </row>
    <row r="1697" spans="7:7">
      <c r="G1697" s="14"/>
    </row>
    <row r="1698" spans="7:7">
      <c r="G1698" s="14"/>
    </row>
    <row r="1699" spans="7:7">
      <c r="G1699" s="14"/>
    </row>
    <row r="1700" spans="7:7">
      <c r="G1700" s="14"/>
    </row>
    <row r="1701" spans="7:7">
      <c r="G1701" s="14"/>
    </row>
    <row r="1702" spans="7:7">
      <c r="G1702" s="14"/>
    </row>
    <row r="1703" spans="7:7">
      <c r="G1703" s="14"/>
    </row>
    <row r="1704" spans="7:7">
      <c r="G1704" s="14"/>
    </row>
    <row r="1705" spans="7:7">
      <c r="G1705" s="14"/>
    </row>
    <row r="1706" spans="7:7">
      <c r="G1706" s="14"/>
    </row>
    <row r="1707" spans="7:7">
      <c r="G1707" s="14"/>
    </row>
    <row r="1708" spans="7:7">
      <c r="G1708" s="14"/>
    </row>
    <row r="1709" spans="7:7">
      <c r="G1709" s="14"/>
    </row>
    <row r="1710" spans="7:7">
      <c r="G1710" s="14"/>
    </row>
    <row r="1711" spans="7:7">
      <c r="G1711" s="14"/>
    </row>
    <row r="1712" spans="7:7">
      <c r="G1712" s="14"/>
    </row>
    <row r="1713" spans="7:7">
      <c r="G1713" s="14"/>
    </row>
    <row r="1714" spans="7:7">
      <c r="G1714" s="14"/>
    </row>
    <row r="1715" spans="7:7">
      <c r="G1715" s="14"/>
    </row>
    <row r="1716" spans="7:7">
      <c r="G1716" s="14"/>
    </row>
    <row r="1717" spans="7:7">
      <c r="G1717" s="14"/>
    </row>
    <row r="1718" spans="7:7">
      <c r="G1718" s="14"/>
    </row>
    <row r="1719" spans="7:7">
      <c r="G1719" s="14"/>
    </row>
    <row r="1720" spans="7:7">
      <c r="G1720" s="14"/>
    </row>
    <row r="1721" spans="7:7">
      <c r="G1721" s="14"/>
    </row>
    <row r="1722" spans="7:7">
      <c r="G1722" s="14"/>
    </row>
    <row r="1723" spans="7:7">
      <c r="G1723" s="14"/>
    </row>
    <row r="1724" spans="7:7">
      <c r="G1724" s="14"/>
    </row>
    <row r="1725" spans="7:7">
      <c r="G1725" s="14"/>
    </row>
    <row r="1726" spans="7:7">
      <c r="G1726" s="14"/>
    </row>
    <row r="1727" spans="7:7">
      <c r="G1727" s="14"/>
    </row>
    <row r="1728" spans="7:7">
      <c r="G1728" s="14"/>
    </row>
    <row r="1729" spans="7:7">
      <c r="G1729" s="14"/>
    </row>
    <row r="1730" spans="7:7">
      <c r="G1730" s="14"/>
    </row>
    <row r="1731" spans="7:7">
      <c r="G1731" s="14"/>
    </row>
    <row r="1732" spans="7:7">
      <c r="G1732" s="14"/>
    </row>
    <row r="1733" spans="7:7">
      <c r="G1733" s="14"/>
    </row>
    <row r="1734" spans="7:7">
      <c r="G1734" s="14"/>
    </row>
    <row r="1735" spans="7:7">
      <c r="G1735" s="14"/>
    </row>
    <row r="1736" spans="7:7">
      <c r="G1736" s="14"/>
    </row>
    <row r="1737" spans="7:7">
      <c r="G1737" s="14"/>
    </row>
    <row r="1738" spans="7:7">
      <c r="G1738" s="14"/>
    </row>
    <row r="1739" spans="7:7">
      <c r="G1739" s="14"/>
    </row>
    <row r="1740" spans="7:7">
      <c r="G1740" s="14"/>
    </row>
    <row r="1741" spans="7:7">
      <c r="G1741" s="14"/>
    </row>
    <row r="1742" spans="7:7">
      <c r="G1742" s="14"/>
    </row>
    <row r="1743" spans="7:7">
      <c r="G1743" s="14"/>
    </row>
    <row r="1744" spans="7:7">
      <c r="G1744" s="14"/>
    </row>
    <row r="1745" spans="7:7">
      <c r="G1745" s="14"/>
    </row>
    <row r="1746" spans="7:7">
      <c r="G1746" s="14"/>
    </row>
    <row r="1747" spans="7:7">
      <c r="G1747" s="14"/>
    </row>
    <row r="1748" spans="7:7">
      <c r="G1748" s="14"/>
    </row>
    <row r="1749" spans="7:7">
      <c r="G1749" s="14"/>
    </row>
    <row r="1750" spans="7:7">
      <c r="G1750" s="14"/>
    </row>
    <row r="1751" spans="7:7">
      <c r="G1751" s="14"/>
    </row>
    <row r="1752" spans="7:7">
      <c r="G1752" s="14"/>
    </row>
    <row r="1753" spans="7:7">
      <c r="G1753" s="14"/>
    </row>
    <row r="1754" spans="7:7">
      <c r="G1754" s="14"/>
    </row>
    <row r="1755" spans="7:7">
      <c r="G1755" s="14"/>
    </row>
    <row r="1756" spans="7:7">
      <c r="G1756" s="14"/>
    </row>
    <row r="1757" spans="7:7">
      <c r="G1757" s="14"/>
    </row>
    <row r="1758" spans="7:7">
      <c r="G1758" s="14"/>
    </row>
    <row r="1759" spans="7:7">
      <c r="G1759" s="14"/>
    </row>
    <row r="1760" spans="7:7">
      <c r="G1760" s="14"/>
    </row>
    <row r="1761" spans="7:7">
      <c r="G1761" s="14"/>
    </row>
    <row r="1762" spans="7:7">
      <c r="G1762" s="14"/>
    </row>
    <row r="1763" spans="7:7">
      <c r="G1763" s="14"/>
    </row>
    <row r="1764" spans="7:7">
      <c r="G1764" s="14"/>
    </row>
    <row r="1765" spans="7:7">
      <c r="G1765" s="14"/>
    </row>
    <row r="1766" spans="7:7">
      <c r="G1766" s="14"/>
    </row>
    <row r="1767" spans="7:7">
      <c r="G1767" s="14"/>
    </row>
    <row r="1768" spans="7:7">
      <c r="G1768" s="14"/>
    </row>
    <row r="1769" spans="7:7">
      <c r="G1769" s="14"/>
    </row>
    <row r="1770" spans="7:7">
      <c r="G1770" s="14"/>
    </row>
    <row r="1771" spans="7:7">
      <c r="G1771" s="14"/>
    </row>
    <row r="1772" spans="7:7">
      <c r="G1772" s="14"/>
    </row>
    <row r="1773" spans="7:7">
      <c r="G1773" s="14"/>
    </row>
    <row r="1774" spans="7:7">
      <c r="G1774" s="14"/>
    </row>
    <row r="1775" spans="7:7">
      <c r="G1775" s="14"/>
    </row>
    <row r="1776" spans="7:7">
      <c r="G1776" s="14"/>
    </row>
    <row r="1777" spans="7:7">
      <c r="G1777" s="14"/>
    </row>
    <row r="1778" spans="7:7">
      <c r="G1778" s="14"/>
    </row>
    <row r="1779" spans="7:7">
      <c r="G1779" s="14"/>
    </row>
    <row r="1780" spans="7:7">
      <c r="G1780" s="14"/>
    </row>
    <row r="1781" spans="7:7">
      <c r="G1781" s="14"/>
    </row>
    <row r="1782" spans="7:7">
      <c r="G1782" s="14"/>
    </row>
    <row r="1783" spans="7:7">
      <c r="G1783" s="14"/>
    </row>
    <row r="1784" spans="7:7">
      <c r="G1784" s="14"/>
    </row>
    <row r="1785" spans="7:7">
      <c r="G1785" s="14"/>
    </row>
    <row r="1786" spans="7:7">
      <c r="G1786" s="14"/>
    </row>
    <row r="1787" spans="7:7">
      <c r="G1787" s="14"/>
    </row>
    <row r="1788" spans="7:7">
      <c r="G1788" s="14"/>
    </row>
    <row r="1789" spans="7:7">
      <c r="G1789" s="14"/>
    </row>
    <row r="1790" spans="7:7">
      <c r="G1790" s="14"/>
    </row>
    <row r="1791" spans="7:7">
      <c r="G1791" s="14"/>
    </row>
    <row r="1792" spans="7:7">
      <c r="G1792" s="14"/>
    </row>
    <row r="1793" spans="7:7">
      <c r="G1793" s="14"/>
    </row>
    <row r="1794" spans="7:7">
      <c r="G1794" s="14"/>
    </row>
    <row r="1795" spans="7:7">
      <c r="G1795" s="14"/>
    </row>
    <row r="1796" spans="7:7">
      <c r="G1796" s="14"/>
    </row>
    <row r="1797" spans="7:7">
      <c r="G1797" s="14"/>
    </row>
    <row r="1798" spans="7:7">
      <c r="G1798" s="14"/>
    </row>
    <row r="1799" spans="7:7">
      <c r="G1799" s="14"/>
    </row>
    <row r="1800" spans="7:7">
      <c r="G1800" s="14"/>
    </row>
    <row r="1801" spans="7:7">
      <c r="G1801" s="14"/>
    </row>
    <row r="1802" spans="7:7">
      <c r="G1802" s="14"/>
    </row>
    <row r="1803" spans="7:7">
      <c r="G1803" s="14"/>
    </row>
    <row r="1804" spans="7:7">
      <c r="G1804" s="14"/>
    </row>
    <row r="1805" spans="7:7">
      <c r="G1805" s="14"/>
    </row>
    <row r="1806" spans="7:7">
      <c r="G1806" s="14"/>
    </row>
    <row r="1807" spans="7:7">
      <c r="G1807" s="14"/>
    </row>
    <row r="1808" spans="7:7">
      <c r="G1808" s="14"/>
    </row>
    <row r="1809" spans="7:7">
      <c r="G1809" s="14"/>
    </row>
    <row r="1810" spans="7:7">
      <c r="G1810" s="14"/>
    </row>
    <row r="1811" spans="7:7">
      <c r="G1811" s="14"/>
    </row>
    <row r="1812" spans="7:7">
      <c r="G1812" s="14"/>
    </row>
    <row r="1813" spans="7:7">
      <c r="G1813" s="14"/>
    </row>
    <row r="1814" spans="7:7">
      <c r="G1814" s="14"/>
    </row>
    <row r="1815" spans="7:7">
      <c r="G1815" s="14"/>
    </row>
    <row r="1816" spans="7:7">
      <c r="G1816" s="14"/>
    </row>
    <row r="1817" spans="7:7">
      <c r="G1817" s="14"/>
    </row>
    <row r="1818" spans="7:7">
      <c r="G1818" s="14"/>
    </row>
    <row r="1819" spans="7:7">
      <c r="G1819" s="14"/>
    </row>
    <row r="1820" spans="7:7">
      <c r="G1820" s="14"/>
    </row>
    <row r="1821" spans="7:7">
      <c r="G1821" s="14"/>
    </row>
    <row r="1822" spans="7:7">
      <c r="G1822" s="14"/>
    </row>
    <row r="1823" spans="7:7">
      <c r="G1823" s="14"/>
    </row>
    <row r="1824" spans="7:7">
      <c r="G1824" s="14"/>
    </row>
    <row r="1825" spans="7:7">
      <c r="G1825" s="14"/>
    </row>
    <row r="1826" spans="7:7">
      <c r="G1826" s="14"/>
    </row>
    <row r="1827" spans="7:7">
      <c r="G1827" s="14"/>
    </row>
    <row r="1828" spans="7:7">
      <c r="G1828" s="14"/>
    </row>
    <row r="1829" spans="7:7">
      <c r="G1829" s="14"/>
    </row>
    <row r="1830" spans="7:7">
      <c r="G1830" s="14"/>
    </row>
    <row r="1831" spans="7:7">
      <c r="G1831" s="14"/>
    </row>
    <row r="1832" spans="7:7">
      <c r="G1832" s="14"/>
    </row>
    <row r="1833" spans="7:7">
      <c r="G1833" s="14"/>
    </row>
    <row r="1834" spans="7:7">
      <c r="G1834" s="14"/>
    </row>
    <row r="1835" spans="7:7">
      <c r="G1835" s="14"/>
    </row>
    <row r="1836" spans="7:7">
      <c r="G1836" s="14"/>
    </row>
    <row r="1837" spans="7:7">
      <c r="G1837" s="14"/>
    </row>
    <row r="1838" spans="7:7">
      <c r="G1838" s="14"/>
    </row>
    <row r="1839" spans="7:7">
      <c r="G1839" s="14"/>
    </row>
    <row r="1840" spans="7:7">
      <c r="G1840" s="14"/>
    </row>
    <row r="1841" spans="7:7">
      <c r="G1841" s="14"/>
    </row>
    <row r="1842" spans="7:7">
      <c r="G1842" s="14"/>
    </row>
    <row r="1843" spans="7:7">
      <c r="G1843" s="14"/>
    </row>
    <row r="1844" spans="7:7">
      <c r="G1844" s="14"/>
    </row>
    <row r="1845" spans="7:7">
      <c r="G1845" s="14"/>
    </row>
    <row r="1846" spans="7:7">
      <c r="G1846" s="14"/>
    </row>
    <row r="1847" spans="7:7">
      <c r="G1847" s="14"/>
    </row>
    <row r="1848" spans="7:7">
      <c r="G1848" s="14"/>
    </row>
    <row r="1849" spans="7:7">
      <c r="G1849" s="14"/>
    </row>
    <row r="1850" spans="7:7">
      <c r="G1850" s="14"/>
    </row>
    <row r="1851" spans="7:7">
      <c r="G1851" s="14"/>
    </row>
    <row r="1852" spans="7:7">
      <c r="G1852" s="14"/>
    </row>
    <row r="1853" spans="7:7">
      <c r="G1853" s="14"/>
    </row>
    <row r="1854" spans="7:7">
      <c r="G1854" s="14"/>
    </row>
    <row r="1855" spans="7:7">
      <c r="G1855" s="14"/>
    </row>
    <row r="1856" spans="7:7">
      <c r="G1856" s="14"/>
    </row>
    <row r="1857" spans="7:7">
      <c r="G1857" s="14"/>
    </row>
    <row r="1858" spans="7:7">
      <c r="G1858" s="14"/>
    </row>
    <row r="1859" spans="7:7">
      <c r="G1859" s="14"/>
    </row>
    <row r="1860" spans="7:7">
      <c r="G1860" s="14"/>
    </row>
    <row r="1861" spans="7:7">
      <c r="G1861" s="14"/>
    </row>
    <row r="1862" spans="7:7">
      <c r="G1862" s="14"/>
    </row>
    <row r="1863" spans="7:7">
      <c r="G1863" s="14"/>
    </row>
    <row r="1864" spans="7:7">
      <c r="G1864" s="14"/>
    </row>
    <row r="1865" spans="7:7">
      <c r="G1865" s="14"/>
    </row>
    <row r="1866" spans="7:7">
      <c r="G1866" s="14"/>
    </row>
    <row r="1867" spans="7:7">
      <c r="G1867" s="14"/>
    </row>
    <row r="1868" spans="7:7">
      <c r="G1868" s="14"/>
    </row>
    <row r="1869" spans="7:7">
      <c r="G1869" s="14"/>
    </row>
    <row r="1870" spans="7:7">
      <c r="G1870" s="14"/>
    </row>
    <row r="1871" spans="7:7">
      <c r="G1871" s="14"/>
    </row>
    <row r="1872" spans="7:7">
      <c r="G1872" s="14"/>
    </row>
    <row r="1873" spans="7:7">
      <c r="G1873" s="14"/>
    </row>
    <row r="1874" spans="7:7">
      <c r="G1874" s="14"/>
    </row>
    <row r="1875" spans="7:7">
      <c r="G1875" s="14"/>
    </row>
    <row r="1876" spans="7:7">
      <c r="G1876" s="14"/>
    </row>
    <row r="1877" spans="7:7">
      <c r="G1877" s="14"/>
    </row>
    <row r="1878" spans="7:7">
      <c r="G1878" s="14"/>
    </row>
    <row r="1879" spans="7:7">
      <c r="G1879" s="14"/>
    </row>
    <row r="1880" spans="7:7">
      <c r="G1880" s="14"/>
    </row>
    <row r="1881" spans="7:7">
      <c r="G1881" s="14"/>
    </row>
    <row r="1882" spans="7:7">
      <c r="G1882" s="14"/>
    </row>
    <row r="1883" spans="7:7">
      <c r="G1883" s="14"/>
    </row>
    <row r="1884" spans="7:7">
      <c r="G1884" s="14"/>
    </row>
    <row r="1885" spans="7:7">
      <c r="G1885" s="14"/>
    </row>
    <row r="1886" spans="7:7">
      <c r="G1886" s="14"/>
    </row>
    <row r="1887" spans="7:7">
      <c r="G1887" s="14"/>
    </row>
    <row r="1888" spans="7:7">
      <c r="G1888" s="14"/>
    </row>
    <row r="1889" spans="7:7">
      <c r="G1889" s="14"/>
    </row>
    <row r="1890" spans="7:7">
      <c r="G1890" s="14"/>
    </row>
    <row r="1891" spans="7:7">
      <c r="G1891" s="14"/>
    </row>
    <row r="1892" spans="7:7">
      <c r="G1892" s="14"/>
    </row>
    <row r="1893" spans="7:7">
      <c r="G1893" s="14"/>
    </row>
    <row r="1894" spans="7:7">
      <c r="G1894" s="14"/>
    </row>
    <row r="1895" spans="7:7">
      <c r="G1895" s="14"/>
    </row>
    <row r="1896" spans="7:7">
      <c r="G1896" s="14"/>
    </row>
    <row r="1897" spans="7:7">
      <c r="G1897" s="14"/>
    </row>
    <row r="1898" spans="7:7">
      <c r="G1898" s="14"/>
    </row>
    <row r="1899" spans="7:7">
      <c r="G1899" s="14"/>
    </row>
    <row r="1900" spans="7:7">
      <c r="G1900" s="14"/>
    </row>
    <row r="1901" spans="7:7">
      <c r="G1901" s="14"/>
    </row>
    <row r="1902" spans="7:7">
      <c r="G1902" s="14"/>
    </row>
    <row r="1903" spans="7:7">
      <c r="G1903" s="14"/>
    </row>
    <row r="1904" spans="7:7">
      <c r="G1904" s="14"/>
    </row>
    <row r="1905" spans="7:7">
      <c r="G1905" s="14"/>
    </row>
    <row r="1906" spans="7:7">
      <c r="G1906" s="14"/>
    </row>
    <row r="1907" spans="7:7">
      <c r="G1907" s="14"/>
    </row>
    <row r="1908" spans="7:7">
      <c r="G1908" s="14"/>
    </row>
    <row r="1909" spans="7:7">
      <c r="G1909" s="14"/>
    </row>
    <row r="1910" spans="7:7">
      <c r="G1910" s="14"/>
    </row>
    <row r="1911" spans="7:7">
      <c r="G1911" s="14"/>
    </row>
    <row r="1912" spans="7:7">
      <c r="G1912" s="14"/>
    </row>
    <row r="1913" spans="7:7">
      <c r="G1913" s="14"/>
    </row>
    <row r="1914" spans="7:7">
      <c r="G1914" s="14"/>
    </row>
    <row r="1915" spans="7:7">
      <c r="G1915" s="14"/>
    </row>
    <row r="1916" spans="7:7">
      <c r="G1916" s="14"/>
    </row>
    <row r="1917" spans="7:7">
      <c r="G1917" s="14"/>
    </row>
    <row r="1918" spans="7:7">
      <c r="G1918" s="14"/>
    </row>
    <row r="1919" spans="7:7">
      <c r="G1919" s="14"/>
    </row>
    <row r="1920" spans="7:7">
      <c r="G1920" s="14"/>
    </row>
    <row r="1921" spans="7:7">
      <c r="G1921" s="14"/>
    </row>
    <row r="1922" spans="7:7">
      <c r="G1922" s="14"/>
    </row>
    <row r="1923" spans="7:7">
      <c r="G1923" s="14"/>
    </row>
    <row r="1924" spans="7:7">
      <c r="G1924" s="14"/>
    </row>
    <row r="1925" spans="7:7">
      <c r="G1925" s="14"/>
    </row>
    <row r="1926" spans="7:7">
      <c r="G1926" s="14"/>
    </row>
    <row r="1927" spans="7:7">
      <c r="G1927" s="14"/>
    </row>
    <row r="1928" spans="7:7">
      <c r="G1928" s="14"/>
    </row>
    <row r="1929" spans="7:7">
      <c r="G1929" s="14"/>
    </row>
    <row r="1930" spans="7:7">
      <c r="G1930" s="14"/>
    </row>
    <row r="1931" spans="7:7">
      <c r="G1931" s="14"/>
    </row>
    <row r="1932" spans="7:7">
      <c r="G1932" s="14"/>
    </row>
    <row r="1933" spans="7:7">
      <c r="G1933" s="14"/>
    </row>
    <row r="1934" spans="7:7">
      <c r="G1934" s="14"/>
    </row>
    <row r="1935" spans="7:7">
      <c r="G1935" s="14"/>
    </row>
    <row r="1936" spans="7:7">
      <c r="G1936" s="14"/>
    </row>
    <row r="1937" spans="7:7">
      <c r="G1937" s="14"/>
    </row>
    <row r="1938" spans="7:7">
      <c r="G1938" s="14"/>
    </row>
    <row r="1939" spans="7:7">
      <c r="G1939" s="14"/>
    </row>
    <row r="1940" spans="7:7">
      <c r="G1940" s="14"/>
    </row>
    <row r="1941" spans="7:7">
      <c r="G1941" s="14"/>
    </row>
    <row r="1942" spans="7:7">
      <c r="G1942" s="14"/>
    </row>
    <row r="1943" spans="7:7">
      <c r="G1943" s="14"/>
    </row>
    <row r="1944" spans="7:7">
      <c r="G1944" s="14"/>
    </row>
    <row r="1945" spans="7:7">
      <c r="G1945" s="14"/>
    </row>
    <row r="1946" spans="7:7">
      <c r="G1946" s="14"/>
    </row>
    <row r="1947" spans="7:7">
      <c r="G1947" s="14"/>
    </row>
    <row r="1948" spans="7:7">
      <c r="G1948" s="14"/>
    </row>
    <row r="1949" spans="7:7">
      <c r="G1949" s="14"/>
    </row>
    <row r="1950" spans="7:7">
      <c r="G1950" s="14"/>
    </row>
    <row r="1951" spans="7:7">
      <c r="G1951" s="14"/>
    </row>
    <row r="1952" spans="7:7">
      <c r="G1952" s="14"/>
    </row>
    <row r="1953" spans="7:7">
      <c r="G1953" s="14"/>
    </row>
    <row r="1954" spans="7:7">
      <c r="G1954" s="14"/>
    </row>
    <row r="1955" spans="7:7">
      <c r="G1955" s="14"/>
    </row>
    <row r="1956" spans="7:7">
      <c r="G1956" s="14"/>
    </row>
    <row r="1957" spans="7:7">
      <c r="G1957" s="14"/>
    </row>
    <row r="1958" spans="7:7">
      <c r="G1958" s="14"/>
    </row>
    <row r="1959" spans="7:7">
      <c r="G1959" s="14"/>
    </row>
    <row r="1960" spans="7:7">
      <c r="G1960" s="14"/>
    </row>
    <row r="1961" spans="7:7">
      <c r="G1961" s="14"/>
    </row>
    <row r="1962" spans="7:7">
      <c r="G1962" s="14"/>
    </row>
    <row r="1963" spans="7:7">
      <c r="G1963" s="14"/>
    </row>
    <row r="1964" spans="7:7">
      <c r="G1964" s="14"/>
    </row>
    <row r="1965" spans="7:7">
      <c r="G1965" s="14"/>
    </row>
    <row r="1966" spans="7:7">
      <c r="G1966" s="14"/>
    </row>
    <row r="1967" spans="7:7">
      <c r="G1967" s="14"/>
    </row>
    <row r="1968" spans="7:7">
      <c r="G1968" s="14"/>
    </row>
    <row r="1969" spans="7:7">
      <c r="G1969" s="14"/>
    </row>
    <row r="1970" spans="7:7">
      <c r="G1970" s="14"/>
    </row>
    <row r="1971" spans="7:7">
      <c r="G1971" s="14"/>
    </row>
    <row r="1972" spans="7:7">
      <c r="G1972" s="14"/>
    </row>
    <row r="1973" spans="7:7">
      <c r="G1973" s="14"/>
    </row>
    <row r="1974" spans="7:7">
      <c r="G1974" s="14"/>
    </row>
    <row r="1975" spans="7:7">
      <c r="G1975" s="14"/>
    </row>
    <row r="1976" spans="7:7">
      <c r="G1976" s="14"/>
    </row>
    <row r="1977" spans="7:7">
      <c r="G1977" s="14"/>
    </row>
    <row r="1978" spans="7:7">
      <c r="G1978" s="14"/>
    </row>
    <row r="1979" spans="7:7">
      <c r="G1979" s="14"/>
    </row>
    <row r="1980" spans="7:7">
      <c r="G1980" s="14"/>
    </row>
    <row r="1981" spans="7:7">
      <c r="G1981" s="14"/>
    </row>
    <row r="1982" spans="7:7">
      <c r="G1982" s="14"/>
    </row>
    <row r="1983" spans="7:7">
      <c r="G1983" s="14"/>
    </row>
    <row r="1984" spans="7:7">
      <c r="G1984" s="14"/>
    </row>
    <row r="1985" spans="7:7">
      <c r="G1985" s="14"/>
    </row>
    <row r="1986" spans="7:7">
      <c r="G1986" s="14"/>
    </row>
    <row r="1987" spans="7:7">
      <c r="G1987" s="14"/>
    </row>
    <row r="1988" spans="7:7">
      <c r="G1988" s="14"/>
    </row>
    <row r="1989" spans="7:7">
      <c r="G1989" s="14"/>
    </row>
    <row r="1990" spans="7:7">
      <c r="G1990" s="14"/>
    </row>
    <row r="1991" spans="7:7">
      <c r="G1991" s="14"/>
    </row>
    <row r="1992" spans="7:7">
      <c r="G1992" s="14"/>
    </row>
    <row r="1993" spans="7:7">
      <c r="G1993" s="14"/>
    </row>
    <row r="1994" spans="7:7">
      <c r="G1994" s="14"/>
    </row>
    <row r="1995" spans="7:7">
      <c r="G1995" s="14"/>
    </row>
    <row r="1996" spans="7:7">
      <c r="G1996" s="14"/>
    </row>
    <row r="1997" spans="7:7">
      <c r="G1997" s="14"/>
    </row>
    <row r="1998" spans="7:7">
      <c r="G1998" s="14"/>
    </row>
    <row r="1999" spans="7:7">
      <c r="G1999" s="14"/>
    </row>
    <row r="2000" spans="7:7">
      <c r="G2000" s="14"/>
    </row>
    <row r="2001" spans="7:7">
      <c r="G2001" s="14"/>
    </row>
    <row r="2002" spans="7:7">
      <c r="G2002" s="14"/>
    </row>
    <row r="2003" spans="7:7">
      <c r="G2003" s="14"/>
    </row>
    <row r="2004" spans="7:7">
      <c r="G2004" s="14"/>
    </row>
    <row r="2005" spans="7:7">
      <c r="G2005" s="14"/>
    </row>
    <row r="2006" spans="7:7">
      <c r="G2006" s="14"/>
    </row>
    <row r="2007" spans="7:7">
      <c r="G2007" s="14"/>
    </row>
    <row r="2008" spans="7:7">
      <c r="G2008" s="14"/>
    </row>
    <row r="2009" spans="7:7">
      <c r="G2009" s="14"/>
    </row>
    <row r="2010" spans="7:7">
      <c r="G2010" s="14"/>
    </row>
    <row r="2011" spans="7:7">
      <c r="G2011" s="14"/>
    </row>
    <row r="2012" spans="7:7">
      <c r="G2012" s="14"/>
    </row>
    <row r="2013" spans="7:7">
      <c r="G2013" s="14"/>
    </row>
    <row r="2014" spans="7:7">
      <c r="G2014" s="14"/>
    </row>
    <row r="2015" spans="7:7">
      <c r="G2015" s="14"/>
    </row>
    <row r="2016" spans="7:7">
      <c r="G2016" s="14"/>
    </row>
    <row r="2017" spans="7:7">
      <c r="G2017" s="14"/>
    </row>
    <row r="2018" spans="7:7">
      <c r="G2018" s="14"/>
    </row>
    <row r="2019" spans="7:7">
      <c r="G2019" s="14"/>
    </row>
    <row r="2020" spans="7:7">
      <c r="G2020" s="14"/>
    </row>
    <row r="2021" spans="7:7">
      <c r="G2021" s="14"/>
    </row>
    <row r="2022" spans="7:7">
      <c r="G2022" s="14"/>
    </row>
    <row r="2023" spans="7:7">
      <c r="G2023" s="14"/>
    </row>
    <row r="2024" spans="7:7">
      <c r="G2024" s="14"/>
    </row>
    <row r="2025" spans="7:7">
      <c r="G2025" s="14"/>
    </row>
    <row r="2026" spans="7:7">
      <c r="G2026" s="14"/>
    </row>
    <row r="2027" spans="7:7">
      <c r="G2027" s="14"/>
    </row>
    <row r="2028" spans="7:7">
      <c r="G2028" s="14"/>
    </row>
    <row r="2029" spans="7:7">
      <c r="G2029" s="14"/>
    </row>
    <row r="2030" spans="7:7">
      <c r="G2030" s="14"/>
    </row>
    <row r="2031" spans="7:7">
      <c r="G2031" s="14"/>
    </row>
    <row r="2032" spans="7:7">
      <c r="G2032" s="14"/>
    </row>
    <row r="2033" spans="7:7">
      <c r="G2033" s="14"/>
    </row>
    <row r="2034" spans="7:7">
      <c r="G2034" s="14"/>
    </row>
    <row r="2035" spans="7:7">
      <c r="G2035" s="14"/>
    </row>
    <row r="2036" spans="7:7">
      <c r="G2036" s="14"/>
    </row>
    <row r="2037" spans="7:7">
      <c r="G2037" s="14"/>
    </row>
    <row r="2038" spans="7:7">
      <c r="G2038" s="14"/>
    </row>
    <row r="2039" spans="7:7">
      <c r="G2039" s="14"/>
    </row>
    <row r="2040" spans="7:7">
      <c r="G2040" s="14"/>
    </row>
    <row r="2041" spans="7:7">
      <c r="G2041" s="14"/>
    </row>
    <row r="2042" spans="7:7">
      <c r="G2042" s="14"/>
    </row>
    <row r="2043" spans="7:7">
      <c r="G2043" s="14"/>
    </row>
    <row r="2044" spans="7:7">
      <c r="G2044" s="14"/>
    </row>
    <row r="2045" spans="7:7">
      <c r="G2045" s="14"/>
    </row>
    <row r="2046" spans="7:7">
      <c r="G2046" s="14"/>
    </row>
    <row r="2047" spans="7:7">
      <c r="G2047" s="14"/>
    </row>
    <row r="2048" spans="7:7">
      <c r="G2048" s="14"/>
    </row>
    <row r="2049" spans="7:7">
      <c r="G2049" s="14"/>
    </row>
    <row r="2050" spans="7:7">
      <c r="G2050" s="14"/>
    </row>
    <row r="2051" spans="7:7">
      <c r="G2051" s="14"/>
    </row>
    <row r="2052" spans="7:7">
      <c r="G2052" s="14"/>
    </row>
    <row r="2053" spans="7:7">
      <c r="G2053" s="14"/>
    </row>
    <row r="2054" spans="7:7">
      <c r="G2054" s="14"/>
    </row>
    <row r="2055" spans="7:7">
      <c r="G2055" s="14"/>
    </row>
    <row r="2056" spans="7:7">
      <c r="G2056" s="14"/>
    </row>
    <row r="2057" spans="7:7">
      <c r="G2057" s="14"/>
    </row>
    <row r="2058" spans="7:7">
      <c r="G2058" s="14"/>
    </row>
    <row r="2059" spans="7:7">
      <c r="G2059" s="14"/>
    </row>
    <row r="2060" spans="7:7">
      <c r="G2060" s="14"/>
    </row>
    <row r="2061" spans="7:7">
      <c r="G2061" s="14"/>
    </row>
    <row r="2062" spans="7:7">
      <c r="G2062" s="14"/>
    </row>
    <row r="2063" spans="7:7">
      <c r="G2063" s="14"/>
    </row>
    <row r="2064" spans="7:7">
      <c r="G2064" s="14"/>
    </row>
    <row r="2065" spans="7:7">
      <c r="G2065" s="14"/>
    </row>
    <row r="2066" spans="7:7">
      <c r="G2066" s="14"/>
    </row>
    <row r="2067" spans="7:7">
      <c r="G2067" s="14"/>
    </row>
    <row r="2068" spans="7:7">
      <c r="G2068" s="14"/>
    </row>
    <row r="2069" spans="7:7">
      <c r="G2069" s="14"/>
    </row>
    <row r="2070" spans="7:7">
      <c r="G2070" s="14"/>
    </row>
    <row r="2071" spans="7:7">
      <c r="G2071" s="14"/>
    </row>
    <row r="2072" spans="7:7">
      <c r="G2072" s="14"/>
    </row>
    <row r="2073" spans="7:7">
      <c r="G2073" s="14"/>
    </row>
    <row r="2074" spans="7:7">
      <c r="G2074" s="14"/>
    </row>
    <row r="2075" spans="7:7">
      <c r="G2075" s="14"/>
    </row>
    <row r="2076" spans="7:7">
      <c r="G2076" s="14"/>
    </row>
    <row r="2077" spans="7:7">
      <c r="G2077" s="14"/>
    </row>
    <row r="2078" spans="7:7">
      <c r="G2078" s="14"/>
    </row>
    <row r="2079" spans="7:7">
      <c r="G2079" s="14"/>
    </row>
    <row r="2080" spans="7:7">
      <c r="G2080" s="14"/>
    </row>
    <row r="2081" spans="7:7">
      <c r="G2081" s="14"/>
    </row>
    <row r="2082" spans="7:7">
      <c r="G2082" s="14"/>
    </row>
    <row r="2083" spans="7:7">
      <c r="G2083" s="14"/>
    </row>
    <row r="2084" spans="7:7">
      <c r="G2084" s="14"/>
    </row>
    <row r="2085" spans="7:7">
      <c r="G2085" s="14"/>
    </row>
    <row r="2086" spans="7:7">
      <c r="G2086" s="14"/>
    </row>
    <row r="2087" spans="7:7">
      <c r="G2087" s="14"/>
    </row>
    <row r="2088" spans="7:7">
      <c r="G2088" s="14"/>
    </row>
    <row r="2089" spans="7:7">
      <c r="G2089" s="14"/>
    </row>
    <row r="2090" spans="7:7">
      <c r="G2090" s="14"/>
    </row>
    <row r="2091" spans="7:7">
      <c r="G2091" s="14"/>
    </row>
    <row r="2092" spans="7:7">
      <c r="G2092" s="14"/>
    </row>
    <row r="2093" spans="7:7">
      <c r="G2093" s="14"/>
    </row>
    <row r="2094" spans="7:7">
      <c r="G2094" s="14"/>
    </row>
    <row r="2095" spans="7:7">
      <c r="G2095" s="14"/>
    </row>
    <row r="2096" spans="7:7">
      <c r="G2096" s="14"/>
    </row>
    <row r="2097" spans="7:7">
      <c r="G2097" s="14"/>
    </row>
    <row r="2098" spans="7:7">
      <c r="G2098" s="14"/>
    </row>
    <row r="2099" spans="7:7">
      <c r="G2099" s="14"/>
    </row>
    <row r="2100" spans="7:7">
      <c r="G2100" s="14"/>
    </row>
    <row r="2101" spans="7:7">
      <c r="G2101" s="14"/>
    </row>
    <row r="2102" spans="7:7">
      <c r="G2102" s="14"/>
    </row>
    <row r="2103" spans="7:7">
      <c r="G2103" s="14"/>
    </row>
    <row r="2104" spans="7:7">
      <c r="G2104" s="14"/>
    </row>
    <row r="2105" spans="7:7">
      <c r="G2105" s="14"/>
    </row>
    <row r="2106" spans="7:7">
      <c r="G2106" s="14"/>
    </row>
    <row r="2107" spans="7:7">
      <c r="G2107" s="14"/>
    </row>
    <row r="2108" spans="7:7">
      <c r="G2108" s="14"/>
    </row>
    <row r="2109" spans="7:7">
      <c r="G2109" s="14"/>
    </row>
    <row r="2110" spans="7:7">
      <c r="G2110" s="14"/>
    </row>
    <row r="2111" spans="7:7">
      <c r="G2111" s="14"/>
    </row>
    <row r="2112" spans="7:7">
      <c r="G2112" s="14"/>
    </row>
    <row r="2113" spans="7:7">
      <c r="G2113" s="14"/>
    </row>
    <row r="2114" spans="7:7">
      <c r="G2114" s="14"/>
    </row>
    <row r="2115" spans="7:7">
      <c r="G2115" s="14"/>
    </row>
    <row r="2116" spans="7:7">
      <c r="G2116" s="14"/>
    </row>
    <row r="2117" spans="7:7">
      <c r="G2117" s="14"/>
    </row>
    <row r="2118" spans="7:7">
      <c r="G2118" s="14"/>
    </row>
    <row r="2119" spans="7:7">
      <c r="G2119" s="14"/>
    </row>
    <row r="2120" spans="7:7">
      <c r="G2120" s="14"/>
    </row>
    <row r="2121" spans="7:7">
      <c r="G2121" s="14"/>
    </row>
    <row r="2122" spans="7:7">
      <c r="G2122" s="14"/>
    </row>
    <row r="2123" spans="7:7">
      <c r="G2123" s="14"/>
    </row>
    <row r="2124" spans="7:7">
      <c r="G2124" s="14"/>
    </row>
    <row r="2125" spans="7:7">
      <c r="G2125" s="14"/>
    </row>
    <row r="2126" spans="7:7">
      <c r="G2126" s="14"/>
    </row>
    <row r="2127" spans="7:7">
      <c r="G2127" s="14"/>
    </row>
    <row r="2128" spans="7:7">
      <c r="G2128" s="14"/>
    </row>
    <row r="2129" spans="7:7">
      <c r="G2129" s="14"/>
    </row>
    <row r="2130" spans="7:7">
      <c r="G2130" s="14"/>
    </row>
    <row r="2131" spans="7:7">
      <c r="G2131" s="14"/>
    </row>
    <row r="2132" spans="7:7">
      <c r="G2132" s="14"/>
    </row>
    <row r="2133" spans="7:7">
      <c r="G2133" s="14"/>
    </row>
    <row r="2134" spans="7:7">
      <c r="G2134" s="14"/>
    </row>
    <row r="2135" spans="7:7">
      <c r="G2135" s="14"/>
    </row>
    <row r="2136" spans="7:7">
      <c r="G2136" s="14"/>
    </row>
    <row r="2137" spans="7:7">
      <c r="G2137" s="14"/>
    </row>
    <row r="2138" spans="7:7">
      <c r="G2138" s="14"/>
    </row>
    <row r="2139" spans="7:7">
      <c r="G2139" s="14"/>
    </row>
    <row r="2140" spans="7:7">
      <c r="G2140" s="14"/>
    </row>
    <row r="2141" spans="7:7">
      <c r="G2141" s="14"/>
    </row>
    <row r="2142" spans="7:7">
      <c r="G2142" s="14"/>
    </row>
    <row r="2143" spans="7:7">
      <c r="G2143" s="14"/>
    </row>
    <row r="2144" spans="7:7">
      <c r="G2144" s="14"/>
    </row>
    <row r="2145" spans="7:7">
      <c r="G2145" s="14"/>
    </row>
    <row r="2146" spans="7:7">
      <c r="G2146" s="14"/>
    </row>
    <row r="2147" spans="7:7">
      <c r="G2147" s="14"/>
    </row>
    <row r="2148" spans="7:7">
      <c r="G2148" s="14"/>
    </row>
    <row r="2149" spans="7:7">
      <c r="G2149" s="14"/>
    </row>
    <row r="2150" spans="7:7">
      <c r="G2150" s="14"/>
    </row>
    <row r="2151" spans="7:7">
      <c r="G2151" s="14"/>
    </row>
    <row r="2152" spans="7:7">
      <c r="G2152" s="14"/>
    </row>
    <row r="2153" spans="7:7">
      <c r="G2153" s="14"/>
    </row>
    <row r="2154" spans="7:7">
      <c r="G2154" s="14"/>
    </row>
    <row r="2155" spans="7:7">
      <c r="G2155" s="14"/>
    </row>
    <row r="2156" spans="7:7">
      <c r="G2156" s="14"/>
    </row>
    <row r="2157" spans="7:7">
      <c r="G2157" s="14"/>
    </row>
    <row r="2158" spans="7:7">
      <c r="G2158" s="14"/>
    </row>
    <row r="2159" spans="7:7">
      <c r="G2159" s="14"/>
    </row>
    <row r="2160" spans="7:7">
      <c r="G2160" s="14"/>
    </row>
    <row r="2161" spans="7:7">
      <c r="G2161" s="14"/>
    </row>
    <row r="2162" spans="7:7">
      <c r="G2162" s="14"/>
    </row>
    <row r="2163" spans="7:7">
      <c r="G2163" s="14"/>
    </row>
    <row r="2164" spans="7:7">
      <c r="G2164" s="14"/>
    </row>
    <row r="2165" spans="7:7">
      <c r="G2165" s="14"/>
    </row>
    <row r="2166" spans="7:7">
      <c r="G2166" s="14"/>
    </row>
    <row r="2167" spans="7:7">
      <c r="G2167" s="14"/>
    </row>
    <row r="2168" spans="7:7">
      <c r="G2168" s="14"/>
    </row>
    <row r="2169" spans="7:7">
      <c r="G2169" s="14"/>
    </row>
    <row r="2170" spans="7:7">
      <c r="G2170" s="14"/>
    </row>
    <row r="2171" spans="7:7">
      <c r="G2171" s="14"/>
    </row>
    <row r="2172" spans="7:7">
      <c r="G2172" s="14"/>
    </row>
    <row r="2173" spans="7:7">
      <c r="G2173" s="14"/>
    </row>
    <row r="2174" spans="7:7">
      <c r="G2174" s="14"/>
    </row>
    <row r="2175" spans="7:7">
      <c r="G2175" s="14"/>
    </row>
    <row r="2176" spans="7:7">
      <c r="G2176" s="14"/>
    </row>
    <row r="2177" spans="7:7">
      <c r="G2177" s="14"/>
    </row>
    <row r="2178" spans="7:7">
      <c r="G2178" s="14"/>
    </row>
    <row r="2179" spans="7:7">
      <c r="G2179" s="14"/>
    </row>
    <row r="2180" spans="7:7">
      <c r="G2180" s="14"/>
    </row>
    <row r="2181" spans="7:7">
      <c r="G2181" s="14"/>
    </row>
    <row r="2182" spans="7:7">
      <c r="G2182" s="14"/>
    </row>
    <row r="2183" spans="7:7">
      <c r="G2183" s="14"/>
    </row>
    <row r="2184" spans="7:7">
      <c r="G2184" s="14"/>
    </row>
    <row r="2185" spans="7:7">
      <c r="G2185" s="14"/>
    </row>
    <row r="2186" spans="7:7">
      <c r="G2186" s="14"/>
    </row>
    <row r="2187" spans="7:7">
      <c r="G2187" s="14"/>
    </row>
    <row r="2188" spans="7:7">
      <c r="G2188" s="14"/>
    </row>
    <row r="2189" spans="7:7">
      <c r="G2189" s="14"/>
    </row>
    <row r="2190" spans="7:7">
      <c r="G2190" s="14"/>
    </row>
    <row r="2191" spans="7:7">
      <c r="G2191" s="14"/>
    </row>
    <row r="2192" spans="7:7">
      <c r="G2192" s="14"/>
    </row>
    <row r="2193" spans="7:7">
      <c r="G2193" s="14"/>
    </row>
    <row r="2194" spans="7:7">
      <c r="G2194" s="14"/>
    </row>
    <row r="2195" spans="7:7">
      <c r="G2195" s="14"/>
    </row>
    <row r="2196" spans="7:7">
      <c r="G2196" s="14"/>
    </row>
    <row r="2197" spans="7:7">
      <c r="G2197" s="14"/>
    </row>
    <row r="2198" spans="7:7">
      <c r="G2198" s="14"/>
    </row>
    <row r="2199" spans="7:7">
      <c r="G2199" s="14"/>
    </row>
    <row r="2200" spans="7:7">
      <c r="G2200" s="14"/>
    </row>
    <row r="2201" spans="7:7">
      <c r="G2201" s="14"/>
    </row>
    <row r="2202" spans="7:7">
      <c r="G2202" s="14"/>
    </row>
    <row r="2203" spans="7:7">
      <c r="G2203" s="14"/>
    </row>
    <row r="2204" spans="7:7">
      <c r="G2204" s="14"/>
    </row>
    <row r="2205" spans="7:7">
      <c r="G2205" s="14"/>
    </row>
    <row r="2206" spans="7:7">
      <c r="G2206" s="14"/>
    </row>
    <row r="2207" spans="7:7">
      <c r="G2207" s="14"/>
    </row>
    <row r="2208" spans="7:7">
      <c r="G2208" s="14"/>
    </row>
    <row r="2209" spans="7:7">
      <c r="G2209" s="14"/>
    </row>
    <row r="2210" spans="7:7">
      <c r="G2210" s="14"/>
    </row>
    <row r="2211" spans="7:7">
      <c r="G2211" s="14"/>
    </row>
    <row r="2212" spans="7:7">
      <c r="G2212" s="14"/>
    </row>
    <row r="2213" spans="7:7">
      <c r="G2213" s="14"/>
    </row>
    <row r="2214" spans="7:7">
      <c r="G2214" s="14"/>
    </row>
    <row r="2215" spans="7:7">
      <c r="G2215" s="14"/>
    </row>
    <row r="2216" spans="7:7">
      <c r="G2216" s="14"/>
    </row>
    <row r="2217" spans="7:7">
      <c r="G2217" s="14"/>
    </row>
    <row r="2218" spans="7:7">
      <c r="G2218" s="14"/>
    </row>
    <row r="2219" spans="7:7">
      <c r="G2219" s="14"/>
    </row>
    <row r="2220" spans="7:7">
      <c r="G2220" s="14"/>
    </row>
    <row r="2221" spans="7:7">
      <c r="G2221" s="14"/>
    </row>
    <row r="2222" spans="7:7">
      <c r="G2222" s="14"/>
    </row>
    <row r="2223" spans="7:7">
      <c r="G2223" s="14"/>
    </row>
    <row r="2224" spans="7:7">
      <c r="G2224" s="14"/>
    </row>
    <row r="2225" spans="7:7">
      <c r="G2225" s="14"/>
    </row>
    <row r="2226" spans="7:7">
      <c r="G2226" s="14"/>
    </row>
    <row r="2227" spans="7:7">
      <c r="G2227" s="14"/>
    </row>
    <row r="2228" spans="7:7">
      <c r="G2228" s="14"/>
    </row>
    <row r="2229" spans="7:7">
      <c r="G2229" s="14"/>
    </row>
    <row r="2230" spans="7:7">
      <c r="G2230" s="14"/>
    </row>
    <row r="2231" spans="7:7">
      <c r="G2231" s="14"/>
    </row>
    <row r="2232" spans="7:7">
      <c r="G2232" s="14"/>
    </row>
    <row r="2233" spans="7:7">
      <c r="G2233" s="14"/>
    </row>
    <row r="2234" spans="7:7">
      <c r="G2234" s="14"/>
    </row>
    <row r="2235" spans="7:7">
      <c r="G2235" s="14"/>
    </row>
    <row r="2236" spans="7:7">
      <c r="G2236" s="14"/>
    </row>
    <row r="2237" spans="7:7">
      <c r="G2237" s="14"/>
    </row>
    <row r="2238" spans="7:7">
      <c r="G2238" s="14"/>
    </row>
    <row r="2239" spans="7:7">
      <c r="G2239" s="14"/>
    </row>
    <row r="2240" spans="7:7">
      <c r="G2240" s="14"/>
    </row>
    <row r="2241" spans="7:7">
      <c r="G2241" s="14"/>
    </row>
    <row r="2242" spans="7:7">
      <c r="G2242" s="14"/>
    </row>
    <row r="2243" spans="7:7">
      <c r="G2243" s="14"/>
    </row>
    <row r="2244" spans="7:7">
      <c r="G2244" s="14"/>
    </row>
    <row r="2245" spans="7:7">
      <c r="G2245" s="14"/>
    </row>
    <row r="2246" spans="7:7">
      <c r="G2246" s="14"/>
    </row>
    <row r="2247" spans="7:7">
      <c r="G2247" s="14"/>
    </row>
    <row r="2248" spans="7:7">
      <c r="G2248" s="14"/>
    </row>
    <row r="2249" spans="7:7">
      <c r="G2249" s="14"/>
    </row>
    <row r="2250" spans="7:7">
      <c r="G2250" s="14"/>
    </row>
    <row r="2251" spans="7:7">
      <c r="G2251" s="14"/>
    </row>
    <row r="2252" spans="7:7">
      <c r="G2252" s="14"/>
    </row>
    <row r="2253" spans="7:7">
      <c r="G2253" s="14"/>
    </row>
    <row r="2254" spans="7:7">
      <c r="G2254" s="14"/>
    </row>
    <row r="2255" spans="7:7">
      <c r="G2255" s="14"/>
    </row>
    <row r="2256" spans="7:7">
      <c r="G2256" s="14"/>
    </row>
    <row r="2257" spans="7:7">
      <c r="G2257" s="14"/>
    </row>
    <row r="2258" spans="7:7">
      <c r="G2258" s="14"/>
    </row>
    <row r="2259" spans="7:7">
      <c r="G2259" s="14"/>
    </row>
    <row r="2260" spans="7:7">
      <c r="G2260" s="14"/>
    </row>
    <row r="2261" spans="7:7">
      <c r="G2261" s="14"/>
    </row>
    <row r="2262" spans="7:7">
      <c r="G2262" s="14"/>
    </row>
    <row r="2263" spans="7:7">
      <c r="G2263" s="14"/>
    </row>
    <row r="2264" spans="7:7">
      <c r="G2264" s="14"/>
    </row>
    <row r="2265" spans="7:7">
      <c r="G2265" s="14"/>
    </row>
    <row r="2266" spans="7:7">
      <c r="G2266" s="14"/>
    </row>
    <row r="2267" spans="7:7">
      <c r="G2267" s="14"/>
    </row>
    <row r="2268" spans="7:7">
      <c r="G2268" s="14"/>
    </row>
    <row r="2269" spans="7:7">
      <c r="G2269" s="14"/>
    </row>
    <row r="2270" spans="7:7">
      <c r="G2270" s="14"/>
    </row>
    <row r="2271" spans="7:7">
      <c r="G2271" s="14"/>
    </row>
    <row r="2272" spans="7:7">
      <c r="G2272" s="14"/>
    </row>
    <row r="2273" spans="7:7">
      <c r="G2273" s="14"/>
    </row>
    <row r="2274" spans="7:7">
      <c r="G2274" s="14"/>
    </row>
    <row r="2275" spans="7:7">
      <c r="G2275" s="14"/>
    </row>
    <row r="2276" spans="7:7">
      <c r="G2276" s="14"/>
    </row>
    <row r="2277" spans="7:7">
      <c r="G2277" s="14"/>
    </row>
    <row r="2278" spans="7:7">
      <c r="G2278" s="14"/>
    </row>
    <row r="2279" spans="7:7">
      <c r="G2279" s="14"/>
    </row>
    <row r="2280" spans="7:7">
      <c r="G2280" s="14"/>
    </row>
    <row r="2281" spans="7:7">
      <c r="G2281" s="14"/>
    </row>
    <row r="2282" spans="7:7">
      <c r="G2282" s="14"/>
    </row>
    <row r="2283" spans="7:7">
      <c r="G2283" s="14"/>
    </row>
    <row r="2284" spans="7:7">
      <c r="G2284" s="14"/>
    </row>
    <row r="2285" spans="7:7">
      <c r="G2285" s="14"/>
    </row>
    <row r="2286" spans="7:7">
      <c r="G2286" s="14"/>
    </row>
    <row r="2287" spans="7:7">
      <c r="G2287" s="14"/>
    </row>
    <row r="2288" spans="7:7">
      <c r="G2288" s="14"/>
    </row>
    <row r="2289" spans="7:7">
      <c r="G2289" s="14"/>
    </row>
    <row r="2290" spans="7:7">
      <c r="G2290" s="14"/>
    </row>
    <row r="2291" spans="7:7">
      <c r="G2291" s="14"/>
    </row>
    <row r="2292" spans="7:7">
      <c r="G2292" s="14"/>
    </row>
    <row r="2293" spans="7:7">
      <c r="G2293" s="14"/>
    </row>
    <row r="2294" spans="7:7">
      <c r="G2294" s="14"/>
    </row>
    <row r="2295" spans="7:7">
      <c r="G2295" s="14"/>
    </row>
    <row r="2296" spans="7:7">
      <c r="G2296" s="14"/>
    </row>
    <row r="2297" spans="7:7">
      <c r="G2297" s="14"/>
    </row>
    <row r="2298" spans="7:7">
      <c r="G2298" s="14"/>
    </row>
    <row r="2299" spans="7:7">
      <c r="G2299" s="14"/>
    </row>
    <row r="2300" spans="7:7">
      <c r="G2300" s="14"/>
    </row>
    <row r="2301" spans="7:7">
      <c r="G2301" s="14"/>
    </row>
    <row r="2302" spans="7:7">
      <c r="G2302" s="14"/>
    </row>
    <row r="2303" spans="7:7">
      <c r="G2303" s="14"/>
    </row>
    <row r="2304" spans="7:7">
      <c r="G2304" s="14"/>
    </row>
    <row r="2305" spans="7:7">
      <c r="G2305" s="14"/>
    </row>
    <row r="2306" spans="7:7">
      <c r="G2306" s="14"/>
    </row>
    <row r="2307" spans="7:7">
      <c r="G2307" s="14"/>
    </row>
    <row r="2308" spans="7:7">
      <c r="G2308" s="14"/>
    </row>
    <row r="2309" spans="7:7">
      <c r="G2309" s="14"/>
    </row>
    <row r="2310" spans="7:7">
      <c r="G2310" s="14"/>
    </row>
    <row r="2311" spans="7:7">
      <c r="G2311" s="14"/>
    </row>
    <row r="2312" spans="7:7">
      <c r="G2312" s="14"/>
    </row>
    <row r="2313" spans="7:7">
      <c r="G2313" s="14"/>
    </row>
    <row r="2314" spans="7:7">
      <c r="G2314" s="14"/>
    </row>
    <row r="2315" spans="7:7">
      <c r="G2315" s="14"/>
    </row>
    <row r="2316" spans="7:7">
      <c r="G2316" s="14"/>
    </row>
    <row r="2317" spans="7:7">
      <c r="G2317" s="14"/>
    </row>
    <row r="2318" spans="7:7">
      <c r="G2318" s="14"/>
    </row>
    <row r="2319" spans="7:7">
      <c r="G2319" s="14"/>
    </row>
    <row r="2320" spans="7:7">
      <c r="G2320" s="14"/>
    </row>
    <row r="2321" spans="7:7">
      <c r="G2321" s="14"/>
    </row>
    <row r="2322" spans="7:7">
      <c r="G2322" s="14"/>
    </row>
    <row r="2323" spans="7:7">
      <c r="G2323" s="14"/>
    </row>
    <row r="2324" spans="7:7">
      <c r="G2324" s="14"/>
    </row>
    <row r="2325" spans="7:7">
      <c r="G2325" s="14"/>
    </row>
    <row r="2326" spans="7:7">
      <c r="G2326" s="14"/>
    </row>
    <row r="2327" spans="7:7">
      <c r="G2327" s="14"/>
    </row>
    <row r="2328" spans="7:7">
      <c r="G2328" s="14"/>
    </row>
    <row r="2329" spans="7:7">
      <c r="G2329" s="14"/>
    </row>
    <row r="2330" spans="7:7">
      <c r="G2330" s="14"/>
    </row>
    <row r="2331" spans="7:7">
      <c r="G2331" s="14"/>
    </row>
    <row r="2332" spans="7:7">
      <c r="G2332" s="14"/>
    </row>
    <row r="2333" spans="7:7">
      <c r="G2333" s="14"/>
    </row>
    <row r="2334" spans="7:7">
      <c r="G2334" s="14"/>
    </row>
    <row r="2335" spans="7:7">
      <c r="G2335" s="14"/>
    </row>
    <row r="2336" spans="7:7">
      <c r="G2336" s="14"/>
    </row>
    <row r="2337" spans="7:7">
      <c r="G2337" s="14"/>
    </row>
    <row r="2338" spans="7:7">
      <c r="G2338" s="14"/>
    </row>
    <row r="2339" spans="7:7">
      <c r="G2339" s="14"/>
    </row>
    <row r="2340" spans="7:7">
      <c r="G2340" s="14"/>
    </row>
    <row r="2341" spans="7:7">
      <c r="G2341" s="14"/>
    </row>
    <row r="2342" spans="7:7">
      <c r="G2342" s="14"/>
    </row>
    <row r="2343" spans="7:7">
      <c r="G2343" s="14"/>
    </row>
    <row r="2344" spans="7:7">
      <c r="G2344" s="14"/>
    </row>
    <row r="2345" spans="7:7">
      <c r="G2345" s="14"/>
    </row>
    <row r="2346" spans="7:7">
      <c r="G2346" s="14"/>
    </row>
    <row r="2347" spans="7:7">
      <c r="G2347" s="14"/>
    </row>
    <row r="2348" spans="7:7">
      <c r="G2348" s="14"/>
    </row>
    <row r="2349" spans="7:7">
      <c r="G2349" s="14"/>
    </row>
    <row r="2350" spans="7:7">
      <c r="G2350" s="14"/>
    </row>
    <row r="2351" spans="7:7">
      <c r="G2351" s="14"/>
    </row>
    <row r="2352" spans="7:7">
      <c r="G2352" s="14"/>
    </row>
    <row r="2353" spans="7:7">
      <c r="G2353" s="14"/>
    </row>
    <row r="2354" spans="7:7">
      <c r="G2354" s="14"/>
    </row>
    <row r="2355" spans="7:7">
      <c r="G2355" s="14"/>
    </row>
    <row r="2356" spans="7:7">
      <c r="G2356" s="14"/>
    </row>
    <row r="2357" spans="7:7">
      <c r="G2357" s="14"/>
    </row>
    <row r="2358" spans="7:7">
      <c r="G2358" s="14"/>
    </row>
    <row r="2359" spans="7:7">
      <c r="G2359" s="14"/>
    </row>
    <row r="2360" spans="7:7">
      <c r="G2360" s="14"/>
    </row>
    <row r="2361" spans="7:7">
      <c r="G2361" s="14"/>
    </row>
    <row r="2362" spans="7:7">
      <c r="G2362" s="14"/>
    </row>
    <row r="2363" spans="7:7">
      <c r="G2363" s="14"/>
    </row>
    <row r="2364" spans="7:7">
      <c r="G2364" s="14"/>
    </row>
    <row r="2365" spans="7:7">
      <c r="G2365" s="14"/>
    </row>
    <row r="2366" spans="7:7">
      <c r="G2366" s="14"/>
    </row>
    <row r="2367" spans="7:7">
      <c r="G2367" s="14"/>
    </row>
    <row r="2368" spans="7:7">
      <c r="G2368" s="14"/>
    </row>
    <row r="2369" spans="7:7">
      <c r="G2369" s="14"/>
    </row>
    <row r="2370" spans="7:7">
      <c r="G2370" s="14"/>
    </row>
    <row r="2371" spans="7:7">
      <c r="G2371" s="14"/>
    </row>
    <row r="2372" spans="7:7">
      <c r="G2372" s="14"/>
    </row>
    <row r="2373" spans="7:7">
      <c r="G2373" s="14"/>
    </row>
    <row r="2374" spans="7:7">
      <c r="G2374" s="14"/>
    </row>
    <row r="2375" spans="7:7">
      <c r="G2375" s="14"/>
    </row>
    <row r="2376" spans="7:7">
      <c r="G2376" s="14"/>
    </row>
    <row r="2377" spans="7:7">
      <c r="G2377" s="14"/>
    </row>
    <row r="2378" spans="7:7">
      <c r="G2378" s="14"/>
    </row>
    <row r="2379" spans="7:7">
      <c r="G2379" s="14"/>
    </row>
    <row r="2380" spans="7:7">
      <c r="G2380" s="14"/>
    </row>
    <row r="2381" spans="7:7">
      <c r="G2381" s="14"/>
    </row>
    <row r="2382" spans="7:7">
      <c r="G2382" s="14"/>
    </row>
    <row r="2383" spans="7:7">
      <c r="G2383" s="14"/>
    </row>
    <row r="2384" spans="7:7">
      <c r="G2384" s="14"/>
    </row>
    <row r="2385" spans="7:7">
      <c r="G2385" s="14"/>
    </row>
    <row r="2386" spans="7:7">
      <c r="G2386" s="14"/>
    </row>
    <row r="2387" spans="7:7">
      <c r="G2387" s="14"/>
    </row>
    <row r="2388" spans="7:7">
      <c r="G2388" s="14"/>
    </row>
    <row r="2389" spans="7:7">
      <c r="G2389" s="14"/>
    </row>
    <row r="2390" spans="7:7">
      <c r="G2390" s="14"/>
    </row>
    <row r="2391" spans="7:7">
      <c r="G2391" s="14"/>
    </row>
    <row r="2392" spans="7:7">
      <c r="G2392" s="14"/>
    </row>
    <row r="2393" spans="7:7">
      <c r="G2393" s="14"/>
    </row>
    <row r="2394" spans="7:7">
      <c r="G2394" s="14"/>
    </row>
    <row r="2395" spans="7:7">
      <c r="G2395" s="14"/>
    </row>
    <row r="2396" spans="7:7">
      <c r="G2396" s="14"/>
    </row>
    <row r="2397" spans="7:7">
      <c r="G2397" s="14"/>
    </row>
    <row r="2398" spans="7:7">
      <c r="G2398" s="14"/>
    </row>
    <row r="2399" spans="7:7">
      <c r="G2399" s="14"/>
    </row>
    <row r="2400" spans="7:7">
      <c r="G2400" s="14"/>
    </row>
    <row r="2401" spans="7:7">
      <c r="G2401" s="14"/>
    </row>
    <row r="2402" spans="7:7">
      <c r="G2402" s="14"/>
    </row>
    <row r="2403" spans="7:7">
      <c r="G2403" s="14"/>
    </row>
    <row r="2404" spans="7:7">
      <c r="G2404" s="14"/>
    </row>
    <row r="2405" spans="7:7">
      <c r="G2405" s="14"/>
    </row>
    <row r="2406" spans="7:7">
      <c r="G2406" s="14"/>
    </row>
    <row r="2407" spans="7:7">
      <c r="G2407" s="14"/>
    </row>
    <row r="2408" spans="7:7">
      <c r="G2408" s="14"/>
    </row>
    <row r="2409" spans="7:7">
      <c r="G2409" s="14"/>
    </row>
    <row r="2410" spans="7:7">
      <c r="G2410" s="14"/>
    </row>
    <row r="2411" spans="7:7">
      <c r="G2411" s="14"/>
    </row>
    <row r="2412" spans="7:7">
      <c r="G2412" s="14"/>
    </row>
    <row r="2413" spans="7:7">
      <c r="G2413" s="14"/>
    </row>
    <row r="2414" spans="7:7">
      <c r="G2414" s="14"/>
    </row>
    <row r="2415" spans="7:7">
      <c r="G2415" s="14"/>
    </row>
    <row r="2416" spans="7:7">
      <c r="G2416" s="14"/>
    </row>
    <row r="2417" spans="7:7">
      <c r="G2417" s="14"/>
    </row>
    <row r="2418" spans="7:7">
      <c r="G2418" s="14"/>
    </row>
    <row r="2419" spans="7:7">
      <c r="G2419" s="14"/>
    </row>
    <row r="2420" spans="7:7">
      <c r="G2420" s="14"/>
    </row>
    <row r="2421" spans="7:7">
      <c r="G2421" s="14"/>
    </row>
    <row r="2422" spans="7:7">
      <c r="G2422" s="14"/>
    </row>
    <row r="2423" spans="7:7">
      <c r="G2423" s="14"/>
    </row>
    <row r="2424" spans="7:7">
      <c r="G2424" s="14"/>
    </row>
    <row r="2425" spans="7:7">
      <c r="G2425" s="14"/>
    </row>
    <row r="2426" spans="7:7">
      <c r="G2426" s="14"/>
    </row>
    <row r="2427" spans="7:7">
      <c r="G2427" s="14"/>
    </row>
    <row r="2428" spans="7:7">
      <c r="G2428" s="14"/>
    </row>
    <row r="2429" spans="7:7">
      <c r="G2429" s="14"/>
    </row>
    <row r="2430" spans="7:7">
      <c r="G2430" s="14"/>
    </row>
    <row r="2431" spans="7:7">
      <c r="G2431" s="14"/>
    </row>
    <row r="2432" spans="7:7">
      <c r="G2432" s="14"/>
    </row>
    <row r="2433" spans="7:7">
      <c r="G2433" s="14"/>
    </row>
    <row r="2434" spans="7:7">
      <c r="G2434" s="14"/>
    </row>
    <row r="2435" spans="7:7">
      <c r="G2435" s="14"/>
    </row>
    <row r="2436" spans="7:7">
      <c r="G2436" s="14"/>
    </row>
    <row r="2437" spans="7:7">
      <c r="G2437" s="14"/>
    </row>
    <row r="2438" spans="7:7">
      <c r="G2438" s="14"/>
    </row>
    <row r="2439" spans="7:7">
      <c r="G2439" s="14"/>
    </row>
    <row r="2440" spans="7:7">
      <c r="G2440" s="14"/>
    </row>
    <row r="2441" spans="7:7">
      <c r="G2441" s="14"/>
    </row>
    <row r="2442" spans="7:7">
      <c r="G2442" s="14"/>
    </row>
    <row r="2443" spans="7:7">
      <c r="G2443" s="14"/>
    </row>
    <row r="2444" spans="7:7">
      <c r="G2444" s="14"/>
    </row>
    <row r="2445" spans="7:7">
      <c r="G2445" s="14"/>
    </row>
    <row r="2446" spans="7:7">
      <c r="G2446" s="14"/>
    </row>
    <row r="2447" spans="7:7">
      <c r="G2447" s="14"/>
    </row>
    <row r="2448" spans="7:7">
      <c r="G2448" s="14"/>
    </row>
    <row r="2449" spans="7:7">
      <c r="G2449" s="14"/>
    </row>
    <row r="2450" spans="7:7">
      <c r="G2450" s="14"/>
    </row>
    <row r="2451" spans="7:7">
      <c r="G2451" s="14"/>
    </row>
    <row r="2452" spans="7:7">
      <c r="G2452" s="14"/>
    </row>
    <row r="2453" spans="7:7">
      <c r="G2453" s="14"/>
    </row>
    <row r="2454" spans="7:7">
      <c r="G2454" s="14"/>
    </row>
    <row r="2455" spans="7:7">
      <c r="G2455" s="14"/>
    </row>
    <row r="2456" spans="7:7">
      <c r="G2456" s="14"/>
    </row>
    <row r="2457" spans="7:7">
      <c r="G2457" s="14"/>
    </row>
    <row r="2458" spans="7:7">
      <c r="G2458" s="14"/>
    </row>
    <row r="2459" spans="7:7">
      <c r="G2459" s="14"/>
    </row>
    <row r="2460" spans="7:7">
      <c r="G2460" s="14"/>
    </row>
    <row r="2461" spans="7:7">
      <c r="G2461" s="14"/>
    </row>
    <row r="2462" spans="7:7">
      <c r="G2462" s="14"/>
    </row>
    <row r="2463" spans="7:7">
      <c r="G2463" s="14"/>
    </row>
    <row r="2464" spans="7:7">
      <c r="G2464" s="14"/>
    </row>
    <row r="2465" spans="7:7">
      <c r="G2465" s="14"/>
    </row>
    <row r="2466" spans="7:7">
      <c r="G2466" s="14"/>
    </row>
    <row r="2467" spans="7:7">
      <c r="G2467" s="14"/>
    </row>
    <row r="2468" spans="7:7">
      <c r="G2468" s="14"/>
    </row>
    <row r="2469" spans="7:7">
      <c r="G2469" s="14"/>
    </row>
    <row r="2470" spans="7:7">
      <c r="G2470" s="14"/>
    </row>
    <row r="2471" spans="7:7">
      <c r="G2471" s="14"/>
    </row>
    <row r="2472" spans="7:7">
      <c r="G2472" s="14"/>
    </row>
    <row r="2473" spans="7:7">
      <c r="G2473" s="14"/>
    </row>
    <row r="2474" spans="7:7">
      <c r="G2474" s="14"/>
    </row>
    <row r="2475" spans="7:7">
      <c r="G2475" s="14"/>
    </row>
    <row r="2476" spans="7:7">
      <c r="G2476" s="14"/>
    </row>
    <row r="2477" spans="7:7">
      <c r="G2477" s="14"/>
    </row>
    <row r="2478" spans="7:7">
      <c r="G2478" s="14"/>
    </row>
    <row r="2479" spans="7:7">
      <c r="G2479" s="14"/>
    </row>
    <row r="2480" spans="7:7">
      <c r="G2480" s="14"/>
    </row>
    <row r="2481" spans="7:7">
      <c r="G2481" s="14"/>
    </row>
    <row r="2482" spans="7:7">
      <c r="G2482" s="14"/>
    </row>
    <row r="2483" spans="7:7">
      <c r="G2483" s="14"/>
    </row>
    <row r="2484" spans="7:7">
      <c r="G2484" s="14"/>
    </row>
    <row r="2485" spans="7:7">
      <c r="G2485" s="14"/>
    </row>
    <row r="2486" spans="7:7">
      <c r="G2486" s="14"/>
    </row>
    <row r="2487" spans="7:7">
      <c r="G2487" s="14"/>
    </row>
    <row r="2488" spans="7:7">
      <c r="G2488" s="14"/>
    </row>
    <row r="2489" spans="7:7">
      <c r="G2489" s="14"/>
    </row>
    <row r="2490" spans="7:7">
      <c r="G2490" s="14"/>
    </row>
    <row r="2491" spans="7:7">
      <c r="G2491" s="14"/>
    </row>
    <row r="2492" spans="7:7">
      <c r="G2492" s="14"/>
    </row>
    <row r="2493" spans="7:7">
      <c r="G2493" s="14"/>
    </row>
    <row r="2494" spans="7:7">
      <c r="G2494" s="14"/>
    </row>
    <row r="2495" spans="7:7">
      <c r="G2495" s="14"/>
    </row>
    <row r="2496" spans="7:7">
      <c r="G2496" s="14"/>
    </row>
    <row r="2497" spans="7:7">
      <c r="G2497" s="14"/>
    </row>
    <row r="2498" spans="7:7">
      <c r="G2498" s="14"/>
    </row>
    <row r="2499" spans="7:7">
      <c r="G2499" s="14"/>
    </row>
    <row r="2500" spans="7:7">
      <c r="G2500" s="14"/>
    </row>
    <row r="2501" spans="7:7">
      <c r="G2501" s="14"/>
    </row>
    <row r="2502" spans="7:7">
      <c r="G2502" s="14"/>
    </row>
    <row r="2503" spans="7:7">
      <c r="G2503" s="14"/>
    </row>
    <row r="2504" spans="7:7">
      <c r="G2504" s="14"/>
    </row>
    <row r="2505" spans="7:7">
      <c r="G2505" s="14"/>
    </row>
    <row r="2506" spans="7:7">
      <c r="G2506" s="14"/>
    </row>
    <row r="2507" spans="7:7">
      <c r="G2507" s="14"/>
    </row>
    <row r="2508" spans="7:7">
      <c r="G2508" s="14"/>
    </row>
    <row r="2509" spans="7:7">
      <c r="G2509" s="14"/>
    </row>
    <row r="2510" spans="7:7">
      <c r="G2510" s="14"/>
    </row>
    <row r="2511" spans="7:7">
      <c r="G2511" s="14"/>
    </row>
    <row r="2512" spans="7:7">
      <c r="G2512" s="14"/>
    </row>
    <row r="2513" spans="7:7">
      <c r="G2513" s="14"/>
    </row>
    <row r="2514" spans="7:7">
      <c r="G2514" s="14"/>
    </row>
    <row r="2515" spans="7:7">
      <c r="G2515" s="14"/>
    </row>
    <row r="2516" spans="7:7">
      <c r="G2516" s="14"/>
    </row>
    <row r="2517" spans="7:7">
      <c r="G2517" s="14"/>
    </row>
    <row r="2518" spans="7:7">
      <c r="G2518" s="14"/>
    </row>
    <row r="2519" spans="7:7">
      <c r="G2519" s="14"/>
    </row>
    <row r="2520" spans="7:7">
      <c r="G2520" s="14"/>
    </row>
    <row r="2521" spans="7:7">
      <c r="G2521" s="14"/>
    </row>
    <row r="2522" spans="7:7">
      <c r="G2522" s="14"/>
    </row>
    <row r="2523" spans="7:7">
      <c r="G2523" s="14"/>
    </row>
    <row r="2524" spans="7:7">
      <c r="G2524" s="14"/>
    </row>
    <row r="2525" spans="7:7">
      <c r="G2525" s="14"/>
    </row>
    <row r="2526" spans="7:7">
      <c r="G2526" s="14"/>
    </row>
    <row r="2527" spans="7:7">
      <c r="G2527" s="14"/>
    </row>
    <row r="2528" spans="7:7">
      <c r="G2528" s="14"/>
    </row>
    <row r="2529" spans="7:7">
      <c r="G2529" s="14"/>
    </row>
    <row r="2530" spans="7:7">
      <c r="G2530" s="14"/>
    </row>
    <row r="2531" spans="7:7">
      <c r="G2531" s="14"/>
    </row>
    <row r="2532" spans="7:7">
      <c r="G2532" s="14"/>
    </row>
    <row r="2533" spans="7:7">
      <c r="G2533" s="14"/>
    </row>
    <row r="2534" spans="7:7">
      <c r="G2534" s="14"/>
    </row>
    <row r="2535" spans="7:7">
      <c r="G2535" s="14"/>
    </row>
    <row r="2536" spans="7:7">
      <c r="G2536" s="14"/>
    </row>
    <row r="2537" spans="7:7">
      <c r="G2537" s="14"/>
    </row>
    <row r="2538" spans="7:7">
      <c r="G2538" s="14"/>
    </row>
    <row r="2539" spans="7:7">
      <c r="G2539" s="14"/>
    </row>
    <row r="2540" spans="7:7">
      <c r="G2540" s="14"/>
    </row>
    <row r="2541" spans="7:7">
      <c r="G2541" s="14"/>
    </row>
    <row r="2542" spans="7:7">
      <c r="G2542" s="14"/>
    </row>
    <row r="2543" spans="7:7">
      <c r="G2543" s="14"/>
    </row>
    <row r="2544" spans="7:7">
      <c r="G2544" s="14"/>
    </row>
    <row r="2545" spans="7:7">
      <c r="G2545" s="14"/>
    </row>
    <row r="2546" spans="7:7">
      <c r="G2546" s="14"/>
    </row>
    <row r="2547" spans="7:7">
      <c r="G2547" s="14"/>
    </row>
    <row r="2548" spans="7:7">
      <c r="G2548" s="14"/>
    </row>
    <row r="2549" spans="7:7">
      <c r="G2549" s="14"/>
    </row>
    <row r="2550" spans="7:7">
      <c r="G2550" s="14"/>
    </row>
    <row r="2551" spans="7:7">
      <c r="G2551" s="14"/>
    </row>
    <row r="2552" spans="7:7">
      <c r="G2552" s="14"/>
    </row>
    <row r="2553" spans="7:7">
      <c r="G2553" s="14"/>
    </row>
    <row r="2554" spans="7:7">
      <c r="G2554" s="14"/>
    </row>
    <row r="2555" spans="7:7">
      <c r="G2555" s="14"/>
    </row>
    <row r="2556" spans="7:7">
      <c r="G2556" s="14"/>
    </row>
    <row r="2557" spans="7:7">
      <c r="G2557" s="14"/>
    </row>
    <row r="2558" spans="7:7">
      <c r="G2558" s="14"/>
    </row>
    <row r="2559" spans="7:7">
      <c r="G2559" s="14"/>
    </row>
    <row r="2560" spans="7:7">
      <c r="G2560" s="14"/>
    </row>
    <row r="2561" spans="7:7">
      <c r="G2561" s="14"/>
    </row>
    <row r="2562" spans="7:7">
      <c r="G2562" s="14"/>
    </row>
    <row r="2563" spans="7:7">
      <c r="G2563" s="14"/>
    </row>
    <row r="2564" spans="7:7">
      <c r="G2564" s="14"/>
    </row>
    <row r="2565" spans="7:7">
      <c r="G2565" s="14"/>
    </row>
    <row r="2566" spans="7:7">
      <c r="G2566" s="14"/>
    </row>
    <row r="2567" spans="7:7">
      <c r="G2567" s="14"/>
    </row>
    <row r="2568" spans="7:7">
      <c r="G2568" s="14"/>
    </row>
    <row r="2569" spans="7:7">
      <c r="G2569" s="14"/>
    </row>
    <row r="2570" spans="7:7">
      <c r="G2570" s="14"/>
    </row>
    <row r="2571" spans="7:7">
      <c r="G2571" s="14"/>
    </row>
    <row r="2572" spans="7:7">
      <c r="G2572" s="14"/>
    </row>
    <row r="2573" spans="7:7">
      <c r="G2573" s="14"/>
    </row>
    <row r="2574" spans="7:7">
      <c r="G2574" s="14"/>
    </row>
    <row r="2575" spans="7:7">
      <c r="G2575" s="14"/>
    </row>
    <row r="2576" spans="7:7">
      <c r="G2576" s="14"/>
    </row>
    <row r="2577" spans="7:7">
      <c r="G2577" s="14"/>
    </row>
    <row r="2578" spans="7:7">
      <c r="G2578" s="14"/>
    </row>
    <row r="2579" spans="7:7">
      <c r="G2579" s="14"/>
    </row>
    <row r="2580" spans="7:7">
      <c r="G2580" s="14"/>
    </row>
    <row r="2581" spans="7:7">
      <c r="G2581" s="14"/>
    </row>
    <row r="2582" spans="7:7">
      <c r="G2582" s="14"/>
    </row>
    <row r="2583" spans="7:7">
      <c r="G2583" s="14"/>
    </row>
    <row r="2584" spans="7:7">
      <c r="G2584" s="14"/>
    </row>
    <row r="2585" spans="7:7">
      <c r="G2585" s="14"/>
    </row>
    <row r="2586" spans="7:7">
      <c r="G2586" s="14"/>
    </row>
    <row r="2587" spans="7:7">
      <c r="G2587" s="14"/>
    </row>
    <row r="2588" spans="7:7">
      <c r="G2588" s="14"/>
    </row>
    <row r="2589" spans="7:7">
      <c r="G2589" s="14"/>
    </row>
    <row r="2590" spans="7:7">
      <c r="G2590" s="14"/>
    </row>
    <row r="2591" spans="7:7">
      <c r="G2591" s="14"/>
    </row>
    <row r="2592" spans="7:7">
      <c r="G2592" s="14"/>
    </row>
    <row r="2593" spans="7:7">
      <c r="G2593" s="14"/>
    </row>
    <row r="2594" spans="7:7">
      <c r="G2594" s="14"/>
    </row>
    <row r="2595" spans="7:7">
      <c r="G2595" s="14"/>
    </row>
    <row r="2596" spans="7:7">
      <c r="G2596" s="14"/>
    </row>
    <row r="2597" spans="7:7">
      <c r="G2597" s="14"/>
    </row>
    <row r="2598" spans="7:7">
      <c r="G2598" s="14"/>
    </row>
    <row r="2599" spans="7:7">
      <c r="G2599" s="14"/>
    </row>
    <row r="2600" spans="7:7">
      <c r="G2600" s="14"/>
    </row>
    <row r="2601" spans="7:7">
      <c r="G2601" s="14"/>
    </row>
    <row r="2602" spans="7:7">
      <c r="G2602" s="14"/>
    </row>
    <row r="2603" spans="7:7">
      <c r="G2603" s="14"/>
    </row>
    <row r="2604" spans="7:7">
      <c r="G2604" s="14"/>
    </row>
    <row r="2605" spans="7:7">
      <c r="G2605" s="14"/>
    </row>
    <row r="2606" spans="7:7">
      <c r="G2606" s="14"/>
    </row>
    <row r="2607" spans="7:7">
      <c r="G2607" s="14"/>
    </row>
    <row r="2608" spans="7:7">
      <c r="G2608" s="14"/>
    </row>
    <row r="2609" spans="7:7">
      <c r="G2609" s="14"/>
    </row>
    <row r="2610" spans="7:7">
      <c r="G2610" s="14"/>
    </row>
    <row r="2611" spans="7:7">
      <c r="G2611" s="14"/>
    </row>
    <row r="2612" spans="7:7">
      <c r="G2612" s="14"/>
    </row>
    <row r="2613" spans="7:7">
      <c r="G2613" s="14"/>
    </row>
    <row r="2614" spans="7:7">
      <c r="G2614" s="14"/>
    </row>
    <row r="2615" spans="7:7">
      <c r="G2615" s="14"/>
    </row>
    <row r="2616" spans="7:7">
      <c r="G2616" s="14"/>
    </row>
    <row r="2617" spans="7:7">
      <c r="G2617" s="14"/>
    </row>
    <row r="2618" spans="7:7">
      <c r="G2618" s="14"/>
    </row>
    <row r="2619" spans="7:7">
      <c r="G2619" s="14"/>
    </row>
    <row r="2620" spans="7:7">
      <c r="G2620" s="14"/>
    </row>
    <row r="2621" spans="7:7">
      <c r="G2621" s="14"/>
    </row>
    <row r="2622" spans="7:7">
      <c r="G2622" s="14"/>
    </row>
    <row r="2623" spans="7:7">
      <c r="G2623" s="14"/>
    </row>
    <row r="2624" spans="7:7">
      <c r="G2624" s="14"/>
    </row>
    <row r="2625" spans="7:7">
      <c r="G2625" s="14"/>
    </row>
    <row r="2626" spans="7:7">
      <c r="G2626" s="14"/>
    </row>
    <row r="2627" spans="7:7">
      <c r="G2627" s="14"/>
    </row>
    <row r="2628" spans="7:7">
      <c r="G2628" s="14"/>
    </row>
    <row r="2629" spans="7:7">
      <c r="G2629" s="14"/>
    </row>
    <row r="2630" spans="7:7">
      <c r="G2630" s="14"/>
    </row>
    <row r="2631" spans="7:7">
      <c r="G2631" s="14"/>
    </row>
    <row r="2632" spans="7:7">
      <c r="G2632" s="14"/>
    </row>
    <row r="2633" spans="7:7">
      <c r="G2633" s="14"/>
    </row>
    <row r="2634" spans="7:7">
      <c r="G2634" s="14"/>
    </row>
    <row r="2635" spans="7:7">
      <c r="G2635" s="14"/>
    </row>
    <row r="2636" spans="7:7">
      <c r="G2636" s="14"/>
    </row>
    <row r="2637" spans="7:7">
      <c r="G2637" s="14"/>
    </row>
    <row r="2638" spans="7:7">
      <c r="G2638" s="14"/>
    </row>
    <row r="2639" spans="7:7">
      <c r="G2639" s="14"/>
    </row>
    <row r="2640" spans="7:7">
      <c r="G2640" s="14"/>
    </row>
    <row r="2641" spans="7:7">
      <c r="G2641" s="14"/>
    </row>
    <row r="2642" spans="7:7">
      <c r="G2642" s="14"/>
    </row>
    <row r="2643" spans="7:7">
      <c r="G2643" s="14"/>
    </row>
    <row r="2644" spans="7:7">
      <c r="G2644" s="14"/>
    </row>
    <row r="2645" spans="7:7">
      <c r="G2645" s="14"/>
    </row>
    <row r="2646" spans="7:7">
      <c r="G2646" s="14"/>
    </row>
    <row r="2647" spans="7:7">
      <c r="G2647" s="14"/>
    </row>
    <row r="2648" spans="7:7">
      <c r="G2648" s="14"/>
    </row>
    <row r="2649" spans="7:7">
      <c r="G2649" s="14"/>
    </row>
    <row r="2650" spans="7:7">
      <c r="G2650" s="14"/>
    </row>
    <row r="2651" spans="7:7">
      <c r="G2651" s="14"/>
    </row>
    <row r="2652" spans="7:7">
      <c r="G2652" s="14"/>
    </row>
    <row r="2653" spans="7:7">
      <c r="G2653" s="14"/>
    </row>
    <row r="2654" spans="7:7">
      <c r="G2654" s="14"/>
    </row>
    <row r="2655" spans="7:7">
      <c r="G2655" s="14"/>
    </row>
    <row r="2656" spans="7:7">
      <c r="G2656" s="14"/>
    </row>
    <row r="2657" spans="7:7">
      <c r="G2657" s="14"/>
    </row>
    <row r="2658" spans="7:7">
      <c r="G2658" s="14"/>
    </row>
    <row r="2659" spans="7:7">
      <c r="G2659" s="14"/>
    </row>
    <row r="2660" spans="7:7">
      <c r="G2660" s="14"/>
    </row>
    <row r="2661" spans="7:7">
      <c r="G2661" s="14"/>
    </row>
    <row r="2662" spans="7:7">
      <c r="G2662" s="14"/>
    </row>
    <row r="2663" spans="7:7">
      <c r="G2663" s="14"/>
    </row>
    <row r="2664" spans="7:7">
      <c r="G2664" s="14"/>
    </row>
    <row r="2665" spans="7:7">
      <c r="G2665" s="14"/>
    </row>
    <row r="2666" spans="7:7">
      <c r="G2666" s="14"/>
    </row>
    <row r="2667" spans="7:7">
      <c r="G2667" s="14"/>
    </row>
    <row r="2668" spans="7:7">
      <c r="G2668" s="14"/>
    </row>
    <row r="2669" spans="7:7">
      <c r="G2669" s="14"/>
    </row>
    <row r="2670" spans="7:7">
      <c r="G2670" s="14"/>
    </row>
    <row r="2671" spans="7:7">
      <c r="G2671" s="14"/>
    </row>
    <row r="2672" spans="7:7">
      <c r="G2672" s="14"/>
    </row>
    <row r="2673" spans="7:7">
      <c r="G2673" s="14"/>
    </row>
    <row r="2674" spans="7:7">
      <c r="G2674" s="14"/>
    </row>
    <row r="2675" spans="7:7">
      <c r="G2675" s="14"/>
    </row>
    <row r="2676" spans="7:7">
      <c r="G2676" s="14"/>
    </row>
    <row r="2677" spans="7:7">
      <c r="G2677" s="14"/>
    </row>
    <row r="2678" spans="7:7">
      <c r="G2678" s="14"/>
    </row>
    <row r="2679" spans="7:7">
      <c r="G2679" s="14"/>
    </row>
    <row r="2680" spans="7:7">
      <c r="G2680" s="14"/>
    </row>
    <row r="2681" spans="7:7">
      <c r="G2681" s="14"/>
    </row>
    <row r="2682" spans="7:7">
      <c r="G2682" s="14"/>
    </row>
    <row r="2683" spans="7:7">
      <c r="G2683" s="14"/>
    </row>
    <row r="2684" spans="7:7">
      <c r="G2684" s="14"/>
    </row>
    <row r="2685" spans="7:7">
      <c r="G2685" s="14"/>
    </row>
    <row r="2686" spans="7:7">
      <c r="G2686" s="14"/>
    </row>
    <row r="2687" spans="7:7">
      <c r="G2687" s="14"/>
    </row>
    <row r="2688" spans="7:7">
      <c r="G2688" s="14"/>
    </row>
    <row r="2689" spans="7:7">
      <c r="G2689" s="14"/>
    </row>
    <row r="2690" spans="7:7">
      <c r="G2690" s="14"/>
    </row>
    <row r="2691" spans="7:7">
      <c r="G2691" s="14"/>
    </row>
    <row r="2692" spans="7:7">
      <c r="G2692" s="14"/>
    </row>
    <row r="2693" spans="7:7">
      <c r="G2693" s="14"/>
    </row>
    <row r="2694" spans="7:7">
      <c r="G2694" s="14"/>
    </row>
    <row r="2695" spans="7:7">
      <c r="G2695" s="14"/>
    </row>
    <row r="2696" spans="7:7">
      <c r="G2696" s="14"/>
    </row>
    <row r="2697" spans="7:7">
      <c r="G2697" s="14"/>
    </row>
    <row r="2698" spans="7:7">
      <c r="G2698" s="14"/>
    </row>
    <row r="2699" spans="7:7">
      <c r="G2699" s="14"/>
    </row>
    <row r="2700" spans="7:7">
      <c r="G2700" s="14"/>
    </row>
    <row r="2701" spans="7:7">
      <c r="G2701" s="14"/>
    </row>
    <row r="2702" spans="7:7">
      <c r="G2702" s="14"/>
    </row>
    <row r="2703" spans="7:7">
      <c r="G2703" s="14"/>
    </row>
    <row r="2704" spans="7:7">
      <c r="G2704" s="14"/>
    </row>
    <row r="2705" spans="7:7">
      <c r="G2705" s="14"/>
    </row>
    <row r="2706" spans="7:7">
      <c r="G2706" s="14"/>
    </row>
    <row r="2707" spans="7:7">
      <c r="G2707" s="14"/>
    </row>
    <row r="2708" spans="7:7">
      <c r="G2708" s="14"/>
    </row>
    <row r="2709" spans="7:7">
      <c r="G2709" s="14"/>
    </row>
    <row r="2710" spans="7:7">
      <c r="G2710" s="14"/>
    </row>
    <row r="2711" spans="7:7">
      <c r="G2711" s="14"/>
    </row>
    <row r="2712" spans="7:7">
      <c r="G2712" s="14"/>
    </row>
    <row r="2713" spans="7:7">
      <c r="G2713" s="14"/>
    </row>
    <row r="2714" spans="7:7">
      <c r="G2714" s="14"/>
    </row>
    <row r="2715" spans="7:7">
      <c r="G2715" s="14"/>
    </row>
    <row r="2716" spans="7:7">
      <c r="G2716" s="14"/>
    </row>
    <row r="2717" spans="7:7">
      <c r="G2717" s="14"/>
    </row>
    <row r="2718" spans="7:7">
      <c r="G2718" s="14"/>
    </row>
    <row r="2719" spans="7:7">
      <c r="G2719" s="14"/>
    </row>
    <row r="2720" spans="7:7">
      <c r="G2720" s="14"/>
    </row>
    <row r="2721" spans="7:7">
      <c r="G2721" s="14"/>
    </row>
    <row r="2722" spans="7:7">
      <c r="G2722" s="14"/>
    </row>
    <row r="2723" spans="7:7">
      <c r="G2723" s="14"/>
    </row>
    <row r="2724" spans="7:7">
      <c r="G2724" s="14"/>
    </row>
    <row r="2725" spans="7:7">
      <c r="G2725" s="14"/>
    </row>
    <row r="2726" spans="7:7">
      <c r="G2726" s="14"/>
    </row>
    <row r="2727" spans="7:7">
      <c r="G2727" s="14"/>
    </row>
    <row r="2728" spans="7:7">
      <c r="G2728" s="14"/>
    </row>
    <row r="2729" spans="7:7">
      <c r="G2729" s="14"/>
    </row>
    <row r="2730" spans="7:7">
      <c r="G2730" s="14"/>
    </row>
    <row r="2731" spans="7:7">
      <c r="G2731" s="14"/>
    </row>
    <row r="2732" spans="7:7">
      <c r="G2732" s="14"/>
    </row>
    <row r="2733" spans="7:7">
      <c r="G2733" s="14"/>
    </row>
    <row r="2734" spans="7:7">
      <c r="G2734" s="14"/>
    </row>
    <row r="2735" spans="7:7">
      <c r="G2735" s="14"/>
    </row>
    <row r="2736" spans="7:7">
      <c r="G2736" s="14"/>
    </row>
    <row r="2737" spans="7:7">
      <c r="G2737" s="14"/>
    </row>
    <row r="2738" spans="7:7">
      <c r="G2738" s="14"/>
    </row>
    <row r="2739" spans="7:7">
      <c r="G2739" s="14"/>
    </row>
    <row r="2740" spans="7:7">
      <c r="G2740" s="14"/>
    </row>
    <row r="2741" spans="7:7">
      <c r="G2741" s="14"/>
    </row>
    <row r="2742" spans="7:7">
      <c r="G2742" s="14"/>
    </row>
    <row r="2743" spans="7:7">
      <c r="G2743" s="14"/>
    </row>
    <row r="2744" spans="7:7">
      <c r="G2744" s="14"/>
    </row>
    <row r="2745" spans="7:7">
      <c r="G2745" s="14"/>
    </row>
    <row r="2746" spans="7:7">
      <c r="G2746" s="14"/>
    </row>
    <row r="2747" spans="7:7">
      <c r="G2747" s="14"/>
    </row>
    <row r="2748" spans="7:7">
      <c r="G2748" s="14"/>
    </row>
    <row r="2749" spans="7:7">
      <c r="G2749" s="14"/>
    </row>
    <row r="2750" spans="7:7">
      <c r="G2750" s="14"/>
    </row>
    <row r="2751" spans="7:7">
      <c r="G2751" s="14"/>
    </row>
    <row r="2752" spans="7:7">
      <c r="G2752" s="14"/>
    </row>
    <row r="2753" spans="7:7">
      <c r="G2753" s="14"/>
    </row>
    <row r="2754" spans="7:7">
      <c r="G2754" s="14"/>
    </row>
    <row r="2755" spans="7:7">
      <c r="G2755" s="14"/>
    </row>
    <row r="2756" spans="7:7">
      <c r="G2756" s="14"/>
    </row>
    <row r="2757" spans="7:7">
      <c r="G2757" s="14"/>
    </row>
    <row r="2758" spans="7:7">
      <c r="G2758" s="14"/>
    </row>
    <row r="2759" spans="7:7">
      <c r="G2759" s="14"/>
    </row>
    <row r="2760" spans="7:7">
      <c r="G2760" s="14"/>
    </row>
    <row r="2761" spans="7:7">
      <c r="G2761" s="14"/>
    </row>
    <row r="2762" spans="7:7">
      <c r="G2762" s="14"/>
    </row>
    <row r="2763" spans="7:7">
      <c r="G2763" s="14"/>
    </row>
    <row r="2764" spans="7:7">
      <c r="G2764" s="14"/>
    </row>
    <row r="2765" spans="7:7">
      <c r="G2765" s="14"/>
    </row>
    <row r="2766" spans="7:7">
      <c r="G2766" s="14"/>
    </row>
    <row r="2767" spans="7:7">
      <c r="G2767" s="14"/>
    </row>
    <row r="2768" spans="7:7">
      <c r="G2768" s="14"/>
    </row>
    <row r="2769" spans="7:7">
      <c r="G2769" s="14"/>
    </row>
    <row r="2770" spans="7:7">
      <c r="G2770" s="14"/>
    </row>
    <row r="2771" spans="7:7">
      <c r="G2771" s="14"/>
    </row>
    <row r="2772" spans="7:7">
      <c r="G2772" s="14"/>
    </row>
    <row r="2773" spans="7:7">
      <c r="G2773" s="14"/>
    </row>
    <row r="2774" spans="7:7">
      <c r="G2774" s="14"/>
    </row>
    <row r="2775" spans="7:7">
      <c r="G2775" s="14"/>
    </row>
    <row r="2776" spans="7:7">
      <c r="G2776" s="14"/>
    </row>
    <row r="2777" spans="7:7">
      <c r="G2777" s="14"/>
    </row>
    <row r="2778" spans="7:7">
      <c r="G2778" s="14"/>
    </row>
    <row r="2779" spans="7:7">
      <c r="G2779" s="14"/>
    </row>
    <row r="2780" spans="7:7">
      <c r="G2780" s="14"/>
    </row>
    <row r="2781" spans="7:7">
      <c r="G2781" s="14"/>
    </row>
    <row r="2782" spans="7:7">
      <c r="G2782" s="14"/>
    </row>
    <row r="2783" spans="7:7">
      <c r="G2783" s="14"/>
    </row>
    <row r="2784" spans="7:7">
      <c r="G2784" s="14"/>
    </row>
    <row r="2785" spans="7:7">
      <c r="G2785" s="14"/>
    </row>
    <row r="2786" spans="7:7">
      <c r="G2786" s="14"/>
    </row>
    <row r="2787" spans="7:7">
      <c r="G2787" s="14"/>
    </row>
    <row r="2788" spans="7:7">
      <c r="G2788" s="14"/>
    </row>
    <row r="2789" spans="7:7">
      <c r="G2789" s="14"/>
    </row>
    <row r="2790" spans="7:7">
      <c r="G2790" s="14"/>
    </row>
    <row r="2791" spans="7:7">
      <c r="G2791" s="14"/>
    </row>
    <row r="2792" spans="7:7">
      <c r="G2792" s="14"/>
    </row>
    <row r="2793" spans="7:7">
      <c r="G2793" s="14"/>
    </row>
    <row r="2794" spans="7:7">
      <c r="G2794" s="14"/>
    </row>
    <row r="2795" spans="7:7">
      <c r="G2795" s="14"/>
    </row>
    <row r="2796" spans="7:7">
      <c r="G2796" s="14"/>
    </row>
    <row r="2797" spans="7:7">
      <c r="G2797" s="14"/>
    </row>
    <row r="2798" spans="7:7">
      <c r="G2798" s="14"/>
    </row>
    <row r="2799" spans="7:7">
      <c r="G2799" s="14"/>
    </row>
    <row r="2800" spans="7:7">
      <c r="G2800" s="14"/>
    </row>
    <row r="2801" spans="7:7">
      <c r="G2801" s="14"/>
    </row>
    <row r="2802" spans="7:7">
      <c r="G2802" s="14"/>
    </row>
    <row r="2803" spans="7:7">
      <c r="G2803" s="14"/>
    </row>
    <row r="2804" spans="7:7">
      <c r="G2804" s="14"/>
    </row>
    <row r="2805" spans="7:7">
      <c r="G2805" s="14"/>
    </row>
    <row r="2806" spans="7:7">
      <c r="G2806" s="14"/>
    </row>
    <row r="2807" spans="7:7">
      <c r="G2807" s="14"/>
    </row>
    <row r="2808" spans="7:7">
      <c r="G2808" s="14"/>
    </row>
    <row r="2809" spans="7:7">
      <c r="G2809" s="14"/>
    </row>
    <row r="2810" spans="7:7">
      <c r="G2810" s="14"/>
    </row>
    <row r="2811" spans="7:7">
      <c r="G2811" s="14"/>
    </row>
    <row r="2812" spans="7:7">
      <c r="G2812" s="14"/>
    </row>
    <row r="2813" spans="7:7">
      <c r="G2813" s="14"/>
    </row>
    <row r="2814" spans="7:7">
      <c r="G2814" s="14"/>
    </row>
    <row r="2815" spans="7:7">
      <c r="G2815" s="14"/>
    </row>
    <row r="2816" spans="7:7">
      <c r="G2816" s="14"/>
    </row>
    <row r="2817" spans="7:7">
      <c r="G2817" s="14"/>
    </row>
    <row r="2818" spans="7:7">
      <c r="G2818" s="14"/>
    </row>
    <row r="2819" spans="7:7">
      <c r="G2819" s="14"/>
    </row>
    <row r="2820" spans="7:7">
      <c r="G2820" s="14"/>
    </row>
    <row r="2821" spans="7:7">
      <c r="G2821" s="14"/>
    </row>
    <row r="2822" spans="7:7">
      <c r="G2822" s="14"/>
    </row>
    <row r="2823" spans="7:7">
      <c r="G2823" s="14"/>
    </row>
    <row r="2824" spans="7:7">
      <c r="G2824" s="14"/>
    </row>
    <row r="2825" spans="7:7">
      <c r="G2825" s="14"/>
    </row>
    <row r="2826" spans="7:7">
      <c r="G2826" s="14"/>
    </row>
    <row r="2827" spans="7:7">
      <c r="G2827" s="14"/>
    </row>
    <row r="2828" spans="7:7">
      <c r="G2828" s="14"/>
    </row>
    <row r="2829" spans="7:7">
      <c r="G2829" s="14"/>
    </row>
    <row r="2830" spans="7:7">
      <c r="G2830" s="14"/>
    </row>
    <row r="2831" spans="7:7">
      <c r="G2831" s="14"/>
    </row>
    <row r="2832" spans="7:7">
      <c r="G2832" s="14"/>
    </row>
    <row r="2833" spans="7:7">
      <c r="G2833" s="14"/>
    </row>
    <row r="2834" spans="7:7">
      <c r="G2834" s="14"/>
    </row>
    <row r="2835" spans="7:7">
      <c r="G2835" s="14"/>
    </row>
    <row r="2836" spans="7:7">
      <c r="G2836" s="14"/>
    </row>
    <row r="2837" spans="7:7">
      <c r="G2837" s="14"/>
    </row>
    <row r="2838" spans="7:7">
      <c r="G2838" s="14"/>
    </row>
    <row r="2839" spans="7:7">
      <c r="G2839" s="14"/>
    </row>
    <row r="2840" spans="7:7">
      <c r="G2840" s="14"/>
    </row>
    <row r="2841" spans="7:7">
      <c r="G2841" s="14"/>
    </row>
    <row r="2842" spans="7:7">
      <c r="G2842" s="14"/>
    </row>
    <row r="2843" spans="7:7">
      <c r="G2843" s="14"/>
    </row>
    <row r="2844" spans="7:7">
      <c r="G2844" s="14"/>
    </row>
    <row r="2845" spans="7:7">
      <c r="G2845" s="14"/>
    </row>
    <row r="2846" spans="7:7">
      <c r="G2846" s="14"/>
    </row>
    <row r="2847" spans="7:7">
      <c r="G2847" s="14"/>
    </row>
    <row r="2848" spans="7:7">
      <c r="G2848" s="14"/>
    </row>
    <row r="2849" spans="7:7">
      <c r="G2849" s="14"/>
    </row>
    <row r="2850" spans="7:7">
      <c r="G2850" s="14"/>
    </row>
    <row r="2851" spans="7:7">
      <c r="G2851" s="14"/>
    </row>
    <row r="2852" spans="7:7">
      <c r="G2852" s="14"/>
    </row>
    <row r="2853" spans="7:7">
      <c r="G2853" s="14"/>
    </row>
    <row r="2854" spans="7:7">
      <c r="G2854" s="14"/>
    </row>
    <row r="2855" spans="7:7">
      <c r="G2855" s="14"/>
    </row>
    <row r="2856" spans="7:7">
      <c r="G2856" s="14"/>
    </row>
    <row r="2857" spans="7:7">
      <c r="G2857" s="14"/>
    </row>
    <row r="2858" spans="7:7">
      <c r="G2858" s="14"/>
    </row>
    <row r="2859" spans="7:7">
      <c r="G2859" s="14"/>
    </row>
    <row r="2860" spans="7:7">
      <c r="G2860" s="14"/>
    </row>
    <row r="2861" spans="7:7">
      <c r="G2861" s="14"/>
    </row>
    <row r="2862" spans="7:7">
      <c r="G2862" s="14"/>
    </row>
    <row r="2863" spans="7:7">
      <c r="G2863" s="14"/>
    </row>
    <row r="2864" spans="7:7">
      <c r="G2864" s="14"/>
    </row>
    <row r="2865" spans="7:7">
      <c r="G2865" s="14"/>
    </row>
    <row r="2866" spans="7:7">
      <c r="G2866" s="14"/>
    </row>
    <row r="2867" spans="7:7">
      <c r="G2867" s="14"/>
    </row>
    <row r="2868" spans="7:7">
      <c r="G2868" s="14"/>
    </row>
    <row r="2869" spans="7:7">
      <c r="G2869" s="14"/>
    </row>
    <row r="2870" spans="7:7">
      <c r="G2870" s="14"/>
    </row>
    <row r="2871" spans="7:7">
      <c r="G2871" s="14"/>
    </row>
    <row r="2872" spans="7:7">
      <c r="G2872" s="14"/>
    </row>
    <row r="2873" spans="7:7">
      <c r="G2873" s="14"/>
    </row>
    <row r="2874" spans="7:7">
      <c r="G2874" s="14"/>
    </row>
    <row r="2875" spans="7:7">
      <c r="G2875" s="14"/>
    </row>
    <row r="2876" spans="7:7">
      <c r="G2876" s="14"/>
    </row>
    <row r="2877" spans="7:7">
      <c r="G2877" s="14"/>
    </row>
    <row r="2878" spans="7:7">
      <c r="G2878" s="14"/>
    </row>
    <row r="2879" spans="7:7">
      <c r="G2879" s="14"/>
    </row>
    <row r="2880" spans="7:7">
      <c r="G2880" s="14"/>
    </row>
    <row r="2881" spans="7:7">
      <c r="G2881" s="14"/>
    </row>
    <row r="2882" spans="7:7">
      <c r="G2882" s="14"/>
    </row>
    <row r="2883" spans="7:7">
      <c r="G2883" s="14"/>
    </row>
    <row r="2884" spans="7:7">
      <c r="G2884" s="14"/>
    </row>
    <row r="2885" spans="7:7">
      <c r="G2885" s="14"/>
    </row>
    <row r="2886" spans="7:7">
      <c r="G2886" s="14"/>
    </row>
    <row r="2887" spans="7:7">
      <c r="G2887" s="14"/>
    </row>
    <row r="2888" spans="7:7">
      <c r="G2888" s="14"/>
    </row>
    <row r="2889" spans="7:7">
      <c r="G2889" s="14"/>
    </row>
    <row r="2890" spans="7:7">
      <c r="G2890" s="14"/>
    </row>
    <row r="2891" spans="7:7">
      <c r="G2891" s="14"/>
    </row>
    <row r="2892" spans="7:7">
      <c r="G2892" s="14"/>
    </row>
    <row r="2893" spans="7:7">
      <c r="G2893" s="14"/>
    </row>
    <row r="2894" spans="7:7">
      <c r="G2894" s="14"/>
    </row>
    <row r="2895" spans="7:7">
      <c r="G2895" s="14"/>
    </row>
    <row r="2896" spans="7:7">
      <c r="G2896" s="14"/>
    </row>
    <row r="2897" spans="7:7">
      <c r="G2897" s="14"/>
    </row>
    <row r="2898" spans="7:7">
      <c r="G2898" s="14"/>
    </row>
    <row r="2899" spans="7:7">
      <c r="G2899" s="14"/>
    </row>
    <row r="2900" spans="7:7">
      <c r="G2900" s="14"/>
    </row>
    <row r="2901" spans="7:7">
      <c r="G2901" s="14"/>
    </row>
    <row r="2902" spans="7:7">
      <c r="G2902" s="14"/>
    </row>
    <row r="2903" spans="7:7">
      <c r="G2903" s="14"/>
    </row>
    <row r="2904" spans="7:7">
      <c r="G2904" s="14"/>
    </row>
    <row r="2905" spans="7:7">
      <c r="G2905" s="14"/>
    </row>
    <row r="2906" spans="7:7">
      <c r="G2906" s="14"/>
    </row>
    <row r="2907" spans="7:7">
      <c r="G2907" s="14"/>
    </row>
    <row r="2908" spans="7:7">
      <c r="G2908" s="14"/>
    </row>
    <row r="2909" spans="7:7">
      <c r="G2909" s="14"/>
    </row>
    <row r="2910" spans="7:7">
      <c r="G2910" s="14"/>
    </row>
    <row r="2911" spans="7:7">
      <c r="G2911" s="14"/>
    </row>
    <row r="2912" spans="7:7">
      <c r="G2912" s="14"/>
    </row>
    <row r="2913" spans="7:7">
      <c r="G2913" s="14"/>
    </row>
    <row r="2914" spans="7:7">
      <c r="G2914" s="14"/>
    </row>
    <row r="2915" spans="7:7">
      <c r="G2915" s="14"/>
    </row>
    <row r="2916" spans="7:7">
      <c r="G2916" s="14"/>
    </row>
    <row r="2917" spans="7:7">
      <c r="G2917" s="14"/>
    </row>
    <row r="2918" spans="7:7">
      <c r="G2918" s="14"/>
    </row>
    <row r="2919" spans="7:7">
      <c r="G2919" s="14"/>
    </row>
    <row r="2920" spans="7:7">
      <c r="G2920" s="14"/>
    </row>
    <row r="2921" spans="7:7">
      <c r="G2921" s="14"/>
    </row>
    <row r="2922" spans="7:7">
      <c r="G2922" s="14"/>
    </row>
    <row r="2923" spans="7:7">
      <c r="G2923" s="14"/>
    </row>
    <row r="2924" spans="7:7">
      <c r="G2924" s="14"/>
    </row>
    <row r="2925" spans="7:7">
      <c r="G2925" s="14"/>
    </row>
    <row r="2926" spans="7:7">
      <c r="G2926" s="14"/>
    </row>
    <row r="2927" spans="7:7">
      <c r="G2927" s="14"/>
    </row>
    <row r="2928" spans="7:7">
      <c r="G2928" s="14"/>
    </row>
    <row r="2929" spans="7:7">
      <c r="G2929" s="14"/>
    </row>
    <row r="2930" spans="7:7">
      <c r="G2930" s="14"/>
    </row>
    <row r="2931" spans="7:7">
      <c r="G2931" s="14"/>
    </row>
    <row r="2932" spans="7:7">
      <c r="G2932" s="14"/>
    </row>
    <row r="2933" spans="7:7">
      <c r="G2933" s="14"/>
    </row>
    <row r="2934" spans="7:7">
      <c r="G2934" s="14"/>
    </row>
    <row r="2935" spans="7:7">
      <c r="G2935" s="14"/>
    </row>
    <row r="2936" spans="7:7">
      <c r="G2936" s="14"/>
    </row>
    <row r="2937" spans="7:7">
      <c r="G2937" s="14"/>
    </row>
    <row r="2938" spans="7:7">
      <c r="G2938" s="14"/>
    </row>
    <row r="2939" spans="7:7">
      <c r="G2939" s="14"/>
    </row>
    <row r="2940" spans="7:7">
      <c r="G2940" s="14"/>
    </row>
    <row r="2941" spans="7:7">
      <c r="G2941" s="14"/>
    </row>
    <row r="2942" spans="7:7">
      <c r="G2942" s="14"/>
    </row>
    <row r="2943" spans="7:7">
      <c r="G2943" s="14"/>
    </row>
    <row r="2944" spans="7:7">
      <c r="G2944" s="14"/>
    </row>
    <row r="2945" spans="7:7">
      <c r="G2945" s="14"/>
    </row>
    <row r="2946" spans="7:7">
      <c r="G2946" s="14"/>
    </row>
    <row r="2947" spans="7:7">
      <c r="G2947" s="14"/>
    </row>
    <row r="2948" spans="7:7">
      <c r="G2948" s="14"/>
    </row>
    <row r="2949" spans="7:7">
      <c r="G2949" s="14"/>
    </row>
    <row r="2950" spans="7:7">
      <c r="G2950" s="14"/>
    </row>
    <row r="2951" spans="7:7">
      <c r="G2951" s="14"/>
    </row>
    <row r="2952" spans="7:7">
      <c r="G2952" s="14"/>
    </row>
    <row r="2953" spans="7:7">
      <c r="G2953" s="14"/>
    </row>
    <row r="2954" spans="7:7">
      <c r="G2954" s="14"/>
    </row>
    <row r="2955" spans="7:7">
      <c r="G2955" s="14"/>
    </row>
    <row r="2956" spans="7:7">
      <c r="G2956" s="14"/>
    </row>
    <row r="2957" spans="7:7">
      <c r="G2957" s="14"/>
    </row>
    <row r="2958" spans="7:7">
      <c r="G2958" s="14"/>
    </row>
    <row r="2959" spans="7:7">
      <c r="G2959" s="14"/>
    </row>
    <row r="2960" spans="7:7">
      <c r="G2960" s="14"/>
    </row>
    <row r="2961" spans="7:7">
      <c r="G2961" s="14"/>
    </row>
    <row r="2962" spans="7:7">
      <c r="G2962" s="14"/>
    </row>
    <row r="2963" spans="7:7">
      <c r="G2963" s="14"/>
    </row>
    <row r="2964" spans="7:7">
      <c r="G2964" s="14"/>
    </row>
    <row r="2965" spans="7:7">
      <c r="G2965" s="14"/>
    </row>
    <row r="2966" spans="7:7">
      <c r="G2966" s="14"/>
    </row>
    <row r="2967" spans="7:7">
      <c r="G2967" s="14"/>
    </row>
    <row r="2968" spans="7:7">
      <c r="G2968" s="14"/>
    </row>
    <row r="2969" spans="7:7">
      <c r="G2969" s="14"/>
    </row>
    <row r="2970" spans="7:7">
      <c r="G2970" s="14"/>
    </row>
    <row r="2971" spans="7:7">
      <c r="G2971" s="14"/>
    </row>
    <row r="2972" spans="7:7">
      <c r="G2972" s="14"/>
    </row>
    <row r="2973" spans="7:7">
      <c r="G2973" s="14"/>
    </row>
    <row r="2974" spans="7:7">
      <c r="G2974" s="14"/>
    </row>
    <row r="2975" spans="7:7">
      <c r="G2975" s="14"/>
    </row>
    <row r="2976" spans="7:7">
      <c r="G2976" s="14"/>
    </row>
    <row r="2977" spans="7:7">
      <c r="G2977" s="14"/>
    </row>
    <row r="2978" spans="7:7">
      <c r="G2978" s="14"/>
    </row>
    <row r="2979" spans="7:7">
      <c r="G2979" s="14"/>
    </row>
    <row r="2980" spans="7:7">
      <c r="G2980" s="14"/>
    </row>
    <row r="2981" spans="7:7">
      <c r="G2981" s="14"/>
    </row>
    <row r="2982" spans="7:7">
      <c r="G2982" s="14"/>
    </row>
    <row r="2983" spans="7:7">
      <c r="G2983" s="14"/>
    </row>
    <row r="2984" spans="7:7">
      <c r="G2984" s="14"/>
    </row>
    <row r="2985" spans="7:7">
      <c r="G2985" s="14"/>
    </row>
    <row r="2986" spans="7:7">
      <c r="G2986" s="14"/>
    </row>
    <row r="2987" spans="7:7">
      <c r="G2987" s="14"/>
    </row>
    <row r="2988" spans="7:7">
      <c r="G2988" s="14"/>
    </row>
    <row r="2989" spans="7:7">
      <c r="G2989" s="14"/>
    </row>
    <row r="2990" spans="7:7">
      <c r="G2990" s="14"/>
    </row>
    <row r="2991" spans="7:7">
      <c r="G2991" s="14"/>
    </row>
    <row r="2992" spans="7:7">
      <c r="G2992" s="14"/>
    </row>
    <row r="2993" spans="7:7">
      <c r="G2993" s="14"/>
    </row>
    <row r="2994" spans="7:7">
      <c r="G2994" s="14"/>
    </row>
    <row r="2995" spans="7:7">
      <c r="G2995" s="14"/>
    </row>
    <row r="2996" spans="7:7">
      <c r="G2996" s="14"/>
    </row>
    <row r="2997" spans="7:7">
      <c r="G2997" s="14"/>
    </row>
    <row r="2998" spans="7:7">
      <c r="G2998" s="14"/>
    </row>
    <row r="2999" spans="7:7">
      <c r="G2999" s="14"/>
    </row>
    <row r="3000" spans="7:7">
      <c r="G3000" s="14"/>
    </row>
    <row r="3001" spans="7:7">
      <c r="G3001" s="14"/>
    </row>
    <row r="3002" spans="7:7">
      <c r="G3002" s="14"/>
    </row>
    <row r="3003" spans="7:7">
      <c r="G3003" s="14"/>
    </row>
    <row r="3004" spans="7:7">
      <c r="G3004" s="14"/>
    </row>
    <row r="3005" spans="7:7">
      <c r="G3005" s="14"/>
    </row>
    <row r="3006" spans="7:7">
      <c r="G3006" s="14"/>
    </row>
    <row r="3007" spans="7:7">
      <c r="G3007" s="14"/>
    </row>
    <row r="3008" spans="7:7">
      <c r="G3008" s="14"/>
    </row>
    <row r="3009" spans="7:7">
      <c r="G3009" s="14"/>
    </row>
    <row r="3010" spans="7:7">
      <c r="G3010" s="14"/>
    </row>
    <row r="3011" spans="7:7">
      <c r="G3011" s="14"/>
    </row>
    <row r="3012" spans="7:7">
      <c r="G3012" s="14"/>
    </row>
    <row r="3013" spans="7:7">
      <c r="G3013" s="14"/>
    </row>
    <row r="3014" spans="7:7">
      <c r="G3014" s="14"/>
    </row>
    <row r="3015" spans="7:7">
      <c r="G3015" s="14"/>
    </row>
    <row r="3016" spans="7:7">
      <c r="G3016" s="14"/>
    </row>
    <row r="3017" spans="7:7">
      <c r="G3017" s="14"/>
    </row>
    <row r="3018" spans="7:7">
      <c r="G3018" s="14"/>
    </row>
    <row r="3019" spans="7:7">
      <c r="G3019" s="14"/>
    </row>
    <row r="3020" spans="7:7">
      <c r="G3020" s="14"/>
    </row>
    <row r="3021" spans="7:7">
      <c r="G3021" s="14"/>
    </row>
    <row r="3022" spans="7:7">
      <c r="G3022" s="14"/>
    </row>
    <row r="3023" spans="7:7">
      <c r="G3023" s="14"/>
    </row>
    <row r="3024" spans="7:7">
      <c r="G3024" s="14"/>
    </row>
    <row r="3025" spans="7:7">
      <c r="G3025" s="14"/>
    </row>
    <row r="3026" spans="7:7">
      <c r="G3026" s="14"/>
    </row>
    <row r="3027" spans="7:7">
      <c r="G3027" s="14"/>
    </row>
    <row r="3028" spans="7:7">
      <c r="G3028" s="14"/>
    </row>
    <row r="3029" spans="7:7">
      <c r="G3029" s="14"/>
    </row>
    <row r="3030" spans="7:7">
      <c r="G3030" s="14"/>
    </row>
    <row r="3031" spans="7:7">
      <c r="G3031" s="14"/>
    </row>
    <row r="3032" spans="7:7">
      <c r="G3032" s="14"/>
    </row>
    <row r="3033" spans="7:7">
      <c r="G3033" s="14"/>
    </row>
    <row r="3034" spans="7:7">
      <c r="G3034" s="14"/>
    </row>
    <row r="3035" spans="7:7">
      <c r="G3035" s="14"/>
    </row>
    <row r="3036" spans="7:7">
      <c r="G3036" s="14"/>
    </row>
    <row r="3037" spans="7:7">
      <c r="G3037" s="14"/>
    </row>
    <row r="3038" spans="7:7">
      <c r="G3038" s="14"/>
    </row>
    <row r="3039" spans="7:7">
      <c r="G3039" s="14"/>
    </row>
    <row r="3040" spans="7:7">
      <c r="G3040" s="14"/>
    </row>
    <row r="3041" spans="7:7">
      <c r="G3041" s="14"/>
    </row>
    <row r="3042" spans="7:7">
      <c r="G3042" s="14"/>
    </row>
    <row r="3043" spans="7:7">
      <c r="G3043" s="14"/>
    </row>
    <row r="3044" spans="7:7">
      <c r="G3044" s="14"/>
    </row>
    <row r="3045" spans="7:7">
      <c r="G3045" s="14"/>
    </row>
    <row r="3046" spans="7:7">
      <c r="G3046" s="14"/>
    </row>
    <row r="3047" spans="7:7">
      <c r="G3047" s="14"/>
    </row>
    <row r="3048" spans="7:7">
      <c r="G3048" s="14"/>
    </row>
    <row r="3049" spans="7:7">
      <c r="G3049" s="14"/>
    </row>
    <row r="3050" spans="7:7">
      <c r="G3050" s="14"/>
    </row>
    <row r="3051" spans="7:7">
      <c r="G3051" s="14"/>
    </row>
    <row r="3052" spans="7:7">
      <c r="G3052" s="14"/>
    </row>
    <row r="3053" spans="7:7">
      <c r="G3053" s="14"/>
    </row>
    <row r="3054" spans="7:7">
      <c r="G3054" s="14"/>
    </row>
    <row r="3055" spans="7:7">
      <c r="G3055" s="14"/>
    </row>
    <row r="3056" spans="7:7">
      <c r="G3056" s="14"/>
    </row>
    <row r="3057" spans="7:7">
      <c r="G3057" s="14"/>
    </row>
    <row r="3058" spans="7:7">
      <c r="G3058" s="14"/>
    </row>
    <row r="3059" spans="7:7">
      <c r="G3059" s="14"/>
    </row>
    <row r="3060" spans="7:7">
      <c r="G3060" s="14"/>
    </row>
    <row r="3061" spans="7:7">
      <c r="G3061" s="14"/>
    </row>
    <row r="3062" spans="7:7">
      <c r="G3062" s="14"/>
    </row>
    <row r="3063" spans="7:7">
      <c r="G3063" s="14"/>
    </row>
    <row r="3064" spans="7:7">
      <c r="G3064" s="14"/>
    </row>
    <row r="3065" spans="7:7">
      <c r="G3065" s="14"/>
    </row>
    <row r="3066" spans="7:7">
      <c r="G3066" s="14"/>
    </row>
    <row r="3067" spans="7:7">
      <c r="G3067" s="14"/>
    </row>
    <row r="3068" spans="7:7">
      <c r="G3068" s="14"/>
    </row>
    <row r="3069" spans="7:7">
      <c r="G3069" s="14"/>
    </row>
    <row r="3070" spans="7:7">
      <c r="G3070" s="14"/>
    </row>
    <row r="3071" spans="7:7">
      <c r="G3071" s="14"/>
    </row>
    <row r="3072" spans="7:7">
      <c r="G3072" s="14"/>
    </row>
    <row r="3073" spans="7:7">
      <c r="G3073" s="14"/>
    </row>
    <row r="3074" spans="7:7">
      <c r="G3074" s="14"/>
    </row>
    <row r="3075" spans="7:7">
      <c r="G3075" s="14"/>
    </row>
    <row r="3076" spans="7:7">
      <c r="G3076" s="14"/>
    </row>
    <row r="3077" spans="7:7">
      <c r="G3077" s="14"/>
    </row>
    <row r="3078" spans="7:7">
      <c r="G3078" s="14"/>
    </row>
    <row r="3079" spans="7:7">
      <c r="G3079" s="14"/>
    </row>
    <row r="3080" spans="7:7">
      <c r="G3080" s="14"/>
    </row>
    <row r="3081" spans="7:7">
      <c r="G3081" s="14"/>
    </row>
    <row r="3082" spans="7:7">
      <c r="G3082" s="14"/>
    </row>
    <row r="3083" spans="7:7">
      <c r="G3083" s="14"/>
    </row>
    <row r="3084" spans="7:7">
      <c r="G3084" s="14"/>
    </row>
    <row r="3085" spans="7:7">
      <c r="G3085" s="14"/>
    </row>
    <row r="3086" spans="7:7">
      <c r="G3086" s="14"/>
    </row>
    <row r="3087" spans="7:7">
      <c r="G3087" s="14"/>
    </row>
    <row r="3088" spans="7:7">
      <c r="G3088" s="14"/>
    </row>
    <row r="3089" spans="7:7">
      <c r="G3089" s="14"/>
    </row>
    <row r="3090" spans="7:7">
      <c r="G3090" s="14"/>
    </row>
    <row r="3091" spans="7:7">
      <c r="G3091" s="14"/>
    </row>
    <row r="3092" spans="7:7">
      <c r="G3092" s="14"/>
    </row>
    <row r="3093" spans="7:7">
      <c r="G3093" s="14"/>
    </row>
    <row r="3094" spans="7:7">
      <c r="G3094" s="14"/>
    </row>
    <row r="3095" spans="7:7">
      <c r="G3095" s="14"/>
    </row>
    <row r="3096" spans="7:7">
      <c r="G3096" s="14"/>
    </row>
    <row r="3097" spans="7:7">
      <c r="G3097" s="14"/>
    </row>
    <row r="3098" spans="7:7">
      <c r="G3098" s="14"/>
    </row>
    <row r="3099" spans="7:7">
      <c r="G3099" s="14"/>
    </row>
    <row r="3100" spans="7:7">
      <c r="G3100" s="14"/>
    </row>
    <row r="3101" spans="7:7">
      <c r="G3101" s="14"/>
    </row>
    <row r="3102" spans="7:7">
      <c r="G3102" s="14"/>
    </row>
    <row r="3103" spans="7:7">
      <c r="G3103" s="14"/>
    </row>
    <row r="3104" spans="7:7">
      <c r="G3104" s="14"/>
    </row>
    <row r="3105" spans="7:7">
      <c r="G3105" s="14"/>
    </row>
    <row r="3106" spans="7:7">
      <c r="G3106" s="14"/>
    </row>
    <row r="3107" spans="7:7">
      <c r="G3107" s="14"/>
    </row>
    <row r="3108" spans="7:7">
      <c r="G3108" s="14"/>
    </row>
    <row r="3109" spans="7:7">
      <c r="G3109" s="14"/>
    </row>
    <row r="3110" spans="7:7">
      <c r="G3110" s="14"/>
    </row>
    <row r="3111" spans="7:7">
      <c r="G3111" s="14"/>
    </row>
    <row r="3112" spans="7:7">
      <c r="G3112" s="14"/>
    </row>
    <row r="3113" spans="7:7">
      <c r="G3113" s="14"/>
    </row>
    <row r="3114" spans="7:7">
      <c r="G3114" s="14"/>
    </row>
    <row r="3115" spans="7:7">
      <c r="G3115" s="14"/>
    </row>
    <row r="3116" spans="7:7">
      <c r="G3116" s="14"/>
    </row>
    <row r="3117" spans="7:7">
      <c r="G3117" s="14"/>
    </row>
    <row r="3118" spans="7:7">
      <c r="G3118" s="14"/>
    </row>
    <row r="3119" spans="7:7">
      <c r="G3119" s="14"/>
    </row>
    <row r="3120" spans="7:7">
      <c r="G3120" s="14"/>
    </row>
    <row r="3121" spans="7:7">
      <c r="G3121" s="14"/>
    </row>
    <row r="3122" spans="7:7">
      <c r="G3122" s="14"/>
    </row>
    <row r="3123" spans="7:7">
      <c r="G3123" s="14"/>
    </row>
    <row r="3124" spans="7:7">
      <c r="G3124" s="14"/>
    </row>
    <row r="3125" spans="7:7">
      <c r="G3125" s="14"/>
    </row>
    <row r="3126" spans="7:7">
      <c r="G3126" s="14"/>
    </row>
    <row r="3127" spans="7:7">
      <c r="G3127" s="14"/>
    </row>
    <row r="3128" spans="7:7">
      <c r="G3128" s="14"/>
    </row>
    <row r="3129" spans="7:7">
      <c r="G3129" s="14"/>
    </row>
    <row r="3130" spans="7:7">
      <c r="G3130" s="14"/>
    </row>
    <row r="3131" spans="7:7">
      <c r="G3131" s="14"/>
    </row>
    <row r="3132" spans="7:7">
      <c r="G3132" s="14"/>
    </row>
    <row r="3133" spans="7:7">
      <c r="G3133" s="14"/>
    </row>
    <row r="3134" spans="7:7">
      <c r="G3134" s="14"/>
    </row>
    <row r="3135" spans="7:7">
      <c r="G3135" s="14"/>
    </row>
    <row r="3136" spans="7:7">
      <c r="G3136" s="14"/>
    </row>
    <row r="3137" spans="7:7">
      <c r="G3137" s="14"/>
    </row>
    <row r="3138" spans="7:7">
      <c r="G3138" s="14"/>
    </row>
    <row r="3139" spans="7:7">
      <c r="G3139" s="14"/>
    </row>
    <row r="3140" spans="7:7">
      <c r="G3140" s="14"/>
    </row>
    <row r="3141" spans="7:7">
      <c r="G3141" s="14"/>
    </row>
    <row r="3142" spans="7:7">
      <c r="G3142" s="14"/>
    </row>
    <row r="3143" spans="7:7">
      <c r="G3143" s="14"/>
    </row>
    <row r="3144" spans="7:7">
      <c r="G3144" s="14"/>
    </row>
    <row r="3145" spans="7:7">
      <c r="G3145" s="14"/>
    </row>
    <row r="3146" spans="7:7">
      <c r="G3146" s="14"/>
    </row>
    <row r="3147" spans="7:7">
      <c r="G3147" s="14"/>
    </row>
    <row r="3148" spans="7:7">
      <c r="G3148" s="14"/>
    </row>
    <row r="3149" spans="7:7">
      <c r="G3149" s="14"/>
    </row>
    <row r="3150" spans="7:7">
      <c r="G3150" s="14"/>
    </row>
    <row r="3151" spans="7:7">
      <c r="G3151" s="14"/>
    </row>
    <row r="3152" spans="7:7">
      <c r="G3152" s="14"/>
    </row>
    <row r="3153" spans="7:7">
      <c r="G3153" s="14"/>
    </row>
    <row r="3154" spans="7:7">
      <c r="G3154" s="14"/>
    </row>
    <row r="3155" spans="7:7">
      <c r="G3155" s="14"/>
    </row>
    <row r="3156" spans="7:7">
      <c r="G3156" s="14"/>
    </row>
    <row r="3157" spans="7:7">
      <c r="G3157" s="14"/>
    </row>
    <row r="3158" spans="7:7">
      <c r="G3158" s="14"/>
    </row>
    <row r="3159" spans="7:7">
      <c r="G3159" s="14"/>
    </row>
    <row r="3160" spans="7:7">
      <c r="G3160" s="14"/>
    </row>
    <row r="3161" spans="7:7">
      <c r="G3161" s="14"/>
    </row>
    <row r="3162" spans="7:7">
      <c r="G3162" s="14"/>
    </row>
    <row r="3163" spans="7:7">
      <c r="G3163" s="14"/>
    </row>
    <row r="3164" spans="7:7">
      <c r="G3164" s="14"/>
    </row>
    <row r="3165" spans="7:7">
      <c r="G3165" s="14"/>
    </row>
    <row r="3166" spans="7:7">
      <c r="G3166" s="14"/>
    </row>
    <row r="3167" spans="7:7">
      <c r="G3167" s="14"/>
    </row>
    <row r="3168" spans="7:7">
      <c r="G3168" s="14"/>
    </row>
    <row r="3169" spans="7:7">
      <c r="G3169" s="14"/>
    </row>
    <row r="3170" spans="7:7">
      <c r="G3170" s="14"/>
    </row>
    <row r="3171" spans="7:7">
      <c r="G3171" s="14"/>
    </row>
    <row r="3172" spans="7:7">
      <c r="G3172" s="14"/>
    </row>
    <row r="3173" spans="7:7">
      <c r="G3173" s="14"/>
    </row>
    <row r="3174" spans="7:7">
      <c r="G3174" s="14"/>
    </row>
    <row r="3175" spans="7:7">
      <c r="G3175" s="14"/>
    </row>
    <row r="3176" spans="7:7">
      <c r="G3176" s="14"/>
    </row>
    <row r="3177" spans="7:7">
      <c r="G3177" s="14"/>
    </row>
    <row r="3178" spans="7:7">
      <c r="G3178" s="14"/>
    </row>
    <row r="3179" spans="7:7">
      <c r="G3179" s="14"/>
    </row>
    <row r="3180" spans="7:7">
      <c r="G3180" s="14"/>
    </row>
    <row r="3181" spans="7:7">
      <c r="G3181" s="14"/>
    </row>
    <row r="3182" spans="7:7">
      <c r="G3182" s="14"/>
    </row>
    <row r="3183" spans="7:7">
      <c r="G3183" s="14"/>
    </row>
    <row r="3184" spans="7:7">
      <c r="G3184" s="14"/>
    </row>
    <row r="3185" spans="7:7">
      <c r="G3185" s="14"/>
    </row>
    <row r="3186" spans="7:7">
      <c r="G3186" s="14"/>
    </row>
    <row r="3187" spans="7:7">
      <c r="G3187" s="14"/>
    </row>
    <row r="3188" spans="7:7">
      <c r="G3188" s="14"/>
    </row>
    <row r="3189" spans="7:7">
      <c r="G3189" s="14"/>
    </row>
    <row r="3190" spans="7:7">
      <c r="G3190" s="14"/>
    </row>
    <row r="3191" spans="7:7">
      <c r="G3191" s="14"/>
    </row>
    <row r="3192" spans="7:7">
      <c r="G3192" s="14"/>
    </row>
    <row r="3193" spans="7:7">
      <c r="G3193" s="14"/>
    </row>
    <row r="3194" spans="7:7">
      <c r="G3194" s="14"/>
    </row>
    <row r="3195" spans="7:7">
      <c r="G3195" s="14"/>
    </row>
    <row r="3196" spans="7:7">
      <c r="G3196" s="14"/>
    </row>
    <row r="3197" spans="7:7">
      <c r="G3197" s="14"/>
    </row>
    <row r="3198" spans="7:7">
      <c r="G3198" s="14"/>
    </row>
    <row r="3199" spans="7:7">
      <c r="G3199" s="14"/>
    </row>
    <row r="3200" spans="7:7">
      <c r="G3200" s="14"/>
    </row>
    <row r="3201" spans="7:7">
      <c r="G3201" s="14"/>
    </row>
    <row r="3202" spans="7:7">
      <c r="G3202" s="14"/>
    </row>
    <row r="3203" spans="7:7">
      <c r="G3203" s="14"/>
    </row>
    <row r="3204" spans="7:7">
      <c r="G3204" s="14"/>
    </row>
    <row r="3205" spans="7:7">
      <c r="G3205" s="14"/>
    </row>
    <row r="3206" spans="7:7">
      <c r="G3206" s="14"/>
    </row>
    <row r="3207" spans="7:7">
      <c r="G3207" s="14"/>
    </row>
    <row r="3208" spans="7:7">
      <c r="G3208" s="14"/>
    </row>
    <row r="3209" spans="7:7">
      <c r="G3209" s="14"/>
    </row>
    <row r="3210" spans="7:7">
      <c r="G3210" s="14"/>
    </row>
    <row r="3211" spans="7:7">
      <c r="G3211" s="14"/>
    </row>
    <row r="3212" spans="7:7">
      <c r="G3212" s="14"/>
    </row>
    <row r="3213" spans="7:7">
      <c r="G3213" s="14"/>
    </row>
    <row r="3214" spans="7:7">
      <c r="G3214" s="14"/>
    </row>
    <row r="3215" spans="7:7">
      <c r="G3215" s="14"/>
    </row>
    <row r="3216" spans="7:7">
      <c r="G3216" s="14"/>
    </row>
    <row r="3217" spans="7:7">
      <c r="G3217" s="14"/>
    </row>
    <row r="3218" spans="7:7">
      <c r="G3218" s="14"/>
    </row>
    <row r="3219" spans="7:7">
      <c r="G3219" s="14"/>
    </row>
    <row r="3220" spans="7:7">
      <c r="G3220" s="14"/>
    </row>
    <row r="3221" spans="7:7">
      <c r="G3221" s="14"/>
    </row>
    <row r="3222" spans="7:7">
      <c r="G3222" s="14"/>
    </row>
    <row r="3223" spans="7:7">
      <c r="G3223" s="14"/>
    </row>
    <row r="3224" spans="7:7">
      <c r="G3224" s="14"/>
    </row>
    <row r="3225" spans="7:7">
      <c r="G3225" s="14"/>
    </row>
    <row r="3226" spans="7:7">
      <c r="G3226" s="14"/>
    </row>
    <row r="3227" spans="7:7">
      <c r="G3227" s="14"/>
    </row>
    <row r="3228" spans="7:7">
      <c r="G3228" s="14"/>
    </row>
    <row r="3229" spans="7:7">
      <c r="G3229" s="14"/>
    </row>
    <row r="3230" spans="7:7">
      <c r="G3230" s="14"/>
    </row>
    <row r="3231" spans="7:7">
      <c r="G3231" s="14"/>
    </row>
    <row r="3232" spans="7:7">
      <c r="G3232" s="14"/>
    </row>
    <row r="3233" spans="7:7">
      <c r="G3233" s="14"/>
    </row>
    <row r="3234" spans="7:7">
      <c r="G3234" s="14"/>
    </row>
    <row r="3235" spans="7:7">
      <c r="G3235" s="14"/>
    </row>
    <row r="3236" spans="7:7">
      <c r="G3236" s="14"/>
    </row>
    <row r="3237" spans="7:7">
      <c r="G3237" s="14"/>
    </row>
    <row r="3238" spans="7:7">
      <c r="G3238" s="14"/>
    </row>
    <row r="3239" spans="7:7">
      <c r="G3239" s="14"/>
    </row>
    <row r="3240" spans="7:7">
      <c r="G3240" s="14"/>
    </row>
    <row r="3241" spans="7:7">
      <c r="G3241" s="14"/>
    </row>
    <row r="3242" spans="7:7">
      <c r="G3242" s="14"/>
    </row>
    <row r="3243" spans="7:7">
      <c r="G3243" s="14"/>
    </row>
    <row r="3244" spans="7:7">
      <c r="G3244" s="14"/>
    </row>
    <row r="3245" spans="7:7">
      <c r="G3245" s="14"/>
    </row>
    <row r="3246" spans="7:7">
      <c r="G3246" s="14"/>
    </row>
    <row r="3247" spans="7:7">
      <c r="G3247" s="14"/>
    </row>
    <row r="3248" spans="7:7">
      <c r="G3248" s="14"/>
    </row>
    <row r="3249" spans="7:7">
      <c r="G3249" s="14"/>
    </row>
    <row r="3250" spans="7:7">
      <c r="G3250" s="14"/>
    </row>
    <row r="3251" spans="7:7">
      <c r="G3251" s="14"/>
    </row>
    <row r="3252" spans="7:7">
      <c r="G3252" s="14"/>
    </row>
    <row r="3253" spans="7:7">
      <c r="G3253" s="14"/>
    </row>
    <row r="3254" spans="7:7">
      <c r="G3254" s="14"/>
    </row>
    <row r="3255" spans="7:7">
      <c r="G3255" s="14"/>
    </row>
    <row r="3256" spans="7:7">
      <c r="G3256" s="14"/>
    </row>
    <row r="3257" spans="7:7">
      <c r="G3257" s="14"/>
    </row>
    <row r="3258" spans="7:7">
      <c r="G3258" s="14"/>
    </row>
    <row r="3259" spans="7:7">
      <c r="G3259" s="14"/>
    </row>
    <row r="3260" spans="7:7">
      <c r="G3260" s="14"/>
    </row>
    <row r="3261" spans="7:7">
      <c r="G3261" s="14"/>
    </row>
    <row r="3262" spans="7:7">
      <c r="G3262" s="14"/>
    </row>
    <row r="3263" spans="7:7">
      <c r="G3263" s="14"/>
    </row>
    <row r="3264" spans="7:7">
      <c r="G3264" s="14"/>
    </row>
    <row r="3265" spans="7:7">
      <c r="G3265" s="14"/>
    </row>
    <row r="3266" spans="7:7">
      <c r="G3266" s="14"/>
    </row>
    <row r="3267" spans="7:7">
      <c r="G3267" s="14"/>
    </row>
    <row r="3268" spans="7:7">
      <c r="G3268" s="14"/>
    </row>
    <row r="3269" spans="7:7">
      <c r="G3269" s="14"/>
    </row>
    <row r="3270" spans="7:7">
      <c r="G3270" s="14"/>
    </row>
    <row r="3271" spans="7:7">
      <c r="G3271" s="14"/>
    </row>
    <row r="3272" spans="7:7">
      <c r="G3272" s="14"/>
    </row>
    <row r="3273" spans="7:7">
      <c r="G3273" s="14"/>
    </row>
    <row r="3274" spans="7:7">
      <c r="G3274" s="14"/>
    </row>
    <row r="3275" spans="7:7">
      <c r="G3275" s="14"/>
    </row>
    <row r="3276" spans="7:7">
      <c r="G3276" s="14"/>
    </row>
    <row r="3277" spans="7:7">
      <c r="G3277" s="14"/>
    </row>
    <row r="3278" spans="7:7">
      <c r="G3278" s="14"/>
    </row>
    <row r="3279" spans="7:7">
      <c r="G3279" s="14"/>
    </row>
    <row r="3280" spans="7:7">
      <c r="G3280" s="14"/>
    </row>
    <row r="3281" spans="7:7">
      <c r="G3281" s="14"/>
    </row>
    <row r="3282" spans="7:7">
      <c r="G3282" s="14"/>
    </row>
    <row r="3283" spans="7:7">
      <c r="G3283" s="14"/>
    </row>
    <row r="3284" spans="7:7">
      <c r="G3284" s="14"/>
    </row>
    <row r="3285" spans="7:7">
      <c r="G3285" s="14"/>
    </row>
    <row r="3286" spans="7:7">
      <c r="G3286" s="14"/>
    </row>
    <row r="3287" spans="7:7">
      <c r="G3287" s="14"/>
    </row>
    <row r="3288" spans="7:7">
      <c r="G3288" s="14"/>
    </row>
    <row r="3289" spans="7:7">
      <c r="G3289" s="14"/>
    </row>
    <row r="3290" spans="7:7">
      <c r="G3290" s="14"/>
    </row>
    <row r="3291" spans="7:7">
      <c r="G3291" s="14"/>
    </row>
    <row r="3292" spans="7:7">
      <c r="G3292" s="14"/>
    </row>
    <row r="3293" spans="7:7">
      <c r="G3293" s="14"/>
    </row>
    <row r="3294" spans="7:7">
      <c r="G3294" s="14"/>
    </row>
    <row r="3295" spans="7:7">
      <c r="G3295" s="14"/>
    </row>
    <row r="3296" spans="7:7">
      <c r="G3296" s="14"/>
    </row>
    <row r="3297" spans="7:7">
      <c r="G3297" s="14"/>
    </row>
    <row r="3298" spans="7:7">
      <c r="G3298" s="14"/>
    </row>
    <row r="3299" spans="7:7">
      <c r="G3299" s="14"/>
    </row>
    <row r="3300" spans="7:7">
      <c r="G3300" s="14"/>
    </row>
    <row r="3301" spans="7:7">
      <c r="G3301" s="14"/>
    </row>
    <row r="3302" spans="7:7">
      <c r="G3302" s="14"/>
    </row>
    <row r="3303" spans="7:7">
      <c r="G3303" s="14"/>
    </row>
    <row r="3304" spans="7:7">
      <c r="G3304" s="14"/>
    </row>
    <row r="3305" spans="7:7">
      <c r="G3305" s="14"/>
    </row>
    <row r="3306" spans="7:7">
      <c r="G3306" s="14"/>
    </row>
    <row r="3307" spans="7:7">
      <c r="G3307" s="14"/>
    </row>
    <row r="3308" spans="7:7">
      <c r="G3308" s="14"/>
    </row>
    <row r="3309" spans="7:7">
      <c r="G3309" s="14"/>
    </row>
    <row r="3310" spans="7:7">
      <c r="G3310" s="14"/>
    </row>
    <row r="3311" spans="7:7">
      <c r="G3311" s="14"/>
    </row>
    <row r="3312" spans="7:7">
      <c r="G3312" s="14"/>
    </row>
    <row r="3313" spans="7:7">
      <c r="G3313" s="14"/>
    </row>
    <row r="3314" spans="7:7">
      <c r="G3314" s="14"/>
    </row>
    <row r="3315" spans="7:7">
      <c r="G3315" s="14"/>
    </row>
    <row r="3316" spans="7:7">
      <c r="G3316" s="14"/>
    </row>
    <row r="3317" spans="7:7">
      <c r="G3317" s="14"/>
    </row>
    <row r="3318" spans="7:7">
      <c r="G3318" s="14"/>
    </row>
    <row r="3319" spans="7:7">
      <c r="G3319" s="14"/>
    </row>
    <row r="3320" spans="7:7">
      <c r="G3320" s="14"/>
    </row>
    <row r="3321" spans="7:7">
      <c r="G3321" s="14"/>
    </row>
    <row r="3322" spans="7:7">
      <c r="G3322" s="14"/>
    </row>
    <row r="3323" spans="7:7">
      <c r="G3323" s="14"/>
    </row>
    <row r="3324" spans="7:7">
      <c r="G3324" s="14"/>
    </row>
    <row r="3325" spans="7:7">
      <c r="G3325" s="14"/>
    </row>
    <row r="3326" spans="7:7">
      <c r="G3326" s="14"/>
    </row>
    <row r="3327" spans="7:7">
      <c r="G3327" s="14"/>
    </row>
    <row r="3328" spans="7:7">
      <c r="G3328" s="14"/>
    </row>
    <row r="3329" spans="7:7">
      <c r="G3329" s="14"/>
    </row>
    <row r="3330" spans="7:7">
      <c r="G3330" s="14"/>
    </row>
    <row r="3331" spans="7:7">
      <c r="G3331" s="14"/>
    </row>
    <row r="3332" spans="7:7">
      <c r="G3332" s="14"/>
    </row>
    <row r="3333" spans="7:7">
      <c r="G3333" s="14"/>
    </row>
    <row r="3334" spans="7:7">
      <c r="G3334" s="14"/>
    </row>
    <row r="3335" spans="7:7">
      <c r="G3335" s="14"/>
    </row>
    <row r="3336" spans="7:7">
      <c r="G3336" s="14"/>
    </row>
    <row r="3337" spans="7:7">
      <c r="G3337" s="14"/>
    </row>
    <row r="3338" spans="7:7">
      <c r="G3338" s="14"/>
    </row>
    <row r="3339" spans="7:7">
      <c r="G3339" s="14"/>
    </row>
    <row r="3340" spans="7:7">
      <c r="G3340" s="14"/>
    </row>
    <row r="3341" spans="7:7">
      <c r="G3341" s="14"/>
    </row>
    <row r="3342" spans="7:7">
      <c r="G3342" s="14"/>
    </row>
    <row r="3343" spans="7:7">
      <c r="G3343" s="14"/>
    </row>
    <row r="3344" spans="7:7">
      <c r="G3344" s="14"/>
    </row>
    <row r="3345" spans="7:7">
      <c r="G3345" s="14"/>
    </row>
    <row r="3346" spans="7:7">
      <c r="G3346" s="14"/>
    </row>
    <row r="3347" spans="7:7">
      <c r="G3347" s="14"/>
    </row>
    <row r="3348" spans="7:7">
      <c r="G3348" s="14"/>
    </row>
    <row r="3349" spans="7:7">
      <c r="G3349" s="14"/>
    </row>
    <row r="3350" spans="7:7">
      <c r="G3350" s="14"/>
    </row>
    <row r="3351" spans="7:7">
      <c r="G3351" s="14"/>
    </row>
    <row r="3352" spans="7:7">
      <c r="G3352" s="14"/>
    </row>
    <row r="3353" spans="7:7">
      <c r="G3353" s="14"/>
    </row>
    <row r="3354" spans="7:7">
      <c r="G3354" s="14"/>
    </row>
    <row r="3355" spans="7:7">
      <c r="G3355" s="14"/>
    </row>
    <row r="3356" spans="7:7">
      <c r="G3356" s="14"/>
    </row>
    <row r="3357" spans="7:7">
      <c r="G3357" s="14"/>
    </row>
    <row r="3358" spans="7:7">
      <c r="G3358" s="14"/>
    </row>
    <row r="3359" spans="7:7">
      <c r="G3359" s="14"/>
    </row>
    <row r="3360" spans="7:7">
      <c r="G3360" s="14"/>
    </row>
    <row r="3361" spans="7:7">
      <c r="G3361" s="14"/>
    </row>
    <row r="3362" spans="7:7">
      <c r="G3362" s="14"/>
    </row>
    <row r="3363" spans="7:7">
      <c r="G3363" s="14"/>
    </row>
    <row r="3364" spans="7:7">
      <c r="G3364" s="14"/>
    </row>
    <row r="3365" spans="7:7">
      <c r="G3365" s="14"/>
    </row>
    <row r="3366" spans="7:7">
      <c r="G3366" s="14"/>
    </row>
    <row r="3367" spans="7:7">
      <c r="G3367" s="14"/>
    </row>
    <row r="3368" spans="7:7">
      <c r="G3368" s="14"/>
    </row>
    <row r="3369" spans="7:7">
      <c r="G3369" s="14"/>
    </row>
    <row r="3370" spans="7:7">
      <c r="G3370" s="14"/>
    </row>
    <row r="3371" spans="7:7">
      <c r="G3371" s="14"/>
    </row>
    <row r="3372" spans="7:7">
      <c r="G3372" s="14"/>
    </row>
    <row r="3373" spans="7:7">
      <c r="G3373" s="14"/>
    </row>
    <row r="3374" spans="7:7">
      <c r="G3374" s="14"/>
    </row>
    <row r="3375" spans="7:7">
      <c r="G3375" s="14"/>
    </row>
    <row r="3376" spans="7:7">
      <c r="G3376" s="14"/>
    </row>
    <row r="3377" spans="7:7">
      <c r="G3377" s="14"/>
    </row>
    <row r="3378" spans="7:7">
      <c r="G3378" s="14"/>
    </row>
    <row r="3379" spans="7:7">
      <c r="G3379" s="14"/>
    </row>
    <row r="3380" spans="7:7">
      <c r="G3380" s="14"/>
    </row>
    <row r="3381" spans="7:7">
      <c r="G3381" s="14"/>
    </row>
    <row r="3382" spans="7:7">
      <c r="G3382" s="14"/>
    </row>
    <row r="3383" spans="7:7">
      <c r="G3383" s="14"/>
    </row>
    <row r="3384" spans="7:7">
      <c r="G3384" s="14"/>
    </row>
    <row r="3385" spans="7:7">
      <c r="G3385" s="14"/>
    </row>
    <row r="3386" spans="7:7">
      <c r="G3386" s="14"/>
    </row>
    <row r="3387" spans="7:7">
      <c r="G3387" s="14"/>
    </row>
    <row r="3388" spans="7:7">
      <c r="G3388" s="14"/>
    </row>
    <row r="3389" spans="7:7">
      <c r="G3389" s="14"/>
    </row>
    <row r="3390" spans="7:7">
      <c r="G3390" s="14"/>
    </row>
    <row r="3391" spans="7:7">
      <c r="G3391" s="14"/>
    </row>
    <row r="3392" spans="7:7">
      <c r="G3392" s="14"/>
    </row>
    <row r="3393" spans="7:7">
      <c r="G3393" s="14"/>
    </row>
    <row r="3394" spans="7:7">
      <c r="G3394" s="14"/>
    </row>
    <row r="3395" spans="7:7">
      <c r="G3395" s="14"/>
    </row>
    <row r="3396" spans="7:7">
      <c r="G3396" s="14"/>
    </row>
    <row r="3397" spans="7:7">
      <c r="G3397" s="14"/>
    </row>
    <row r="3398" spans="7:7">
      <c r="G3398" s="14"/>
    </row>
    <row r="3399" spans="7:7">
      <c r="G3399" s="14"/>
    </row>
    <row r="3400" spans="7:7">
      <c r="G3400" s="14"/>
    </row>
    <row r="3401" spans="7:7">
      <c r="G3401" s="14"/>
    </row>
    <row r="3402" spans="7:7">
      <c r="G3402" s="14"/>
    </row>
    <row r="3403" spans="7:7">
      <c r="G3403" s="14"/>
    </row>
    <row r="3404" spans="7:7">
      <c r="G3404" s="14"/>
    </row>
    <row r="3405" spans="7:7">
      <c r="G3405" s="14"/>
    </row>
    <row r="3406" spans="7:7">
      <c r="G3406" s="14"/>
    </row>
    <row r="3407" spans="7:7">
      <c r="G3407" s="14"/>
    </row>
    <row r="3408" spans="7:7">
      <c r="G3408" s="14"/>
    </row>
    <row r="3409" spans="7:7">
      <c r="G3409" s="14"/>
    </row>
    <row r="3410" spans="7:7">
      <c r="G3410" s="14"/>
    </row>
    <row r="3411" spans="7:7">
      <c r="G3411" s="14"/>
    </row>
    <row r="3412" spans="7:7">
      <c r="G3412" s="14"/>
    </row>
    <row r="3413" spans="7:7">
      <c r="G3413" s="14"/>
    </row>
    <row r="3414" spans="7:7">
      <c r="G3414" s="14"/>
    </row>
    <row r="3415" spans="7:7">
      <c r="G3415" s="14"/>
    </row>
    <row r="3416" spans="7:7">
      <c r="G3416" s="14"/>
    </row>
    <row r="3417" spans="7:7">
      <c r="G3417" s="14"/>
    </row>
    <row r="3418" spans="7:7">
      <c r="G3418" s="14"/>
    </row>
    <row r="3419" spans="7:7">
      <c r="G3419" s="14"/>
    </row>
    <row r="3420" spans="7:7">
      <c r="G3420" s="14"/>
    </row>
    <row r="3421" spans="7:7">
      <c r="G3421" s="14"/>
    </row>
    <row r="3422" spans="7:7">
      <c r="G3422" s="14"/>
    </row>
    <row r="3423" spans="7:7">
      <c r="G3423" s="14"/>
    </row>
    <row r="3424" spans="7:7">
      <c r="G3424" s="14"/>
    </row>
    <row r="3425" spans="7:7">
      <c r="G3425" s="14"/>
    </row>
    <row r="3426" spans="7:7">
      <c r="G3426" s="14"/>
    </row>
    <row r="3427" spans="7:7">
      <c r="G3427" s="14"/>
    </row>
    <row r="3428" spans="7:7">
      <c r="G3428" s="14"/>
    </row>
    <row r="3429" spans="7:7">
      <c r="G3429" s="14"/>
    </row>
    <row r="3430" spans="7:7">
      <c r="G3430" s="14"/>
    </row>
    <row r="3431" spans="7:7">
      <c r="G3431" s="14"/>
    </row>
    <row r="3432" spans="7:7">
      <c r="G3432" s="14"/>
    </row>
    <row r="3433" spans="7:7">
      <c r="G3433" s="14"/>
    </row>
    <row r="3434" spans="7:7">
      <c r="G3434" s="14"/>
    </row>
    <row r="3435" spans="7:7">
      <c r="G3435" s="14"/>
    </row>
    <row r="3436" spans="7:7">
      <c r="G3436" s="14"/>
    </row>
    <row r="3437" spans="7:7">
      <c r="G3437" s="14"/>
    </row>
    <row r="3438" spans="7:7">
      <c r="G3438" s="14"/>
    </row>
    <row r="3439" spans="7:7">
      <c r="G3439" s="14"/>
    </row>
    <row r="3440" spans="7:7">
      <c r="G3440" s="14"/>
    </row>
    <row r="3441" spans="7:7">
      <c r="G3441" s="14"/>
    </row>
    <row r="3442" spans="7:7">
      <c r="G3442" s="14"/>
    </row>
    <row r="3443" spans="7:7">
      <c r="G3443" s="14"/>
    </row>
    <row r="3444" spans="7:7">
      <c r="G3444" s="14"/>
    </row>
    <row r="3445" spans="7:7">
      <c r="G3445" s="14"/>
    </row>
    <row r="3446" spans="7:7">
      <c r="G3446" s="14"/>
    </row>
    <row r="3447" spans="7:7">
      <c r="G3447" s="14"/>
    </row>
    <row r="3448" spans="7:7">
      <c r="G3448" s="14"/>
    </row>
    <row r="3449" spans="7:7">
      <c r="G3449" s="14"/>
    </row>
    <row r="3450" spans="7:7">
      <c r="G3450" s="14"/>
    </row>
    <row r="3451" spans="7:7">
      <c r="G3451" s="14"/>
    </row>
    <row r="3452" spans="7:7">
      <c r="G3452" s="14"/>
    </row>
    <row r="3453" spans="7:7">
      <c r="G3453" s="14"/>
    </row>
    <row r="3454" spans="7:7">
      <c r="G3454" s="14"/>
    </row>
    <row r="3455" spans="7:7">
      <c r="G3455" s="14"/>
    </row>
    <row r="3456" spans="7:7">
      <c r="G3456" s="14"/>
    </row>
    <row r="3457" spans="7:7">
      <c r="G3457" s="14"/>
    </row>
    <row r="3458" spans="7:7">
      <c r="G3458" s="14"/>
    </row>
    <row r="3459" spans="7:7">
      <c r="G3459" s="14"/>
    </row>
    <row r="3460" spans="7:7">
      <c r="G3460" s="14"/>
    </row>
    <row r="3461" spans="7:7">
      <c r="G3461" s="14"/>
    </row>
    <row r="3462" spans="7:7">
      <c r="G3462" s="14"/>
    </row>
    <row r="3463" spans="7:7">
      <c r="G3463" s="14"/>
    </row>
    <row r="3464" spans="7:7">
      <c r="G3464" s="14"/>
    </row>
    <row r="3465" spans="7:7">
      <c r="G3465" s="14"/>
    </row>
    <row r="3466" spans="7:7">
      <c r="G3466" s="14"/>
    </row>
    <row r="3467" spans="7:7">
      <c r="G3467" s="14"/>
    </row>
    <row r="3468" spans="7:7">
      <c r="G3468" s="14"/>
    </row>
    <row r="3469" spans="7:7">
      <c r="G3469" s="14"/>
    </row>
    <row r="3470" spans="7:7">
      <c r="G3470" s="14"/>
    </row>
    <row r="3471" spans="7:7">
      <c r="G3471" s="14"/>
    </row>
    <row r="3472" spans="7:7">
      <c r="G3472" s="14"/>
    </row>
    <row r="3473" spans="7:7">
      <c r="G3473" s="14"/>
    </row>
    <row r="3474" spans="7:7">
      <c r="G3474" s="14"/>
    </row>
    <row r="3475" spans="7:7">
      <c r="G3475" s="14"/>
    </row>
    <row r="3476" spans="7:7">
      <c r="G3476" s="14"/>
    </row>
    <row r="3477" spans="7:7">
      <c r="G3477" s="14"/>
    </row>
    <row r="3478" spans="7:7">
      <c r="G3478" s="14"/>
    </row>
    <row r="3479" spans="7:7">
      <c r="G3479" s="14"/>
    </row>
    <row r="3480" spans="7:7">
      <c r="G3480" s="14"/>
    </row>
    <row r="3481" spans="7:7">
      <c r="G3481" s="14"/>
    </row>
    <row r="3482" spans="7:7">
      <c r="G3482" s="14"/>
    </row>
    <row r="3483" spans="7:7">
      <c r="G3483" s="14"/>
    </row>
    <row r="3484" spans="7:7">
      <c r="G3484" s="14"/>
    </row>
    <row r="3485" spans="7:7">
      <c r="G3485" s="14"/>
    </row>
    <row r="3486" spans="7:7">
      <c r="G3486" s="14"/>
    </row>
    <row r="3487" spans="7:7">
      <c r="G3487" s="14"/>
    </row>
    <row r="3488" spans="7:7">
      <c r="G3488" s="14"/>
    </row>
    <row r="3489" spans="7:7">
      <c r="G3489" s="14"/>
    </row>
    <row r="3490" spans="7:7">
      <c r="G3490" s="14"/>
    </row>
    <row r="3491" spans="7:7">
      <c r="G3491" s="14"/>
    </row>
    <row r="3492" spans="7:7">
      <c r="G3492" s="14"/>
    </row>
    <row r="3493" spans="7:7">
      <c r="G3493" s="14"/>
    </row>
    <row r="3494" spans="7:7">
      <c r="G3494" s="14"/>
    </row>
    <row r="3495" spans="7:7">
      <c r="G3495" s="14"/>
    </row>
    <row r="3496" spans="7:7">
      <c r="G3496" s="14"/>
    </row>
    <row r="3497" spans="7:7">
      <c r="G3497" s="14"/>
    </row>
    <row r="3498" spans="7:7">
      <c r="G3498" s="14"/>
    </row>
    <row r="3499" spans="7:7">
      <c r="G3499" s="14"/>
    </row>
    <row r="3500" spans="7:7">
      <c r="G3500" s="14"/>
    </row>
    <row r="3501" spans="7:7">
      <c r="G3501" s="14"/>
    </row>
    <row r="3502" spans="7:7">
      <c r="G3502" s="14"/>
    </row>
    <row r="3503" spans="7:7">
      <c r="G3503" s="14"/>
    </row>
    <row r="3504" spans="7:7">
      <c r="G3504" s="14"/>
    </row>
    <row r="3505" spans="7:7">
      <c r="G3505" s="14"/>
    </row>
    <row r="3506" spans="7:7">
      <c r="G3506" s="14"/>
    </row>
    <row r="3507" spans="7:7">
      <c r="G3507" s="14"/>
    </row>
    <row r="3508" spans="7:7">
      <c r="G3508" s="14"/>
    </row>
    <row r="3509" spans="7:7">
      <c r="G3509" s="14"/>
    </row>
    <row r="3510" spans="7:7">
      <c r="G3510" s="14"/>
    </row>
    <row r="3511" spans="7:7">
      <c r="G3511" s="14"/>
    </row>
    <row r="3512" spans="7:7">
      <c r="G3512" s="14"/>
    </row>
    <row r="3513" spans="7:7">
      <c r="G3513" s="14"/>
    </row>
    <row r="3514" spans="7:7">
      <c r="G3514" s="14"/>
    </row>
    <row r="3515" spans="7:7">
      <c r="G3515" s="14"/>
    </row>
    <row r="3516" spans="7:7">
      <c r="G3516" s="14"/>
    </row>
    <row r="3517" spans="7:7">
      <c r="G3517" s="14"/>
    </row>
    <row r="3518" spans="7:7">
      <c r="G3518" s="14"/>
    </row>
    <row r="3519" spans="7:7">
      <c r="G3519" s="14"/>
    </row>
    <row r="3520" spans="7:7">
      <c r="G3520" s="14"/>
    </row>
    <row r="3521" spans="7:7">
      <c r="G3521" s="14"/>
    </row>
    <row r="3522" spans="7:7">
      <c r="G3522" s="14"/>
    </row>
    <row r="3523" spans="7:7">
      <c r="G3523" s="14"/>
    </row>
    <row r="3524" spans="7:7">
      <c r="G3524" s="14"/>
    </row>
    <row r="3525" spans="7:7">
      <c r="G3525" s="14"/>
    </row>
    <row r="3526" spans="7:7">
      <c r="G3526" s="14"/>
    </row>
    <row r="3527" spans="7:7">
      <c r="G3527" s="14"/>
    </row>
    <row r="3528" spans="7:7">
      <c r="G3528" s="14"/>
    </row>
    <row r="3529" spans="7:7">
      <c r="G3529" s="14"/>
    </row>
    <row r="3530" spans="7:7">
      <c r="G3530" s="14"/>
    </row>
    <row r="3531" spans="7:7">
      <c r="G3531" s="14"/>
    </row>
    <row r="3532" spans="7:7">
      <c r="G3532" s="14"/>
    </row>
    <row r="3533" spans="7:7">
      <c r="G3533" s="14"/>
    </row>
    <row r="3534" spans="7:7">
      <c r="G3534" s="14"/>
    </row>
    <row r="3535" spans="7:7">
      <c r="G3535" s="14"/>
    </row>
    <row r="3536" spans="7:7">
      <c r="G3536" s="14"/>
    </row>
    <row r="3537" spans="7:7">
      <c r="G3537" s="14"/>
    </row>
    <row r="3538" spans="7:7">
      <c r="G3538" s="14"/>
    </row>
    <row r="3539" spans="7:7">
      <c r="G3539" s="14"/>
    </row>
    <row r="3540" spans="7:7">
      <c r="G3540" s="14"/>
    </row>
    <row r="3541" spans="7:7">
      <c r="G3541" s="14"/>
    </row>
    <row r="3542" spans="7:7">
      <c r="G3542" s="14"/>
    </row>
    <row r="3543" spans="7:7">
      <c r="G3543" s="14"/>
    </row>
    <row r="3544" spans="7:7">
      <c r="G3544" s="14"/>
    </row>
    <row r="3545" spans="7:7">
      <c r="G3545" s="14"/>
    </row>
    <row r="3546" spans="7:7">
      <c r="G3546" s="14"/>
    </row>
    <row r="3547" spans="7:7">
      <c r="G3547" s="14"/>
    </row>
    <row r="3548" spans="7:7">
      <c r="G3548" s="14"/>
    </row>
    <row r="3549" spans="7:7">
      <c r="G3549" s="14"/>
    </row>
    <row r="3550" spans="7:7">
      <c r="G3550" s="14"/>
    </row>
    <row r="3551" spans="7:7">
      <c r="G3551" s="14"/>
    </row>
    <row r="3552" spans="7:7">
      <c r="G3552" s="14"/>
    </row>
    <row r="3553" spans="7:7">
      <c r="G3553" s="14"/>
    </row>
    <row r="3554" spans="7:7">
      <c r="G3554" s="14"/>
    </row>
    <row r="3555" spans="7:7">
      <c r="G3555" s="14"/>
    </row>
    <row r="3556" spans="7:7">
      <c r="G3556" s="14"/>
    </row>
    <row r="3557" spans="7:7">
      <c r="G3557" s="14"/>
    </row>
    <row r="3558" spans="7:7">
      <c r="G3558" s="14"/>
    </row>
    <row r="3559" spans="7:7">
      <c r="G3559" s="14"/>
    </row>
    <row r="3560" spans="7:7">
      <c r="G3560" s="14"/>
    </row>
    <row r="3561" spans="7:7">
      <c r="G3561" s="14"/>
    </row>
    <row r="3562" spans="7:7">
      <c r="G3562" s="14"/>
    </row>
    <row r="3563" spans="7:7">
      <c r="G3563" s="14"/>
    </row>
    <row r="3564" spans="7:7">
      <c r="G3564" s="14"/>
    </row>
    <row r="3565" spans="7:7">
      <c r="G3565" s="14"/>
    </row>
    <row r="3566" spans="7:7">
      <c r="G3566" s="14"/>
    </row>
    <row r="3567" spans="7:7">
      <c r="G3567" s="14"/>
    </row>
    <row r="3568" spans="7:7">
      <c r="G3568" s="14"/>
    </row>
    <row r="3569" spans="7:7">
      <c r="G3569" s="14"/>
    </row>
    <row r="3570" spans="7:7">
      <c r="G3570" s="14"/>
    </row>
    <row r="3571" spans="7:7">
      <c r="G3571" s="14"/>
    </row>
    <row r="3572" spans="7:7">
      <c r="G3572" s="14"/>
    </row>
    <row r="3573" spans="7:7">
      <c r="G3573" s="14"/>
    </row>
    <row r="3574" spans="7:7">
      <c r="G3574" s="14"/>
    </row>
    <row r="3575" spans="7:7">
      <c r="G3575" s="14"/>
    </row>
    <row r="3576" spans="7:7">
      <c r="G3576" s="14"/>
    </row>
    <row r="3577" spans="7:7">
      <c r="G3577" s="14"/>
    </row>
    <row r="3578" spans="7:7">
      <c r="G3578" s="14"/>
    </row>
    <row r="3579" spans="7:7">
      <c r="G3579" s="14"/>
    </row>
    <row r="3580" spans="7:7">
      <c r="G3580" s="14"/>
    </row>
    <row r="3581" spans="7:7">
      <c r="G3581" s="14"/>
    </row>
    <row r="3582" spans="7:7">
      <c r="G3582" s="14"/>
    </row>
    <row r="3583" spans="7:7">
      <c r="G3583" s="14"/>
    </row>
    <row r="3584" spans="7:7">
      <c r="G3584" s="14"/>
    </row>
    <row r="3585" spans="7:7">
      <c r="G3585" s="14"/>
    </row>
    <row r="3586" spans="7:7">
      <c r="G3586" s="14"/>
    </row>
    <row r="3587" spans="7:7">
      <c r="G3587" s="14"/>
    </row>
    <row r="3588" spans="7:7">
      <c r="G3588" s="14"/>
    </row>
    <row r="3589" spans="7:7">
      <c r="G3589" s="14"/>
    </row>
    <row r="3590" spans="7:7">
      <c r="G3590" s="14"/>
    </row>
    <row r="3591" spans="7:7">
      <c r="G3591" s="14"/>
    </row>
    <row r="3592" spans="7:7">
      <c r="G3592" s="14"/>
    </row>
    <row r="3593" spans="7:7">
      <c r="G3593" s="14"/>
    </row>
    <row r="3594" spans="7:7">
      <c r="G3594" s="14"/>
    </row>
    <row r="3595" spans="7:7">
      <c r="G3595" s="14"/>
    </row>
    <row r="3596" spans="7:7">
      <c r="G3596" s="14"/>
    </row>
    <row r="3597" spans="7:7">
      <c r="G3597" s="14"/>
    </row>
    <row r="3598" spans="7:7">
      <c r="G3598" s="14"/>
    </row>
    <row r="3599" spans="7:7">
      <c r="G3599" s="14"/>
    </row>
    <row r="3600" spans="7:7">
      <c r="G3600" s="14"/>
    </row>
    <row r="3601" spans="7:7">
      <c r="G3601" s="14"/>
    </row>
    <row r="3602" spans="7:7">
      <c r="G3602" s="14"/>
    </row>
    <row r="3603" spans="7:7">
      <c r="G3603" s="14"/>
    </row>
    <row r="3604" spans="7:7">
      <c r="G3604" s="14"/>
    </row>
    <row r="3605" spans="7:7">
      <c r="G3605" s="14"/>
    </row>
    <row r="3606" spans="7:7">
      <c r="G3606" s="14"/>
    </row>
    <row r="3607" spans="7:7">
      <c r="G3607" s="14"/>
    </row>
    <row r="3608" spans="7:7">
      <c r="G3608" s="14"/>
    </row>
    <row r="3609" spans="7:7">
      <c r="G3609" s="14"/>
    </row>
    <row r="3610" spans="7:7">
      <c r="G3610" s="14"/>
    </row>
    <row r="3611" spans="7:7">
      <c r="G3611" s="14"/>
    </row>
    <row r="3612" spans="7:7">
      <c r="G3612" s="14"/>
    </row>
    <row r="3613" spans="7:7">
      <c r="G3613" s="14"/>
    </row>
    <row r="3614" spans="7:7">
      <c r="G3614" s="14"/>
    </row>
    <row r="3615" spans="7:7">
      <c r="G3615" s="14"/>
    </row>
    <row r="3616" spans="7:7">
      <c r="G3616" s="14"/>
    </row>
    <row r="3617" spans="7:7">
      <c r="G3617" s="14"/>
    </row>
    <row r="3618" spans="7:7">
      <c r="G3618" s="14"/>
    </row>
    <row r="3619" spans="7:7">
      <c r="G3619" s="14"/>
    </row>
    <row r="3620" spans="7:7">
      <c r="G3620" s="14"/>
    </row>
    <row r="3621" spans="7:7">
      <c r="G3621" s="14"/>
    </row>
    <row r="3622" spans="7:7">
      <c r="G3622" s="14"/>
    </row>
    <row r="3623" spans="7:7">
      <c r="G3623" s="14"/>
    </row>
    <row r="3624" spans="7:7">
      <c r="G3624" s="14"/>
    </row>
    <row r="3625" spans="7:7">
      <c r="G3625" s="14"/>
    </row>
    <row r="3626" spans="7:7">
      <c r="G3626" s="14"/>
    </row>
    <row r="3627" spans="7:7">
      <c r="G3627" s="14"/>
    </row>
    <row r="3628" spans="7:7">
      <c r="G3628" s="14"/>
    </row>
    <row r="3629" spans="7:7">
      <c r="G3629" s="14"/>
    </row>
    <row r="3630" spans="7:7">
      <c r="G3630" s="14"/>
    </row>
    <row r="3631" spans="7:7">
      <c r="G3631" s="14"/>
    </row>
    <row r="3632" spans="7:7">
      <c r="G3632" s="14"/>
    </row>
    <row r="3633" spans="7:7">
      <c r="G3633" s="14"/>
    </row>
    <row r="3634" spans="7:7">
      <c r="G3634" s="14"/>
    </row>
    <row r="3635" spans="7:7">
      <c r="G3635" s="14"/>
    </row>
    <row r="3636" spans="7:7">
      <c r="G3636" s="14"/>
    </row>
    <row r="3637" spans="7:7">
      <c r="G3637" s="14"/>
    </row>
    <row r="3638" spans="7:7">
      <c r="G3638" s="14"/>
    </row>
    <row r="3639" spans="7:7">
      <c r="G3639" s="14"/>
    </row>
    <row r="3640" spans="7:7">
      <c r="G3640" s="14"/>
    </row>
    <row r="3641" spans="7:7">
      <c r="G3641" s="14"/>
    </row>
    <row r="3642" spans="7:7">
      <c r="G3642" s="14"/>
    </row>
    <row r="3643" spans="7:7">
      <c r="G3643" s="14"/>
    </row>
    <row r="3644" spans="7:7">
      <c r="G3644" s="14"/>
    </row>
    <row r="3645" spans="7:7">
      <c r="G3645" s="14"/>
    </row>
    <row r="3646" spans="7:7">
      <c r="G3646" s="14"/>
    </row>
    <row r="3647" spans="7:7">
      <c r="G3647" s="14"/>
    </row>
    <row r="3648" spans="7:7">
      <c r="G3648" s="14"/>
    </row>
    <row r="3649" spans="7:7">
      <c r="G3649" s="14"/>
    </row>
    <row r="3650" spans="7:7">
      <c r="G3650" s="14"/>
    </row>
    <row r="3651" spans="7:7">
      <c r="G3651" s="14"/>
    </row>
    <row r="3652" spans="7:7">
      <c r="G3652" s="14"/>
    </row>
    <row r="3653" spans="7:7">
      <c r="G3653" s="14"/>
    </row>
    <row r="3654" spans="7:7">
      <c r="G3654" s="14"/>
    </row>
    <row r="3655" spans="7:7">
      <c r="G3655" s="14"/>
    </row>
    <row r="3656" spans="7:7">
      <c r="G3656" s="14"/>
    </row>
    <row r="3657" spans="7:7">
      <c r="G3657" s="14"/>
    </row>
    <row r="3658" spans="7:7">
      <c r="G3658" s="14"/>
    </row>
    <row r="3659" spans="7:7">
      <c r="G3659" s="14"/>
    </row>
    <row r="3660" spans="7:7">
      <c r="G3660" s="14"/>
    </row>
    <row r="3661" spans="7:7">
      <c r="G3661" s="14"/>
    </row>
    <row r="3662" spans="7:7">
      <c r="G3662" s="14"/>
    </row>
    <row r="3663" spans="7:7">
      <c r="G3663" s="14"/>
    </row>
    <row r="3664" spans="7:7">
      <c r="G3664" s="14"/>
    </row>
    <row r="3665" spans="7:7">
      <c r="G3665" s="14"/>
    </row>
    <row r="3666" spans="7:7">
      <c r="G3666" s="14"/>
    </row>
    <row r="3667" spans="7:7">
      <c r="G3667" s="14"/>
    </row>
    <row r="3668" spans="7:7">
      <c r="G3668" s="14"/>
    </row>
    <row r="3669" spans="7:7">
      <c r="G3669" s="14"/>
    </row>
    <row r="3670" spans="7:7">
      <c r="G3670" s="14"/>
    </row>
    <row r="3671" spans="7:7">
      <c r="G3671" s="14"/>
    </row>
    <row r="3672" spans="7:7">
      <c r="G3672" s="14"/>
    </row>
    <row r="3673" spans="7:7">
      <c r="G3673" s="14"/>
    </row>
    <row r="3674" spans="7:7">
      <c r="G3674" s="14"/>
    </row>
    <row r="3675" spans="7:7">
      <c r="G3675" s="14"/>
    </row>
    <row r="3676" spans="7:7">
      <c r="G3676" s="14"/>
    </row>
    <row r="3677" spans="7:7">
      <c r="G3677" s="14"/>
    </row>
    <row r="3678" spans="7:7">
      <c r="G3678" s="14"/>
    </row>
    <row r="3679" spans="7:7">
      <c r="G3679" s="14"/>
    </row>
    <row r="3680" spans="7:7">
      <c r="G3680" s="14"/>
    </row>
    <row r="3681" spans="7:7">
      <c r="G3681" s="14"/>
    </row>
    <row r="3682" spans="7:7">
      <c r="G3682" s="14"/>
    </row>
    <row r="3683" spans="7:7">
      <c r="G3683" s="14"/>
    </row>
    <row r="3684" spans="7:7">
      <c r="G3684" s="14"/>
    </row>
    <row r="3685" spans="7:7">
      <c r="G3685" s="14"/>
    </row>
    <row r="3686" spans="7:7">
      <c r="G3686" s="14"/>
    </row>
    <row r="3687" spans="7:7">
      <c r="G3687" s="14"/>
    </row>
    <row r="3688" spans="7:7">
      <c r="G3688" s="14"/>
    </row>
    <row r="3689" spans="7:7">
      <c r="G3689" s="14"/>
    </row>
    <row r="3690" spans="7:7">
      <c r="G3690" s="14"/>
    </row>
    <row r="3691" spans="7:7">
      <c r="G3691" s="14"/>
    </row>
    <row r="3692" spans="7:7">
      <c r="G3692" s="14"/>
    </row>
    <row r="3693" spans="7:7">
      <c r="G3693" s="14"/>
    </row>
    <row r="3694" spans="7:7">
      <c r="G3694" s="14"/>
    </row>
    <row r="3695" spans="7:7">
      <c r="G3695" s="14"/>
    </row>
    <row r="3696" spans="7:7">
      <c r="G3696" s="14"/>
    </row>
    <row r="3697" spans="7:7">
      <c r="G3697" s="14"/>
    </row>
    <row r="3698" spans="7:7">
      <c r="G3698" s="14"/>
    </row>
    <row r="3699" spans="7:7">
      <c r="G3699" s="14"/>
    </row>
    <row r="3700" spans="7:7">
      <c r="G3700" s="14"/>
    </row>
    <row r="3701" spans="7:7">
      <c r="G3701" s="14"/>
    </row>
    <row r="3702" spans="7:7">
      <c r="G3702" s="14"/>
    </row>
    <row r="3703" spans="7:7">
      <c r="G3703" s="14"/>
    </row>
    <row r="3704" spans="7:7">
      <c r="G3704" s="14"/>
    </row>
    <row r="3705" spans="7:7">
      <c r="G3705" s="14"/>
    </row>
    <row r="3706" spans="7:7">
      <c r="G3706" s="14"/>
    </row>
    <row r="3707" spans="7:7">
      <c r="G3707" s="14"/>
    </row>
    <row r="3708" spans="7:7">
      <c r="G3708" s="14"/>
    </row>
    <row r="3709" spans="7:7">
      <c r="G3709" s="14"/>
    </row>
    <row r="3710" spans="7:7">
      <c r="G3710" s="14"/>
    </row>
    <row r="3711" spans="7:7">
      <c r="G3711" s="14"/>
    </row>
    <row r="3712" spans="7:7">
      <c r="G3712" s="14"/>
    </row>
    <row r="3713" spans="7:7">
      <c r="G3713" s="14"/>
    </row>
    <row r="3714" spans="7:7">
      <c r="G3714" s="14"/>
    </row>
    <row r="3715" spans="7:7">
      <c r="G3715" s="14"/>
    </row>
    <row r="3716" spans="7:7">
      <c r="G3716" s="14"/>
    </row>
    <row r="3717" spans="7:7">
      <c r="G3717" s="14"/>
    </row>
    <row r="3718" spans="7:7">
      <c r="G3718" s="14"/>
    </row>
    <row r="3719" spans="7:7">
      <c r="G3719" s="14"/>
    </row>
    <row r="3720" spans="7:7">
      <c r="G3720" s="14"/>
    </row>
    <row r="3721" spans="7:7">
      <c r="G3721" s="14"/>
    </row>
    <row r="3722" spans="7:7">
      <c r="G3722" s="14"/>
    </row>
    <row r="3723" spans="7:7">
      <c r="G3723" s="14"/>
    </row>
    <row r="3724" spans="7:7">
      <c r="G3724" s="14"/>
    </row>
    <row r="3725" spans="7:7">
      <c r="G3725" s="14"/>
    </row>
    <row r="3726" spans="7:7">
      <c r="G3726" s="14"/>
    </row>
    <row r="3727" spans="7:7">
      <c r="G3727" s="14"/>
    </row>
    <row r="3728" spans="7:7">
      <c r="G3728" s="14"/>
    </row>
    <row r="3729" spans="7:7">
      <c r="G3729" s="14"/>
    </row>
    <row r="3730" spans="7:7">
      <c r="G3730" s="14"/>
    </row>
    <row r="3731" spans="7:7">
      <c r="G3731" s="14"/>
    </row>
    <row r="3732" spans="7:7">
      <c r="G3732" s="14"/>
    </row>
    <row r="3733" spans="7:7">
      <c r="G3733" s="14"/>
    </row>
    <row r="3734" spans="7:7">
      <c r="G3734" s="14"/>
    </row>
    <row r="3735" spans="7:7">
      <c r="G3735" s="14"/>
    </row>
    <row r="3736" spans="7:7">
      <c r="G3736" s="14"/>
    </row>
    <row r="3737" spans="7:7">
      <c r="G3737" s="14"/>
    </row>
    <row r="3738" spans="7:7">
      <c r="G3738" s="14"/>
    </row>
    <row r="3739" spans="7:7">
      <c r="G3739" s="14"/>
    </row>
    <row r="3740" spans="7:7">
      <c r="G3740" s="14"/>
    </row>
    <row r="3741" spans="7:7">
      <c r="G3741" s="14"/>
    </row>
    <row r="3742" spans="7:7">
      <c r="G3742" s="14"/>
    </row>
    <row r="3743" spans="7:7">
      <c r="G3743" s="14"/>
    </row>
    <row r="3744" spans="7:7">
      <c r="G3744" s="14"/>
    </row>
    <row r="3745" spans="7:7">
      <c r="G3745" s="14"/>
    </row>
    <row r="3746" spans="7:7">
      <c r="G3746" s="14"/>
    </row>
    <row r="3747" spans="7:7">
      <c r="G3747" s="14"/>
    </row>
    <row r="3748" spans="7:7">
      <c r="G3748" s="14"/>
    </row>
    <row r="3749" spans="7:7">
      <c r="G3749" s="14"/>
    </row>
    <row r="3750" spans="7:7">
      <c r="G3750" s="14"/>
    </row>
    <row r="3751" spans="7:7">
      <c r="G3751" s="14"/>
    </row>
    <row r="3752" spans="7:7">
      <c r="G3752" s="14"/>
    </row>
    <row r="3753" spans="7:7">
      <c r="G3753" s="14"/>
    </row>
    <row r="3754" spans="7:7">
      <c r="G3754" s="14"/>
    </row>
    <row r="3755" spans="7:7">
      <c r="G3755" s="14"/>
    </row>
    <row r="3756" spans="7:7">
      <c r="G3756" s="14"/>
    </row>
    <row r="3757" spans="7:7">
      <c r="G3757" s="14"/>
    </row>
    <row r="3758" spans="7:7">
      <c r="G3758" s="14"/>
    </row>
    <row r="3759" spans="7:7">
      <c r="G3759" s="14"/>
    </row>
    <row r="3760" spans="7:7">
      <c r="G3760" s="14"/>
    </row>
    <row r="3761" spans="7:7">
      <c r="G3761" s="14"/>
    </row>
    <row r="3762" spans="7:7">
      <c r="G3762" s="14"/>
    </row>
    <row r="3763" spans="7:7">
      <c r="G3763" s="14"/>
    </row>
    <row r="3764" spans="7:7">
      <c r="G3764" s="14"/>
    </row>
    <row r="3765" spans="7:7">
      <c r="G3765" s="14"/>
    </row>
    <row r="3766" spans="7:7">
      <c r="G3766" s="14"/>
    </row>
    <row r="3767" spans="7:7">
      <c r="G3767" s="14"/>
    </row>
    <row r="3768" spans="7:7">
      <c r="G3768" s="14"/>
    </row>
    <row r="3769" spans="7:7">
      <c r="G3769" s="14"/>
    </row>
    <row r="3770" spans="7:7">
      <c r="G3770" s="14"/>
    </row>
    <row r="3771" spans="7:7">
      <c r="G3771" s="14"/>
    </row>
    <row r="3772" spans="7:7">
      <c r="G3772" s="14"/>
    </row>
    <row r="3773" spans="7:7">
      <c r="G3773" s="14"/>
    </row>
    <row r="3774" spans="7:7">
      <c r="G3774" s="14"/>
    </row>
    <row r="3775" spans="7:7">
      <c r="G3775" s="14"/>
    </row>
    <row r="3776" spans="7:7">
      <c r="G3776" s="14"/>
    </row>
    <row r="3777" spans="7:7">
      <c r="G3777" s="14"/>
    </row>
    <row r="3778" spans="7:7">
      <c r="G3778" s="14"/>
    </row>
    <row r="3779" spans="7:7">
      <c r="G3779" s="14"/>
    </row>
    <row r="3780" spans="7:7">
      <c r="G3780" s="14"/>
    </row>
    <row r="3781" spans="7:7">
      <c r="G3781" s="14"/>
    </row>
    <row r="3782" spans="7:7">
      <c r="G3782" s="14"/>
    </row>
    <row r="3783" spans="7:7">
      <c r="G3783" s="14"/>
    </row>
    <row r="3784" spans="7:7">
      <c r="G3784" s="14"/>
    </row>
    <row r="3785" spans="7:7">
      <c r="G3785" s="14"/>
    </row>
    <row r="3786" spans="7:7">
      <c r="G3786" s="14"/>
    </row>
    <row r="3787" spans="7:7">
      <c r="G3787" s="14"/>
    </row>
    <row r="3788" spans="7:7">
      <c r="G3788" s="14"/>
    </row>
    <row r="3789" spans="7:7">
      <c r="G3789" s="14"/>
    </row>
    <row r="3790" spans="7:7">
      <c r="G3790" s="14"/>
    </row>
    <row r="3791" spans="7:7">
      <c r="G3791" s="14"/>
    </row>
    <row r="3792" spans="7:7">
      <c r="G3792" s="14"/>
    </row>
    <row r="3793" spans="7:7">
      <c r="G3793" s="14"/>
    </row>
    <row r="3794" spans="7:7">
      <c r="G3794" s="14"/>
    </row>
    <row r="3795" spans="7:7">
      <c r="G3795" s="14"/>
    </row>
    <row r="3796" spans="7:7">
      <c r="G3796" s="14"/>
    </row>
    <row r="3797" spans="7:7">
      <c r="G3797" s="14"/>
    </row>
    <row r="3798" spans="7:7">
      <c r="G3798" s="14"/>
    </row>
    <row r="3799" spans="7:7">
      <c r="G3799" s="14"/>
    </row>
    <row r="3800" spans="7:7">
      <c r="G3800" s="14"/>
    </row>
    <row r="3801" spans="7:7">
      <c r="G3801" s="14"/>
    </row>
    <row r="3802" spans="7:7">
      <c r="G3802" s="14"/>
    </row>
    <row r="3803" spans="7:7">
      <c r="G3803" s="14"/>
    </row>
    <row r="3804" spans="7:7">
      <c r="G3804" s="14"/>
    </row>
    <row r="3805" spans="7:7">
      <c r="G3805" s="14"/>
    </row>
    <row r="3806" spans="7:7">
      <c r="G3806" s="14"/>
    </row>
    <row r="3807" spans="7:7">
      <c r="G3807" s="14"/>
    </row>
    <row r="3808" spans="7:7">
      <c r="G3808" s="14"/>
    </row>
    <row r="3809" spans="7:7">
      <c r="G3809" s="14"/>
    </row>
    <row r="3810" spans="7:7">
      <c r="G3810" s="14"/>
    </row>
    <row r="3811" spans="7:7">
      <c r="G3811" s="14"/>
    </row>
    <row r="3812" spans="7:7">
      <c r="G3812" s="14"/>
    </row>
    <row r="3813" spans="7:7">
      <c r="G3813" s="14"/>
    </row>
    <row r="3814" spans="7:7">
      <c r="G3814" s="14"/>
    </row>
    <row r="3815" spans="7:7">
      <c r="G3815" s="14"/>
    </row>
    <row r="3816" spans="7:7">
      <c r="G3816" s="14"/>
    </row>
    <row r="3817" spans="7:7">
      <c r="G3817" s="14"/>
    </row>
    <row r="3818" spans="7:7">
      <c r="G3818" s="14"/>
    </row>
    <row r="3819" spans="7:7">
      <c r="G3819" s="14"/>
    </row>
    <row r="3820" spans="7:7">
      <c r="G3820" s="14"/>
    </row>
    <row r="3821" spans="7:7">
      <c r="G3821" s="14"/>
    </row>
    <row r="3822" spans="7:7">
      <c r="G3822" s="14"/>
    </row>
    <row r="3823" spans="7:7">
      <c r="G3823" s="14"/>
    </row>
    <row r="3824" spans="7:7">
      <c r="G3824" s="14"/>
    </row>
    <row r="3825" spans="7:7">
      <c r="G3825" s="14"/>
    </row>
    <row r="3826" spans="7:7">
      <c r="G3826" s="14"/>
    </row>
    <row r="3827" spans="7:7">
      <c r="G3827" s="14"/>
    </row>
    <row r="3828" spans="7:7">
      <c r="G3828" s="14"/>
    </row>
    <row r="3829" spans="7:7">
      <c r="G3829" s="14"/>
    </row>
    <row r="3830" spans="7:7">
      <c r="G3830" s="14"/>
    </row>
    <row r="3831" spans="7:7">
      <c r="G3831" s="14"/>
    </row>
    <row r="3832" spans="7:7">
      <c r="G3832" s="14"/>
    </row>
    <row r="3833" spans="7:7">
      <c r="G3833" s="14"/>
    </row>
    <row r="3834" spans="7:7">
      <c r="G3834" s="14"/>
    </row>
    <row r="3835" spans="7:7">
      <c r="G3835" s="14"/>
    </row>
    <row r="3836" spans="7:7">
      <c r="G3836" s="14"/>
    </row>
    <row r="3837" spans="7:7">
      <c r="G3837" s="14"/>
    </row>
    <row r="3838" spans="7:7">
      <c r="G3838" s="14"/>
    </row>
    <row r="3839" spans="7:7">
      <c r="G3839" s="14"/>
    </row>
    <row r="3840" spans="7:7">
      <c r="G3840" s="14"/>
    </row>
    <row r="3841" spans="7:7">
      <c r="G3841" s="14"/>
    </row>
    <row r="3842" spans="7:7">
      <c r="G3842" s="14"/>
    </row>
    <row r="3843" spans="7:7">
      <c r="G3843" s="14"/>
    </row>
    <row r="3844" spans="7:7">
      <c r="G3844" s="14"/>
    </row>
    <row r="3845" spans="7:7">
      <c r="G3845" s="14"/>
    </row>
    <row r="3846" spans="7:7">
      <c r="G3846" s="14"/>
    </row>
    <row r="3847" spans="7:7">
      <c r="G3847" s="14"/>
    </row>
    <row r="3848" spans="7:7">
      <c r="G3848" s="14"/>
    </row>
    <row r="3849" spans="7:7">
      <c r="G3849" s="14"/>
    </row>
    <row r="3850" spans="7:7">
      <c r="G3850" s="14"/>
    </row>
    <row r="3851" spans="7:7">
      <c r="G3851" s="14"/>
    </row>
    <row r="3852" spans="7:7">
      <c r="G3852" s="14"/>
    </row>
    <row r="3853" spans="7:7">
      <c r="G3853" s="14"/>
    </row>
    <row r="3854" spans="7:7">
      <c r="G3854" s="14"/>
    </row>
    <row r="3855" spans="7:7">
      <c r="G3855" s="14"/>
    </row>
    <row r="3856" spans="7:7">
      <c r="G3856" s="14"/>
    </row>
    <row r="3857" spans="7:7">
      <c r="G3857" s="14"/>
    </row>
    <row r="3858" spans="7:7">
      <c r="G3858" s="14"/>
    </row>
    <row r="3859" spans="7:7">
      <c r="G3859" s="14"/>
    </row>
    <row r="3860" spans="7:7">
      <c r="G3860" s="14"/>
    </row>
    <row r="3861" spans="7:7">
      <c r="G3861" s="14"/>
    </row>
    <row r="3862" spans="7:7">
      <c r="G3862" s="14"/>
    </row>
    <row r="3863" spans="7:7">
      <c r="G3863" s="14"/>
    </row>
    <row r="3864" spans="7:7">
      <c r="G3864" s="14"/>
    </row>
    <row r="3865" spans="7:7">
      <c r="G3865" s="14"/>
    </row>
    <row r="3866" spans="7:7">
      <c r="G3866" s="14"/>
    </row>
    <row r="3867" spans="7:7">
      <c r="G3867" s="14"/>
    </row>
    <row r="3868" spans="7:7">
      <c r="G3868" s="14"/>
    </row>
    <row r="3869" spans="7:7">
      <c r="G3869" s="14"/>
    </row>
    <row r="3870" spans="7:7">
      <c r="G3870" s="14"/>
    </row>
    <row r="3871" spans="7:7">
      <c r="G3871" s="14"/>
    </row>
    <row r="3872" spans="7:7">
      <c r="G3872" s="14"/>
    </row>
    <row r="3873" spans="7:7">
      <c r="G3873" s="14"/>
    </row>
    <row r="3874" spans="7:7">
      <c r="G3874" s="14"/>
    </row>
    <row r="3875" spans="7:7">
      <c r="G3875" s="14"/>
    </row>
    <row r="3876" spans="7:7">
      <c r="G3876" s="14"/>
    </row>
    <row r="3877" spans="7:7">
      <c r="G3877" s="14"/>
    </row>
    <row r="3878" spans="7:7">
      <c r="G3878" s="14"/>
    </row>
    <row r="3879" spans="7:7">
      <c r="G3879" s="14"/>
    </row>
    <row r="3880" spans="7:7">
      <c r="G3880" s="14"/>
    </row>
    <row r="3881" spans="7:7">
      <c r="G3881" s="14"/>
    </row>
    <row r="3882" spans="7:7">
      <c r="G3882" s="14"/>
    </row>
    <row r="3883" spans="7:7">
      <c r="G3883" s="14"/>
    </row>
    <row r="3884" spans="7:7">
      <c r="G3884" s="14"/>
    </row>
    <row r="3885" spans="7:7">
      <c r="G3885" s="14"/>
    </row>
    <row r="3886" spans="7:7">
      <c r="G3886" s="14"/>
    </row>
    <row r="3887" spans="7:7">
      <c r="G3887" s="14"/>
    </row>
    <row r="3888" spans="7:7">
      <c r="G3888" s="14"/>
    </row>
    <row r="3889" spans="7:7">
      <c r="G3889" s="14"/>
    </row>
    <row r="3890" spans="7:7">
      <c r="G3890" s="14"/>
    </row>
    <row r="3891" spans="7:7">
      <c r="G3891" s="14"/>
    </row>
    <row r="3892" spans="7:7">
      <c r="G3892" s="14"/>
    </row>
    <row r="3893" spans="7:7">
      <c r="G3893" s="14"/>
    </row>
    <row r="3894" spans="7:7">
      <c r="G3894" s="14"/>
    </row>
    <row r="3895" spans="7:7">
      <c r="G3895" s="14"/>
    </row>
    <row r="3896" spans="7:7">
      <c r="G3896" s="14"/>
    </row>
    <row r="3897" spans="7:7">
      <c r="G3897" s="14"/>
    </row>
    <row r="3898" spans="7:7">
      <c r="G3898" s="14"/>
    </row>
    <row r="3899" spans="7:7">
      <c r="G3899" s="14"/>
    </row>
    <row r="3900" spans="7:7">
      <c r="G3900" s="14"/>
    </row>
    <row r="3901" spans="7:7">
      <c r="G3901" s="14"/>
    </row>
    <row r="3902" spans="7:7">
      <c r="G3902" s="14"/>
    </row>
    <row r="3903" spans="7:7">
      <c r="G3903" s="14"/>
    </row>
    <row r="3904" spans="7:7">
      <c r="G3904" s="14"/>
    </row>
    <row r="3905" spans="7:7">
      <c r="G3905" s="14"/>
    </row>
    <row r="3906" spans="7:7">
      <c r="G3906" s="14"/>
    </row>
    <row r="3907" spans="7:7">
      <c r="G3907" s="14"/>
    </row>
    <row r="3908" spans="7:7">
      <c r="G3908" s="14"/>
    </row>
    <row r="3909" spans="7:7">
      <c r="G3909" s="14"/>
    </row>
    <row r="3910" spans="7:7">
      <c r="G3910" s="14"/>
    </row>
    <row r="3911" spans="7:7">
      <c r="G3911" s="14"/>
    </row>
    <row r="3912" spans="7:7">
      <c r="G3912" s="14"/>
    </row>
    <row r="3913" spans="7:7">
      <c r="G3913" s="14"/>
    </row>
    <row r="3914" spans="7:7">
      <c r="G3914" s="14"/>
    </row>
    <row r="3915" spans="7:7">
      <c r="G3915" s="14"/>
    </row>
    <row r="3916" spans="7:7">
      <c r="G3916" s="14"/>
    </row>
    <row r="3917" spans="7:7">
      <c r="G3917" s="14"/>
    </row>
    <row r="3918" spans="7:7">
      <c r="G3918" s="14"/>
    </row>
    <row r="3919" spans="7:7">
      <c r="G3919" s="14"/>
    </row>
    <row r="3920" spans="7:7">
      <c r="G3920" s="14"/>
    </row>
    <row r="3921" spans="7:7">
      <c r="G3921" s="14"/>
    </row>
    <row r="3922" spans="7:7">
      <c r="G3922" s="14"/>
    </row>
    <row r="3923" spans="7:7">
      <c r="G3923" s="14"/>
    </row>
    <row r="3924" spans="7:7">
      <c r="G3924" s="14"/>
    </row>
    <row r="3925" spans="7:7">
      <c r="G3925" s="14"/>
    </row>
    <row r="3926" spans="7:7">
      <c r="G3926" s="14"/>
    </row>
    <row r="3927" spans="7:7">
      <c r="G3927" s="14"/>
    </row>
    <row r="3928" spans="7:7">
      <c r="G3928" s="14"/>
    </row>
    <row r="3929" spans="7:7">
      <c r="G3929" s="14"/>
    </row>
    <row r="3930" spans="7:7">
      <c r="G3930" s="14"/>
    </row>
    <row r="3931" spans="7:7">
      <c r="G3931" s="14"/>
    </row>
    <row r="3932" spans="7:7">
      <c r="G3932" s="14"/>
    </row>
    <row r="3933" spans="7:7">
      <c r="G3933" s="14"/>
    </row>
    <row r="3934" spans="7:7">
      <c r="G3934" s="14"/>
    </row>
    <row r="3935" spans="7:7">
      <c r="G3935" s="14"/>
    </row>
    <row r="3936" spans="7:7">
      <c r="G3936" s="14"/>
    </row>
    <row r="3937" spans="7:7">
      <c r="G3937" s="14"/>
    </row>
    <row r="3938" spans="7:7">
      <c r="G3938" s="14"/>
    </row>
    <row r="3939" spans="7:7">
      <c r="G3939" s="14"/>
    </row>
    <row r="3940" spans="7:7">
      <c r="G3940" s="14"/>
    </row>
    <row r="3941" spans="7:7">
      <c r="G3941" s="14"/>
    </row>
    <row r="3942" spans="7:7">
      <c r="G3942" s="14"/>
    </row>
    <row r="3943" spans="7:7">
      <c r="G3943" s="14"/>
    </row>
    <row r="3944" spans="7:7">
      <c r="G3944" s="14"/>
    </row>
    <row r="3945" spans="7:7">
      <c r="G3945" s="14"/>
    </row>
    <row r="3946" spans="7:7">
      <c r="G3946" s="14"/>
    </row>
    <row r="3947" spans="7:7">
      <c r="G3947" s="14"/>
    </row>
    <row r="3948" spans="7:7">
      <c r="G3948" s="14"/>
    </row>
    <row r="3949" spans="7:7">
      <c r="G3949" s="14"/>
    </row>
    <row r="3950" spans="7:7">
      <c r="G3950" s="14"/>
    </row>
    <row r="3951" spans="7:7">
      <c r="G3951" s="14"/>
    </row>
    <row r="3952" spans="7:7">
      <c r="G3952" s="14"/>
    </row>
    <row r="3953" spans="7:7">
      <c r="G3953" s="14"/>
    </row>
    <row r="3954" spans="7:7">
      <c r="G3954" s="14"/>
    </row>
    <row r="3955" spans="7:7">
      <c r="G3955" s="14"/>
    </row>
    <row r="3956" spans="7:7">
      <c r="G3956" s="14"/>
    </row>
    <row r="3957" spans="7:7">
      <c r="G3957" s="14"/>
    </row>
    <row r="3958" spans="7:7">
      <c r="G3958" s="14"/>
    </row>
    <row r="3959" spans="7:7">
      <c r="G3959" s="14"/>
    </row>
    <row r="3960" spans="7:7">
      <c r="G3960" s="14"/>
    </row>
    <row r="3961" spans="7:7">
      <c r="G3961" s="14"/>
    </row>
    <row r="3962" spans="7:7">
      <c r="G3962" s="14"/>
    </row>
    <row r="3963" spans="7:7">
      <c r="G3963" s="14"/>
    </row>
    <row r="3964" spans="7:7">
      <c r="G3964" s="14"/>
    </row>
    <row r="3965" spans="7:7">
      <c r="G3965" s="14"/>
    </row>
    <row r="3966" spans="7:7">
      <c r="G3966" s="14"/>
    </row>
    <row r="3967" spans="7:7">
      <c r="G3967" s="14"/>
    </row>
    <row r="3968" spans="7:7">
      <c r="G3968" s="14"/>
    </row>
    <row r="3969" spans="7:7">
      <c r="G3969" s="14"/>
    </row>
    <row r="3970" spans="7:7">
      <c r="G3970" s="14"/>
    </row>
    <row r="3971" spans="7:7">
      <c r="G3971" s="14"/>
    </row>
    <row r="3972" spans="7:7">
      <c r="G3972" s="14"/>
    </row>
    <row r="3973" spans="7:7">
      <c r="G3973" s="14"/>
    </row>
    <row r="3974" spans="7:7">
      <c r="G3974" s="14"/>
    </row>
    <row r="3975" spans="7:7">
      <c r="G3975" s="14"/>
    </row>
    <row r="3976" spans="7:7">
      <c r="G3976" s="14"/>
    </row>
    <row r="3977" spans="7:7">
      <c r="G3977" s="14"/>
    </row>
    <row r="3978" spans="7:7">
      <c r="G3978" s="14"/>
    </row>
    <row r="3979" spans="7:7">
      <c r="G3979" s="14"/>
    </row>
    <row r="3980" spans="7:7">
      <c r="G3980" s="14"/>
    </row>
    <row r="3981" spans="7:7">
      <c r="G3981" s="14"/>
    </row>
    <row r="3982" spans="7:7">
      <c r="G3982" s="14"/>
    </row>
    <row r="3983" spans="7:7">
      <c r="G3983" s="14"/>
    </row>
    <row r="3984" spans="7:7">
      <c r="G3984" s="14"/>
    </row>
    <row r="3985" spans="7:7">
      <c r="G3985" s="14"/>
    </row>
    <row r="3986" spans="7:7">
      <c r="G3986" s="14"/>
    </row>
    <row r="3987" spans="7:7">
      <c r="G3987" s="14"/>
    </row>
    <row r="3988" spans="7:7">
      <c r="G3988" s="14"/>
    </row>
    <row r="3989" spans="7:7">
      <c r="G3989" s="14"/>
    </row>
    <row r="3990" spans="7:7">
      <c r="G3990" s="14"/>
    </row>
    <row r="3991" spans="7:7">
      <c r="G3991" s="14"/>
    </row>
    <row r="3992" spans="7:7">
      <c r="G3992" s="14"/>
    </row>
    <row r="3993" spans="7:7">
      <c r="G3993" s="14"/>
    </row>
    <row r="3994" spans="7:7">
      <c r="G3994" s="14"/>
    </row>
    <row r="3995" spans="7:7">
      <c r="G3995" s="14"/>
    </row>
    <row r="3996" spans="7:7">
      <c r="G3996" s="14"/>
    </row>
    <row r="3997" spans="7:7">
      <c r="G3997" s="14"/>
    </row>
    <row r="3998" spans="7:7">
      <c r="G3998" s="14"/>
    </row>
    <row r="3999" spans="7:7">
      <c r="G3999" s="14"/>
    </row>
    <row r="4000" spans="7:7">
      <c r="G4000" s="14"/>
    </row>
    <row r="4001" spans="7:7">
      <c r="G4001" s="14"/>
    </row>
    <row r="4002" spans="7:7">
      <c r="G4002" s="14"/>
    </row>
    <row r="4003" spans="7:7">
      <c r="G4003" s="14"/>
    </row>
    <row r="4004" spans="7:7">
      <c r="G4004" s="14"/>
    </row>
    <row r="4005" spans="7:7">
      <c r="G4005" s="14"/>
    </row>
    <row r="4006" spans="7:7">
      <c r="G4006" s="14"/>
    </row>
    <row r="4007" spans="7:7">
      <c r="G4007" s="14"/>
    </row>
    <row r="4008" spans="7:7">
      <c r="G4008" s="14"/>
    </row>
    <row r="4009" spans="7:7">
      <c r="G4009" s="14"/>
    </row>
    <row r="4010" spans="7:7">
      <c r="G4010" s="14"/>
    </row>
    <row r="4011" spans="7:7">
      <c r="G4011" s="14"/>
    </row>
    <row r="4012" spans="7:7">
      <c r="G4012" s="14"/>
    </row>
    <row r="4013" spans="7:7">
      <c r="G4013" s="14"/>
    </row>
    <row r="4014" spans="7:7">
      <c r="G4014" s="14"/>
    </row>
    <row r="4015" spans="7:7">
      <c r="G4015" s="14"/>
    </row>
    <row r="4016" spans="7:7">
      <c r="G4016" s="14"/>
    </row>
    <row r="4017" spans="7:7">
      <c r="G4017" s="14"/>
    </row>
    <row r="4018" spans="7:7">
      <c r="G4018" s="14"/>
    </row>
    <row r="4019" spans="7:7">
      <c r="G4019" s="14"/>
    </row>
    <row r="4020" spans="7:7">
      <c r="G4020" s="14"/>
    </row>
    <row r="4021" spans="7:7">
      <c r="G4021" s="14"/>
    </row>
    <row r="4022" spans="7:7">
      <c r="G4022" s="14"/>
    </row>
    <row r="4023" spans="7:7">
      <c r="G4023" s="14"/>
    </row>
    <row r="4024" spans="7:7">
      <c r="G4024" s="14"/>
    </row>
    <row r="4025" spans="7:7">
      <c r="G4025" s="14"/>
    </row>
    <row r="4026" spans="7:7">
      <c r="G4026" s="14"/>
    </row>
    <row r="4027" spans="7:7">
      <c r="G4027" s="14"/>
    </row>
    <row r="4028" spans="7:7">
      <c r="G4028" s="14"/>
    </row>
    <row r="4029" spans="7:7">
      <c r="G4029" s="14"/>
    </row>
    <row r="4030" spans="7:7">
      <c r="G4030" s="14"/>
    </row>
    <row r="4031" spans="7:7">
      <c r="G4031" s="14"/>
    </row>
    <row r="4032" spans="7:7">
      <c r="G4032" s="14"/>
    </row>
    <row r="4033" spans="7:7">
      <c r="G4033" s="14"/>
    </row>
    <row r="4034" spans="7:7">
      <c r="G4034" s="14"/>
    </row>
    <row r="4035" spans="7:7">
      <c r="G4035" s="14"/>
    </row>
    <row r="4036" spans="7:7">
      <c r="G4036" s="14"/>
    </row>
    <row r="4037" spans="7:7">
      <c r="G4037" s="14"/>
    </row>
    <row r="4038" spans="7:7">
      <c r="G4038" s="14"/>
    </row>
    <row r="4039" spans="7:7">
      <c r="G4039" s="14"/>
    </row>
    <row r="4040" spans="7:7">
      <c r="G4040" s="14"/>
    </row>
    <row r="4041" spans="7:7">
      <c r="G4041" s="14"/>
    </row>
    <row r="4042" spans="7:7">
      <c r="G4042" s="14"/>
    </row>
    <row r="4043" spans="7:7">
      <c r="G4043" s="14"/>
    </row>
    <row r="4044" spans="7:7">
      <c r="G4044" s="14"/>
    </row>
    <row r="4045" spans="7:7">
      <c r="G4045" s="14"/>
    </row>
    <row r="4046" spans="7:7">
      <c r="G4046" s="14"/>
    </row>
    <row r="4047" spans="7:7">
      <c r="G4047" s="14"/>
    </row>
    <row r="4048" spans="7:7">
      <c r="G4048" s="14"/>
    </row>
    <row r="4049" spans="7:7">
      <c r="G4049" s="14"/>
    </row>
    <row r="4050" spans="7:7">
      <c r="G4050" s="14"/>
    </row>
    <row r="4051" spans="7:7">
      <c r="G4051" s="14"/>
    </row>
    <row r="4052" spans="7:7">
      <c r="G4052" s="14"/>
    </row>
    <row r="4053" spans="7:7">
      <c r="G4053" s="14"/>
    </row>
    <row r="4054" spans="7:7">
      <c r="G4054" s="14"/>
    </row>
    <row r="4055" spans="7:7">
      <c r="G4055" s="14"/>
    </row>
    <row r="4056" spans="7:7">
      <c r="G4056" s="14"/>
    </row>
    <row r="4057" spans="7:7">
      <c r="G4057" s="14"/>
    </row>
    <row r="4058" spans="7:7">
      <c r="G4058" s="14"/>
    </row>
    <row r="4059" spans="7:7">
      <c r="G4059" s="14"/>
    </row>
    <row r="4060" spans="7:7">
      <c r="G4060" s="14"/>
    </row>
    <row r="4061" spans="7:7">
      <c r="G4061" s="14"/>
    </row>
    <row r="4062" spans="7:7">
      <c r="G4062" s="14"/>
    </row>
    <row r="4063" spans="7:7">
      <c r="G4063" s="14"/>
    </row>
    <row r="4064" spans="7:7">
      <c r="G4064" s="14"/>
    </row>
    <row r="4065" spans="7:7">
      <c r="G4065" s="14"/>
    </row>
    <row r="4066" spans="7:7">
      <c r="G4066" s="14"/>
    </row>
    <row r="4067" spans="7:7">
      <c r="G4067" s="14"/>
    </row>
    <row r="4068" spans="7:7">
      <c r="G4068" s="14"/>
    </row>
    <row r="4069" spans="7:7">
      <c r="G4069" s="14"/>
    </row>
    <row r="4070" spans="7:7">
      <c r="G4070" s="14"/>
    </row>
    <row r="4071" spans="7:7">
      <c r="G4071" s="14"/>
    </row>
    <row r="4072" spans="7:7">
      <c r="G4072" s="14"/>
    </row>
    <row r="4073" spans="7:7">
      <c r="G4073" s="14"/>
    </row>
    <row r="4074" spans="7:7">
      <c r="G4074" s="14"/>
    </row>
    <row r="4075" spans="7:7">
      <c r="G4075" s="14"/>
    </row>
    <row r="4076" spans="7:7">
      <c r="G4076" s="14"/>
    </row>
    <row r="4077" spans="7:7">
      <c r="G4077" s="14"/>
    </row>
    <row r="4078" spans="7:7">
      <c r="G4078" s="14"/>
    </row>
    <row r="4079" spans="7:7">
      <c r="G4079" s="14"/>
    </row>
    <row r="4080" spans="7:7">
      <c r="G4080" s="14"/>
    </row>
    <row r="4081" spans="7:7">
      <c r="G4081" s="14"/>
    </row>
    <row r="4082" spans="7:7">
      <c r="G4082" s="14"/>
    </row>
    <row r="4083" spans="7:7">
      <c r="G4083" s="14"/>
    </row>
    <row r="4084" spans="7:7">
      <c r="G4084" s="14"/>
    </row>
    <row r="4085" spans="7:7">
      <c r="G4085" s="14"/>
    </row>
    <row r="4086" spans="7:7">
      <c r="G4086" s="14"/>
    </row>
    <row r="4087" spans="7:7">
      <c r="G4087" s="14"/>
    </row>
    <row r="4088" spans="7:7">
      <c r="G4088" s="14"/>
    </row>
    <row r="4089" spans="7:7">
      <c r="G4089" s="14"/>
    </row>
    <row r="4090" spans="7:7">
      <c r="G4090" s="14"/>
    </row>
    <row r="4091" spans="7:7">
      <c r="G4091" s="14"/>
    </row>
    <row r="4092" spans="7:7">
      <c r="G4092" s="14"/>
    </row>
    <row r="4093" spans="7:7">
      <c r="G4093" s="14"/>
    </row>
    <row r="4094" spans="7:7">
      <c r="G4094" s="14"/>
    </row>
    <row r="4095" spans="7:7">
      <c r="G4095" s="14"/>
    </row>
    <row r="4096" spans="7:7">
      <c r="G4096" s="14"/>
    </row>
    <row r="4097" spans="7:7">
      <c r="G4097" s="14"/>
    </row>
    <row r="4098" spans="7:7">
      <c r="G4098" s="14"/>
    </row>
    <row r="4099" spans="7:7">
      <c r="G4099" s="14"/>
    </row>
    <row r="4100" spans="7:7">
      <c r="G4100" s="14"/>
    </row>
    <row r="4101" spans="7:7">
      <c r="G4101" s="14"/>
    </row>
    <row r="4102" spans="7:7">
      <c r="G4102" s="14"/>
    </row>
    <row r="4103" spans="7:7">
      <c r="G4103" s="14"/>
    </row>
    <row r="4104" spans="7:7">
      <c r="G4104" s="14"/>
    </row>
    <row r="4105" spans="7:7">
      <c r="G4105" s="14"/>
    </row>
    <row r="4106" spans="7:7">
      <c r="G4106" s="14"/>
    </row>
    <row r="4107" spans="7:7">
      <c r="G4107" s="14"/>
    </row>
    <row r="4108" spans="7:7">
      <c r="G4108" s="14"/>
    </row>
    <row r="4109" spans="7:7">
      <c r="G4109" s="14"/>
    </row>
    <row r="4110" spans="7:7">
      <c r="G4110" s="14"/>
    </row>
    <row r="4111" spans="7:7">
      <c r="G4111" s="14"/>
    </row>
    <row r="4112" spans="7:7">
      <c r="G4112" s="14"/>
    </row>
    <row r="4113" spans="7:7">
      <c r="G4113" s="14"/>
    </row>
    <row r="4114" spans="7:7">
      <c r="G4114" s="14"/>
    </row>
    <row r="4115" spans="7:7">
      <c r="G4115" s="14"/>
    </row>
    <row r="4116" spans="7:7">
      <c r="G4116" s="14"/>
    </row>
    <row r="4117" spans="7:7">
      <c r="G4117" s="14"/>
    </row>
    <row r="4118" spans="7:7">
      <c r="G4118" s="14"/>
    </row>
    <row r="4119" spans="7:7">
      <c r="G4119" s="14"/>
    </row>
    <row r="4120" spans="7:7">
      <c r="G4120" s="14"/>
    </row>
    <row r="4121" spans="7:7">
      <c r="G4121" s="14"/>
    </row>
    <row r="4122" spans="7:7">
      <c r="G4122" s="14"/>
    </row>
    <row r="4123" spans="7:7">
      <c r="G4123" s="14"/>
    </row>
    <row r="4124" spans="7:7">
      <c r="G4124" s="14"/>
    </row>
    <row r="4125" spans="7:7">
      <c r="G4125" s="14"/>
    </row>
    <row r="4126" spans="7:7">
      <c r="G4126" s="14"/>
    </row>
    <row r="4127" spans="7:7">
      <c r="G4127" s="14"/>
    </row>
    <row r="4128" spans="7:7">
      <c r="G4128" s="14"/>
    </row>
    <row r="4129" spans="7:7">
      <c r="G4129" s="14"/>
    </row>
    <row r="4130" spans="7:7">
      <c r="G4130" s="14"/>
    </row>
    <row r="4131" spans="7:7">
      <c r="G4131" s="14"/>
    </row>
    <row r="4132" spans="7:7">
      <c r="G4132" s="14"/>
    </row>
    <row r="4133" spans="7:7">
      <c r="G4133" s="14"/>
    </row>
    <row r="4134" spans="7:7">
      <c r="G4134" s="14"/>
    </row>
    <row r="4135" spans="7:7">
      <c r="G4135" s="14"/>
    </row>
    <row r="4136" spans="7:7">
      <c r="G4136" s="14"/>
    </row>
    <row r="4137" spans="7:7">
      <c r="G4137" s="14"/>
    </row>
    <row r="4138" spans="7:7">
      <c r="G4138" s="14"/>
    </row>
    <row r="4139" spans="7:7">
      <c r="G4139" s="14"/>
    </row>
    <row r="4140" spans="7:7">
      <c r="G4140" s="14"/>
    </row>
    <row r="4141" spans="7:7">
      <c r="G4141" s="14"/>
    </row>
    <row r="4142" spans="7:7">
      <c r="G4142" s="14"/>
    </row>
    <row r="4143" spans="7:7">
      <c r="G4143" s="14"/>
    </row>
    <row r="4144" spans="7:7">
      <c r="G4144" s="14"/>
    </row>
    <row r="4145" spans="7:7">
      <c r="G4145" s="14"/>
    </row>
    <row r="4146" spans="7:7">
      <c r="G4146" s="14"/>
    </row>
    <row r="4147" spans="7:7">
      <c r="G4147" s="14"/>
    </row>
    <row r="4148" spans="7:7">
      <c r="G4148" s="14"/>
    </row>
    <row r="4149" spans="7:7">
      <c r="G4149" s="14"/>
    </row>
    <row r="4150" spans="7:7">
      <c r="G4150" s="14"/>
    </row>
    <row r="4151" spans="7:7">
      <c r="G4151" s="14"/>
    </row>
    <row r="4152" spans="7:7">
      <c r="G4152" s="14"/>
    </row>
    <row r="4153" spans="7:7">
      <c r="G4153" s="14"/>
    </row>
    <row r="4154" spans="7:7">
      <c r="G4154" s="14"/>
    </row>
    <row r="4155" spans="7:7">
      <c r="G4155" s="14"/>
    </row>
    <row r="4156" spans="7:7">
      <c r="G4156" s="14"/>
    </row>
    <row r="4157" spans="7:7">
      <c r="G4157" s="14"/>
    </row>
    <row r="4158" spans="7:7">
      <c r="G4158" s="14"/>
    </row>
    <row r="4159" spans="7:7">
      <c r="G4159" s="14"/>
    </row>
    <row r="4160" spans="7:7">
      <c r="G4160" s="14"/>
    </row>
    <row r="4161" spans="7:7">
      <c r="G4161" s="14"/>
    </row>
    <row r="4162" spans="7:7">
      <c r="G4162" s="14"/>
    </row>
    <row r="4163" spans="7:7">
      <c r="G4163" s="14"/>
    </row>
    <row r="4164" spans="7:7">
      <c r="G4164" s="14"/>
    </row>
    <row r="4165" spans="7:7">
      <c r="G4165" s="14"/>
    </row>
    <row r="4166" spans="7:7">
      <c r="G4166" s="14"/>
    </row>
    <row r="4167" spans="7:7">
      <c r="G4167" s="14"/>
    </row>
    <row r="4168" spans="7:7">
      <c r="G4168" s="14"/>
    </row>
    <row r="4169" spans="7:7">
      <c r="G4169" s="14"/>
    </row>
    <row r="4170" spans="7:7">
      <c r="G4170" s="14"/>
    </row>
    <row r="4171" spans="7:7">
      <c r="G4171" s="14"/>
    </row>
    <row r="4172" spans="7:7">
      <c r="G4172" s="14"/>
    </row>
    <row r="4173" spans="7:7">
      <c r="G4173" s="14"/>
    </row>
    <row r="4174" spans="7:7">
      <c r="G4174" s="14"/>
    </row>
    <row r="4175" spans="7:7">
      <c r="G4175" s="14"/>
    </row>
    <row r="4176" spans="7:7">
      <c r="G4176" s="14"/>
    </row>
    <row r="4177" spans="7:7">
      <c r="G4177" s="14"/>
    </row>
    <row r="4178" spans="7:7">
      <c r="G4178" s="14"/>
    </row>
    <row r="4179" spans="7:7">
      <c r="G4179" s="14"/>
    </row>
    <row r="4180" spans="7:7">
      <c r="G4180" s="14"/>
    </row>
    <row r="4181" spans="7:7">
      <c r="G4181" s="14"/>
    </row>
    <row r="4182" spans="7:7">
      <c r="G4182" s="14"/>
    </row>
    <row r="4183" spans="7:7">
      <c r="G4183" s="14"/>
    </row>
    <row r="4184" spans="7:7">
      <c r="G4184" s="14"/>
    </row>
    <row r="4185" spans="7:7">
      <c r="G4185" s="14"/>
    </row>
    <row r="4186" spans="7:7">
      <c r="G4186" s="14"/>
    </row>
    <row r="4187" spans="7:7">
      <c r="G4187" s="14"/>
    </row>
    <row r="4188" spans="7:7">
      <c r="G4188" s="14"/>
    </row>
    <row r="4189" spans="7:7">
      <c r="G4189" s="14"/>
    </row>
    <row r="4190" spans="7:7">
      <c r="G4190" s="14"/>
    </row>
    <row r="4191" spans="7:7">
      <c r="G4191" s="14"/>
    </row>
    <row r="4192" spans="7:7">
      <c r="G4192" s="14"/>
    </row>
    <row r="4193" spans="7:7">
      <c r="G4193" s="14"/>
    </row>
    <row r="4194" spans="7:7">
      <c r="G4194" s="14"/>
    </row>
    <row r="4195" spans="7:7">
      <c r="G4195" s="14"/>
    </row>
    <row r="4196" spans="7:7">
      <c r="G4196" s="14"/>
    </row>
    <row r="4197" spans="7:7">
      <c r="G4197" s="14"/>
    </row>
    <row r="4198" spans="7:7">
      <c r="G4198" s="14"/>
    </row>
    <row r="4199" spans="7:7">
      <c r="G4199" s="14"/>
    </row>
    <row r="4200" spans="7:7">
      <c r="G4200" s="14"/>
    </row>
    <row r="4201" spans="7:7">
      <c r="G4201" s="14"/>
    </row>
    <row r="4202" spans="7:7">
      <c r="G4202" s="14"/>
    </row>
    <row r="4203" spans="7:7">
      <c r="G4203" s="14"/>
    </row>
    <row r="4204" spans="7:7">
      <c r="G4204" s="14"/>
    </row>
    <row r="4205" spans="7:7">
      <c r="G4205" s="14"/>
    </row>
    <row r="4206" spans="7:7">
      <c r="G4206" s="14"/>
    </row>
    <row r="4207" spans="7:7">
      <c r="G4207" s="14"/>
    </row>
    <row r="4208" spans="7:7">
      <c r="G4208" s="14"/>
    </row>
    <row r="4209" spans="7:7">
      <c r="G4209" s="14"/>
    </row>
    <row r="4210" spans="7:7">
      <c r="G4210" s="14"/>
    </row>
    <row r="4211" spans="7:7">
      <c r="G4211" s="14"/>
    </row>
    <row r="4212" spans="7:7">
      <c r="G4212" s="14"/>
    </row>
    <row r="4213" spans="7:7">
      <c r="G4213" s="14"/>
    </row>
    <row r="4214" spans="7:7">
      <c r="G4214" s="14"/>
    </row>
    <row r="4215" spans="7:7">
      <c r="G4215" s="14"/>
    </row>
    <row r="4216" spans="7:7">
      <c r="G4216" s="14"/>
    </row>
    <row r="4217" spans="7:7">
      <c r="G4217" s="14"/>
    </row>
    <row r="4218" spans="7:7">
      <c r="G4218" s="14"/>
    </row>
    <row r="4219" spans="7:7">
      <c r="G4219" s="14"/>
    </row>
    <row r="4220" spans="7:7">
      <c r="G4220" s="14"/>
    </row>
    <row r="4221" spans="7:7">
      <c r="G4221" s="14"/>
    </row>
    <row r="4222" spans="7:7">
      <c r="G4222" s="14"/>
    </row>
    <row r="4223" spans="7:7">
      <c r="G4223" s="14"/>
    </row>
    <row r="4224" spans="7:7">
      <c r="G4224" s="14"/>
    </row>
    <row r="4225" spans="7:7">
      <c r="G4225" s="14"/>
    </row>
    <row r="4226" spans="7:7">
      <c r="G4226" s="14"/>
    </row>
    <row r="4227" spans="7:7">
      <c r="G4227" s="14"/>
    </row>
    <row r="4228" spans="7:7">
      <c r="G4228" s="14"/>
    </row>
    <row r="4229" spans="7:7">
      <c r="G4229" s="14"/>
    </row>
    <row r="4230" spans="7:7">
      <c r="G4230" s="14"/>
    </row>
    <row r="4231" spans="7:7">
      <c r="G4231" s="14"/>
    </row>
    <row r="4232" spans="7:7">
      <c r="G4232" s="14"/>
    </row>
    <row r="4233" spans="7:7">
      <c r="G4233" s="14"/>
    </row>
    <row r="4234" spans="7:7">
      <c r="G4234" s="14"/>
    </row>
    <row r="4235" spans="7:7">
      <c r="G4235" s="14"/>
    </row>
    <row r="4236" spans="7:7">
      <c r="G4236" s="14"/>
    </row>
    <row r="4237" spans="7:7">
      <c r="G4237" s="14"/>
    </row>
    <row r="4238" spans="7:7">
      <c r="G4238" s="14"/>
    </row>
    <row r="4239" spans="7:7">
      <c r="G4239" s="14"/>
    </row>
    <row r="4240" spans="7:7">
      <c r="G4240" s="14"/>
    </row>
    <row r="4241" spans="7:7">
      <c r="G4241" s="14"/>
    </row>
    <row r="4242" spans="7:7">
      <c r="G4242" s="14"/>
    </row>
    <row r="4243" spans="7:7">
      <c r="G4243" s="14"/>
    </row>
    <row r="4244" spans="7:7">
      <c r="G4244" s="14"/>
    </row>
    <row r="4245" spans="7:7">
      <c r="G4245" s="14"/>
    </row>
    <row r="4246" spans="7:7">
      <c r="G4246" s="14"/>
    </row>
    <row r="4247" spans="7:7">
      <c r="G4247" s="14"/>
    </row>
    <row r="4248" spans="7:7">
      <c r="G4248" s="14"/>
    </row>
    <row r="4249" spans="7:7">
      <c r="G4249" s="14"/>
    </row>
    <row r="4250" spans="7:7">
      <c r="G4250" s="14"/>
    </row>
    <row r="4251" spans="7:7">
      <c r="G4251" s="14"/>
    </row>
    <row r="4252" spans="7:7">
      <c r="G4252" s="14"/>
    </row>
    <row r="4253" spans="7:7">
      <c r="G4253" s="14"/>
    </row>
    <row r="4254" spans="7:7">
      <c r="G4254" s="14"/>
    </row>
    <row r="4255" spans="7:7">
      <c r="G4255" s="14"/>
    </row>
    <row r="4256" spans="7:7">
      <c r="G4256" s="14"/>
    </row>
    <row r="4257" spans="7:7">
      <c r="G4257" s="14"/>
    </row>
    <row r="4258" spans="7:7">
      <c r="G4258" s="14"/>
    </row>
    <row r="4259" spans="7:7">
      <c r="G4259" s="14"/>
    </row>
    <row r="4260" spans="7:7">
      <c r="G4260" s="14"/>
    </row>
    <row r="4261" spans="7:7">
      <c r="G4261" s="14"/>
    </row>
    <row r="4262" spans="7:7">
      <c r="G4262" s="14"/>
    </row>
    <row r="4263" spans="7:7">
      <c r="G4263" s="14"/>
    </row>
    <row r="4264" spans="7:7">
      <c r="G4264" s="14"/>
    </row>
    <row r="4265" spans="7:7">
      <c r="G4265" s="14"/>
    </row>
    <row r="4266" spans="7:7">
      <c r="G4266" s="14"/>
    </row>
    <row r="4267" spans="7:7">
      <c r="G4267" s="14"/>
    </row>
    <row r="4268" spans="7:7">
      <c r="G4268" s="14"/>
    </row>
    <row r="4269" spans="7:7">
      <c r="G4269" s="14"/>
    </row>
    <row r="4270" spans="7:7">
      <c r="G4270" s="14"/>
    </row>
    <row r="4271" spans="7:7">
      <c r="G4271" s="14"/>
    </row>
    <row r="4272" spans="7:7">
      <c r="G4272" s="14"/>
    </row>
    <row r="4273" spans="7:7">
      <c r="G4273" s="14"/>
    </row>
    <row r="4274" spans="7:7">
      <c r="G4274" s="14"/>
    </row>
    <row r="4275" spans="7:7">
      <c r="G4275" s="14"/>
    </row>
    <row r="4276" spans="7:7">
      <c r="G4276" s="14"/>
    </row>
    <row r="4277" spans="7:7">
      <c r="G4277" s="14"/>
    </row>
    <row r="4278" spans="7:7">
      <c r="G4278" s="14"/>
    </row>
    <row r="4279" spans="7:7">
      <c r="G4279" s="14"/>
    </row>
    <row r="4280" spans="7:7">
      <c r="G4280" s="14"/>
    </row>
    <row r="4281" spans="7:7">
      <c r="G4281" s="14"/>
    </row>
    <row r="4282" spans="7:7">
      <c r="G4282" s="14"/>
    </row>
    <row r="4283" spans="7:7">
      <c r="G4283" s="14"/>
    </row>
    <row r="4284" spans="7:7">
      <c r="G4284" s="14"/>
    </row>
    <row r="4285" spans="7:7">
      <c r="G4285" s="14"/>
    </row>
    <row r="4286" spans="7:7">
      <c r="G4286" s="14"/>
    </row>
    <row r="4287" spans="7:7">
      <c r="G4287" s="14"/>
    </row>
    <row r="4288" spans="7:7">
      <c r="G4288" s="14"/>
    </row>
    <row r="4289" spans="7:7">
      <c r="G4289" s="14"/>
    </row>
    <row r="4290" spans="7:7">
      <c r="G4290" s="14"/>
    </row>
    <row r="4291" spans="7:7">
      <c r="G4291" s="14"/>
    </row>
    <row r="4292" spans="7:7">
      <c r="G4292" s="14"/>
    </row>
    <row r="4293" spans="7:7">
      <c r="G4293" s="14"/>
    </row>
    <row r="4294" spans="7:7">
      <c r="G4294" s="14"/>
    </row>
    <row r="4295" spans="7:7">
      <c r="G4295" s="14"/>
    </row>
    <row r="4296" spans="7:7">
      <c r="G4296" s="14"/>
    </row>
    <row r="4297" spans="7:7">
      <c r="G4297" s="14"/>
    </row>
    <row r="4298" spans="7:7">
      <c r="G4298" s="14"/>
    </row>
    <row r="4299" spans="7:7">
      <c r="G4299" s="14"/>
    </row>
    <row r="4300" spans="7:7">
      <c r="G4300" s="14"/>
    </row>
    <row r="4301" spans="7:7">
      <c r="G4301" s="14"/>
    </row>
    <row r="4302" spans="7:7">
      <c r="G4302" s="14"/>
    </row>
    <row r="4303" spans="7:7">
      <c r="G4303" s="14"/>
    </row>
    <row r="4304" spans="7:7">
      <c r="G4304" s="14"/>
    </row>
    <row r="4305" spans="7:7">
      <c r="G4305" s="14"/>
    </row>
    <row r="4306" spans="7:7">
      <c r="G4306" s="14"/>
    </row>
    <row r="4307" spans="7:7">
      <c r="G4307" s="14"/>
    </row>
    <row r="4308" spans="7:7">
      <c r="G4308" s="14"/>
    </row>
    <row r="4309" spans="7:7">
      <c r="G4309" s="14"/>
    </row>
    <row r="4310" spans="7:7">
      <c r="G4310" s="14"/>
    </row>
    <row r="4311" spans="7:7">
      <c r="G4311" s="14"/>
    </row>
    <row r="4312" spans="7:7">
      <c r="G4312" s="14"/>
    </row>
    <row r="4313" spans="7:7">
      <c r="G4313" s="14"/>
    </row>
    <row r="4314" spans="7:7">
      <c r="G4314" s="14"/>
    </row>
    <row r="4315" spans="7:7">
      <c r="G4315" s="14"/>
    </row>
    <row r="4316" spans="7:7">
      <c r="G4316" s="14"/>
    </row>
    <row r="4317" spans="7:7">
      <c r="G4317" s="14"/>
    </row>
    <row r="4318" spans="7:7">
      <c r="G4318" s="14"/>
    </row>
    <row r="4319" spans="7:7">
      <c r="G4319" s="14"/>
    </row>
    <row r="4320" spans="7:7">
      <c r="G4320" s="14"/>
    </row>
    <row r="4321" spans="7:7">
      <c r="G4321" s="14"/>
    </row>
    <row r="4322" spans="7:7">
      <c r="G4322" s="14"/>
    </row>
    <row r="4323" spans="7:7">
      <c r="G4323" s="14"/>
    </row>
    <row r="4324" spans="7:7">
      <c r="G4324" s="14"/>
    </row>
    <row r="4325" spans="7:7">
      <c r="G4325" s="14"/>
    </row>
    <row r="4326" spans="7:7">
      <c r="G4326" s="14"/>
    </row>
    <row r="4327" spans="7:7">
      <c r="G4327" s="14"/>
    </row>
    <row r="4328" spans="7:7">
      <c r="G4328" s="14"/>
    </row>
    <row r="4329" spans="7:7">
      <c r="G4329" s="14"/>
    </row>
    <row r="4330" spans="7:7">
      <c r="G4330" s="14"/>
    </row>
    <row r="4331" spans="7:7">
      <c r="G4331" s="14"/>
    </row>
    <row r="4332" spans="7:7">
      <c r="G4332" s="14"/>
    </row>
    <row r="4333" spans="7:7">
      <c r="G4333" s="14"/>
    </row>
    <row r="4334" spans="7:7">
      <c r="G4334" s="14"/>
    </row>
    <row r="4335" spans="7:7">
      <c r="G4335" s="14"/>
    </row>
    <row r="4336" spans="7:7">
      <c r="G4336" s="14"/>
    </row>
    <row r="4337" spans="7:7">
      <c r="G4337" s="14"/>
    </row>
    <row r="4338" spans="7:7">
      <c r="G4338" s="14"/>
    </row>
    <row r="4339" spans="7:7">
      <c r="G4339" s="14"/>
    </row>
    <row r="4340" spans="7:7">
      <c r="G4340" s="14"/>
    </row>
    <row r="4341" spans="7:7">
      <c r="G4341" s="14"/>
    </row>
    <row r="4342" spans="7:7">
      <c r="G4342" s="14"/>
    </row>
    <row r="4343" spans="7:7">
      <c r="G4343" s="14"/>
    </row>
    <row r="4344" spans="7:7">
      <c r="G4344" s="14"/>
    </row>
    <row r="4345" spans="7:7">
      <c r="G4345" s="14"/>
    </row>
    <row r="4346" spans="7:7">
      <c r="G4346" s="14"/>
    </row>
    <row r="4347" spans="7:7">
      <c r="G4347" s="14"/>
    </row>
    <row r="4348" spans="7:7">
      <c r="G4348" s="14"/>
    </row>
    <row r="4349" spans="7:7">
      <c r="G4349" s="14"/>
    </row>
    <row r="4350" spans="7:7">
      <c r="G4350" s="14"/>
    </row>
    <row r="4351" spans="7:7">
      <c r="G4351" s="14"/>
    </row>
    <row r="4352" spans="7:7">
      <c r="G4352" s="14"/>
    </row>
    <row r="4353" spans="7:7">
      <c r="G4353" s="14"/>
    </row>
    <row r="4354" spans="7:7">
      <c r="G4354" s="14"/>
    </row>
    <row r="4355" spans="7:7">
      <c r="G4355" s="14"/>
    </row>
    <row r="4356" spans="7:7">
      <c r="G4356" s="14"/>
    </row>
    <row r="4357" spans="7:7">
      <c r="G4357" s="14"/>
    </row>
    <row r="4358" spans="7:7">
      <c r="G4358" s="14"/>
    </row>
    <row r="4359" spans="7:7">
      <c r="G4359" s="14"/>
    </row>
    <row r="4360" spans="7:7">
      <c r="G4360" s="14"/>
    </row>
    <row r="4361" spans="7:7">
      <c r="G4361" s="14"/>
    </row>
    <row r="4362" spans="7:7">
      <c r="G4362" s="14"/>
    </row>
    <row r="4363" spans="7:7">
      <c r="G4363" s="14"/>
    </row>
    <row r="4364" spans="7:7">
      <c r="G4364" s="14"/>
    </row>
    <row r="4365" spans="7:7">
      <c r="G4365" s="14"/>
    </row>
    <row r="4366" spans="7:7">
      <c r="G4366" s="14"/>
    </row>
    <row r="4367" spans="7:7">
      <c r="G4367" s="14"/>
    </row>
    <row r="4368" spans="7:7">
      <c r="G4368" s="14"/>
    </row>
    <row r="4369" spans="7:7">
      <c r="G4369" s="14"/>
    </row>
    <row r="4370" spans="7:7">
      <c r="G4370" s="14"/>
    </row>
    <row r="4371" spans="7:7">
      <c r="G4371" s="14"/>
    </row>
    <row r="4372" spans="7:7">
      <c r="G4372" s="14"/>
    </row>
    <row r="4373" spans="7:7">
      <c r="G4373" s="14"/>
    </row>
    <row r="4374" spans="7:7">
      <c r="G4374" s="14"/>
    </row>
    <row r="4375" spans="7:7">
      <c r="G4375" s="14"/>
    </row>
    <row r="4376" spans="7:7">
      <c r="G4376" s="14"/>
    </row>
    <row r="4377" spans="7:7">
      <c r="G4377" s="14"/>
    </row>
    <row r="4378" spans="7:7">
      <c r="G4378" s="14"/>
    </row>
    <row r="4379" spans="7:7">
      <c r="G4379" s="14"/>
    </row>
    <row r="4380" spans="7:7">
      <c r="G4380" s="14"/>
    </row>
    <row r="4381" spans="7:7">
      <c r="G4381" s="14"/>
    </row>
    <row r="4382" spans="7:7">
      <c r="G4382" s="14"/>
    </row>
    <row r="4383" spans="7:7">
      <c r="G4383" s="14"/>
    </row>
    <row r="4384" spans="7:7">
      <c r="G4384" s="14"/>
    </row>
    <row r="4385" spans="7:7">
      <c r="G4385" s="14"/>
    </row>
    <row r="4386" spans="7:7">
      <c r="G4386" s="14"/>
    </row>
    <row r="4387" spans="7:7">
      <c r="G4387" s="14"/>
    </row>
    <row r="4388" spans="7:7">
      <c r="G4388" s="14"/>
    </row>
    <row r="4389" spans="7:7">
      <c r="G4389" s="14"/>
    </row>
    <row r="4390" spans="7:7">
      <c r="G4390" s="14"/>
    </row>
    <row r="4391" spans="7:7">
      <c r="G4391" s="14"/>
    </row>
    <row r="4392" spans="7:7">
      <c r="G4392" s="14"/>
    </row>
    <row r="4393" spans="7:7">
      <c r="G4393" s="14"/>
    </row>
    <row r="4394" spans="7:7">
      <c r="G4394" s="14"/>
    </row>
    <row r="4395" spans="7:7">
      <c r="G4395" s="14"/>
    </row>
    <row r="4396" spans="7:7">
      <c r="G4396" s="14"/>
    </row>
    <row r="4397" spans="7:7">
      <c r="G4397" s="14"/>
    </row>
    <row r="4398" spans="7:7">
      <c r="G4398" s="14"/>
    </row>
    <row r="4399" spans="7:7">
      <c r="G4399" s="14"/>
    </row>
    <row r="4400" spans="7:7">
      <c r="G4400" s="14"/>
    </row>
    <row r="4401" spans="7:7">
      <c r="G4401" s="14"/>
    </row>
    <row r="4402" spans="7:7">
      <c r="G4402" s="14"/>
    </row>
    <row r="4403" spans="7:7">
      <c r="G4403" s="14"/>
    </row>
    <row r="4404" spans="7:7">
      <c r="G4404" s="14"/>
    </row>
    <row r="4405" spans="7:7">
      <c r="G4405" s="14"/>
    </row>
    <row r="4406" spans="7:7">
      <c r="G4406" s="14"/>
    </row>
    <row r="4407" spans="7:7">
      <c r="G4407" s="14"/>
    </row>
    <row r="4408" spans="7:7">
      <c r="G4408" s="14"/>
    </row>
    <row r="4409" spans="7:7">
      <c r="G4409" s="14"/>
    </row>
    <row r="4410" spans="7:7">
      <c r="G4410" s="14"/>
    </row>
    <row r="4411" spans="7:7">
      <c r="G4411" s="14"/>
    </row>
    <row r="4412" spans="7:7">
      <c r="G4412" s="14"/>
    </row>
    <row r="4413" spans="7:7">
      <c r="G4413" s="14"/>
    </row>
    <row r="4414" spans="7:7">
      <c r="G4414" s="14"/>
    </row>
    <row r="4415" spans="7:7">
      <c r="G4415" s="14"/>
    </row>
    <row r="4416" spans="7:7">
      <c r="G4416" s="14"/>
    </row>
    <row r="4417" spans="7:7">
      <c r="G4417" s="14"/>
    </row>
    <row r="4418" spans="7:7">
      <c r="G4418" s="14"/>
    </row>
    <row r="4419" spans="7:7">
      <c r="G4419" s="14"/>
    </row>
    <row r="4420" spans="7:7">
      <c r="G4420" s="14"/>
    </row>
    <row r="4421" spans="7:7">
      <c r="G4421" s="14"/>
    </row>
    <row r="4422" spans="7:7">
      <c r="G4422" s="14"/>
    </row>
    <row r="4423" spans="7:7">
      <c r="G4423" s="14"/>
    </row>
    <row r="4424" spans="7:7">
      <c r="G4424" s="14"/>
    </row>
    <row r="4425" spans="7:7">
      <c r="G4425" s="14"/>
    </row>
    <row r="4426" spans="7:7">
      <c r="G4426" s="14"/>
    </row>
    <row r="4427" spans="7:7">
      <c r="G4427" s="14"/>
    </row>
    <row r="4428" spans="7:7">
      <c r="G4428" s="14"/>
    </row>
    <row r="4429" spans="7:7">
      <c r="G4429" s="14"/>
    </row>
    <row r="4430" spans="7:7">
      <c r="G4430" s="14"/>
    </row>
    <row r="4431" spans="7:7">
      <c r="G4431" s="14"/>
    </row>
    <row r="4432" spans="7:7">
      <c r="G4432" s="14"/>
    </row>
    <row r="4433" spans="7:7">
      <c r="G4433" s="14"/>
    </row>
    <row r="4434" spans="7:7">
      <c r="G4434" s="14"/>
    </row>
    <row r="4435" spans="7:7">
      <c r="G4435" s="14"/>
    </row>
    <row r="4436" spans="7:7">
      <c r="G4436" s="14"/>
    </row>
    <row r="4437" spans="7:7">
      <c r="G4437" s="14"/>
    </row>
    <row r="4438" spans="7:7">
      <c r="G4438" s="14"/>
    </row>
    <row r="4439" spans="7:7">
      <c r="G4439" s="14"/>
    </row>
    <row r="4440" spans="7:7">
      <c r="G4440" s="14"/>
    </row>
    <row r="4441" spans="7:7">
      <c r="G4441" s="14"/>
    </row>
    <row r="4442" spans="7:7">
      <c r="G4442" s="14"/>
    </row>
    <row r="4443" spans="7:7">
      <c r="G4443" s="14"/>
    </row>
    <row r="4444" spans="7:7">
      <c r="G4444" s="14"/>
    </row>
    <row r="4445" spans="7:7">
      <c r="G4445" s="14"/>
    </row>
    <row r="4446" spans="7:7">
      <c r="G4446" s="14"/>
    </row>
    <row r="4447" spans="7:7">
      <c r="G4447" s="14"/>
    </row>
    <row r="4448" spans="7:7">
      <c r="G4448" s="14"/>
    </row>
    <row r="4449" spans="7:7">
      <c r="G4449" s="14"/>
    </row>
    <row r="4450" spans="7:7">
      <c r="G4450" s="14"/>
    </row>
    <row r="4451" spans="7:7">
      <c r="G4451" s="14"/>
    </row>
    <row r="4452" spans="7:7">
      <c r="G4452" s="14"/>
    </row>
    <row r="4453" spans="7:7">
      <c r="G4453" s="14"/>
    </row>
    <row r="4454" spans="7:7">
      <c r="G4454" s="14"/>
    </row>
    <row r="4455" spans="7:7">
      <c r="G4455" s="14"/>
    </row>
    <row r="4456" spans="7:7">
      <c r="G4456" s="14"/>
    </row>
    <row r="4457" spans="7:7">
      <c r="G4457" s="14"/>
    </row>
    <row r="4458" spans="7:7">
      <c r="G4458" s="14"/>
    </row>
    <row r="4459" spans="7:7">
      <c r="G4459" s="14"/>
    </row>
    <row r="4460" spans="7:7">
      <c r="G4460" s="14"/>
    </row>
    <row r="4461" spans="7:7">
      <c r="G4461" s="14"/>
    </row>
    <row r="4462" spans="7:7">
      <c r="G4462" s="14"/>
    </row>
    <row r="4463" spans="7:7">
      <c r="G4463" s="14"/>
    </row>
    <row r="4464" spans="7:7">
      <c r="G4464" s="14"/>
    </row>
    <row r="4465" spans="7:7">
      <c r="G4465" s="14"/>
    </row>
    <row r="4466" spans="7:7">
      <c r="G4466" s="14"/>
    </row>
    <row r="4467" spans="7:7">
      <c r="G4467" s="14"/>
    </row>
    <row r="4468" spans="7:7">
      <c r="G4468" s="14"/>
    </row>
    <row r="4469" spans="7:7">
      <c r="G4469" s="14"/>
    </row>
    <row r="4470" spans="7:7">
      <c r="G4470" s="14"/>
    </row>
    <row r="4471" spans="7:7">
      <c r="G4471" s="14"/>
    </row>
    <row r="4472" spans="7:7">
      <c r="G4472" s="14"/>
    </row>
    <row r="4473" spans="7:7">
      <c r="G4473" s="14"/>
    </row>
    <row r="4474" spans="7:7">
      <c r="G4474" s="14"/>
    </row>
    <row r="4475" spans="7:7">
      <c r="G4475" s="14"/>
    </row>
    <row r="4476" spans="7:7">
      <c r="G4476" s="14"/>
    </row>
    <row r="4477" spans="7:7">
      <c r="G4477" s="14"/>
    </row>
    <row r="4478" spans="7:7">
      <c r="G4478" s="14"/>
    </row>
    <row r="4479" spans="7:7">
      <c r="G4479" s="14"/>
    </row>
    <row r="4480" spans="7:7">
      <c r="G4480" s="14"/>
    </row>
    <row r="4481" spans="7:7">
      <c r="G4481" s="14"/>
    </row>
    <row r="4482" spans="7:7">
      <c r="G4482" s="14"/>
    </row>
    <row r="4483" spans="7:7">
      <c r="G4483" s="14"/>
    </row>
    <row r="4484" spans="7:7">
      <c r="G4484" s="14"/>
    </row>
    <row r="4485" spans="7:7">
      <c r="G4485" s="14"/>
    </row>
    <row r="4486" spans="7:7">
      <c r="G4486" s="14"/>
    </row>
    <row r="4487" spans="7:7">
      <c r="G4487" s="14"/>
    </row>
    <row r="4488" spans="7:7">
      <c r="G4488" s="14"/>
    </row>
    <row r="4489" spans="7:7">
      <c r="G4489" s="14"/>
    </row>
    <row r="4490" spans="7:7">
      <c r="G4490" s="14"/>
    </row>
    <row r="4491" spans="7:7">
      <c r="G4491" s="14"/>
    </row>
    <row r="4492" spans="7:7">
      <c r="G4492" s="14"/>
    </row>
    <row r="4493" spans="7:7">
      <c r="G4493" s="14"/>
    </row>
    <row r="4494" spans="7:7">
      <c r="G4494" s="14"/>
    </row>
    <row r="4495" spans="7:7">
      <c r="G4495" s="14"/>
    </row>
    <row r="4496" spans="7:7">
      <c r="G4496" s="14"/>
    </row>
    <row r="4497" spans="7:7">
      <c r="G4497" s="14"/>
    </row>
    <row r="4498" spans="7:7">
      <c r="G4498" s="14"/>
    </row>
    <row r="4499" spans="7:7">
      <c r="G4499" s="14"/>
    </row>
    <row r="4500" spans="7:7">
      <c r="G4500" s="14"/>
    </row>
    <row r="4501" spans="7:7">
      <c r="G4501" s="14"/>
    </row>
    <row r="4502" spans="7:7">
      <c r="G4502" s="14"/>
    </row>
    <row r="4503" spans="7:7">
      <c r="G4503" s="14"/>
    </row>
    <row r="4504" spans="7:7">
      <c r="G4504" s="14"/>
    </row>
    <row r="4505" spans="7:7">
      <c r="G4505" s="14"/>
    </row>
    <row r="4506" spans="7:7">
      <c r="G4506" s="14"/>
    </row>
    <row r="4507" spans="7:7">
      <c r="G4507" s="14"/>
    </row>
    <row r="4508" spans="7:7">
      <c r="G4508" s="14"/>
    </row>
    <row r="4509" spans="7:7">
      <c r="G4509" s="14"/>
    </row>
    <row r="4510" spans="7:7">
      <c r="G4510" s="14"/>
    </row>
    <row r="4511" spans="7:7">
      <c r="G4511" s="14"/>
    </row>
    <row r="4512" spans="7:7">
      <c r="G4512" s="14"/>
    </row>
    <row r="4513" spans="7:7">
      <c r="G4513" s="14"/>
    </row>
    <row r="4514" spans="7:7">
      <c r="G4514" s="14"/>
    </row>
    <row r="4515" spans="7:7">
      <c r="G4515" s="14"/>
    </row>
    <row r="4516" spans="7:7">
      <c r="G4516" s="14"/>
    </row>
    <row r="4517" spans="7:7">
      <c r="G4517" s="14"/>
    </row>
    <row r="4518" spans="7:7">
      <c r="G4518" s="14"/>
    </row>
    <row r="4519" spans="7:7">
      <c r="G4519" s="14"/>
    </row>
    <row r="4520" spans="7:7">
      <c r="G4520" s="14"/>
    </row>
    <row r="4521" spans="7:7">
      <c r="G4521" s="14"/>
    </row>
    <row r="4522" spans="7:7">
      <c r="G4522" s="14"/>
    </row>
    <row r="4523" spans="7:7">
      <c r="G4523" s="14"/>
    </row>
    <row r="4524" spans="7:7">
      <c r="G4524" s="14"/>
    </row>
    <row r="4525" spans="7:7">
      <c r="G4525" s="14"/>
    </row>
    <row r="4526" spans="7:7">
      <c r="G4526" s="14"/>
    </row>
    <row r="4527" spans="7:7">
      <c r="G4527" s="14"/>
    </row>
    <row r="4528" spans="7:7">
      <c r="G4528" s="14"/>
    </row>
    <row r="4529" spans="7:7">
      <c r="G4529" s="14"/>
    </row>
    <row r="4530" spans="7:7">
      <c r="G4530" s="14"/>
    </row>
    <row r="4531" spans="7:7">
      <c r="G4531" s="14"/>
    </row>
    <row r="4532" spans="7:7">
      <c r="G4532" s="14"/>
    </row>
    <row r="4533" spans="7:7">
      <c r="G4533" s="14"/>
    </row>
    <row r="4534" spans="7:7">
      <c r="G4534" s="14"/>
    </row>
    <row r="4535" spans="7:7">
      <c r="G4535" s="14"/>
    </row>
    <row r="4536" spans="7:7">
      <c r="G4536" s="14"/>
    </row>
    <row r="4537" spans="7:7">
      <c r="G4537" s="14"/>
    </row>
    <row r="4538" spans="7:7">
      <c r="G4538" s="14"/>
    </row>
    <row r="4539" spans="7:7">
      <c r="G4539" s="14"/>
    </row>
    <row r="4540" spans="7:7">
      <c r="G4540" s="14"/>
    </row>
    <row r="4541" spans="7:7">
      <c r="G4541" s="14"/>
    </row>
    <row r="4542" spans="7:7">
      <c r="G4542" s="14"/>
    </row>
    <row r="4543" spans="7:7">
      <c r="G4543" s="14"/>
    </row>
    <row r="4544" spans="7:7">
      <c r="G4544" s="14"/>
    </row>
    <row r="4545" spans="7:7">
      <c r="G4545" s="14"/>
    </row>
    <row r="4546" spans="7:7">
      <c r="G4546" s="14"/>
    </row>
    <row r="4547" spans="7:7">
      <c r="G4547" s="14"/>
    </row>
    <row r="4548" spans="7:7">
      <c r="G4548" s="14"/>
    </row>
    <row r="4549" spans="7:7">
      <c r="G4549" s="14"/>
    </row>
    <row r="4550" spans="7:7">
      <c r="G4550" s="14"/>
    </row>
    <row r="4551" spans="7:7">
      <c r="G4551" s="14"/>
    </row>
    <row r="4552" spans="7:7">
      <c r="G4552" s="14"/>
    </row>
    <row r="4553" spans="7:7">
      <c r="G4553" s="14"/>
    </row>
    <row r="4554" spans="7:7">
      <c r="G4554" s="14"/>
    </row>
    <row r="4555" spans="7:7">
      <c r="G4555" s="14"/>
    </row>
    <row r="4556" spans="7:7">
      <c r="G4556" s="14"/>
    </row>
    <row r="4557" spans="7:7">
      <c r="G4557" s="14"/>
    </row>
    <row r="4558" spans="7:7">
      <c r="G4558" s="14"/>
    </row>
    <row r="4559" spans="7:7">
      <c r="G4559" s="14"/>
    </row>
    <row r="4560" spans="7:7">
      <c r="G4560" s="14"/>
    </row>
    <row r="4561" spans="7:7">
      <c r="G4561" s="14"/>
    </row>
    <row r="4562" spans="7:7">
      <c r="G4562" s="14"/>
    </row>
    <row r="4563" spans="7:7">
      <c r="G4563" s="14"/>
    </row>
    <row r="4564" spans="7:7">
      <c r="G4564" s="14"/>
    </row>
    <row r="4565" spans="7:7">
      <c r="G4565" s="14"/>
    </row>
    <row r="4566" spans="7:7">
      <c r="G4566" s="14"/>
    </row>
    <row r="4567" spans="7:7">
      <c r="G4567" s="14"/>
    </row>
    <row r="4568" spans="7:7">
      <c r="G4568" s="14"/>
    </row>
    <row r="4569" spans="7:7">
      <c r="G4569" s="14"/>
    </row>
    <row r="4570" spans="7:7">
      <c r="G4570" s="14"/>
    </row>
    <row r="4571" spans="7:7">
      <c r="G4571" s="14"/>
    </row>
    <row r="4572" spans="7:7">
      <c r="G4572" s="14"/>
    </row>
    <row r="4573" spans="7:7">
      <c r="G4573" s="14"/>
    </row>
    <row r="4574" spans="7:7">
      <c r="G4574" s="14"/>
    </row>
    <row r="4575" spans="7:7">
      <c r="G4575" s="14"/>
    </row>
    <row r="4576" spans="7:7">
      <c r="G4576" s="14"/>
    </row>
    <row r="4577" spans="7:7">
      <c r="G4577" s="14"/>
    </row>
    <row r="4578" spans="7:7">
      <c r="G4578" s="14"/>
    </row>
    <row r="4579" spans="7:7">
      <c r="G4579" s="14"/>
    </row>
    <row r="4580" spans="7:7">
      <c r="G4580" s="14"/>
    </row>
    <row r="4581" spans="7:7">
      <c r="G4581" s="14"/>
    </row>
    <row r="4582" spans="7:7">
      <c r="G4582" s="14"/>
    </row>
    <row r="4583" spans="7:7">
      <c r="G4583" s="14"/>
    </row>
    <row r="4584" spans="7:7">
      <c r="G4584" s="14"/>
    </row>
    <row r="4585" spans="7:7">
      <c r="G4585" s="14"/>
    </row>
    <row r="4586" spans="7:7">
      <c r="G4586" s="14"/>
    </row>
    <row r="4587" spans="7:7">
      <c r="G4587" s="14"/>
    </row>
    <row r="4588" spans="7:7">
      <c r="G4588" s="14"/>
    </row>
    <row r="4589" spans="7:7">
      <c r="G4589" s="14"/>
    </row>
    <row r="4590" spans="7:7">
      <c r="G4590" s="14"/>
    </row>
    <row r="4591" spans="7:7">
      <c r="G4591" s="14"/>
    </row>
    <row r="4592" spans="7:7">
      <c r="G4592" s="14"/>
    </row>
    <row r="4593" spans="7:7">
      <c r="G4593" s="14"/>
    </row>
    <row r="4594" spans="7:7">
      <c r="G4594" s="14"/>
    </row>
    <row r="4595" spans="7:7">
      <c r="G4595" s="14"/>
    </row>
    <row r="4596" spans="7:7">
      <c r="G4596" s="14"/>
    </row>
    <row r="4597" spans="7:7">
      <c r="G4597" s="14"/>
    </row>
    <row r="4598" spans="7:7">
      <c r="G4598" s="14"/>
    </row>
    <row r="4599" spans="7:7">
      <c r="G4599" s="14"/>
    </row>
    <row r="4600" spans="7:7">
      <c r="G4600" s="14"/>
    </row>
    <row r="4601" spans="7:7">
      <c r="G4601" s="14"/>
    </row>
    <row r="4602" spans="7:7">
      <c r="G4602" s="14"/>
    </row>
    <row r="4603" spans="7:7">
      <c r="G4603" s="14"/>
    </row>
    <row r="4604" spans="7:7">
      <c r="G4604" s="14"/>
    </row>
    <row r="4605" spans="7:7">
      <c r="G4605" s="14"/>
    </row>
    <row r="4606" spans="7:7">
      <c r="G4606" s="14"/>
    </row>
    <row r="4607" spans="7:7">
      <c r="G4607" s="14"/>
    </row>
    <row r="4608" spans="7:7">
      <c r="G4608" s="14"/>
    </row>
    <row r="4609" spans="7:7">
      <c r="G4609" s="14"/>
    </row>
    <row r="4610" spans="7:7">
      <c r="G4610" s="14"/>
    </row>
    <row r="4611" spans="7:7">
      <c r="G4611" s="14"/>
    </row>
    <row r="4612" spans="7:7">
      <c r="G4612" s="14"/>
    </row>
    <row r="4613" spans="7:7">
      <c r="G4613" s="14"/>
    </row>
    <row r="4614" spans="7:7">
      <c r="G4614" s="14"/>
    </row>
    <row r="4615" spans="7:7">
      <c r="G4615" s="14"/>
    </row>
    <row r="4616" spans="7:7">
      <c r="G4616" s="14"/>
    </row>
    <row r="4617" spans="7:7">
      <c r="G4617" s="14"/>
    </row>
    <row r="4618" spans="7:7">
      <c r="G4618" s="14"/>
    </row>
    <row r="4619" spans="7:7">
      <c r="G4619" s="14"/>
    </row>
    <row r="4620" spans="7:7">
      <c r="G4620" s="14"/>
    </row>
    <row r="4621" spans="7:7">
      <c r="G4621" s="14"/>
    </row>
    <row r="4622" spans="7:7">
      <c r="G4622" s="14"/>
    </row>
    <row r="4623" spans="7:7">
      <c r="G4623" s="14"/>
    </row>
    <row r="4624" spans="7:7">
      <c r="G4624" s="14"/>
    </row>
    <row r="4625" spans="7:7">
      <c r="G4625" s="14"/>
    </row>
    <row r="4626" spans="7:7">
      <c r="G4626" s="14"/>
    </row>
    <row r="4627" spans="7:7">
      <c r="G4627" s="14"/>
    </row>
    <row r="4628" spans="7:7">
      <c r="G4628" s="14"/>
    </row>
    <row r="4629" spans="7:7">
      <c r="G4629" s="14"/>
    </row>
    <row r="4630" spans="7:7">
      <c r="G4630" s="14"/>
    </row>
    <row r="4631" spans="7:7">
      <c r="G4631" s="14"/>
    </row>
    <row r="4632" spans="7:7">
      <c r="G4632" s="14"/>
    </row>
    <row r="4633" spans="7:7">
      <c r="G4633" s="14"/>
    </row>
    <row r="4634" spans="7:7">
      <c r="G4634" s="14"/>
    </row>
    <row r="4635" spans="7:7">
      <c r="G4635" s="14"/>
    </row>
    <row r="4636" spans="7:7">
      <c r="G4636" s="14"/>
    </row>
    <row r="4637" spans="7:7">
      <c r="G4637" s="14"/>
    </row>
    <row r="4638" spans="7:7">
      <c r="G4638" s="14"/>
    </row>
    <row r="4639" spans="7:7">
      <c r="G4639" s="14"/>
    </row>
    <row r="4640" spans="7:7">
      <c r="G4640" s="14"/>
    </row>
    <row r="4641" spans="7:7">
      <c r="G4641" s="14"/>
    </row>
    <row r="4642" spans="7:7">
      <c r="G4642" s="14"/>
    </row>
    <row r="4643" spans="7:7">
      <c r="G4643" s="14"/>
    </row>
    <row r="4644" spans="7:7">
      <c r="G4644" s="14"/>
    </row>
    <row r="4645" spans="7:7">
      <c r="G4645" s="14"/>
    </row>
    <row r="4646" spans="7:7">
      <c r="G4646" s="14"/>
    </row>
    <row r="4647" spans="7:7">
      <c r="G4647" s="14"/>
    </row>
    <row r="4648" spans="7:7">
      <c r="G4648" s="14"/>
    </row>
    <row r="4649" spans="7:7">
      <c r="G4649" s="14"/>
    </row>
    <row r="4650" spans="7:7">
      <c r="G4650" s="14"/>
    </row>
    <row r="4651" spans="7:7">
      <c r="G4651" s="14"/>
    </row>
    <row r="4652" spans="7:7">
      <c r="G4652" s="14"/>
    </row>
    <row r="4653" spans="7:7">
      <c r="G4653" s="14"/>
    </row>
    <row r="4654" spans="7:7">
      <c r="G4654" s="14"/>
    </row>
    <row r="4655" spans="7:7">
      <c r="G4655" s="14"/>
    </row>
    <row r="4656" spans="7:7">
      <c r="G4656" s="14"/>
    </row>
    <row r="4657" spans="7:7">
      <c r="G4657" s="14"/>
    </row>
    <row r="4658" spans="7:7">
      <c r="G4658" s="14"/>
    </row>
    <row r="4659" spans="7:7">
      <c r="G4659" s="14"/>
    </row>
    <row r="4660" spans="7:7">
      <c r="G4660" s="14"/>
    </row>
    <row r="4661" spans="7:7">
      <c r="G4661" s="14"/>
    </row>
    <row r="4662" spans="7:7">
      <c r="G4662" s="14"/>
    </row>
    <row r="4663" spans="7:7">
      <c r="G4663" s="14"/>
    </row>
    <row r="4664" spans="7:7">
      <c r="G4664" s="14"/>
    </row>
    <row r="4665" spans="7:7">
      <c r="G4665" s="14"/>
    </row>
    <row r="4666" spans="7:7">
      <c r="G4666" s="14"/>
    </row>
    <row r="4667" spans="7:7">
      <c r="G4667" s="14"/>
    </row>
    <row r="4668" spans="7:7">
      <c r="G4668" s="14"/>
    </row>
    <row r="4669" spans="7:7">
      <c r="G4669" s="14"/>
    </row>
    <row r="4670" spans="7:7">
      <c r="G4670" s="14"/>
    </row>
    <row r="4671" spans="7:7">
      <c r="G4671" s="14"/>
    </row>
    <row r="4672" spans="7:7">
      <c r="G4672" s="14"/>
    </row>
    <row r="4673" spans="7:7">
      <c r="G4673" s="14"/>
    </row>
    <row r="4674" spans="7:7">
      <c r="G4674" s="14"/>
    </row>
    <row r="4675" spans="7:7">
      <c r="G4675" s="14"/>
    </row>
    <row r="4676" spans="7:7">
      <c r="G4676" s="14"/>
    </row>
    <row r="4677" spans="7:7">
      <c r="G4677" s="14"/>
    </row>
    <row r="4678" spans="7:7">
      <c r="G4678" s="14"/>
    </row>
    <row r="4679" spans="7:7">
      <c r="G4679" s="14"/>
    </row>
    <row r="4680" spans="7:7">
      <c r="G4680" s="14"/>
    </row>
    <row r="4681" spans="7:7">
      <c r="G4681" s="14"/>
    </row>
    <row r="4682" spans="7:7">
      <c r="G4682" s="14"/>
    </row>
    <row r="4683" spans="7:7">
      <c r="G4683" s="14"/>
    </row>
    <row r="4684" spans="7:7">
      <c r="G4684" s="14"/>
    </row>
    <row r="4685" spans="7:7">
      <c r="G4685" s="14"/>
    </row>
    <row r="4686" spans="7:7">
      <c r="G4686" s="14"/>
    </row>
    <row r="4687" spans="7:7">
      <c r="G4687" s="14"/>
    </row>
    <row r="4688" spans="7:7">
      <c r="G4688" s="14"/>
    </row>
    <row r="4689" spans="7:7">
      <c r="G4689" s="14"/>
    </row>
    <row r="4690" spans="7:7">
      <c r="G4690" s="14"/>
    </row>
    <row r="4691" spans="7:7">
      <c r="G4691" s="14"/>
    </row>
    <row r="4692" spans="7:7">
      <c r="G4692" s="14"/>
    </row>
    <row r="4693" spans="7:7">
      <c r="G4693" s="14"/>
    </row>
    <row r="4694" spans="7:7">
      <c r="G4694" s="14"/>
    </row>
    <row r="4695" spans="7:7">
      <c r="G4695" s="14"/>
    </row>
    <row r="4696" spans="7:7">
      <c r="G4696" s="14"/>
    </row>
    <row r="4697" spans="7:7">
      <c r="G4697" s="14"/>
    </row>
    <row r="4698" spans="7:7">
      <c r="G4698" s="14"/>
    </row>
    <row r="4699" spans="7:7">
      <c r="G4699" s="14"/>
    </row>
    <row r="4700" spans="7:7">
      <c r="G4700" s="14"/>
    </row>
    <row r="4701" spans="7:7">
      <c r="G4701" s="14"/>
    </row>
    <row r="4702" spans="7:7">
      <c r="G4702" s="14"/>
    </row>
    <row r="4703" spans="7:7">
      <c r="G4703" s="14"/>
    </row>
    <row r="4704" spans="7:7">
      <c r="G4704" s="14"/>
    </row>
    <row r="4705" spans="7:7">
      <c r="G4705" s="14"/>
    </row>
    <row r="4706" spans="7:7">
      <c r="G4706" s="14"/>
    </row>
    <row r="4707" spans="7:7">
      <c r="G4707" s="14"/>
    </row>
    <row r="4708" spans="7:7">
      <c r="G4708" s="14"/>
    </row>
    <row r="4709" spans="7:7">
      <c r="G4709" s="14"/>
    </row>
    <row r="4710" spans="7:7">
      <c r="G4710" s="14"/>
    </row>
    <row r="4711" spans="7:7">
      <c r="G4711" s="14"/>
    </row>
    <row r="4712" spans="7:7">
      <c r="G4712" s="14"/>
    </row>
    <row r="4713" spans="7:7">
      <c r="G4713" s="14"/>
    </row>
    <row r="4714" spans="7:7">
      <c r="G4714" s="14"/>
    </row>
    <row r="4715" spans="7:7">
      <c r="G4715" s="14"/>
    </row>
    <row r="4716" spans="7:7">
      <c r="G4716" s="14"/>
    </row>
    <row r="4717" spans="7:7">
      <c r="G4717" s="14"/>
    </row>
    <row r="4718" spans="7:7">
      <c r="G4718" s="14"/>
    </row>
    <row r="4719" spans="7:7">
      <c r="G4719" s="14"/>
    </row>
    <row r="4720" spans="7:7">
      <c r="G4720" s="14"/>
    </row>
    <row r="4721" spans="7:7">
      <c r="G4721" s="14"/>
    </row>
    <row r="4722" spans="7:7">
      <c r="G4722" s="14"/>
    </row>
    <row r="4723" spans="7:7">
      <c r="G4723" s="14"/>
    </row>
    <row r="4724" spans="7:7">
      <c r="G4724" s="14"/>
    </row>
    <row r="4725" spans="7:7">
      <c r="G4725" s="14"/>
    </row>
    <row r="4726" spans="7:7">
      <c r="G4726" s="14"/>
    </row>
    <row r="4727" spans="7:7">
      <c r="G4727" s="14"/>
    </row>
    <row r="4728" spans="7:7">
      <c r="G4728" s="14"/>
    </row>
    <row r="4729" spans="7:7">
      <c r="G4729" s="14"/>
    </row>
    <row r="4730" spans="7:7">
      <c r="G4730" s="14"/>
    </row>
    <row r="4731" spans="7:7">
      <c r="G4731" s="14"/>
    </row>
    <row r="4732" spans="7:7">
      <c r="G4732" s="14"/>
    </row>
    <row r="4733" spans="7:7">
      <c r="G4733" s="14"/>
    </row>
    <row r="4734" spans="7:7">
      <c r="G4734" s="14"/>
    </row>
    <row r="4735" spans="7:7">
      <c r="G4735" s="14"/>
    </row>
    <row r="4736" spans="7:7">
      <c r="G4736" s="14"/>
    </row>
    <row r="4737" spans="7:7">
      <c r="G4737" s="14"/>
    </row>
    <row r="4738" spans="7:7">
      <c r="G4738" s="14"/>
    </row>
    <row r="4739" spans="7:7">
      <c r="G4739" s="14"/>
    </row>
    <row r="4740" spans="7:7">
      <c r="G4740" s="14"/>
    </row>
    <row r="4741" spans="7:7">
      <c r="G4741" s="14"/>
    </row>
    <row r="4742" spans="7:7">
      <c r="G4742" s="14"/>
    </row>
    <row r="4743" spans="7:7">
      <c r="G4743" s="14"/>
    </row>
    <row r="4744" spans="7:7">
      <c r="G4744" s="14"/>
    </row>
    <row r="4745" spans="7:7">
      <c r="G4745" s="14"/>
    </row>
    <row r="4746" spans="7:7">
      <c r="G4746" s="14"/>
    </row>
    <row r="4747" spans="7:7">
      <c r="G4747" s="14"/>
    </row>
    <row r="4748" spans="7:7">
      <c r="G4748" s="14"/>
    </row>
    <row r="4749" spans="7:7">
      <c r="G4749" s="14"/>
    </row>
    <row r="4750" spans="7:7">
      <c r="G4750" s="14"/>
    </row>
    <row r="4751" spans="7:7">
      <c r="G4751" s="14"/>
    </row>
    <row r="4752" spans="7:7">
      <c r="G4752" s="14"/>
    </row>
    <row r="4753" spans="7:7">
      <c r="G4753" s="14"/>
    </row>
    <row r="4754" spans="7:7">
      <c r="G4754" s="14"/>
    </row>
    <row r="4755" spans="7:7">
      <c r="G4755" s="14"/>
    </row>
    <row r="4756" spans="7:7">
      <c r="G4756" s="14"/>
    </row>
    <row r="4757" spans="7:7">
      <c r="G4757" s="14"/>
    </row>
    <row r="4758" spans="7:7">
      <c r="G4758" s="14"/>
    </row>
    <row r="4759" spans="7:7">
      <c r="G4759" s="14"/>
    </row>
    <row r="4760" spans="7:7">
      <c r="G4760" s="14"/>
    </row>
    <row r="4761" spans="7:7">
      <c r="G4761" s="14"/>
    </row>
    <row r="4762" spans="7:7">
      <c r="G4762" s="14"/>
    </row>
    <row r="4763" spans="7:7">
      <c r="G4763" s="14"/>
    </row>
    <row r="4764" spans="7:7">
      <c r="G4764" s="14"/>
    </row>
    <row r="4765" spans="7:7">
      <c r="G4765" s="14"/>
    </row>
    <row r="4766" spans="7:7">
      <c r="G4766" s="14"/>
    </row>
    <row r="4767" spans="7:7">
      <c r="G4767" s="14"/>
    </row>
    <row r="4768" spans="7:7">
      <c r="G4768" s="14"/>
    </row>
    <row r="4769" spans="7:7">
      <c r="G4769" s="14"/>
    </row>
    <row r="4770" spans="7:7">
      <c r="G4770" s="14"/>
    </row>
    <row r="4771" spans="7:7">
      <c r="G4771" s="14"/>
    </row>
    <row r="4772" spans="7:7">
      <c r="G4772" s="14"/>
    </row>
    <row r="4773" spans="7:7">
      <c r="G4773" s="14"/>
    </row>
    <row r="4774" spans="7:7">
      <c r="G4774" s="14"/>
    </row>
    <row r="4775" spans="7:7">
      <c r="G4775" s="14"/>
    </row>
    <row r="4776" spans="7:7">
      <c r="G4776" s="14"/>
    </row>
    <row r="4777" spans="7:7">
      <c r="G4777" s="14"/>
    </row>
    <row r="4778" spans="7:7">
      <c r="G4778" s="14"/>
    </row>
    <row r="4779" spans="7:7">
      <c r="G4779" s="14"/>
    </row>
    <row r="4780" spans="7:7">
      <c r="G4780" s="14"/>
    </row>
    <row r="4781" spans="7:7">
      <c r="G4781" s="14"/>
    </row>
    <row r="4782" spans="7:7">
      <c r="G4782" s="14"/>
    </row>
    <row r="4783" spans="7:7">
      <c r="G4783" s="14"/>
    </row>
    <row r="4784" spans="7:7">
      <c r="G4784" s="14"/>
    </row>
    <row r="4785" spans="7:7">
      <c r="G4785" s="14"/>
    </row>
    <row r="4786" spans="7:7">
      <c r="G4786" s="14"/>
    </row>
    <row r="4787" spans="7:7">
      <c r="G4787" s="14"/>
    </row>
    <row r="4788" spans="7:7">
      <c r="G4788" s="14"/>
    </row>
    <row r="4789" spans="7:7">
      <c r="G4789" s="14"/>
    </row>
    <row r="4790" spans="7:7">
      <c r="G4790" s="14"/>
    </row>
    <row r="4791" spans="7:7">
      <c r="G4791" s="14"/>
    </row>
    <row r="4792" spans="7:7">
      <c r="G4792" s="14"/>
    </row>
    <row r="4793" spans="7:7">
      <c r="G4793" s="14"/>
    </row>
    <row r="4794" spans="7:7">
      <c r="G4794" s="14"/>
    </row>
    <row r="4795" spans="7:7">
      <c r="G4795" s="14"/>
    </row>
    <row r="4796" spans="7:7">
      <c r="G4796" s="14"/>
    </row>
    <row r="4797" spans="7:7">
      <c r="G4797" s="14"/>
    </row>
    <row r="4798" spans="7:7">
      <c r="G4798" s="14"/>
    </row>
    <row r="4799" spans="7:7">
      <c r="G4799" s="14"/>
    </row>
    <row r="4800" spans="7:7">
      <c r="G4800" s="14"/>
    </row>
    <row r="4801" spans="7:7">
      <c r="G4801" s="14"/>
    </row>
    <row r="4802" spans="7:7">
      <c r="G4802" s="14"/>
    </row>
    <row r="4803" spans="7:7">
      <c r="G4803" s="14"/>
    </row>
    <row r="4804" spans="7:7">
      <c r="G4804" s="14"/>
    </row>
    <row r="4805" spans="7:7">
      <c r="G4805" s="14"/>
    </row>
    <row r="4806" spans="7:7">
      <c r="G4806" s="14"/>
    </row>
    <row r="4807" spans="7:7">
      <c r="G4807" s="14"/>
    </row>
    <row r="4808" spans="7:7">
      <c r="G4808" s="14"/>
    </row>
    <row r="4809" spans="7:7">
      <c r="G4809" s="14"/>
    </row>
    <row r="4810" spans="7:7">
      <c r="G4810" s="14"/>
    </row>
    <row r="4811" spans="7:7">
      <c r="G4811" s="14"/>
    </row>
    <row r="4812" spans="7:7">
      <c r="G4812" s="14"/>
    </row>
    <row r="4813" spans="7:7">
      <c r="G4813" s="14"/>
    </row>
    <row r="4814" spans="7:7">
      <c r="G4814" s="14"/>
    </row>
    <row r="4815" spans="7:7">
      <c r="G4815" s="14"/>
    </row>
    <row r="4816" spans="7:7">
      <c r="G4816" s="14"/>
    </row>
    <row r="4817" spans="7:7">
      <c r="G4817" s="14"/>
    </row>
    <row r="4818" spans="7:7">
      <c r="G4818" s="14"/>
    </row>
    <row r="4819" spans="7:7">
      <c r="G4819" s="14"/>
    </row>
    <row r="4820" spans="7:7">
      <c r="G4820" s="14"/>
    </row>
    <row r="4821" spans="7:7">
      <c r="G4821" s="14"/>
    </row>
    <row r="4822" spans="7:7">
      <c r="G4822" s="14"/>
    </row>
    <row r="4823" spans="7:7">
      <c r="G4823" s="14"/>
    </row>
    <row r="4824" spans="7:7">
      <c r="G4824" s="14"/>
    </row>
    <row r="4825" spans="7:7">
      <c r="G4825" s="14"/>
    </row>
    <row r="4826" spans="7:7">
      <c r="G4826" s="14"/>
    </row>
    <row r="4827" spans="7:7">
      <c r="G4827" s="14"/>
    </row>
    <row r="4828" spans="7:7">
      <c r="G4828" s="14"/>
    </row>
    <row r="4829" spans="7:7">
      <c r="G4829" s="14"/>
    </row>
    <row r="4830" spans="7:7">
      <c r="G4830" s="14"/>
    </row>
    <row r="4831" spans="7:7">
      <c r="G4831" s="14"/>
    </row>
    <row r="4832" spans="7:7">
      <c r="G4832" s="14"/>
    </row>
    <row r="4833" spans="7:7">
      <c r="G4833" s="14"/>
    </row>
    <row r="4834" spans="7:7">
      <c r="G4834" s="14"/>
    </row>
    <row r="4835" spans="7:7">
      <c r="G4835" s="14"/>
    </row>
    <row r="4836" spans="7:7">
      <c r="G4836" s="14"/>
    </row>
    <row r="4837" spans="7:7">
      <c r="G4837" s="14"/>
    </row>
    <row r="4838" spans="7:7">
      <c r="G4838" s="14"/>
    </row>
    <row r="4839" spans="7:7">
      <c r="G4839" s="14"/>
    </row>
    <row r="4840" spans="7:7">
      <c r="G4840" s="14"/>
    </row>
    <row r="4841" spans="7:7">
      <c r="G4841" s="14"/>
    </row>
    <row r="4842" spans="7:7">
      <c r="G4842" s="14"/>
    </row>
    <row r="4843" spans="7:7">
      <c r="G4843" s="14"/>
    </row>
    <row r="4844" spans="7:7">
      <c r="G4844" s="14"/>
    </row>
    <row r="4845" spans="7:7">
      <c r="G4845" s="14"/>
    </row>
    <row r="4846" spans="7:7">
      <c r="G4846" s="14"/>
    </row>
    <row r="4847" spans="7:7">
      <c r="G4847" s="14"/>
    </row>
    <row r="4848" spans="7:7">
      <c r="G4848" s="14"/>
    </row>
    <row r="4849" spans="7:7">
      <c r="G4849" s="14"/>
    </row>
    <row r="4850" spans="7:7">
      <c r="G4850" s="14"/>
    </row>
    <row r="4851" spans="7:7">
      <c r="G4851" s="14"/>
    </row>
    <row r="4852" spans="7:7">
      <c r="G4852" s="14"/>
    </row>
    <row r="4853" spans="7:7">
      <c r="G4853" s="14"/>
    </row>
    <row r="4854" spans="7:7">
      <c r="G4854" s="14"/>
    </row>
    <row r="4855" spans="7:7">
      <c r="G4855" s="14"/>
    </row>
    <row r="4856" spans="7:7">
      <c r="G4856" s="14"/>
    </row>
    <row r="4857" spans="7:7">
      <c r="G4857" s="14"/>
    </row>
    <row r="4858" spans="7:7">
      <c r="G4858" s="14"/>
    </row>
    <row r="4859" spans="7:7">
      <c r="G4859" s="14"/>
    </row>
    <row r="4860" spans="7:7">
      <c r="G4860" s="14"/>
    </row>
    <row r="4861" spans="7:7">
      <c r="G4861" s="14"/>
    </row>
    <row r="4862" spans="7:7">
      <c r="G4862" s="14"/>
    </row>
    <row r="4863" spans="7:7">
      <c r="G4863" s="14"/>
    </row>
    <row r="4864" spans="7:7">
      <c r="G4864" s="14"/>
    </row>
    <row r="4865" spans="7:7">
      <c r="G4865" s="14"/>
    </row>
    <row r="4866" spans="7:7">
      <c r="G4866" s="14"/>
    </row>
    <row r="4867" spans="7:7">
      <c r="G4867" s="14"/>
    </row>
    <row r="4868" spans="7:7">
      <c r="G4868" s="14"/>
    </row>
    <row r="4869" spans="7:7">
      <c r="G4869" s="14"/>
    </row>
    <row r="4870" spans="7:7">
      <c r="G4870" s="14"/>
    </row>
    <row r="4871" spans="7:7">
      <c r="G4871" s="14"/>
    </row>
    <row r="4872" spans="7:7">
      <c r="G4872" s="14"/>
    </row>
    <row r="4873" spans="7:7">
      <c r="G4873" s="14"/>
    </row>
    <row r="4874" spans="7:7">
      <c r="G4874" s="14"/>
    </row>
    <row r="4875" spans="7:7">
      <c r="G4875" s="14"/>
    </row>
    <row r="4876" spans="7:7">
      <c r="G4876" s="14"/>
    </row>
    <row r="4877" spans="7:7">
      <c r="G4877" s="14"/>
    </row>
    <row r="4878" spans="7:7">
      <c r="G4878" s="14"/>
    </row>
    <row r="4879" spans="7:7">
      <c r="G4879" s="14"/>
    </row>
    <row r="4880" spans="7:7">
      <c r="G4880" s="14"/>
    </row>
    <row r="4881" spans="7:7">
      <c r="G4881" s="14"/>
    </row>
    <row r="4882" spans="7:7">
      <c r="G4882" s="14"/>
    </row>
    <row r="4883" spans="7:7">
      <c r="G4883" s="14"/>
    </row>
    <row r="4884" spans="7:7">
      <c r="G4884" s="14"/>
    </row>
    <row r="4885" spans="7:7">
      <c r="G4885" s="14"/>
    </row>
    <row r="4886" spans="7:7">
      <c r="G4886" s="14"/>
    </row>
    <row r="4887" spans="7:7">
      <c r="G4887" s="14"/>
    </row>
    <row r="4888" spans="7:7">
      <c r="G4888" s="14"/>
    </row>
    <row r="4889" spans="7:7">
      <c r="G4889" s="14"/>
    </row>
    <row r="4890" spans="7:7">
      <c r="G4890" s="14"/>
    </row>
    <row r="4891" spans="7:7">
      <c r="G4891" s="14"/>
    </row>
    <row r="4892" spans="7:7">
      <c r="G4892" s="14"/>
    </row>
    <row r="4893" spans="7:7">
      <c r="G4893" s="14"/>
    </row>
    <row r="4894" spans="7:7">
      <c r="G4894" s="14"/>
    </row>
    <row r="4895" spans="7:7">
      <c r="G4895" s="14"/>
    </row>
    <row r="4896" spans="7:7">
      <c r="G4896" s="14"/>
    </row>
    <row r="4897" spans="7:7">
      <c r="G4897" s="14"/>
    </row>
    <row r="4898" spans="7:7">
      <c r="G4898" s="14"/>
    </row>
    <row r="4899" spans="7:7">
      <c r="G4899" s="14"/>
    </row>
    <row r="4900" spans="7:7">
      <c r="G4900" s="14"/>
    </row>
    <row r="4901" spans="7:7">
      <c r="G4901" s="14"/>
    </row>
    <row r="4902" spans="7:7">
      <c r="G4902" s="14"/>
    </row>
    <row r="4903" spans="7:7">
      <c r="G4903" s="14"/>
    </row>
    <row r="4904" spans="7:7">
      <c r="G4904" s="14"/>
    </row>
    <row r="4905" spans="7:7">
      <c r="G4905" s="14"/>
    </row>
    <row r="4906" spans="7:7">
      <c r="G4906" s="14"/>
    </row>
    <row r="4907" spans="7:7">
      <c r="G4907" s="14"/>
    </row>
    <row r="4908" spans="7:7">
      <c r="G4908" s="14"/>
    </row>
    <row r="4909" spans="7:7">
      <c r="G4909" s="14"/>
    </row>
    <row r="4910" spans="7:7">
      <c r="G4910" s="14"/>
    </row>
    <row r="4911" spans="7:7">
      <c r="G4911" s="14"/>
    </row>
    <row r="4912" spans="7:7">
      <c r="G4912" s="14"/>
    </row>
    <row r="4913" spans="7:7">
      <c r="G4913" s="14"/>
    </row>
    <row r="4914" spans="7:7">
      <c r="G4914" s="14"/>
    </row>
    <row r="4915" spans="7:7">
      <c r="G4915" s="14"/>
    </row>
    <row r="4916" spans="7:7">
      <c r="G4916" s="14"/>
    </row>
    <row r="4917" spans="7:7">
      <c r="G4917" s="14"/>
    </row>
    <row r="4918" spans="7:7">
      <c r="G4918" s="14"/>
    </row>
    <row r="4919" spans="7:7">
      <c r="G4919" s="14"/>
    </row>
    <row r="4920" spans="7:7">
      <c r="G4920" s="14"/>
    </row>
    <row r="4921" spans="7:7">
      <c r="G4921" s="14"/>
    </row>
    <row r="4922" spans="7:7">
      <c r="G4922" s="14"/>
    </row>
    <row r="4923" spans="7:7">
      <c r="G4923" s="14"/>
    </row>
    <row r="4924" spans="7:7">
      <c r="G4924" s="14"/>
    </row>
    <row r="4925" spans="7:7">
      <c r="G4925" s="14"/>
    </row>
    <row r="4926" spans="7:7">
      <c r="G4926" s="14"/>
    </row>
    <row r="4927" spans="7:7">
      <c r="G4927" s="14"/>
    </row>
    <row r="4928" spans="7:7">
      <c r="G4928" s="14"/>
    </row>
    <row r="4929" spans="7:7">
      <c r="G4929" s="14"/>
    </row>
    <row r="4930" spans="7:7">
      <c r="G4930" s="14"/>
    </row>
    <row r="4931" spans="7:7">
      <c r="G4931" s="14"/>
    </row>
    <row r="4932" spans="7:7">
      <c r="G4932" s="14"/>
    </row>
    <row r="4933" spans="7:7">
      <c r="G4933" s="14"/>
    </row>
    <row r="4934" spans="7:7">
      <c r="G4934" s="14"/>
    </row>
    <row r="4935" spans="7:7">
      <c r="G4935" s="14"/>
    </row>
    <row r="4936" spans="7:7">
      <c r="G4936" s="14"/>
    </row>
    <row r="4937" spans="7:7">
      <c r="G4937" s="14"/>
    </row>
    <row r="4938" spans="7:7">
      <c r="G4938" s="14"/>
    </row>
    <row r="4939" spans="7:7">
      <c r="G4939" s="14"/>
    </row>
    <row r="4940" spans="7:7">
      <c r="G4940" s="14"/>
    </row>
    <row r="4941" spans="7:7">
      <c r="G4941" s="14"/>
    </row>
    <row r="4942" spans="7:7">
      <c r="G4942" s="14"/>
    </row>
    <row r="4943" spans="7:7">
      <c r="G4943" s="14"/>
    </row>
    <row r="4944" spans="7:7">
      <c r="G4944" s="14"/>
    </row>
    <row r="4945" spans="7:7">
      <c r="G4945" s="14"/>
    </row>
    <row r="4946" spans="7:7">
      <c r="G4946" s="14"/>
    </row>
    <row r="4947" spans="7:7">
      <c r="G4947" s="14"/>
    </row>
    <row r="4948" spans="7:7">
      <c r="G4948" s="14"/>
    </row>
    <row r="4949" spans="7:7">
      <c r="G4949" s="14"/>
    </row>
    <row r="4950" spans="7:7">
      <c r="G4950" s="14"/>
    </row>
    <row r="4951" spans="7:7">
      <c r="G4951" s="14"/>
    </row>
    <row r="4952" spans="7:7">
      <c r="G4952" s="14"/>
    </row>
    <row r="4953" spans="7:7">
      <c r="G4953" s="14"/>
    </row>
    <row r="4954" spans="7:7">
      <c r="G4954" s="14"/>
    </row>
    <row r="4955" spans="7:7">
      <c r="G4955" s="14"/>
    </row>
    <row r="4956" spans="7:7">
      <c r="G4956" s="14"/>
    </row>
    <row r="4957" spans="7:7">
      <c r="G4957" s="14"/>
    </row>
    <row r="4958" spans="7:7">
      <c r="G4958" s="14"/>
    </row>
    <row r="4959" spans="7:7">
      <c r="G4959" s="14"/>
    </row>
    <row r="4960" spans="7:7">
      <c r="G4960" s="14"/>
    </row>
    <row r="4961" spans="7:7">
      <c r="G4961" s="14"/>
    </row>
    <row r="4962" spans="7:7">
      <c r="G4962" s="14"/>
    </row>
    <row r="4963" spans="7:7">
      <c r="G4963" s="14"/>
    </row>
    <row r="4964" spans="7:7">
      <c r="G4964" s="14"/>
    </row>
    <row r="4965" spans="7:7">
      <c r="G4965" s="14"/>
    </row>
    <row r="4966" spans="7:7">
      <c r="G4966" s="14"/>
    </row>
    <row r="4967" spans="7:7">
      <c r="G4967" s="14"/>
    </row>
    <row r="4968" spans="7:7">
      <c r="G4968" s="14"/>
    </row>
    <row r="4969" spans="7:7">
      <c r="G4969" s="14"/>
    </row>
    <row r="4970" spans="7:7">
      <c r="G4970" s="14"/>
    </row>
    <row r="4971" spans="7:7">
      <c r="G4971" s="14"/>
    </row>
    <row r="4972" spans="7:7">
      <c r="G4972" s="14"/>
    </row>
    <row r="4973" spans="7:7">
      <c r="G4973" s="14"/>
    </row>
    <row r="4974" spans="7:7">
      <c r="G4974" s="14"/>
    </row>
    <row r="4975" spans="7:7">
      <c r="G4975" s="14"/>
    </row>
    <row r="4976" spans="7:7">
      <c r="G4976" s="14"/>
    </row>
    <row r="4977" spans="7:7">
      <c r="G4977" s="14"/>
    </row>
    <row r="4978" spans="7:7">
      <c r="G4978" s="14"/>
    </row>
    <row r="4979" spans="7:7">
      <c r="G4979" s="14"/>
    </row>
    <row r="4980" spans="7:7">
      <c r="G4980" s="14"/>
    </row>
    <row r="4981" spans="7:7">
      <c r="G4981" s="14"/>
    </row>
    <row r="4982" spans="7:7">
      <c r="G4982" s="14"/>
    </row>
    <row r="4983" spans="7:7">
      <c r="G4983" s="14"/>
    </row>
    <row r="4984" spans="7:7">
      <c r="G4984" s="14"/>
    </row>
    <row r="4985" spans="7:7">
      <c r="G4985" s="14"/>
    </row>
    <row r="4986" spans="7:7">
      <c r="G4986" s="14"/>
    </row>
    <row r="4987" spans="7:7">
      <c r="G4987" s="14"/>
    </row>
    <row r="4988" spans="7:7">
      <c r="G4988" s="14"/>
    </row>
    <row r="4989" spans="7:7">
      <c r="G4989" s="14"/>
    </row>
    <row r="4990" spans="7:7">
      <c r="G4990" s="14"/>
    </row>
    <row r="4991" spans="7:7">
      <c r="G4991" s="14"/>
    </row>
    <row r="4992" spans="7:7">
      <c r="G4992" s="14"/>
    </row>
    <row r="4993" spans="7:7">
      <c r="G4993" s="14"/>
    </row>
    <row r="4994" spans="7:7">
      <c r="G4994" s="14"/>
    </row>
    <row r="4995" spans="7:7">
      <c r="G4995" s="14"/>
    </row>
    <row r="4996" spans="7:7">
      <c r="G4996" s="14"/>
    </row>
    <row r="4997" spans="7:7">
      <c r="G4997" s="14"/>
    </row>
    <row r="4998" spans="7:7">
      <c r="G4998" s="14"/>
    </row>
    <row r="4999" spans="7:7">
      <c r="G4999" s="14"/>
    </row>
    <row r="5000" spans="7:7">
      <c r="G5000" s="14"/>
    </row>
    <row r="5001" spans="7:7">
      <c r="G5001" s="14"/>
    </row>
    <row r="5002" spans="7:7">
      <c r="G5002" s="14"/>
    </row>
    <row r="5003" spans="7:7">
      <c r="G5003" s="14"/>
    </row>
    <row r="5004" spans="7:7">
      <c r="G5004" s="14"/>
    </row>
    <row r="5005" spans="7:7">
      <c r="G5005" s="14"/>
    </row>
    <row r="5006" spans="7:7">
      <c r="G5006" s="14"/>
    </row>
    <row r="5007" spans="7:7">
      <c r="G5007" s="14"/>
    </row>
    <row r="5008" spans="7:7">
      <c r="G5008" s="14"/>
    </row>
    <row r="5009" spans="7:7">
      <c r="G5009" s="14"/>
    </row>
    <row r="5010" spans="7:7">
      <c r="G5010" s="14"/>
    </row>
    <row r="5011" spans="7:7">
      <c r="G5011" s="14"/>
    </row>
    <row r="5012" spans="7:7">
      <c r="G5012" s="14"/>
    </row>
    <row r="5013" spans="7:7">
      <c r="G5013" s="14"/>
    </row>
    <row r="5014" spans="7:7">
      <c r="G5014" s="14"/>
    </row>
    <row r="5015" spans="7:7">
      <c r="G5015" s="14"/>
    </row>
    <row r="5016" spans="7:7">
      <c r="G5016" s="14"/>
    </row>
    <row r="5017" spans="7:7">
      <c r="G5017" s="14"/>
    </row>
    <row r="5018" spans="7:7">
      <c r="G5018" s="14"/>
    </row>
    <row r="5019" spans="7:7">
      <c r="G5019" s="14"/>
    </row>
    <row r="5020" spans="7:7">
      <c r="G5020" s="14"/>
    </row>
    <row r="5021" spans="7:7">
      <c r="G5021" s="14"/>
    </row>
    <row r="5022" spans="7:7">
      <c r="G5022" s="14"/>
    </row>
    <row r="5023" spans="7:7">
      <c r="G5023" s="14"/>
    </row>
    <row r="5024" spans="7:7">
      <c r="G5024" s="14"/>
    </row>
    <row r="5025" spans="7:7">
      <c r="G5025" s="14"/>
    </row>
    <row r="5026" spans="7:7">
      <c r="G5026" s="14"/>
    </row>
    <row r="5027" spans="7:7">
      <c r="G5027" s="14"/>
    </row>
    <row r="5028" spans="7:7">
      <c r="G5028" s="14"/>
    </row>
    <row r="5029" spans="7:7">
      <c r="G5029" s="14"/>
    </row>
    <row r="5030" spans="7:7">
      <c r="G5030" s="14"/>
    </row>
    <row r="5031" spans="7:7">
      <c r="G5031" s="14"/>
    </row>
    <row r="5032" spans="7:7">
      <c r="G5032" s="14"/>
    </row>
    <row r="5033" spans="7:7">
      <c r="G5033" s="14"/>
    </row>
    <row r="5034" spans="7:7">
      <c r="G5034" s="14"/>
    </row>
    <row r="5035" spans="7:7">
      <c r="G5035" s="14"/>
    </row>
    <row r="5036" spans="7:7">
      <c r="G5036" s="14"/>
    </row>
    <row r="5037" spans="7:7">
      <c r="G5037" s="14"/>
    </row>
    <row r="5038" spans="7:7">
      <c r="G5038" s="14"/>
    </row>
    <row r="5039" spans="7:7">
      <c r="G5039" s="14"/>
    </row>
    <row r="5040" spans="7:7">
      <c r="G5040" s="14"/>
    </row>
    <row r="5041" spans="7:7">
      <c r="G5041" s="14"/>
    </row>
    <row r="5042" spans="7:7">
      <c r="G5042" s="14"/>
    </row>
    <row r="5043" spans="7:7">
      <c r="G5043" s="14"/>
    </row>
    <row r="5044" spans="7:7">
      <c r="G5044" s="14"/>
    </row>
    <row r="5045" spans="7:7">
      <c r="G5045" s="14"/>
    </row>
    <row r="5046" spans="7:7">
      <c r="G5046" s="14"/>
    </row>
    <row r="5047" spans="7:7">
      <c r="G5047" s="14"/>
    </row>
    <row r="5048" spans="7:7">
      <c r="G5048" s="14"/>
    </row>
    <row r="5049" spans="7:7">
      <c r="G5049" s="14"/>
    </row>
    <row r="5050" spans="7:7">
      <c r="G5050" s="14"/>
    </row>
    <row r="5051" spans="7:7">
      <c r="G5051" s="14"/>
    </row>
    <row r="5052" spans="7:7">
      <c r="G5052" s="14"/>
    </row>
    <row r="5053" spans="7:7">
      <c r="G5053" s="14"/>
    </row>
    <row r="5054" spans="7:7">
      <c r="G5054" s="14"/>
    </row>
    <row r="5055" spans="7:7">
      <c r="G5055" s="14"/>
    </row>
    <row r="5056" spans="7:7">
      <c r="G5056" s="14"/>
    </row>
    <row r="5057" spans="7:7">
      <c r="G5057" s="14"/>
    </row>
    <row r="5058" spans="7:7">
      <c r="G5058" s="14"/>
    </row>
    <row r="5059" spans="7:7">
      <c r="G5059" s="14"/>
    </row>
    <row r="5060" spans="7:7">
      <c r="G5060" s="14"/>
    </row>
    <row r="5061" spans="7:7">
      <c r="G5061" s="14"/>
    </row>
    <row r="5062" spans="7:7">
      <c r="G5062" s="14"/>
    </row>
    <row r="5063" spans="7:7">
      <c r="G5063" s="14"/>
    </row>
    <row r="5064" spans="7:7">
      <c r="G5064" s="14"/>
    </row>
    <row r="5065" spans="7:7">
      <c r="G5065" s="14"/>
    </row>
    <row r="5066" spans="7:7">
      <c r="G5066" s="14"/>
    </row>
    <row r="5067" spans="7:7">
      <c r="G5067" s="14"/>
    </row>
    <row r="5068" spans="7:7">
      <c r="G5068" s="14"/>
    </row>
    <row r="5069" spans="7:7">
      <c r="G5069" s="14"/>
    </row>
    <row r="5070" spans="7:7">
      <c r="G5070" s="14"/>
    </row>
    <row r="5071" spans="7:7">
      <c r="G5071" s="14"/>
    </row>
    <row r="5072" spans="7:7">
      <c r="G5072" s="14"/>
    </row>
    <row r="5073" spans="7:7">
      <c r="G5073" s="14"/>
    </row>
    <row r="5074" spans="7:7">
      <c r="G5074" s="14"/>
    </row>
    <row r="5075" spans="7:7">
      <c r="G5075" s="14"/>
    </row>
    <row r="5076" spans="7:7">
      <c r="G5076" s="14"/>
    </row>
    <row r="5077" spans="7:7">
      <c r="G5077" s="14"/>
    </row>
    <row r="5078" spans="7:7">
      <c r="G5078" s="14"/>
    </row>
    <row r="5079" spans="7:7">
      <c r="G5079" s="14"/>
    </row>
    <row r="5080" spans="7:7">
      <c r="G5080" s="14"/>
    </row>
    <row r="5081" spans="7:7">
      <c r="G5081" s="14"/>
    </row>
    <row r="5082" spans="7:7">
      <c r="G5082" s="14"/>
    </row>
    <row r="5083" spans="7:7">
      <c r="G5083" s="14"/>
    </row>
    <row r="5084" spans="7:7">
      <c r="G5084" s="14"/>
    </row>
    <row r="5085" spans="7:7">
      <c r="G5085" s="14"/>
    </row>
    <row r="5086" spans="7:7">
      <c r="G5086" s="14"/>
    </row>
    <row r="5087" spans="7:7">
      <c r="G5087" s="14"/>
    </row>
    <row r="5088" spans="7:7">
      <c r="G5088" s="14"/>
    </row>
    <row r="5089" spans="7:7">
      <c r="G5089" s="14"/>
    </row>
    <row r="5090" spans="7:7">
      <c r="G5090" s="14"/>
    </row>
    <row r="5091" spans="7:7">
      <c r="G5091" s="14"/>
    </row>
    <row r="5092" spans="7:7">
      <c r="G5092" s="14"/>
    </row>
    <row r="5093" spans="7:7">
      <c r="G5093" s="14"/>
    </row>
    <row r="5094" spans="7:7">
      <c r="G5094" s="14"/>
    </row>
    <row r="5095" spans="7:7">
      <c r="G5095" s="14"/>
    </row>
    <row r="5096" spans="7:7">
      <c r="G5096" s="14"/>
    </row>
    <row r="5097" spans="7:7">
      <c r="G5097" s="14"/>
    </row>
    <row r="5098" spans="7:7">
      <c r="G5098" s="14"/>
    </row>
    <row r="5099" spans="7:7">
      <c r="G5099" s="14"/>
    </row>
    <row r="5100" spans="7:7">
      <c r="G5100" s="14"/>
    </row>
    <row r="5101" spans="7:7">
      <c r="G5101" s="14"/>
    </row>
    <row r="5102" spans="7:7">
      <c r="G5102" s="14"/>
    </row>
    <row r="5103" spans="7:7">
      <c r="G5103" s="14"/>
    </row>
    <row r="5104" spans="7:7">
      <c r="G5104" s="14"/>
    </row>
    <row r="5105" spans="7:7">
      <c r="G5105" s="14"/>
    </row>
    <row r="5106" spans="7:7">
      <c r="G5106" s="14"/>
    </row>
    <row r="5107" spans="7:7">
      <c r="G5107" s="14"/>
    </row>
    <row r="5108" spans="7:7">
      <c r="G5108" s="14"/>
    </row>
    <row r="5109" spans="7:7">
      <c r="G5109" s="14"/>
    </row>
    <row r="5110" spans="7:7">
      <c r="G5110" s="14"/>
    </row>
    <row r="5111" spans="7:7">
      <c r="G5111" s="14"/>
    </row>
    <row r="5112" spans="7:7">
      <c r="G5112" s="14"/>
    </row>
    <row r="5113" spans="7:7">
      <c r="G5113" s="14"/>
    </row>
    <row r="5114" spans="7:7">
      <c r="G5114" s="14"/>
    </row>
    <row r="5115" spans="7:7">
      <c r="G5115" s="14"/>
    </row>
    <row r="5116" spans="7:7">
      <c r="G5116" s="14"/>
    </row>
    <row r="5117" spans="7:7">
      <c r="G5117" s="14"/>
    </row>
    <row r="5118" spans="7:7">
      <c r="G5118" s="14"/>
    </row>
    <row r="5119" spans="7:7">
      <c r="G5119" s="14"/>
    </row>
    <row r="5120" spans="7:7">
      <c r="G5120" s="14"/>
    </row>
    <row r="5121" spans="7:7">
      <c r="G5121" s="14"/>
    </row>
    <row r="5122" spans="7:7">
      <c r="G5122" s="14"/>
    </row>
    <row r="5123" spans="7:7">
      <c r="G5123" s="14"/>
    </row>
    <row r="5124" spans="7:7">
      <c r="G5124" s="14"/>
    </row>
    <row r="5125" spans="7:7">
      <c r="G5125" s="14"/>
    </row>
    <row r="5126" spans="7:7">
      <c r="G5126" s="14"/>
    </row>
    <row r="5127" spans="7:7">
      <c r="G5127" s="14"/>
    </row>
    <row r="5128" spans="7:7">
      <c r="G5128" s="14"/>
    </row>
    <row r="5129" spans="7:7">
      <c r="G5129" s="14"/>
    </row>
    <row r="5130" spans="7:7">
      <c r="G5130" s="14"/>
    </row>
    <row r="5131" spans="7:7">
      <c r="G5131" s="14"/>
    </row>
    <row r="5132" spans="7:7">
      <c r="G5132" s="14"/>
    </row>
    <row r="5133" spans="7:7">
      <c r="G5133" s="14"/>
    </row>
    <row r="5134" spans="7:7">
      <c r="G5134" s="14"/>
    </row>
    <row r="5135" spans="7:7">
      <c r="G5135" s="14"/>
    </row>
    <row r="5136" spans="7:7">
      <c r="G5136" s="14"/>
    </row>
    <row r="5137" spans="7:7">
      <c r="G5137" s="14"/>
    </row>
    <row r="5138" spans="7:7">
      <c r="G5138" s="14"/>
    </row>
    <row r="5139" spans="7:7">
      <c r="G5139" s="14"/>
    </row>
    <row r="5140" spans="7:7">
      <c r="G5140" s="14"/>
    </row>
    <row r="5141" spans="7:7">
      <c r="G5141" s="14"/>
    </row>
    <row r="5142" spans="7:7">
      <c r="G5142" s="14"/>
    </row>
    <row r="5143" spans="7:7">
      <c r="G5143" s="14"/>
    </row>
    <row r="5144" spans="7:7">
      <c r="G5144" s="14"/>
    </row>
    <row r="5145" spans="7:7">
      <c r="G5145" s="14"/>
    </row>
    <row r="5146" spans="7:7">
      <c r="G5146" s="14"/>
    </row>
    <row r="5147" spans="7:7">
      <c r="G5147" s="14"/>
    </row>
    <row r="5148" spans="7:7">
      <c r="G5148" s="14"/>
    </row>
    <row r="5149" spans="7:7">
      <c r="G5149" s="14"/>
    </row>
    <row r="5150" spans="7:7">
      <c r="G5150" s="14"/>
    </row>
    <row r="5151" spans="7:7">
      <c r="G5151" s="14"/>
    </row>
    <row r="5152" spans="7:7">
      <c r="G5152" s="14"/>
    </row>
    <row r="5153" spans="7:7">
      <c r="G5153" s="14"/>
    </row>
    <row r="5154" spans="7:7">
      <c r="G5154" s="14"/>
    </row>
    <row r="5155" spans="7:7">
      <c r="G5155" s="14"/>
    </row>
    <row r="5156" spans="7:7">
      <c r="G5156" s="14"/>
    </row>
    <row r="5157" spans="7:7">
      <c r="G5157" s="14"/>
    </row>
    <row r="5158" spans="7:7">
      <c r="G5158" s="14"/>
    </row>
    <row r="5159" spans="7:7">
      <c r="G5159" s="14"/>
    </row>
    <row r="5160" spans="7:7">
      <c r="G5160" s="14"/>
    </row>
    <row r="5161" spans="7:7">
      <c r="G5161" s="14"/>
    </row>
    <row r="5162" spans="7:7">
      <c r="G5162" s="14"/>
    </row>
    <row r="5163" spans="7:7">
      <c r="G5163" s="14"/>
    </row>
    <row r="5164" spans="7:7">
      <c r="G5164" s="14"/>
    </row>
    <row r="5165" spans="7:7">
      <c r="G5165" s="14"/>
    </row>
    <row r="5166" spans="7:7">
      <c r="G5166" s="14"/>
    </row>
    <row r="5167" spans="7:7">
      <c r="G5167" s="14"/>
    </row>
    <row r="5168" spans="7:7">
      <c r="G5168" s="14"/>
    </row>
    <row r="5169" spans="7:7">
      <c r="G5169" s="14"/>
    </row>
    <row r="5170" spans="7:7">
      <c r="G5170" s="14"/>
    </row>
    <row r="5171" spans="7:7">
      <c r="G5171" s="14"/>
    </row>
    <row r="5172" spans="7:7">
      <c r="G5172" s="14"/>
    </row>
    <row r="5173" spans="7:7">
      <c r="G5173" s="14"/>
    </row>
    <row r="5174" spans="7:7">
      <c r="G5174" s="14"/>
    </row>
    <row r="5175" spans="7:7">
      <c r="G5175" s="14"/>
    </row>
    <row r="5176" spans="7:7">
      <c r="G5176" s="14"/>
    </row>
    <row r="5177" spans="7:7">
      <c r="G5177" s="14"/>
    </row>
    <row r="5178" spans="7:7">
      <c r="G5178" s="14"/>
    </row>
    <row r="5179" spans="7:7">
      <c r="G5179" s="14"/>
    </row>
    <row r="5180" spans="7:7">
      <c r="G5180" s="14"/>
    </row>
    <row r="5181" spans="7:7">
      <c r="G5181" s="14"/>
    </row>
    <row r="5182" spans="7:7">
      <c r="G5182" s="14"/>
    </row>
    <row r="5183" spans="7:7">
      <c r="G5183" s="14"/>
    </row>
    <row r="5184" spans="7:7">
      <c r="G5184" s="14"/>
    </row>
    <row r="5185" spans="7:7">
      <c r="G5185" s="14"/>
    </row>
    <row r="5186" spans="7:7">
      <c r="G5186" s="14"/>
    </row>
    <row r="5187" spans="7:7">
      <c r="G5187" s="14"/>
    </row>
    <row r="5188" spans="7:7">
      <c r="G5188" s="14"/>
    </row>
    <row r="5189" spans="7:7">
      <c r="G5189" s="14"/>
    </row>
    <row r="5190" spans="7:7">
      <c r="G5190" s="14"/>
    </row>
    <row r="5191" spans="7:7">
      <c r="G5191" s="14"/>
    </row>
    <row r="5192" spans="7:7">
      <c r="G5192" s="14"/>
    </row>
    <row r="5193" spans="7:7">
      <c r="G5193" s="14"/>
    </row>
    <row r="5194" spans="7:7">
      <c r="G5194" s="14"/>
    </row>
    <row r="5195" spans="7:7">
      <c r="G5195" s="14"/>
    </row>
    <row r="5196" spans="7:7">
      <c r="G5196" s="14"/>
    </row>
    <row r="5197" spans="7:7">
      <c r="G5197" s="14"/>
    </row>
    <row r="5198" spans="7:7">
      <c r="G5198" s="14"/>
    </row>
    <row r="5199" spans="7:7">
      <c r="G5199" s="14"/>
    </row>
    <row r="5200" spans="7:7">
      <c r="G5200" s="14"/>
    </row>
    <row r="5201" spans="7:7">
      <c r="G5201" s="14"/>
    </row>
    <row r="5202" spans="7:7">
      <c r="G5202" s="14"/>
    </row>
    <row r="5203" spans="7:7">
      <c r="G5203" s="14"/>
    </row>
    <row r="5204" spans="7:7">
      <c r="G5204" s="14"/>
    </row>
    <row r="5205" spans="7:7">
      <c r="G5205" s="14"/>
    </row>
    <row r="5206" spans="7:7">
      <c r="G5206" s="14"/>
    </row>
    <row r="5207" spans="7:7">
      <c r="G5207" s="14"/>
    </row>
    <row r="5208" spans="7:7">
      <c r="G5208" s="14"/>
    </row>
    <row r="5209" spans="7:7">
      <c r="G5209" s="14"/>
    </row>
    <row r="5210" spans="7:7">
      <c r="G5210" s="14"/>
    </row>
    <row r="5211" spans="7:7">
      <c r="G5211" s="14"/>
    </row>
    <row r="5212" spans="7:7">
      <c r="G5212" s="14"/>
    </row>
    <row r="5213" spans="7:7">
      <c r="G5213" s="14"/>
    </row>
    <row r="5214" spans="7:7">
      <c r="G5214" s="14"/>
    </row>
    <row r="5215" spans="7:7">
      <c r="G5215" s="14"/>
    </row>
    <row r="5216" spans="7:7">
      <c r="G5216" s="14"/>
    </row>
    <row r="5217" spans="7:7">
      <c r="G5217" s="14"/>
    </row>
    <row r="5218" spans="7:7">
      <c r="G5218" s="14"/>
    </row>
    <row r="5219" spans="7:7">
      <c r="G5219" s="14"/>
    </row>
    <row r="5220" spans="7:7">
      <c r="G5220" s="14"/>
    </row>
    <row r="5221" spans="7:7">
      <c r="G5221" s="14"/>
    </row>
    <row r="5222" spans="7:7">
      <c r="G5222" s="14"/>
    </row>
    <row r="5223" spans="7:7">
      <c r="G5223" s="14"/>
    </row>
    <row r="5224" spans="7:7">
      <c r="G5224" s="14"/>
    </row>
    <row r="5225" spans="7:7">
      <c r="G5225" s="14"/>
    </row>
    <row r="5226" spans="7:7">
      <c r="G5226" s="14"/>
    </row>
    <row r="5227" spans="7:7">
      <c r="G5227" s="14"/>
    </row>
    <row r="5228" spans="7:7">
      <c r="G5228" s="14"/>
    </row>
    <row r="5229" spans="7:7">
      <c r="G5229" s="14"/>
    </row>
    <row r="5230" spans="7:7">
      <c r="G5230" s="14"/>
    </row>
    <row r="5231" spans="7:7">
      <c r="G5231" s="14"/>
    </row>
    <row r="5232" spans="7:7">
      <c r="G5232" s="14"/>
    </row>
    <row r="5233" spans="7:7">
      <c r="G5233" s="14"/>
    </row>
    <row r="5234" spans="7:7">
      <c r="G5234" s="14"/>
    </row>
    <row r="5235" spans="7:7">
      <c r="G5235" s="14"/>
    </row>
    <row r="5236" spans="7:7">
      <c r="G5236" s="14"/>
    </row>
    <row r="5237" spans="7:7">
      <c r="G5237" s="14"/>
    </row>
    <row r="5238" spans="7:7">
      <c r="G5238" s="14"/>
    </row>
    <row r="5239" spans="7:7">
      <c r="G5239" s="14"/>
    </row>
    <row r="5240" spans="7:7">
      <c r="G5240" s="14"/>
    </row>
    <row r="5241" spans="7:7">
      <c r="G5241" s="14"/>
    </row>
    <row r="5242" spans="7:7">
      <c r="G5242" s="14"/>
    </row>
    <row r="5243" spans="7:7">
      <c r="G5243" s="14"/>
    </row>
    <row r="5244" spans="7:7">
      <c r="G5244" s="14"/>
    </row>
    <row r="5245" spans="7:7">
      <c r="G5245" s="14"/>
    </row>
    <row r="5246" spans="7:7">
      <c r="G5246" s="14"/>
    </row>
    <row r="5247" spans="7:7">
      <c r="G5247" s="14"/>
    </row>
    <row r="5248" spans="7:7">
      <c r="G5248" s="14"/>
    </row>
    <row r="5249" spans="7:7">
      <c r="G5249" s="14"/>
    </row>
    <row r="5250" spans="7:7">
      <c r="G5250" s="14"/>
    </row>
    <row r="5251" spans="7:7">
      <c r="G5251" s="14"/>
    </row>
    <row r="5252" spans="7:7">
      <c r="G5252" s="14"/>
    </row>
    <row r="5253" spans="7:7">
      <c r="G5253" s="14"/>
    </row>
    <row r="5254" spans="7:7">
      <c r="G5254" s="14"/>
    </row>
    <row r="5255" spans="7:7">
      <c r="G5255" s="14"/>
    </row>
    <row r="5256" spans="7:7">
      <c r="G5256" s="14"/>
    </row>
    <row r="5257" spans="7:7">
      <c r="G5257" s="14"/>
    </row>
    <row r="5258" spans="7:7">
      <c r="G5258" s="14"/>
    </row>
    <row r="5259" spans="7:7">
      <c r="G5259" s="14"/>
    </row>
    <row r="5260" spans="7:7">
      <c r="G5260" s="14"/>
    </row>
    <row r="5261" spans="7:7">
      <c r="G5261" s="14"/>
    </row>
    <row r="5262" spans="7:7">
      <c r="G5262" s="14"/>
    </row>
    <row r="5263" spans="7:7">
      <c r="G5263" s="14"/>
    </row>
    <row r="5264" spans="7:7">
      <c r="G5264" s="14"/>
    </row>
    <row r="5265" spans="7:7">
      <c r="G5265" s="14"/>
    </row>
    <row r="5266" spans="7:7">
      <c r="G5266" s="14"/>
    </row>
    <row r="5267" spans="7:7">
      <c r="G5267" s="14"/>
    </row>
    <row r="5268" spans="7:7">
      <c r="G5268" s="14"/>
    </row>
    <row r="5269" spans="7:7">
      <c r="G5269" s="14"/>
    </row>
    <row r="5270" spans="7:7">
      <c r="G5270" s="14"/>
    </row>
    <row r="5271" spans="7:7">
      <c r="G5271" s="14"/>
    </row>
    <row r="5272" spans="7:7">
      <c r="G5272" s="14"/>
    </row>
    <row r="5273" spans="7:7">
      <c r="G5273" s="14"/>
    </row>
    <row r="5274" spans="7:7">
      <c r="G5274" s="14"/>
    </row>
    <row r="5275" spans="7:7">
      <c r="G5275" s="14"/>
    </row>
    <row r="5276" spans="7:7">
      <c r="G5276" s="14"/>
    </row>
    <row r="5277" spans="7:7">
      <c r="G5277" s="14"/>
    </row>
    <row r="5278" spans="7:7">
      <c r="G5278" s="14"/>
    </row>
    <row r="5279" spans="7:7">
      <c r="G5279" s="14"/>
    </row>
    <row r="5280" spans="7:7">
      <c r="G5280" s="14"/>
    </row>
    <row r="5281" spans="7:7">
      <c r="G5281" s="14"/>
    </row>
    <row r="5282" spans="7:7">
      <c r="G5282" s="14"/>
    </row>
    <row r="5283" spans="7:7">
      <c r="G5283" s="14"/>
    </row>
    <row r="5284" spans="7:7">
      <c r="G5284" s="14"/>
    </row>
    <row r="5285" spans="7:7">
      <c r="G5285" s="14"/>
    </row>
    <row r="5286" spans="7:7">
      <c r="G5286" s="14"/>
    </row>
    <row r="5287" spans="7:7">
      <c r="G5287" s="14"/>
    </row>
    <row r="5288" spans="7:7">
      <c r="G5288" s="14"/>
    </row>
    <row r="5289" spans="7:7">
      <c r="G5289" s="14"/>
    </row>
    <row r="5290" spans="7:7">
      <c r="G5290" s="14"/>
    </row>
    <row r="5291" spans="7:7">
      <c r="G5291" s="14"/>
    </row>
    <row r="5292" spans="7:7">
      <c r="G5292" s="14"/>
    </row>
    <row r="5293" spans="7:7">
      <c r="G5293" s="14"/>
    </row>
    <row r="5294" spans="7:7">
      <c r="G5294" s="14"/>
    </row>
    <row r="5295" spans="7:7">
      <c r="G5295" s="14"/>
    </row>
    <row r="5296" spans="7:7">
      <c r="G5296" s="14"/>
    </row>
    <row r="5297" spans="7:7">
      <c r="G5297" s="14"/>
    </row>
    <row r="5298" spans="7:7">
      <c r="G5298" s="14"/>
    </row>
    <row r="5299" spans="7:7">
      <c r="G5299" s="14"/>
    </row>
    <row r="5300" spans="7:7">
      <c r="G5300" s="14"/>
    </row>
    <row r="5301" spans="7:7">
      <c r="G5301" s="14"/>
    </row>
    <row r="5302" spans="7:7">
      <c r="G5302" s="14"/>
    </row>
    <row r="5303" spans="7:7">
      <c r="G5303" s="14"/>
    </row>
    <row r="5304" spans="7:7">
      <c r="G5304" s="14"/>
    </row>
    <row r="5305" spans="7:7">
      <c r="G5305" s="14"/>
    </row>
    <row r="5306" spans="7:7">
      <c r="G5306" s="14"/>
    </row>
    <row r="5307" spans="7:7">
      <c r="G5307" s="14"/>
    </row>
    <row r="5308" spans="7:7">
      <c r="G5308" s="14"/>
    </row>
    <row r="5309" spans="7:7">
      <c r="G5309" s="14"/>
    </row>
    <row r="5310" spans="7:7">
      <c r="G5310" s="14"/>
    </row>
    <row r="5311" spans="7:7">
      <c r="G5311" s="14"/>
    </row>
    <row r="5312" spans="7:7">
      <c r="G5312" s="14"/>
    </row>
    <row r="5313" spans="7:7">
      <c r="G5313" s="14"/>
    </row>
    <row r="5314" spans="7:7">
      <c r="G5314" s="14"/>
    </row>
    <row r="5315" spans="7:7">
      <c r="G5315" s="14"/>
    </row>
    <row r="5316" spans="7:7">
      <c r="G5316" s="14"/>
    </row>
    <row r="5317" spans="7:7">
      <c r="G5317" s="14"/>
    </row>
    <row r="5318" spans="7:7">
      <c r="G5318" s="14"/>
    </row>
    <row r="5319" spans="7:7">
      <c r="G5319" s="14"/>
    </row>
    <row r="5320" spans="7:7">
      <c r="G5320" s="14"/>
    </row>
    <row r="5321" spans="7:7">
      <c r="G5321" s="14"/>
    </row>
    <row r="5322" spans="7:7">
      <c r="G5322" s="14"/>
    </row>
    <row r="5323" spans="7:7">
      <c r="G5323" s="14"/>
    </row>
    <row r="5324" spans="7:7">
      <c r="G5324" s="14"/>
    </row>
    <row r="5325" spans="7:7">
      <c r="G5325" s="14"/>
    </row>
    <row r="5326" spans="7:7">
      <c r="G5326" s="14"/>
    </row>
    <row r="5327" spans="7:7">
      <c r="G5327" s="14"/>
    </row>
    <row r="5328" spans="7:7">
      <c r="G5328" s="14"/>
    </row>
    <row r="5329" spans="7:7">
      <c r="G5329" s="14"/>
    </row>
    <row r="5330" spans="7:7">
      <c r="G5330" s="14"/>
    </row>
    <row r="5331" spans="7:7">
      <c r="G5331" s="14"/>
    </row>
    <row r="5332" spans="7:7">
      <c r="G5332" s="14"/>
    </row>
    <row r="5333" spans="7:7">
      <c r="G5333" s="14"/>
    </row>
    <row r="5334" spans="7:7">
      <c r="G5334" s="14"/>
    </row>
    <row r="5335" spans="7:7">
      <c r="G5335" s="14"/>
    </row>
    <row r="5336" spans="7:7">
      <c r="G5336" s="14"/>
    </row>
    <row r="5337" spans="7:7">
      <c r="G5337" s="14"/>
    </row>
    <row r="5338" spans="7:7">
      <c r="G5338" s="14"/>
    </row>
    <row r="5339" spans="7:7">
      <c r="G5339" s="14"/>
    </row>
    <row r="5340" spans="7:7">
      <c r="G5340" s="14"/>
    </row>
    <row r="5341" spans="7:7">
      <c r="G5341" s="14"/>
    </row>
    <row r="5342" spans="7:7">
      <c r="G5342" s="14"/>
    </row>
    <row r="5343" spans="7:7">
      <c r="G5343" s="14"/>
    </row>
    <row r="5344" spans="7:7">
      <c r="G5344" s="14"/>
    </row>
    <row r="5345" spans="7:7">
      <c r="G5345" s="14"/>
    </row>
    <row r="5346" spans="7:7">
      <c r="G5346" s="14"/>
    </row>
    <row r="5347" spans="7:7">
      <c r="G5347" s="14"/>
    </row>
    <row r="5348" spans="7:7">
      <c r="G5348" s="14"/>
    </row>
    <row r="5349" spans="7:7">
      <c r="G5349" s="14"/>
    </row>
    <row r="5350" spans="7:7">
      <c r="G5350" s="14"/>
    </row>
    <row r="5351" spans="7:7">
      <c r="G5351" s="14"/>
    </row>
    <row r="5352" spans="7:7">
      <c r="G5352" s="14"/>
    </row>
    <row r="5353" spans="7:7">
      <c r="G5353" s="14"/>
    </row>
    <row r="5354" spans="7:7">
      <c r="G5354" s="14"/>
    </row>
    <row r="5355" spans="7:7">
      <c r="G5355" s="14"/>
    </row>
    <row r="5356" spans="7:7">
      <c r="G5356" s="14"/>
    </row>
    <row r="5357" spans="7:7">
      <c r="G5357" s="14"/>
    </row>
    <row r="5358" spans="7:7">
      <c r="G5358" s="14"/>
    </row>
    <row r="5359" spans="7:7">
      <c r="G5359" s="14"/>
    </row>
    <row r="5360" spans="7:7">
      <c r="G5360" s="14"/>
    </row>
    <row r="5361" spans="7:7">
      <c r="G5361" s="14"/>
    </row>
    <row r="5362" spans="7:7">
      <c r="G5362" s="14"/>
    </row>
    <row r="5363" spans="7:7">
      <c r="G5363" s="14"/>
    </row>
    <row r="5364" spans="7:7">
      <c r="G5364" s="14"/>
    </row>
    <row r="5365" spans="7:7">
      <c r="G5365" s="14"/>
    </row>
    <row r="5366" spans="7:7">
      <c r="G5366" s="14"/>
    </row>
    <row r="5367" spans="7:7">
      <c r="G5367" s="14"/>
    </row>
    <row r="5368" spans="7:7">
      <c r="G5368" s="14"/>
    </row>
    <row r="5369" spans="7:7">
      <c r="G5369" s="14"/>
    </row>
    <row r="5370" spans="7:7">
      <c r="G5370" s="14"/>
    </row>
    <row r="5371" spans="7:7">
      <c r="G5371" s="14"/>
    </row>
    <row r="5372" spans="7:7">
      <c r="G5372" s="14"/>
    </row>
    <row r="5373" spans="7:7">
      <c r="G5373" s="14"/>
    </row>
    <row r="5374" spans="7:7">
      <c r="G5374" s="14"/>
    </row>
    <row r="5375" spans="7:7">
      <c r="G5375" s="14"/>
    </row>
    <row r="5376" spans="7:7">
      <c r="G5376" s="14"/>
    </row>
    <row r="5377" spans="7:7">
      <c r="G5377" s="14"/>
    </row>
    <row r="5378" spans="7:7">
      <c r="G5378" s="14"/>
    </row>
    <row r="5379" spans="7:7">
      <c r="G5379" s="14"/>
    </row>
    <row r="5380" spans="7:7">
      <c r="G5380" s="14"/>
    </row>
    <row r="5381" spans="7:7">
      <c r="G5381" s="14"/>
    </row>
    <row r="5382" spans="7:7">
      <c r="G5382" s="14"/>
    </row>
    <row r="5383" spans="7:7">
      <c r="G5383" s="14"/>
    </row>
    <row r="5384" spans="7:7">
      <c r="G5384" s="14"/>
    </row>
    <row r="5385" spans="7:7">
      <c r="G5385" s="14"/>
    </row>
    <row r="5386" spans="7:7">
      <c r="G5386" s="14"/>
    </row>
    <row r="5387" spans="7:7">
      <c r="G5387" s="14"/>
    </row>
    <row r="5388" spans="7:7">
      <c r="G5388" s="14"/>
    </row>
    <row r="5389" spans="7:7">
      <c r="G5389" s="14"/>
    </row>
    <row r="5390" spans="7:7">
      <c r="G5390" s="14"/>
    </row>
    <row r="5391" spans="7:7">
      <c r="G5391" s="14"/>
    </row>
    <row r="5392" spans="7:7">
      <c r="G5392" s="14"/>
    </row>
    <row r="5393" spans="7:7">
      <c r="G5393" s="14"/>
    </row>
    <row r="5394" spans="7:7">
      <c r="G5394" s="14"/>
    </row>
    <row r="5395" spans="7:7">
      <c r="G5395" s="14"/>
    </row>
    <row r="5396" spans="7:7">
      <c r="G5396" s="14"/>
    </row>
    <row r="5397" spans="7:7">
      <c r="G5397" s="14"/>
    </row>
    <row r="5398" spans="7:7">
      <c r="G5398" s="14"/>
    </row>
    <row r="5399" spans="7:7">
      <c r="G5399" s="14"/>
    </row>
    <row r="5400" spans="7:7">
      <c r="G5400" s="14"/>
    </row>
    <row r="5401" spans="7:7">
      <c r="G5401" s="14"/>
    </row>
    <row r="5402" spans="7:7">
      <c r="G5402" s="14"/>
    </row>
    <row r="5403" spans="7:7">
      <c r="G5403" s="14"/>
    </row>
    <row r="5404" spans="7:7">
      <c r="G5404" s="14"/>
    </row>
    <row r="5405" spans="7:7">
      <c r="G5405" s="14"/>
    </row>
    <row r="5406" spans="7:7">
      <c r="G5406" s="14"/>
    </row>
    <row r="5407" spans="7:7">
      <c r="G5407" s="14"/>
    </row>
    <row r="5408" spans="7:7">
      <c r="G5408" s="14"/>
    </row>
    <row r="5409" spans="7:7">
      <c r="G5409" s="14"/>
    </row>
    <row r="5410" spans="7:7">
      <c r="G5410" s="14"/>
    </row>
    <row r="5411" spans="7:7">
      <c r="G5411" s="14"/>
    </row>
    <row r="5412" spans="7:7">
      <c r="G5412" s="14"/>
    </row>
    <row r="5413" spans="7:7">
      <c r="G5413" s="14"/>
    </row>
    <row r="5414" spans="7:7">
      <c r="G5414" s="14"/>
    </row>
    <row r="5415" spans="7:7">
      <c r="G5415" s="14"/>
    </row>
    <row r="5416" spans="7:7">
      <c r="G5416" s="14"/>
    </row>
    <row r="5417" spans="7:7">
      <c r="G5417" s="14"/>
    </row>
    <row r="5418" spans="7:7">
      <c r="G5418" s="14"/>
    </row>
    <row r="5419" spans="7:7">
      <c r="G5419" s="14"/>
    </row>
    <row r="5420" spans="7:7">
      <c r="G5420" s="14"/>
    </row>
    <row r="5421" spans="7:7">
      <c r="G5421" s="14"/>
    </row>
    <row r="5422" spans="7:7">
      <c r="G5422" s="14"/>
    </row>
    <row r="5423" spans="7:7">
      <c r="G5423" s="14"/>
    </row>
    <row r="5424" spans="7:7">
      <c r="G5424" s="14"/>
    </row>
    <row r="5425" spans="7:7">
      <c r="G5425" s="14"/>
    </row>
    <row r="5426" spans="7:7">
      <c r="G5426" s="14"/>
    </row>
    <row r="5427" spans="7:7">
      <c r="G5427" s="14"/>
    </row>
    <row r="5428" spans="7:7">
      <c r="G5428" s="14"/>
    </row>
    <row r="5429" spans="7:7">
      <c r="G5429" s="14"/>
    </row>
    <row r="5430" spans="7:7">
      <c r="G5430" s="14"/>
    </row>
    <row r="5431" spans="7:7">
      <c r="G5431" s="14"/>
    </row>
    <row r="5432" spans="7:7">
      <c r="G5432" s="14"/>
    </row>
    <row r="5433" spans="7:7">
      <c r="G5433" s="14"/>
    </row>
    <row r="5434" spans="7:7">
      <c r="G5434" s="14"/>
    </row>
    <row r="5435" spans="7:7">
      <c r="G5435" s="14"/>
    </row>
    <row r="5436" spans="7:7">
      <c r="G5436" s="14"/>
    </row>
    <row r="5437" spans="7:7">
      <c r="G5437" s="14"/>
    </row>
    <row r="5438" spans="7:7">
      <c r="G5438" s="14"/>
    </row>
    <row r="5439" spans="7:7">
      <c r="G5439" s="14"/>
    </row>
    <row r="5440" spans="7:7">
      <c r="G5440" s="14"/>
    </row>
    <row r="5441" spans="7:7">
      <c r="G5441" s="14"/>
    </row>
    <row r="5442" spans="7:7">
      <c r="G5442" s="14"/>
    </row>
    <row r="5443" spans="7:7">
      <c r="G5443" s="14"/>
    </row>
    <row r="5444" spans="7:7">
      <c r="G5444" s="14"/>
    </row>
    <row r="5445" spans="7:7">
      <c r="G5445" s="14"/>
    </row>
    <row r="5446" spans="7:7">
      <c r="G5446" s="14"/>
    </row>
    <row r="5447" spans="7:7">
      <c r="G5447" s="14"/>
    </row>
    <row r="5448" spans="7:7">
      <c r="G5448" s="14"/>
    </row>
    <row r="5449" spans="7:7">
      <c r="G5449" s="14"/>
    </row>
    <row r="5450" spans="7:7">
      <c r="G5450" s="14"/>
    </row>
    <row r="5451" spans="7:7">
      <c r="G5451" s="14"/>
    </row>
    <row r="5452" spans="7:7">
      <c r="G5452" s="14"/>
    </row>
    <row r="5453" spans="7:7">
      <c r="G5453" s="14"/>
    </row>
    <row r="5454" spans="7:7">
      <c r="G5454" s="14"/>
    </row>
    <row r="5455" spans="7:7">
      <c r="G5455" s="14"/>
    </row>
    <row r="5456" spans="7:7">
      <c r="G5456" s="14"/>
    </row>
    <row r="5457" spans="7:7">
      <c r="G5457" s="14"/>
    </row>
    <row r="5458" spans="7:7">
      <c r="G5458" s="14"/>
    </row>
    <row r="5459" spans="7:7">
      <c r="G5459" s="14"/>
    </row>
    <row r="5460" spans="7:7">
      <c r="G5460" s="14"/>
    </row>
    <row r="5461" spans="7:7">
      <c r="G5461" s="14"/>
    </row>
    <row r="5462" spans="7:7">
      <c r="G5462" s="14"/>
    </row>
    <row r="5463" spans="7:7">
      <c r="G5463" s="14"/>
    </row>
    <row r="5464" spans="7:7">
      <c r="G5464" s="14"/>
    </row>
    <row r="5465" spans="7:7">
      <c r="G5465" s="14"/>
    </row>
    <row r="5466" spans="7:7">
      <c r="G5466" s="14"/>
    </row>
    <row r="5467" spans="7:7">
      <c r="G5467" s="14"/>
    </row>
    <row r="5468" spans="7:7">
      <c r="G5468" s="14"/>
    </row>
    <row r="5469" spans="7:7">
      <c r="G5469" s="14"/>
    </row>
    <row r="5470" spans="7:7">
      <c r="G5470" s="14"/>
    </row>
    <row r="5471" spans="7:7">
      <c r="G5471" s="14"/>
    </row>
    <row r="5472" spans="7:7">
      <c r="G5472" s="14"/>
    </row>
    <row r="5473" spans="7:7">
      <c r="G5473" s="14"/>
    </row>
    <row r="5474" spans="7:7">
      <c r="G5474" s="14"/>
    </row>
    <row r="5475" spans="7:7">
      <c r="G5475" s="14"/>
    </row>
    <row r="5476" spans="7:7">
      <c r="G5476" s="14"/>
    </row>
    <row r="5477" spans="7:7">
      <c r="G5477" s="14"/>
    </row>
    <row r="5478" spans="7:7">
      <c r="G5478" s="14"/>
    </row>
    <row r="5479" spans="7:7">
      <c r="G5479" s="14"/>
    </row>
    <row r="5480" spans="7:7">
      <c r="G5480" s="14"/>
    </row>
    <row r="5481" spans="7:7">
      <c r="G5481" s="14"/>
    </row>
    <row r="5482" spans="7:7">
      <c r="G5482" s="14"/>
    </row>
    <row r="5483" spans="7:7">
      <c r="G5483" s="14"/>
    </row>
    <row r="5484" spans="7:7">
      <c r="G5484" s="14"/>
    </row>
    <row r="5485" spans="7:7">
      <c r="G5485" s="14"/>
    </row>
    <row r="5486" spans="7:7">
      <c r="G5486" s="14"/>
    </row>
    <row r="5487" spans="7:7">
      <c r="G5487" s="14"/>
    </row>
    <row r="5488" spans="7:7">
      <c r="G5488" s="14"/>
    </row>
    <row r="5489" spans="7:7">
      <c r="G5489" s="14"/>
    </row>
    <row r="5490" spans="7:7">
      <c r="G5490" s="14"/>
    </row>
    <row r="5491" spans="7:7">
      <c r="G5491" s="14"/>
    </row>
    <row r="5492" spans="7:7">
      <c r="G5492" s="14"/>
    </row>
    <row r="5493" spans="7:7">
      <c r="G5493" s="14"/>
    </row>
    <row r="5494" spans="7:7">
      <c r="G5494" s="14"/>
    </row>
    <row r="5495" spans="7:7">
      <c r="G5495" s="14"/>
    </row>
    <row r="5496" spans="7:7">
      <c r="G5496" s="14"/>
    </row>
    <row r="5497" spans="7:7">
      <c r="G5497" s="14"/>
    </row>
    <row r="5498" spans="7:7">
      <c r="G5498" s="14"/>
    </row>
    <row r="5499" spans="7:7">
      <c r="G5499" s="14"/>
    </row>
    <row r="5500" spans="7:7">
      <c r="G5500" s="14"/>
    </row>
    <row r="5501" spans="7:7">
      <c r="G5501" s="14"/>
    </row>
    <row r="5502" spans="7:7">
      <c r="G5502" s="14"/>
    </row>
    <row r="5503" spans="7:7">
      <c r="G5503" s="14"/>
    </row>
    <row r="5504" spans="7:7">
      <c r="G5504" s="14"/>
    </row>
    <row r="5505" spans="7:7">
      <c r="G5505" s="14"/>
    </row>
    <row r="5506" spans="7:7">
      <c r="G5506" s="14"/>
    </row>
    <row r="5507" spans="7:7">
      <c r="G5507" s="14"/>
    </row>
    <row r="5508" spans="7:7">
      <c r="G5508" s="14"/>
    </row>
    <row r="5509" spans="7:7">
      <c r="G5509" s="14"/>
    </row>
    <row r="5510" spans="7:7">
      <c r="G5510" s="14"/>
    </row>
    <row r="5511" spans="7:7">
      <c r="G5511" s="14"/>
    </row>
    <row r="5512" spans="7:7">
      <c r="G5512" s="14"/>
    </row>
    <row r="5513" spans="7:7">
      <c r="G5513" s="14"/>
    </row>
    <row r="5514" spans="7:7">
      <c r="G5514" s="14"/>
    </row>
    <row r="5515" spans="7:7">
      <c r="G5515" s="14"/>
    </row>
    <row r="5516" spans="7:7">
      <c r="G5516" s="14"/>
    </row>
    <row r="5517" spans="7:7">
      <c r="G5517" s="14"/>
    </row>
    <row r="5518" spans="7:7">
      <c r="G5518" s="14"/>
    </row>
    <row r="5519" spans="7:7">
      <c r="G5519" s="14"/>
    </row>
    <row r="5520" spans="7:7">
      <c r="G5520" s="14"/>
    </row>
    <row r="5521" spans="7:7">
      <c r="G5521" s="14"/>
    </row>
    <row r="5522" spans="7:7">
      <c r="G5522" s="14"/>
    </row>
    <row r="5523" spans="7:7">
      <c r="G5523" s="14"/>
    </row>
    <row r="5524" spans="7:7">
      <c r="G5524" s="14"/>
    </row>
    <row r="5525" spans="7:7">
      <c r="G5525" s="14"/>
    </row>
    <row r="5526" spans="7:7">
      <c r="G5526" s="14"/>
    </row>
    <row r="5527" spans="7:7">
      <c r="G5527" s="14"/>
    </row>
    <row r="5528" spans="7:7">
      <c r="G5528" s="14"/>
    </row>
    <row r="5529" spans="7:7">
      <c r="G5529" s="14"/>
    </row>
    <row r="5530" spans="7:7">
      <c r="G5530" s="14"/>
    </row>
    <row r="5531" spans="7:7">
      <c r="G5531" s="14"/>
    </row>
    <row r="5532" spans="7:7">
      <c r="G5532" s="14"/>
    </row>
    <row r="5533" spans="7:7">
      <c r="G5533" s="14"/>
    </row>
    <row r="5534" spans="7:7">
      <c r="G5534" s="14"/>
    </row>
    <row r="5535" spans="7:7">
      <c r="G5535" s="14"/>
    </row>
    <row r="5536" spans="7:7">
      <c r="G5536" s="14"/>
    </row>
    <row r="5537" spans="7:7">
      <c r="G5537" s="14"/>
    </row>
    <row r="5538" spans="7:7">
      <c r="G5538" s="14"/>
    </row>
    <row r="5539" spans="7:7">
      <c r="G5539" s="14"/>
    </row>
    <row r="5540" spans="7:7">
      <c r="G5540" s="14"/>
    </row>
    <row r="5541" spans="7:7">
      <c r="G5541" s="14"/>
    </row>
    <row r="5542" spans="7:7">
      <c r="G5542" s="14"/>
    </row>
    <row r="5543" spans="7:7">
      <c r="G5543" s="14"/>
    </row>
    <row r="5544" spans="7:7">
      <c r="G5544" s="14"/>
    </row>
    <row r="5545" spans="7:7">
      <c r="G5545" s="14"/>
    </row>
    <row r="5546" spans="7:7">
      <c r="G5546" s="14"/>
    </row>
    <row r="5547" spans="7:7">
      <c r="G5547" s="14"/>
    </row>
    <row r="5548" spans="7:7">
      <c r="G5548" s="14"/>
    </row>
    <row r="5549" spans="7:7">
      <c r="G5549" s="14"/>
    </row>
    <row r="5550" spans="7:7">
      <c r="G5550" s="14"/>
    </row>
    <row r="5551" spans="7:7">
      <c r="G5551" s="14"/>
    </row>
    <row r="5552" spans="7:7">
      <c r="G5552" s="14"/>
    </row>
    <row r="5553" spans="7:7">
      <c r="G5553" s="14"/>
    </row>
    <row r="5554" spans="7:7">
      <c r="G5554" s="14"/>
    </row>
    <row r="5555" spans="7:7">
      <c r="G5555" s="14"/>
    </row>
    <row r="5556" spans="7:7">
      <c r="G5556" s="14"/>
    </row>
    <row r="5557" spans="7:7">
      <c r="G5557" s="14"/>
    </row>
    <row r="5558" spans="7:7">
      <c r="G5558" s="14"/>
    </row>
    <row r="5559" spans="7:7">
      <c r="G5559" s="14"/>
    </row>
    <row r="5560" spans="7:7">
      <c r="G5560" s="14"/>
    </row>
    <row r="5561" spans="7:7">
      <c r="G5561" s="14"/>
    </row>
    <row r="5562" spans="7:7">
      <c r="G5562" s="14"/>
    </row>
    <row r="5563" spans="7:7">
      <c r="G5563" s="14"/>
    </row>
    <row r="5564" spans="7:7">
      <c r="G5564" s="14"/>
    </row>
    <row r="5565" spans="7:7">
      <c r="G5565" s="14"/>
    </row>
    <row r="5566" spans="7:7">
      <c r="G5566" s="14"/>
    </row>
    <row r="5567" spans="7:7">
      <c r="G5567" s="14"/>
    </row>
    <row r="5568" spans="7:7">
      <c r="G5568" s="14"/>
    </row>
    <row r="5569" spans="7:7">
      <c r="G5569" s="14"/>
    </row>
    <row r="5570" spans="7:7">
      <c r="G5570" s="14"/>
    </row>
    <row r="5571" spans="7:7">
      <c r="G5571" s="14"/>
    </row>
    <row r="5572" spans="7:7">
      <c r="G5572" s="14"/>
    </row>
    <row r="5573" spans="7:7">
      <c r="G5573" s="14"/>
    </row>
    <row r="5574" spans="7:7">
      <c r="G5574" s="14"/>
    </row>
    <row r="5575" spans="7:7">
      <c r="G5575" s="14"/>
    </row>
    <row r="5576" spans="7:7">
      <c r="G5576" s="14"/>
    </row>
    <row r="5577" spans="7:7">
      <c r="G5577" s="14"/>
    </row>
    <row r="5578" spans="7:7">
      <c r="G5578" s="14"/>
    </row>
    <row r="5579" spans="7:7">
      <c r="G5579" s="14"/>
    </row>
    <row r="5580" spans="7:7">
      <c r="G5580" s="14"/>
    </row>
    <row r="5581" spans="7:7">
      <c r="G5581" s="14"/>
    </row>
    <row r="5582" spans="7:7">
      <c r="G5582" s="14"/>
    </row>
    <row r="5583" spans="7:7">
      <c r="G5583" s="14"/>
    </row>
    <row r="5584" spans="7:7">
      <c r="G5584" s="14"/>
    </row>
    <row r="5585" spans="7:7">
      <c r="G5585" s="14"/>
    </row>
    <row r="5586" spans="7:7">
      <c r="G5586" s="14"/>
    </row>
    <row r="5587" spans="7:7">
      <c r="G5587" s="14"/>
    </row>
    <row r="5588" spans="7:7">
      <c r="G5588" s="14"/>
    </row>
    <row r="5589" spans="7:7">
      <c r="G5589" s="14"/>
    </row>
    <row r="5590" spans="7:7">
      <c r="G5590" s="14"/>
    </row>
    <row r="5591" spans="7:7">
      <c r="G5591" s="14"/>
    </row>
    <row r="5592" spans="7:7">
      <c r="G5592" s="14"/>
    </row>
    <row r="5593" spans="7:7">
      <c r="G5593" s="14"/>
    </row>
    <row r="5594" spans="7:7">
      <c r="G5594" s="14"/>
    </row>
    <row r="5595" spans="7:7">
      <c r="G5595" s="14"/>
    </row>
    <row r="5596" spans="7:7">
      <c r="G5596" s="14"/>
    </row>
    <row r="5597" spans="7:7">
      <c r="G5597" s="14"/>
    </row>
    <row r="5598" spans="7:7">
      <c r="G5598" s="14"/>
    </row>
    <row r="5599" spans="7:7">
      <c r="G5599" s="14"/>
    </row>
    <row r="5600" spans="7:7">
      <c r="G5600" s="14"/>
    </row>
    <row r="5601" spans="7:7">
      <c r="G5601" s="14"/>
    </row>
    <row r="5602" spans="7:7">
      <c r="G5602" s="14"/>
    </row>
    <row r="5603" spans="7:7">
      <c r="G5603" s="14"/>
    </row>
    <row r="5604" spans="7:7">
      <c r="G5604" s="14"/>
    </row>
    <row r="5605" spans="7:7">
      <c r="G5605" s="14"/>
    </row>
    <row r="5606" spans="7:7">
      <c r="G5606" s="14"/>
    </row>
    <row r="5607" spans="7:7">
      <c r="G5607" s="14"/>
    </row>
    <row r="5608" spans="7:7">
      <c r="G5608" s="14"/>
    </row>
    <row r="5609" spans="7:7">
      <c r="G5609" s="14"/>
    </row>
    <row r="5610" spans="7:7">
      <c r="G5610" s="14"/>
    </row>
    <row r="5611" spans="7:7">
      <c r="G5611" s="14"/>
    </row>
    <row r="5612" spans="7:7">
      <c r="G5612" s="14"/>
    </row>
    <row r="5613" spans="7:7">
      <c r="G5613" s="14"/>
    </row>
    <row r="5614" spans="7:7">
      <c r="G5614" s="14"/>
    </row>
    <row r="5615" spans="7:7">
      <c r="G5615" s="14"/>
    </row>
    <row r="5616" spans="7:7">
      <c r="G5616" s="14"/>
    </row>
    <row r="5617" spans="7:7">
      <c r="G5617" s="14"/>
    </row>
    <row r="5618" spans="7:7">
      <c r="G5618" s="14"/>
    </row>
    <row r="5619" spans="7:7">
      <c r="G5619" s="14"/>
    </row>
    <row r="5620" spans="7:7">
      <c r="G5620" s="14"/>
    </row>
    <row r="5621" spans="7:7">
      <c r="G5621" s="14"/>
    </row>
    <row r="5622" spans="7:7">
      <c r="G5622" s="14"/>
    </row>
    <row r="5623" spans="7:7">
      <c r="G5623" s="14"/>
    </row>
    <row r="5624" spans="7:7">
      <c r="G5624" s="14"/>
    </row>
    <row r="5625" spans="7:7">
      <c r="G5625" s="14"/>
    </row>
    <row r="5626" spans="7:7">
      <c r="G5626" s="14"/>
    </row>
    <row r="5627" spans="7:7">
      <c r="G5627" s="14"/>
    </row>
    <row r="5628" spans="7:7">
      <c r="G5628" s="14"/>
    </row>
    <row r="5629" spans="7:7">
      <c r="G5629" s="14"/>
    </row>
    <row r="5630" spans="7:7">
      <c r="G5630" s="14"/>
    </row>
    <row r="5631" spans="7:7">
      <c r="G5631" s="14"/>
    </row>
    <row r="5632" spans="7:7">
      <c r="G5632" s="14"/>
    </row>
    <row r="5633" spans="7:7">
      <c r="G5633" s="14"/>
    </row>
    <row r="5634" spans="7:7">
      <c r="G5634" s="14"/>
    </row>
    <row r="5635" spans="7:7">
      <c r="G5635" s="14"/>
    </row>
    <row r="5636" spans="7:7">
      <c r="G5636" s="14"/>
    </row>
    <row r="5637" spans="7:7">
      <c r="G5637" s="14"/>
    </row>
    <row r="5638" spans="7:7">
      <c r="G5638" s="14"/>
    </row>
    <row r="5639" spans="7:7">
      <c r="G5639" s="14"/>
    </row>
    <row r="5640" spans="7:7">
      <c r="G5640" s="14"/>
    </row>
    <row r="5641" spans="7:7">
      <c r="G5641" s="14"/>
    </row>
    <row r="5642" spans="7:7">
      <c r="G5642" s="14"/>
    </row>
    <row r="5643" spans="7:7">
      <c r="G5643" s="14"/>
    </row>
    <row r="5644" spans="7:7">
      <c r="G5644" s="14"/>
    </row>
    <row r="5645" spans="7:7">
      <c r="G5645" s="14"/>
    </row>
    <row r="5646" spans="7:7">
      <c r="G5646" s="14"/>
    </row>
    <row r="5647" spans="7:7">
      <c r="G5647" s="14"/>
    </row>
    <row r="5648" spans="7:7">
      <c r="G5648" s="14"/>
    </row>
    <row r="5649" spans="7:7">
      <c r="G5649" s="14"/>
    </row>
    <row r="5650" spans="7:7">
      <c r="G5650" s="14"/>
    </row>
    <row r="5651" spans="7:7">
      <c r="G5651" s="14"/>
    </row>
    <row r="5652" spans="7:7">
      <c r="G5652" s="14"/>
    </row>
    <row r="5653" spans="7:7">
      <c r="G5653" s="14"/>
    </row>
    <row r="5654" spans="7:7">
      <c r="G5654" s="14"/>
    </row>
    <row r="5655" spans="7:7">
      <c r="G5655" s="14"/>
    </row>
    <row r="5656" spans="7:7">
      <c r="G5656" s="14"/>
    </row>
    <row r="5657" spans="7:7">
      <c r="G5657" s="14"/>
    </row>
    <row r="5658" spans="7:7">
      <c r="G5658" s="14"/>
    </row>
    <row r="5659" spans="7:7">
      <c r="G5659" s="14"/>
    </row>
    <row r="5660" spans="7:7">
      <c r="G5660" s="14"/>
    </row>
    <row r="5661" spans="7:7">
      <c r="G5661" s="14"/>
    </row>
    <row r="5662" spans="7:7">
      <c r="G5662" s="14"/>
    </row>
    <row r="5663" spans="7:7">
      <c r="G5663" s="14"/>
    </row>
    <row r="5664" spans="7:7">
      <c r="G5664" s="14"/>
    </row>
    <row r="5665" spans="7:7">
      <c r="G5665" s="14"/>
    </row>
    <row r="5666" spans="7:7">
      <c r="G5666" s="14"/>
    </row>
    <row r="5667" spans="7:7">
      <c r="G5667" s="14"/>
    </row>
    <row r="5668" spans="7:7">
      <c r="G5668" s="14"/>
    </row>
    <row r="5669" spans="7:7">
      <c r="G5669" s="14"/>
    </row>
    <row r="5670" spans="7:7">
      <c r="G5670" s="14"/>
    </row>
    <row r="5671" spans="7:7">
      <c r="G5671" s="14"/>
    </row>
    <row r="5672" spans="7:7">
      <c r="G5672" s="14"/>
    </row>
    <row r="5673" spans="7:7">
      <c r="G5673" s="14"/>
    </row>
    <row r="5674" spans="7:7">
      <c r="G5674" s="14"/>
    </row>
    <row r="5675" spans="7:7">
      <c r="G5675" s="14"/>
    </row>
    <row r="5676" spans="7:7">
      <c r="G5676" s="14"/>
    </row>
    <row r="5677" spans="7:7">
      <c r="G5677" s="14"/>
    </row>
    <row r="5678" spans="7:7">
      <c r="G5678" s="14"/>
    </row>
    <row r="5679" spans="7:7">
      <c r="G5679" s="14"/>
    </row>
    <row r="5680" spans="7:7">
      <c r="G5680" s="14"/>
    </row>
    <row r="5681" spans="7:7">
      <c r="G5681" s="14"/>
    </row>
    <row r="5682" spans="7:7">
      <c r="G5682" s="14"/>
    </row>
    <row r="5683" spans="7:7">
      <c r="G5683" s="14"/>
    </row>
    <row r="5684" spans="7:7">
      <c r="G5684" s="14"/>
    </row>
    <row r="5685" spans="7:7">
      <c r="G5685" s="14"/>
    </row>
    <row r="5686" spans="7:7">
      <c r="G5686" s="14"/>
    </row>
    <row r="5687" spans="7:7">
      <c r="G5687" s="14"/>
    </row>
    <row r="5688" spans="7:7">
      <c r="G5688" s="14"/>
    </row>
    <row r="5689" spans="7:7">
      <c r="G5689" s="14"/>
    </row>
    <row r="5690" spans="7:7">
      <c r="G5690" s="14"/>
    </row>
    <row r="5691" spans="7:7">
      <c r="G5691" s="14"/>
    </row>
    <row r="5692" spans="7:7">
      <c r="G5692" s="14"/>
    </row>
    <row r="5693" spans="7:7">
      <c r="G5693" s="14"/>
    </row>
    <row r="5694" spans="7:7">
      <c r="G5694" s="14"/>
    </row>
    <row r="5695" spans="7:7">
      <c r="G5695" s="14"/>
    </row>
    <row r="5696" spans="7:7">
      <c r="G5696" s="14"/>
    </row>
    <row r="5697" spans="7:7">
      <c r="G5697" s="14"/>
    </row>
    <row r="5698" spans="7:7">
      <c r="G5698" s="14"/>
    </row>
    <row r="5699" spans="7:7">
      <c r="G5699" s="14"/>
    </row>
    <row r="5700" spans="7:7">
      <c r="G5700" s="14"/>
    </row>
    <row r="5701" spans="7:7">
      <c r="G5701" s="14"/>
    </row>
    <row r="5702" spans="7:7">
      <c r="G5702" s="14"/>
    </row>
    <row r="5703" spans="7:7">
      <c r="G5703" s="14"/>
    </row>
    <row r="5704" spans="7:7">
      <c r="G5704" s="14"/>
    </row>
    <row r="5705" spans="7:7">
      <c r="G5705" s="14"/>
    </row>
    <row r="5706" spans="7:7">
      <c r="G5706" s="14"/>
    </row>
    <row r="5707" spans="7:7">
      <c r="G5707" s="14"/>
    </row>
    <row r="5708" spans="7:7">
      <c r="G5708" s="14"/>
    </row>
    <row r="5709" spans="7:7">
      <c r="G5709" s="14"/>
    </row>
    <row r="5710" spans="7:7">
      <c r="G5710" s="14"/>
    </row>
    <row r="5711" spans="7:7">
      <c r="G5711" s="14"/>
    </row>
    <row r="5712" spans="7:7">
      <c r="G5712" s="14"/>
    </row>
    <row r="5713" spans="7:7">
      <c r="G5713" s="14"/>
    </row>
    <row r="5714" spans="7:7">
      <c r="G5714" s="14"/>
    </row>
    <row r="5715" spans="7:7">
      <c r="G5715" s="14"/>
    </row>
    <row r="5716" spans="7:7">
      <c r="G5716" s="14"/>
    </row>
    <row r="5717" spans="7:7">
      <c r="G5717" s="14"/>
    </row>
    <row r="5718" spans="7:7">
      <c r="G5718" s="14"/>
    </row>
    <row r="5719" spans="7:7">
      <c r="G5719" s="14"/>
    </row>
    <row r="5720" spans="7:7">
      <c r="G5720" s="14"/>
    </row>
    <row r="5721" spans="7:7">
      <c r="G5721" s="14"/>
    </row>
    <row r="5722" spans="7:7">
      <c r="G5722" s="14"/>
    </row>
    <row r="5723" spans="7:7">
      <c r="G5723" s="14"/>
    </row>
    <row r="5724" spans="7:7">
      <c r="G5724" s="14"/>
    </row>
    <row r="5725" spans="7:7">
      <c r="G5725" s="14"/>
    </row>
    <row r="5726" spans="7:7">
      <c r="G5726" s="14"/>
    </row>
    <row r="5727" spans="7:7">
      <c r="G5727" s="14"/>
    </row>
    <row r="5728" spans="7:7">
      <c r="G5728" s="14"/>
    </row>
    <row r="5729" spans="7:7">
      <c r="G5729" s="14"/>
    </row>
    <row r="5730" spans="7:7">
      <c r="G5730" s="14"/>
    </row>
    <row r="5731" spans="7:7">
      <c r="G5731" s="14"/>
    </row>
    <row r="5732" spans="7:7">
      <c r="G5732" s="14"/>
    </row>
    <row r="5733" spans="7:7">
      <c r="G5733" s="14"/>
    </row>
    <row r="5734" spans="7:7">
      <c r="G5734" s="14"/>
    </row>
    <row r="5735" spans="7:7">
      <c r="G5735" s="14"/>
    </row>
    <row r="5736" spans="7:7">
      <c r="G5736" s="14"/>
    </row>
    <row r="5737" spans="7:7">
      <c r="G5737" s="14"/>
    </row>
    <row r="5738" spans="7:7">
      <c r="G5738" s="14"/>
    </row>
    <row r="5739" spans="7:7">
      <c r="G5739" s="14"/>
    </row>
    <row r="5740" spans="7:7">
      <c r="G5740" s="14"/>
    </row>
    <row r="5741" spans="7:7">
      <c r="G5741" s="14"/>
    </row>
    <row r="5742" spans="7:7">
      <c r="G5742" s="14"/>
    </row>
    <row r="5743" spans="7:7">
      <c r="G5743" s="14"/>
    </row>
    <row r="5744" spans="7:7">
      <c r="G5744" s="14"/>
    </row>
    <row r="5745" spans="7:7">
      <c r="G5745" s="14"/>
    </row>
    <row r="5746" spans="7:7">
      <c r="G5746" s="14"/>
    </row>
    <row r="5747" spans="7:7">
      <c r="G5747" s="14"/>
    </row>
    <row r="5748" spans="7:7">
      <c r="G5748" s="14"/>
    </row>
    <row r="5749" spans="7:7">
      <c r="G5749" s="14"/>
    </row>
    <row r="5750" spans="7:7">
      <c r="G5750" s="14"/>
    </row>
    <row r="5751" spans="7:7">
      <c r="G5751" s="14"/>
    </row>
    <row r="5752" spans="7:7">
      <c r="G5752" s="14"/>
    </row>
    <row r="5753" spans="7:7">
      <c r="G5753" s="14"/>
    </row>
    <row r="5754" spans="7:7">
      <c r="G5754" s="14"/>
    </row>
    <row r="5755" spans="7:7">
      <c r="G5755" s="14"/>
    </row>
    <row r="5756" spans="7:7">
      <c r="G5756" s="14"/>
    </row>
    <row r="5757" spans="7:7">
      <c r="G5757" s="14"/>
    </row>
    <row r="5758" spans="7:7">
      <c r="G5758" s="14"/>
    </row>
    <row r="5759" spans="7:7">
      <c r="G5759" s="14"/>
    </row>
    <row r="5760" spans="7:7">
      <c r="G5760" s="14"/>
    </row>
    <row r="5761" spans="7:7">
      <c r="G5761" s="14"/>
    </row>
    <row r="5762" spans="7:7">
      <c r="G5762" s="14"/>
    </row>
    <row r="5763" spans="7:7">
      <c r="G5763" s="14"/>
    </row>
    <row r="5764" spans="7:7">
      <c r="G5764" s="14"/>
    </row>
    <row r="5765" spans="7:7">
      <c r="G5765" s="14"/>
    </row>
    <row r="5766" spans="7:7">
      <c r="G5766" s="14"/>
    </row>
    <row r="5767" spans="7:7">
      <c r="G5767" s="14"/>
    </row>
    <row r="5768" spans="7:7">
      <c r="G5768" s="14"/>
    </row>
    <row r="5769" spans="7:7">
      <c r="G5769" s="14"/>
    </row>
    <row r="5770" spans="7:7">
      <c r="G5770" s="14"/>
    </row>
    <row r="5771" spans="7:7">
      <c r="G5771" s="14"/>
    </row>
    <row r="5772" spans="7:7">
      <c r="G5772" s="14"/>
    </row>
    <row r="5773" spans="7:7">
      <c r="G5773" s="14"/>
    </row>
    <row r="5774" spans="7:7">
      <c r="G5774" s="14"/>
    </row>
    <row r="5775" spans="7:7">
      <c r="G5775" s="14"/>
    </row>
    <row r="5776" spans="7:7">
      <c r="G5776" s="14"/>
    </row>
    <row r="5777" spans="7:7">
      <c r="G5777" s="14"/>
    </row>
    <row r="5778" spans="7:7">
      <c r="G5778" s="14"/>
    </row>
    <row r="5779" spans="7:7">
      <c r="G5779" s="14"/>
    </row>
    <row r="5780" spans="7:7">
      <c r="G5780" s="14"/>
    </row>
    <row r="5781" spans="7:7">
      <c r="G5781" s="14"/>
    </row>
    <row r="5782" spans="7:7">
      <c r="G5782" s="14"/>
    </row>
    <row r="5783" spans="7:7">
      <c r="G5783" s="14"/>
    </row>
    <row r="5784" spans="7:7">
      <c r="G5784" s="14"/>
    </row>
    <row r="5785" spans="7:7">
      <c r="G5785" s="14"/>
    </row>
    <row r="5786" spans="7:7">
      <c r="G5786" s="14"/>
    </row>
    <row r="5787" spans="7:7">
      <c r="G5787" s="14"/>
    </row>
    <row r="5788" spans="7:7">
      <c r="G5788" s="14"/>
    </row>
    <row r="5789" spans="7:7">
      <c r="G5789" s="14"/>
    </row>
    <row r="5790" spans="7:7">
      <c r="G5790" s="14"/>
    </row>
    <row r="5791" spans="7:7">
      <c r="G5791" s="14"/>
    </row>
    <row r="5792" spans="7:7">
      <c r="G5792" s="14"/>
    </row>
    <row r="5793" spans="7:7">
      <c r="G5793" s="14"/>
    </row>
    <row r="5794" spans="7:7">
      <c r="G5794" s="14"/>
    </row>
    <row r="5795" spans="7:7">
      <c r="G5795" s="14"/>
    </row>
    <row r="5796" spans="7:7">
      <c r="G5796" s="14"/>
    </row>
    <row r="5797" spans="7:7">
      <c r="G5797" s="14"/>
    </row>
    <row r="5798" spans="7:7">
      <c r="G5798" s="14"/>
    </row>
    <row r="5799" spans="7:7">
      <c r="G5799" s="14"/>
    </row>
    <row r="5800" spans="7:7">
      <c r="G5800" s="14"/>
    </row>
    <row r="5801" spans="7:7">
      <c r="G5801" s="14"/>
    </row>
    <row r="5802" spans="7:7">
      <c r="G5802" s="14"/>
    </row>
    <row r="5803" spans="7:7">
      <c r="G5803" s="14"/>
    </row>
    <row r="5804" spans="7:7">
      <c r="G5804" s="14"/>
    </row>
    <row r="5805" spans="7:7">
      <c r="G5805" s="14"/>
    </row>
    <row r="5806" spans="7:7">
      <c r="G5806" s="14"/>
    </row>
    <row r="5807" spans="7:7">
      <c r="G5807" s="14"/>
    </row>
    <row r="5808" spans="7:7">
      <c r="G5808" s="14"/>
    </row>
    <row r="5809" spans="7:7">
      <c r="G5809" s="14"/>
    </row>
    <row r="5810" spans="7:7">
      <c r="G5810" s="14"/>
    </row>
    <row r="5811" spans="7:7">
      <c r="G5811" s="14"/>
    </row>
    <row r="5812" spans="7:7">
      <c r="G5812" s="14"/>
    </row>
    <row r="5813" spans="7:7">
      <c r="G5813" s="14"/>
    </row>
    <row r="5814" spans="7:7">
      <c r="G5814" s="14"/>
    </row>
    <row r="5815" spans="7:7">
      <c r="G5815" s="14"/>
    </row>
    <row r="5816" spans="7:7">
      <c r="G5816" s="14"/>
    </row>
    <row r="5817" spans="7:7">
      <c r="G5817" s="14"/>
    </row>
    <row r="5818" spans="7:7">
      <c r="G5818" s="14"/>
    </row>
    <row r="5819" spans="7:7">
      <c r="G5819" s="14"/>
    </row>
    <row r="5820" spans="7:7">
      <c r="G5820" s="14"/>
    </row>
    <row r="5821" spans="7:7">
      <c r="G5821" s="14"/>
    </row>
    <row r="5822" spans="7:7">
      <c r="G5822" s="14"/>
    </row>
    <row r="5823" spans="7:7">
      <c r="G5823" s="14"/>
    </row>
    <row r="5824" spans="7:7">
      <c r="G5824" s="14"/>
    </row>
    <row r="5825" spans="7:7">
      <c r="G5825" s="14"/>
    </row>
    <row r="5826" spans="7:7">
      <c r="G5826" s="14"/>
    </row>
    <row r="5827" spans="7:7">
      <c r="G5827" s="14"/>
    </row>
    <row r="5828" spans="7:7">
      <c r="G5828" s="14"/>
    </row>
    <row r="5829" spans="7:7">
      <c r="G5829" s="14"/>
    </row>
    <row r="5830" spans="7:7">
      <c r="G5830" s="14"/>
    </row>
    <row r="5831" spans="7:7">
      <c r="G5831" s="14"/>
    </row>
    <row r="5832" spans="7:7">
      <c r="G5832" s="14"/>
    </row>
    <row r="5833" spans="7:7">
      <c r="G5833" s="14"/>
    </row>
    <row r="5834" spans="7:7">
      <c r="G5834" s="14"/>
    </row>
    <row r="5835" spans="7:7">
      <c r="G5835" s="14"/>
    </row>
    <row r="5836" spans="7:7">
      <c r="G5836" s="14"/>
    </row>
    <row r="5837" spans="7:7">
      <c r="G5837" s="14"/>
    </row>
    <row r="5838" spans="7:7">
      <c r="G5838" s="14"/>
    </row>
    <row r="5839" spans="7:7">
      <c r="G5839" s="14"/>
    </row>
    <row r="5840" spans="7:7">
      <c r="G5840" s="14"/>
    </row>
    <row r="5841" spans="7:7">
      <c r="G5841" s="14"/>
    </row>
    <row r="5842" spans="7:7">
      <c r="G5842" s="14"/>
    </row>
    <row r="5843" spans="7:7">
      <c r="G5843" s="14"/>
    </row>
    <row r="5844" spans="7:7">
      <c r="G5844" s="14"/>
    </row>
    <row r="5845" spans="7:7">
      <c r="G5845" s="14"/>
    </row>
    <row r="5846" spans="7:7">
      <c r="G5846" s="14"/>
    </row>
    <row r="5847" spans="7:7">
      <c r="G5847" s="14"/>
    </row>
    <row r="5848" spans="7:7">
      <c r="G5848" s="14"/>
    </row>
    <row r="5849" spans="7:7">
      <c r="G5849" s="14"/>
    </row>
    <row r="5850" spans="7:7">
      <c r="G5850" s="14"/>
    </row>
    <row r="5851" spans="7:7">
      <c r="G5851" s="14"/>
    </row>
    <row r="5852" spans="7:7">
      <c r="G5852" s="14"/>
    </row>
    <row r="5853" spans="7:7">
      <c r="G5853" s="14"/>
    </row>
    <row r="5854" spans="7:7">
      <c r="G5854" s="14"/>
    </row>
    <row r="5855" spans="7:7">
      <c r="G5855" s="14"/>
    </row>
    <row r="5856" spans="7:7">
      <c r="G5856" s="14"/>
    </row>
    <row r="5857" spans="7:7">
      <c r="G5857" s="14"/>
    </row>
    <row r="5858" spans="7:7">
      <c r="G5858" s="14"/>
    </row>
    <row r="5859" spans="7:7">
      <c r="G5859" s="14"/>
    </row>
    <row r="5860" spans="7:7">
      <c r="G5860" s="14"/>
    </row>
    <row r="5861" spans="7:7">
      <c r="G5861" s="14"/>
    </row>
    <row r="5862" spans="7:7">
      <c r="G5862" s="14"/>
    </row>
    <row r="5863" spans="7:7">
      <c r="G5863" s="14"/>
    </row>
    <row r="5864" spans="7:7">
      <c r="G5864" s="14"/>
    </row>
    <row r="5865" spans="7:7">
      <c r="G5865" s="14"/>
    </row>
    <row r="5866" spans="7:7">
      <c r="G5866" s="14"/>
    </row>
    <row r="5867" spans="7:7">
      <c r="G5867" s="14"/>
    </row>
    <row r="5868" spans="7:7">
      <c r="G5868" s="14"/>
    </row>
    <row r="5869" spans="7:7">
      <c r="G5869" s="14"/>
    </row>
    <row r="5870" spans="7:7">
      <c r="G5870" s="14"/>
    </row>
    <row r="5871" spans="7:7">
      <c r="G5871" s="14"/>
    </row>
    <row r="5872" spans="7:7">
      <c r="G5872" s="14"/>
    </row>
    <row r="5873" spans="7:7">
      <c r="G5873" s="14"/>
    </row>
    <row r="5874" spans="7:7">
      <c r="G5874" s="14"/>
    </row>
    <row r="5875" spans="7:7">
      <c r="G5875" s="14"/>
    </row>
    <row r="5876" spans="7:7">
      <c r="G5876" s="14"/>
    </row>
    <row r="5877" spans="7:7">
      <c r="G5877" s="14"/>
    </row>
    <row r="5878" spans="7:7">
      <c r="G5878" s="14"/>
    </row>
    <row r="5879" spans="7:7">
      <c r="G5879" s="14"/>
    </row>
    <row r="5880" spans="7:7">
      <c r="G5880" s="14"/>
    </row>
    <row r="5881" spans="7:7">
      <c r="G5881" s="14"/>
    </row>
    <row r="5882" spans="7:7">
      <c r="G5882" s="14"/>
    </row>
    <row r="5883" spans="7:7">
      <c r="G5883" s="14"/>
    </row>
    <row r="5884" spans="7:7">
      <c r="G5884" s="14"/>
    </row>
    <row r="5885" spans="7:7">
      <c r="G5885" s="14"/>
    </row>
    <row r="5886" spans="7:7">
      <c r="G5886" s="14"/>
    </row>
    <row r="5887" spans="7:7">
      <c r="G5887" s="14"/>
    </row>
    <row r="5888" spans="7:7">
      <c r="G5888" s="14"/>
    </row>
    <row r="5889" spans="7:7">
      <c r="G5889" s="14"/>
    </row>
    <row r="5890" spans="7:7">
      <c r="G5890" s="14"/>
    </row>
    <row r="5891" spans="7:7">
      <c r="G5891" s="14"/>
    </row>
    <row r="5892" spans="7:7">
      <c r="G5892" s="14"/>
    </row>
    <row r="5893" spans="7:7">
      <c r="G5893" s="14"/>
    </row>
    <row r="5894" spans="7:7">
      <c r="G5894" s="14"/>
    </row>
    <row r="5895" spans="7:7">
      <c r="G5895" s="14"/>
    </row>
    <row r="5896" spans="7:7">
      <c r="G5896" s="14"/>
    </row>
    <row r="5897" spans="7:7">
      <c r="G5897" s="14"/>
    </row>
    <row r="5898" spans="7:7">
      <c r="G5898" s="14"/>
    </row>
    <row r="5899" spans="7:7">
      <c r="G5899" s="14"/>
    </row>
    <row r="5900" spans="7:7">
      <c r="G5900" s="14"/>
    </row>
    <row r="5901" spans="7:7">
      <c r="G5901" s="14"/>
    </row>
    <row r="5902" spans="7:7">
      <c r="G5902" s="14"/>
    </row>
    <row r="5903" spans="7:7">
      <c r="G5903" s="14"/>
    </row>
    <row r="5904" spans="7:7">
      <c r="G5904" s="14"/>
    </row>
    <row r="5905" spans="7:7">
      <c r="G5905" s="14"/>
    </row>
    <row r="5906" spans="7:7">
      <c r="G5906" s="14"/>
    </row>
    <row r="5907" spans="7:7">
      <c r="G5907" s="14"/>
    </row>
    <row r="5908" spans="7:7">
      <c r="G5908" s="14"/>
    </row>
    <row r="5909" spans="7:7">
      <c r="G5909" s="14"/>
    </row>
    <row r="5910" spans="7:7">
      <c r="G5910" s="14"/>
    </row>
    <row r="5911" spans="7:7">
      <c r="G5911" s="14"/>
    </row>
    <row r="5912" spans="7:7">
      <c r="G5912" s="14"/>
    </row>
    <row r="5913" spans="7:7">
      <c r="G5913" s="14"/>
    </row>
    <row r="5914" spans="7:7">
      <c r="G5914" s="14"/>
    </row>
    <row r="5915" spans="7:7">
      <c r="G5915" s="14"/>
    </row>
    <row r="5916" spans="7:7">
      <c r="G5916" s="14"/>
    </row>
    <row r="5917" spans="7:7">
      <c r="G5917" s="14"/>
    </row>
    <row r="5918" spans="7:7">
      <c r="G5918" s="14"/>
    </row>
    <row r="5919" spans="7:7">
      <c r="G5919" s="14"/>
    </row>
    <row r="5920" spans="7:7">
      <c r="G5920" s="14"/>
    </row>
    <row r="5921" spans="7:7">
      <c r="G5921" s="14"/>
    </row>
    <row r="5922" spans="7:7">
      <c r="G5922" s="14"/>
    </row>
    <row r="5923" spans="7:7">
      <c r="G5923" s="14"/>
    </row>
    <row r="5924" spans="7:7">
      <c r="G5924" s="14"/>
    </row>
    <row r="5925" spans="7:7">
      <c r="G5925" s="14"/>
    </row>
    <row r="5926" spans="7:7">
      <c r="G5926" s="14"/>
    </row>
    <row r="5927" spans="7:7">
      <c r="G5927" s="14"/>
    </row>
    <row r="5928" spans="7:7">
      <c r="G5928" s="14"/>
    </row>
    <row r="5929" spans="7:7">
      <c r="G5929" s="14"/>
    </row>
    <row r="5930" spans="7:7">
      <c r="G5930" s="14"/>
    </row>
    <row r="5931" spans="7:7">
      <c r="G5931" s="14"/>
    </row>
    <row r="5932" spans="7:7">
      <c r="G5932" s="14"/>
    </row>
    <row r="5933" spans="7:7">
      <c r="G5933" s="14"/>
    </row>
    <row r="5934" spans="7:7">
      <c r="G5934" s="14"/>
    </row>
    <row r="5935" spans="7:7">
      <c r="G5935" s="14"/>
    </row>
    <row r="5936" spans="7:7">
      <c r="G5936" s="14"/>
    </row>
    <row r="5937" spans="7:7">
      <c r="G5937" s="14"/>
    </row>
    <row r="5938" spans="7:7">
      <c r="G5938" s="14"/>
    </row>
    <row r="5939" spans="7:7">
      <c r="G5939" s="14"/>
    </row>
    <row r="5940" spans="7:7">
      <c r="G5940" s="14"/>
    </row>
    <row r="5941" spans="7:7">
      <c r="G5941" s="14"/>
    </row>
    <row r="5942" spans="7:7">
      <c r="G5942" s="14"/>
    </row>
    <row r="5943" spans="7:7">
      <c r="G5943" s="14"/>
    </row>
    <row r="5944" spans="7:7">
      <c r="G5944" s="14"/>
    </row>
    <row r="5945" spans="7:7">
      <c r="G5945" s="14"/>
    </row>
    <row r="5946" spans="7:7">
      <c r="G5946" s="14"/>
    </row>
    <row r="5947" spans="7:7">
      <c r="G5947" s="14"/>
    </row>
    <row r="5948" spans="7:7">
      <c r="G5948" s="14"/>
    </row>
    <row r="5949" spans="7:7">
      <c r="G5949" s="14"/>
    </row>
    <row r="5950" spans="7:7">
      <c r="G5950" s="14"/>
    </row>
    <row r="5951" spans="7:7">
      <c r="G5951" s="14"/>
    </row>
    <row r="5952" spans="7:7">
      <c r="G5952" s="14"/>
    </row>
    <row r="5953" spans="7:7">
      <c r="G5953" s="14"/>
    </row>
    <row r="5954" spans="7:7">
      <c r="G5954" s="14"/>
    </row>
    <row r="5955" spans="7:7">
      <c r="G5955" s="14"/>
    </row>
    <row r="5956" spans="7:7">
      <c r="G5956" s="14"/>
    </row>
    <row r="5957" spans="7:7">
      <c r="G5957" s="14"/>
    </row>
    <row r="5958" spans="7:7">
      <c r="G5958" s="14"/>
    </row>
    <row r="5959" spans="7:7">
      <c r="G5959" s="14"/>
    </row>
    <row r="5960" spans="7:7">
      <c r="G5960" s="14"/>
    </row>
    <row r="5961" spans="7:7">
      <c r="G5961" s="14"/>
    </row>
    <row r="5962" spans="7:7">
      <c r="G5962" s="14"/>
    </row>
    <row r="5963" spans="7:7">
      <c r="G5963" s="14"/>
    </row>
    <row r="5964" spans="7:7">
      <c r="G5964" s="14"/>
    </row>
    <row r="5965" spans="7:7">
      <c r="G5965" s="14"/>
    </row>
    <row r="5966" spans="7:7">
      <c r="G5966" s="14"/>
    </row>
    <row r="5967" spans="7:7">
      <c r="G5967" s="14"/>
    </row>
    <row r="5968" spans="7:7">
      <c r="G5968" s="14"/>
    </row>
    <row r="5969" spans="7:7">
      <c r="G5969" s="14"/>
    </row>
    <row r="5970" spans="7:7">
      <c r="G5970" s="14"/>
    </row>
    <row r="5971" spans="7:7">
      <c r="G5971" s="14"/>
    </row>
    <row r="5972" spans="7:7">
      <c r="G5972" s="14"/>
    </row>
    <row r="5973" spans="7:7">
      <c r="G5973" s="14"/>
    </row>
    <row r="5974" spans="7:7">
      <c r="G5974" s="14"/>
    </row>
    <row r="5975" spans="7:7">
      <c r="G5975" s="14"/>
    </row>
    <row r="5976" spans="7:7">
      <c r="G5976" s="14"/>
    </row>
    <row r="5977" spans="7:7">
      <c r="G5977" s="14"/>
    </row>
    <row r="5978" spans="7:7">
      <c r="G5978" s="14"/>
    </row>
    <row r="5979" spans="7:7">
      <c r="G5979" s="14"/>
    </row>
    <row r="5980" spans="7:7">
      <c r="G5980" s="14"/>
    </row>
    <row r="5981" spans="7:7">
      <c r="G5981" s="14"/>
    </row>
    <row r="5982" spans="7:7">
      <c r="G5982" s="14"/>
    </row>
    <row r="5983" spans="7:7">
      <c r="G5983" s="14"/>
    </row>
    <row r="5984" spans="7:7">
      <c r="G5984" s="14"/>
    </row>
    <row r="5985" spans="7:7">
      <c r="G5985" s="14"/>
    </row>
    <row r="5986" spans="7:7">
      <c r="G5986" s="14"/>
    </row>
    <row r="5987" spans="7:7">
      <c r="G5987" s="14"/>
    </row>
    <row r="5988" spans="7:7">
      <c r="G5988" s="14"/>
    </row>
    <row r="5989" spans="7:7">
      <c r="G5989" s="14"/>
    </row>
    <row r="5990" spans="7:7">
      <c r="G5990" s="14"/>
    </row>
    <row r="5991" spans="7:7">
      <c r="G5991" s="14"/>
    </row>
    <row r="5992" spans="7:7">
      <c r="G5992" s="14"/>
    </row>
    <row r="5993" spans="7:7">
      <c r="G5993" s="14"/>
    </row>
    <row r="5994" spans="7:7">
      <c r="G5994" s="14"/>
    </row>
    <row r="5995" spans="7:7">
      <c r="G5995" s="14"/>
    </row>
    <row r="5996" spans="7:7">
      <c r="G5996" s="14"/>
    </row>
    <row r="5997" spans="7:7">
      <c r="G5997" s="14"/>
    </row>
    <row r="5998" spans="7:7">
      <c r="G5998" s="14"/>
    </row>
    <row r="5999" spans="7:7">
      <c r="G5999" s="14"/>
    </row>
    <row r="6000" spans="7:7">
      <c r="G6000" s="14"/>
    </row>
    <row r="6001" spans="7:7">
      <c r="G6001" s="14"/>
    </row>
    <row r="6002" spans="7:7">
      <c r="G6002" s="14"/>
    </row>
    <row r="6003" spans="7:7">
      <c r="G6003" s="14"/>
    </row>
    <row r="6004" spans="7:7">
      <c r="G6004" s="14"/>
    </row>
    <row r="6005" spans="7:7">
      <c r="G6005" s="14"/>
    </row>
    <row r="6006" spans="7:7">
      <c r="G6006" s="14"/>
    </row>
    <row r="6007" spans="7:7">
      <c r="G6007" s="14"/>
    </row>
    <row r="6008" spans="7:7">
      <c r="G6008" s="14"/>
    </row>
    <row r="6009" spans="7:7">
      <c r="G6009" s="14"/>
    </row>
    <row r="6010" spans="7:7">
      <c r="G6010" s="14"/>
    </row>
    <row r="6011" spans="7:7">
      <c r="G6011" s="14"/>
    </row>
    <row r="6012" spans="7:7">
      <c r="G6012" s="14"/>
    </row>
    <row r="6013" spans="7:7">
      <c r="G6013" s="14"/>
    </row>
    <row r="6014" spans="7:7">
      <c r="G6014" s="14"/>
    </row>
    <row r="6015" spans="7:7">
      <c r="G6015" s="14"/>
    </row>
    <row r="6016" spans="7:7">
      <c r="G6016" s="14"/>
    </row>
    <row r="6017" spans="7:7">
      <c r="G6017" s="14"/>
    </row>
    <row r="6018" spans="7:7">
      <c r="G6018" s="14"/>
    </row>
    <row r="6019" spans="7:7">
      <c r="G6019" s="14"/>
    </row>
    <row r="6020" spans="7:7">
      <c r="G6020" s="14"/>
    </row>
    <row r="6021" spans="7:7">
      <c r="G6021" s="14"/>
    </row>
    <row r="6022" spans="7:7">
      <c r="G6022" s="14"/>
    </row>
    <row r="6023" spans="7:7">
      <c r="G6023" s="14"/>
    </row>
    <row r="6024" spans="7:7">
      <c r="G6024" s="14"/>
    </row>
    <row r="6025" spans="7:7">
      <c r="G6025" s="14"/>
    </row>
    <row r="6026" spans="7:7">
      <c r="G6026" s="14"/>
    </row>
    <row r="6027" spans="7:7">
      <c r="G6027" s="14"/>
    </row>
    <row r="6028" spans="7:7">
      <c r="G6028" s="14"/>
    </row>
    <row r="6029" spans="7:7">
      <c r="G6029" s="14"/>
    </row>
    <row r="6030" spans="7:7">
      <c r="G6030" s="14"/>
    </row>
    <row r="6031" spans="7:7">
      <c r="G6031" s="14"/>
    </row>
    <row r="6032" spans="7:7">
      <c r="G6032" s="14"/>
    </row>
    <row r="6033" spans="7:7">
      <c r="G6033" s="14"/>
    </row>
    <row r="6034" spans="7:7">
      <c r="G6034" s="14"/>
    </row>
    <row r="6035" spans="7:7">
      <c r="G6035" s="14"/>
    </row>
    <row r="6036" spans="7:7">
      <c r="G6036" s="14"/>
    </row>
    <row r="6037" spans="7:7">
      <c r="G6037" s="14"/>
    </row>
    <row r="6038" spans="7:7">
      <c r="G6038" s="14"/>
    </row>
    <row r="6039" spans="7:7">
      <c r="G6039" s="14"/>
    </row>
    <row r="6040" spans="7:7">
      <c r="G6040" s="14"/>
    </row>
    <row r="6041" spans="7:7">
      <c r="G6041" s="14"/>
    </row>
    <row r="6042" spans="7:7">
      <c r="G6042" s="14"/>
    </row>
    <row r="6043" spans="7:7">
      <c r="G6043" s="14"/>
    </row>
    <row r="6044" spans="7:7">
      <c r="G6044" s="14"/>
    </row>
    <row r="6045" spans="7:7">
      <c r="G6045" s="14"/>
    </row>
    <row r="6046" spans="7:7">
      <c r="G6046" s="14"/>
    </row>
    <row r="6047" spans="7:7">
      <c r="G6047" s="14"/>
    </row>
    <row r="6048" spans="7:7">
      <c r="G6048" s="14"/>
    </row>
    <row r="6049" spans="7:7">
      <c r="G6049" s="14"/>
    </row>
    <row r="6050" spans="7:7">
      <c r="G6050" s="14"/>
    </row>
    <row r="6051" spans="7:7">
      <c r="G6051" s="14"/>
    </row>
    <row r="6052" spans="7:7">
      <c r="G6052" s="14"/>
    </row>
    <row r="6053" spans="7:7">
      <c r="G6053" s="14"/>
    </row>
    <row r="6054" spans="7:7">
      <c r="G6054" s="14"/>
    </row>
    <row r="6055" spans="7:7">
      <c r="G6055" s="14"/>
    </row>
    <row r="6056" spans="7:7">
      <c r="G6056" s="14"/>
    </row>
    <row r="6057" spans="7:7">
      <c r="G6057" s="14"/>
    </row>
    <row r="6058" spans="7:7">
      <c r="G6058" s="14"/>
    </row>
    <row r="6059" spans="7:7">
      <c r="G6059" s="14"/>
    </row>
    <row r="6060" spans="7:7">
      <c r="G6060" s="14"/>
    </row>
    <row r="6061" spans="7:7">
      <c r="G6061" s="14"/>
    </row>
    <row r="6062" spans="7:7">
      <c r="G6062" s="14"/>
    </row>
    <row r="6063" spans="7:7">
      <c r="G6063" s="14"/>
    </row>
    <row r="6064" spans="7:7">
      <c r="G6064" s="14"/>
    </row>
    <row r="6065" spans="7:7">
      <c r="G6065" s="14"/>
    </row>
    <row r="6066" spans="7:7">
      <c r="G6066" s="14"/>
    </row>
    <row r="6067" spans="7:7">
      <c r="G6067" s="14"/>
    </row>
    <row r="6068" spans="7:7">
      <c r="G6068" s="14"/>
    </row>
    <row r="6069" spans="7:7">
      <c r="G6069" s="14"/>
    </row>
    <row r="6070" spans="7:7">
      <c r="G6070" s="14"/>
    </row>
    <row r="6071" spans="7:7">
      <c r="G6071" s="14"/>
    </row>
    <row r="6072" spans="7:7">
      <c r="G6072" s="14"/>
    </row>
    <row r="6073" spans="7:7">
      <c r="G6073" s="14"/>
    </row>
    <row r="6074" spans="7:7">
      <c r="G6074" s="14"/>
    </row>
    <row r="6075" spans="7:7">
      <c r="G6075" s="14"/>
    </row>
    <row r="6076" spans="7:7">
      <c r="G6076" s="14"/>
    </row>
    <row r="6077" spans="7:7">
      <c r="G6077" s="14"/>
    </row>
    <row r="6078" spans="7:7">
      <c r="G6078" s="14"/>
    </row>
    <row r="6079" spans="7:7">
      <c r="G6079" s="14"/>
    </row>
    <row r="6080" spans="7:7">
      <c r="G6080" s="14"/>
    </row>
    <row r="6081" spans="7:7">
      <c r="G6081" s="14"/>
    </row>
    <row r="6082" spans="7:7">
      <c r="G6082" s="14"/>
    </row>
    <row r="6083" spans="7:7">
      <c r="G6083" s="14"/>
    </row>
    <row r="6084" spans="7:7">
      <c r="G6084" s="14"/>
    </row>
    <row r="6085" spans="7:7">
      <c r="G6085" s="14"/>
    </row>
    <row r="6086" spans="7:7">
      <c r="G6086" s="14"/>
    </row>
    <row r="6087" spans="7:7">
      <c r="G6087" s="14"/>
    </row>
    <row r="6088" spans="7:7">
      <c r="G6088" s="14"/>
    </row>
    <row r="6089" spans="7:7">
      <c r="G6089" s="14"/>
    </row>
    <row r="6090" spans="7:7">
      <c r="G6090" s="14"/>
    </row>
    <row r="6091" spans="7:7">
      <c r="G6091" s="14"/>
    </row>
    <row r="6092" spans="7:7">
      <c r="G6092" s="14"/>
    </row>
    <row r="6093" spans="7:7">
      <c r="G6093" s="14"/>
    </row>
    <row r="6094" spans="7:7">
      <c r="G6094" s="14"/>
    </row>
    <row r="6095" spans="7:7">
      <c r="G6095" s="14"/>
    </row>
    <row r="6096" spans="7:7">
      <c r="G6096" s="14"/>
    </row>
    <row r="6097" spans="7:7">
      <c r="G6097" s="14"/>
    </row>
    <row r="6098" spans="7:7">
      <c r="G6098" s="14"/>
    </row>
    <row r="6099" spans="7:7">
      <c r="G6099" s="14"/>
    </row>
    <row r="6100" spans="7:7">
      <c r="G6100" s="14"/>
    </row>
    <row r="6101" spans="7:7">
      <c r="G6101" s="14"/>
    </row>
    <row r="6102" spans="7:7">
      <c r="G6102" s="14"/>
    </row>
    <row r="6103" spans="7:7">
      <c r="G6103" s="14"/>
    </row>
    <row r="6104" spans="7:7">
      <c r="G6104" s="14"/>
    </row>
    <row r="6105" spans="7:7">
      <c r="G6105" s="14"/>
    </row>
    <row r="6106" spans="7:7">
      <c r="G6106" s="14"/>
    </row>
    <row r="6107" spans="7:7">
      <c r="G6107" s="14"/>
    </row>
    <row r="6108" spans="7:7">
      <c r="G6108" s="14"/>
    </row>
    <row r="6109" spans="7:7">
      <c r="G6109" s="14"/>
    </row>
    <row r="6110" spans="7:7">
      <c r="G6110" s="14"/>
    </row>
    <row r="6111" spans="7:7">
      <c r="G6111" s="14"/>
    </row>
    <row r="6112" spans="7:7">
      <c r="G6112" s="14"/>
    </row>
    <row r="6113" spans="7:7">
      <c r="G6113" s="14"/>
    </row>
    <row r="6114" spans="7:7">
      <c r="G6114" s="14"/>
    </row>
    <row r="6115" spans="7:7">
      <c r="G6115" s="14"/>
    </row>
    <row r="6116" spans="7:7">
      <c r="G6116" s="14"/>
    </row>
    <row r="6117" spans="7:7">
      <c r="G6117" s="14"/>
    </row>
    <row r="6118" spans="7:7">
      <c r="G6118" s="14"/>
    </row>
    <row r="6119" spans="7:7">
      <c r="G6119" s="14"/>
    </row>
    <row r="6120" spans="7:7">
      <c r="G6120" s="14"/>
    </row>
    <row r="6121" spans="7:7">
      <c r="G6121" s="14"/>
    </row>
    <row r="6122" spans="7:7">
      <c r="G6122" s="14"/>
    </row>
    <row r="6123" spans="7:7">
      <c r="G6123" s="14"/>
    </row>
    <row r="6124" spans="7:7">
      <c r="G6124" s="14"/>
    </row>
    <row r="6125" spans="7:7">
      <c r="G6125" s="14"/>
    </row>
    <row r="6126" spans="7:7">
      <c r="G6126" s="14"/>
    </row>
    <row r="6127" spans="7:7">
      <c r="G6127" s="14"/>
    </row>
    <row r="6128" spans="7:7">
      <c r="G6128" s="14"/>
    </row>
    <row r="6129" spans="7:7">
      <c r="G6129" s="14"/>
    </row>
    <row r="6130" spans="7:7">
      <c r="G6130" s="14"/>
    </row>
    <row r="6131" spans="7:7">
      <c r="G6131" s="14"/>
    </row>
    <row r="6132" spans="7:7">
      <c r="G6132" s="14"/>
    </row>
    <row r="6133" spans="7:7">
      <c r="G6133" s="14"/>
    </row>
    <row r="6134" spans="7:7">
      <c r="G6134" s="14"/>
    </row>
    <row r="6135" spans="7:7">
      <c r="G6135" s="14"/>
    </row>
    <row r="6136" spans="7:7">
      <c r="G6136" s="14"/>
    </row>
    <row r="6137" spans="7:7">
      <c r="G6137" s="14"/>
    </row>
    <row r="6138" spans="7:7">
      <c r="G6138" s="14"/>
    </row>
    <row r="6139" spans="7:7">
      <c r="G6139" s="14"/>
    </row>
    <row r="6140" spans="7:7">
      <c r="G6140" s="14"/>
    </row>
    <row r="6141" spans="7:7">
      <c r="G6141" s="14"/>
    </row>
    <row r="6142" spans="7:7">
      <c r="G6142" s="14"/>
    </row>
    <row r="6143" spans="7:7">
      <c r="G6143" s="14"/>
    </row>
    <row r="6144" spans="7:7">
      <c r="G6144" s="14"/>
    </row>
    <row r="6145" spans="7:7">
      <c r="G6145" s="14"/>
    </row>
    <row r="6146" spans="7:7">
      <c r="G6146" s="14"/>
    </row>
    <row r="6147" spans="7:7">
      <c r="G6147" s="14"/>
    </row>
    <row r="6148" spans="7:7">
      <c r="G6148" s="14"/>
    </row>
    <row r="6149" spans="7:7">
      <c r="G6149" s="14"/>
    </row>
    <row r="6150" spans="7:7">
      <c r="G6150" s="14"/>
    </row>
    <row r="6151" spans="7:7">
      <c r="G6151" s="14"/>
    </row>
    <row r="6152" spans="7:7">
      <c r="G6152" s="14"/>
    </row>
    <row r="6153" spans="7:7">
      <c r="G6153" s="14"/>
    </row>
    <row r="6154" spans="7:7">
      <c r="G6154" s="14"/>
    </row>
    <row r="6155" spans="7:7">
      <c r="G6155" s="14"/>
    </row>
    <row r="6156" spans="7:7">
      <c r="G6156" s="14"/>
    </row>
    <row r="6157" spans="7:7">
      <c r="G6157" s="14"/>
    </row>
    <row r="6158" spans="7:7">
      <c r="G6158" s="14"/>
    </row>
    <row r="6159" spans="7:7">
      <c r="G6159" s="14"/>
    </row>
    <row r="6160" spans="7:7">
      <c r="G6160" s="14"/>
    </row>
    <row r="6161" spans="7:7">
      <c r="G6161" s="14"/>
    </row>
    <row r="6162" spans="7:7">
      <c r="G6162" s="14"/>
    </row>
    <row r="6163" spans="7:7">
      <c r="G6163" s="14"/>
    </row>
    <row r="6164" spans="7:7">
      <c r="G6164" s="14"/>
    </row>
    <row r="6165" spans="7:7">
      <c r="G6165" s="14"/>
    </row>
    <row r="6166" spans="7:7">
      <c r="G6166" s="14"/>
    </row>
    <row r="6167" spans="7:7">
      <c r="G6167" s="14"/>
    </row>
    <row r="6168" spans="7:7">
      <c r="G6168" s="14"/>
    </row>
    <row r="6169" spans="7:7">
      <c r="G6169" s="14"/>
    </row>
    <row r="6170" spans="7:7">
      <c r="G6170" s="14"/>
    </row>
    <row r="6171" spans="7:7">
      <c r="G6171" s="14"/>
    </row>
    <row r="6172" spans="7:7">
      <c r="G6172" s="14"/>
    </row>
    <row r="6173" spans="7:7">
      <c r="G6173" s="14"/>
    </row>
    <row r="6174" spans="7:7">
      <c r="G6174" s="14"/>
    </row>
    <row r="6175" spans="7:7">
      <c r="G6175" s="14"/>
    </row>
    <row r="6176" spans="7:7">
      <c r="G6176" s="14"/>
    </row>
    <row r="6177" spans="7:7">
      <c r="G6177" s="14"/>
    </row>
    <row r="6178" spans="7:7">
      <c r="G6178" s="14"/>
    </row>
    <row r="6179" spans="7:7">
      <c r="G6179" s="14"/>
    </row>
    <row r="6180" spans="7:7">
      <c r="G6180" s="14"/>
    </row>
    <row r="6181" spans="7:7">
      <c r="G6181" s="14"/>
    </row>
    <row r="6182" spans="7:7">
      <c r="G6182" s="14"/>
    </row>
    <row r="6183" spans="7:7">
      <c r="G6183" s="14"/>
    </row>
    <row r="6184" spans="7:7">
      <c r="G6184" s="14"/>
    </row>
    <row r="6185" spans="7:7">
      <c r="G6185" s="14"/>
    </row>
    <row r="6186" spans="7:7">
      <c r="G6186" s="14"/>
    </row>
    <row r="6187" spans="7:7">
      <c r="G6187" s="14"/>
    </row>
    <row r="6188" spans="7:7">
      <c r="G6188" s="14"/>
    </row>
    <row r="6189" spans="7:7">
      <c r="G6189" s="14"/>
    </row>
    <row r="6190" spans="7:7">
      <c r="G6190" s="14"/>
    </row>
    <row r="6191" spans="7:7">
      <c r="G6191" s="14"/>
    </row>
    <row r="6192" spans="7:7">
      <c r="G6192" s="14"/>
    </row>
    <row r="6193" spans="7:7">
      <c r="G6193" s="14"/>
    </row>
    <row r="6194" spans="7:7">
      <c r="G6194" s="14"/>
    </row>
    <row r="6195" spans="7:7">
      <c r="G6195" s="14"/>
    </row>
    <row r="6196" spans="7:7">
      <c r="G6196" s="14"/>
    </row>
    <row r="6197" spans="7:7">
      <c r="G6197" s="14"/>
    </row>
    <row r="6198" spans="7:7">
      <c r="G6198" s="14"/>
    </row>
    <row r="6199" spans="7:7">
      <c r="G6199" s="14"/>
    </row>
    <row r="6200" spans="7:7">
      <c r="G6200" s="14"/>
    </row>
    <row r="6201" spans="7:7">
      <c r="G6201" s="14"/>
    </row>
    <row r="6202" spans="7:7">
      <c r="G6202" s="14"/>
    </row>
    <row r="6203" spans="7:7">
      <c r="G6203" s="14"/>
    </row>
    <row r="6204" spans="7:7">
      <c r="G6204" s="14"/>
    </row>
    <row r="6205" spans="7:7">
      <c r="G6205" s="14"/>
    </row>
    <row r="6206" spans="7:7">
      <c r="G6206" s="14"/>
    </row>
    <row r="6207" spans="7:7">
      <c r="G6207" s="14"/>
    </row>
    <row r="6208" spans="7:7">
      <c r="G6208" s="14"/>
    </row>
    <row r="6209" spans="7:7">
      <c r="G6209" s="14"/>
    </row>
    <row r="6210" spans="7:7">
      <c r="G6210" s="14"/>
    </row>
    <row r="6211" spans="7:7">
      <c r="G6211" s="14"/>
    </row>
    <row r="6212" spans="7:7">
      <c r="G6212" s="14"/>
    </row>
    <row r="6213" spans="7:7">
      <c r="G6213" s="14"/>
    </row>
    <row r="6214" spans="7:7">
      <c r="G6214" s="14"/>
    </row>
    <row r="6215" spans="7:7">
      <c r="G6215" s="14"/>
    </row>
    <row r="6216" spans="7:7">
      <c r="G6216" s="14"/>
    </row>
    <row r="6217" spans="7:7">
      <c r="G6217" s="14"/>
    </row>
    <row r="6218" spans="7:7">
      <c r="G6218" s="14"/>
    </row>
    <row r="6219" spans="7:7">
      <c r="G6219" s="14"/>
    </row>
    <row r="6220" spans="7:7">
      <c r="G6220" s="14"/>
    </row>
    <row r="6221" spans="7:7">
      <c r="G6221" s="14"/>
    </row>
    <row r="6222" spans="7:7">
      <c r="G6222" s="14"/>
    </row>
    <row r="6223" spans="7:7">
      <c r="G6223" s="14"/>
    </row>
    <row r="6224" spans="7:7">
      <c r="G6224" s="14"/>
    </row>
    <row r="6225" spans="7:7">
      <c r="G6225" s="14"/>
    </row>
    <row r="6226" spans="7:7">
      <c r="G6226" s="14"/>
    </row>
    <row r="6227" spans="7:7">
      <c r="G6227" s="14"/>
    </row>
    <row r="6228" spans="7:7">
      <c r="G6228" s="14"/>
    </row>
    <row r="6229" spans="7:7">
      <c r="G6229" s="14"/>
    </row>
    <row r="6230" spans="7:7">
      <c r="G6230" s="14"/>
    </row>
    <row r="6231" spans="7:7">
      <c r="G6231" s="14"/>
    </row>
    <row r="6232" spans="7:7">
      <c r="G6232" s="14"/>
    </row>
    <row r="6233" spans="7:7">
      <c r="G6233" s="14"/>
    </row>
    <row r="6234" spans="7:7">
      <c r="G6234" s="14"/>
    </row>
    <row r="6235" spans="7:7">
      <c r="G6235" s="14"/>
    </row>
    <row r="6236" spans="7:7">
      <c r="G6236" s="14"/>
    </row>
    <row r="6237" spans="7:7">
      <c r="G6237" s="14"/>
    </row>
    <row r="6238" spans="7:7">
      <c r="G6238" s="14"/>
    </row>
    <row r="6239" spans="7:7">
      <c r="G6239" s="14"/>
    </row>
    <row r="6240" spans="7:7">
      <c r="G6240" s="14"/>
    </row>
    <row r="6241" spans="7:7">
      <c r="G6241" s="14"/>
    </row>
    <row r="6242" spans="7:7">
      <c r="G6242" s="14"/>
    </row>
    <row r="6243" spans="7:7">
      <c r="G6243" s="14"/>
    </row>
    <row r="6244" spans="7:7">
      <c r="G6244" s="14"/>
    </row>
    <row r="6245" spans="7:7">
      <c r="G6245" s="14"/>
    </row>
    <row r="6246" spans="7:7">
      <c r="G6246" s="14"/>
    </row>
    <row r="6247" spans="7:7">
      <c r="G6247" s="14"/>
    </row>
    <row r="6248" spans="7:7">
      <c r="G6248" s="14"/>
    </row>
    <row r="6249" spans="7:7">
      <c r="G6249" s="14"/>
    </row>
    <row r="6250" spans="7:7">
      <c r="G6250" s="14"/>
    </row>
    <row r="6251" spans="7:7">
      <c r="G6251" s="14"/>
    </row>
    <row r="6252" spans="7:7">
      <c r="G6252" s="14"/>
    </row>
    <row r="6253" spans="7:7">
      <c r="G6253" s="14"/>
    </row>
    <row r="6254" spans="7:7">
      <c r="G6254" s="14"/>
    </row>
    <row r="6255" spans="7:7">
      <c r="G6255" s="14"/>
    </row>
    <row r="6256" spans="7:7">
      <c r="G6256" s="14"/>
    </row>
    <row r="6257" spans="7:7">
      <c r="G6257" s="14"/>
    </row>
    <row r="6258" spans="7:7">
      <c r="G6258" s="14"/>
    </row>
    <row r="6259" spans="7:7">
      <c r="G6259" s="14"/>
    </row>
    <row r="6260" spans="7:7">
      <c r="G6260" s="14"/>
    </row>
    <row r="6261" spans="7:7">
      <c r="G6261" s="14"/>
    </row>
    <row r="6262" spans="7:7">
      <c r="G6262" s="14"/>
    </row>
    <row r="6263" spans="7:7">
      <c r="G6263" s="14"/>
    </row>
    <row r="6264" spans="7:7">
      <c r="G6264" s="14"/>
    </row>
    <row r="6265" spans="7:7">
      <c r="G6265" s="14"/>
    </row>
    <row r="6266" spans="7:7">
      <c r="G6266" s="14"/>
    </row>
    <row r="6267" spans="7:7">
      <c r="G6267" s="14"/>
    </row>
    <row r="6268" spans="7:7">
      <c r="G6268" s="14"/>
    </row>
    <row r="6269" spans="7:7">
      <c r="G6269" s="14"/>
    </row>
    <row r="6270" spans="7:7">
      <c r="G6270" s="14"/>
    </row>
    <row r="6271" spans="7:7">
      <c r="G6271" s="14"/>
    </row>
    <row r="6272" spans="7:7">
      <c r="G6272" s="14"/>
    </row>
    <row r="6273" spans="7:7">
      <c r="G6273" s="14"/>
    </row>
    <row r="6274" spans="7:7">
      <c r="G6274" s="14"/>
    </row>
    <row r="6275" spans="7:7">
      <c r="G6275" s="14"/>
    </row>
    <row r="6276" spans="7:7">
      <c r="G6276" s="14"/>
    </row>
    <row r="6277" spans="7:7">
      <c r="G6277" s="14"/>
    </row>
    <row r="6278" spans="7:7">
      <c r="G6278" s="14"/>
    </row>
    <row r="6279" spans="7:7">
      <c r="G6279" s="14"/>
    </row>
    <row r="6280" spans="7:7">
      <c r="G6280" s="14"/>
    </row>
    <row r="6281" spans="7:7">
      <c r="G6281" s="14"/>
    </row>
    <row r="6282" spans="7:7">
      <c r="G6282" s="14"/>
    </row>
    <row r="6283" spans="7:7">
      <c r="G6283" s="14"/>
    </row>
    <row r="6284" spans="7:7">
      <c r="G6284" s="14"/>
    </row>
    <row r="6285" spans="7:7">
      <c r="G6285" s="14"/>
    </row>
    <row r="6286" spans="7:7">
      <c r="G6286" s="14"/>
    </row>
    <row r="6287" spans="7:7">
      <c r="G6287" s="14"/>
    </row>
    <row r="6288" spans="7:7">
      <c r="G6288" s="14"/>
    </row>
    <row r="6289" spans="7:7">
      <c r="G6289" s="14"/>
    </row>
    <row r="6290" spans="7:7">
      <c r="G6290" s="14"/>
    </row>
    <row r="6291" spans="7:7">
      <c r="G6291" s="14"/>
    </row>
    <row r="6292" spans="7:7">
      <c r="G6292" s="14"/>
    </row>
    <row r="6293" spans="7:7">
      <c r="G6293" s="14"/>
    </row>
    <row r="6294" spans="7:7">
      <c r="G6294" s="14"/>
    </row>
    <row r="6295" spans="7:7">
      <c r="G6295" s="14"/>
    </row>
    <row r="6296" spans="7:7">
      <c r="G6296" s="14"/>
    </row>
    <row r="6297" spans="7:7">
      <c r="G6297" s="14"/>
    </row>
    <row r="6298" spans="7:7">
      <c r="G6298" s="14"/>
    </row>
    <row r="6299" spans="7:7">
      <c r="G6299" s="14"/>
    </row>
    <row r="6300" spans="7:7">
      <c r="G6300" s="14"/>
    </row>
    <row r="6301" spans="7:7">
      <c r="G6301" s="14"/>
    </row>
    <row r="6302" spans="7:7">
      <c r="G6302" s="14"/>
    </row>
    <row r="6303" spans="7:7">
      <c r="G6303" s="14"/>
    </row>
    <row r="6304" spans="7:7">
      <c r="G6304" s="14"/>
    </row>
    <row r="6305" spans="7:7">
      <c r="G6305" s="14"/>
    </row>
    <row r="6306" spans="7:7">
      <c r="G6306" s="14"/>
    </row>
    <row r="6307" spans="7:7">
      <c r="G6307" s="14"/>
    </row>
    <row r="6308" spans="7:7">
      <c r="G6308" s="14"/>
    </row>
    <row r="6309" spans="7:7">
      <c r="G6309" s="14"/>
    </row>
    <row r="6310" spans="7:7">
      <c r="G6310" s="14"/>
    </row>
    <row r="6311" spans="7:7">
      <c r="G6311" s="14"/>
    </row>
    <row r="6312" spans="7:7">
      <c r="G6312" s="14"/>
    </row>
    <row r="6313" spans="7:7">
      <c r="G6313" s="14"/>
    </row>
    <row r="6314" spans="7:7">
      <c r="G6314" s="14"/>
    </row>
    <row r="6315" spans="7:7">
      <c r="G6315" s="14"/>
    </row>
    <row r="6316" spans="7:7">
      <c r="G6316" s="14"/>
    </row>
    <row r="6317" spans="7:7">
      <c r="G6317" s="14"/>
    </row>
    <row r="6318" spans="7:7">
      <c r="G6318" s="14"/>
    </row>
    <row r="6319" spans="7:7">
      <c r="G6319" s="14"/>
    </row>
    <row r="6320" spans="7:7">
      <c r="G6320" s="14"/>
    </row>
    <row r="6321" spans="7:7">
      <c r="G6321" s="14"/>
    </row>
    <row r="6322" spans="7:7">
      <c r="G6322" s="14"/>
    </row>
    <row r="6323" spans="7:7">
      <c r="G6323" s="14"/>
    </row>
    <row r="6324" spans="7:7">
      <c r="G6324" s="14"/>
    </row>
    <row r="6325" spans="7:7">
      <c r="G6325" s="14"/>
    </row>
    <row r="6326" spans="7:7">
      <c r="G6326" s="14"/>
    </row>
    <row r="6327" spans="7:7">
      <c r="G6327" s="14"/>
    </row>
    <row r="6328" spans="7:7">
      <c r="G6328" s="14"/>
    </row>
    <row r="6329" spans="7:7">
      <c r="G6329" s="14"/>
    </row>
    <row r="6330" spans="7:7">
      <c r="G6330" s="14"/>
    </row>
    <row r="6331" spans="7:7">
      <c r="G6331" s="14"/>
    </row>
    <row r="6332" spans="7:7">
      <c r="G6332" s="14"/>
    </row>
    <row r="6333" spans="7:7">
      <c r="G6333" s="14"/>
    </row>
    <row r="6334" spans="7:7">
      <c r="G6334" s="14"/>
    </row>
    <row r="6335" spans="7:7">
      <c r="G6335" s="14"/>
    </row>
    <row r="6336" spans="7:7">
      <c r="G6336" s="14"/>
    </row>
    <row r="6337" spans="7:7">
      <c r="G6337" s="14"/>
    </row>
    <row r="6338" spans="7:7">
      <c r="G6338" s="14"/>
    </row>
    <row r="6339" spans="7:7">
      <c r="G6339" s="14"/>
    </row>
    <row r="6340" spans="7:7">
      <c r="G6340" s="14"/>
    </row>
    <row r="6341" spans="7:7">
      <c r="G6341" s="14"/>
    </row>
    <row r="6342" spans="7:7">
      <c r="G6342" s="14"/>
    </row>
    <row r="6343" spans="7:7">
      <c r="G6343" s="14"/>
    </row>
    <row r="6344" spans="7:7">
      <c r="G6344" s="14"/>
    </row>
    <row r="6345" spans="7:7">
      <c r="G6345" s="14"/>
    </row>
    <row r="6346" spans="7:7">
      <c r="G6346" s="14"/>
    </row>
    <row r="6347" spans="7:7">
      <c r="G6347" s="14"/>
    </row>
    <row r="6348" spans="7:7">
      <c r="G6348" s="14"/>
    </row>
    <row r="6349" spans="7:7">
      <c r="G6349" s="14"/>
    </row>
    <row r="6350" spans="7:7">
      <c r="G6350" s="14"/>
    </row>
    <row r="6351" spans="7:7">
      <c r="G6351" s="14"/>
    </row>
    <row r="6352" spans="7:7">
      <c r="G6352" s="14"/>
    </row>
    <row r="6353" spans="7:7">
      <c r="G6353" s="14"/>
    </row>
    <row r="6354" spans="7:7">
      <c r="G6354" s="14"/>
    </row>
    <row r="6355" spans="7:7">
      <c r="G6355" s="14"/>
    </row>
    <row r="6356" spans="7:7">
      <c r="G6356" s="14"/>
    </row>
    <row r="6357" spans="7:7">
      <c r="G6357" s="14"/>
    </row>
    <row r="6358" spans="7:7">
      <c r="G6358" s="14"/>
    </row>
    <row r="6359" spans="7:7">
      <c r="G6359" s="14"/>
    </row>
    <row r="6360" spans="7:7">
      <c r="G6360" s="14"/>
    </row>
    <row r="6361" spans="7:7">
      <c r="G6361" s="14"/>
    </row>
    <row r="6362" spans="7:7">
      <c r="G6362" s="14"/>
    </row>
    <row r="6363" spans="7:7">
      <c r="G6363" s="14"/>
    </row>
    <row r="6364" spans="7:7">
      <c r="G6364" s="14"/>
    </row>
    <row r="6365" spans="7:7">
      <c r="G6365" s="14"/>
    </row>
    <row r="6366" spans="7:7">
      <c r="G6366" s="14"/>
    </row>
    <row r="6367" spans="7:7">
      <c r="G6367" s="14"/>
    </row>
    <row r="6368" spans="7:7">
      <c r="G6368" s="14"/>
    </row>
    <row r="6369" spans="7:7">
      <c r="G6369" s="14"/>
    </row>
    <row r="6370" spans="7:7">
      <c r="G6370" s="14"/>
    </row>
    <row r="6371" spans="7:7">
      <c r="G6371" s="14"/>
    </row>
    <row r="6372" spans="7:7">
      <c r="G6372" s="14"/>
    </row>
    <row r="6373" spans="7:7">
      <c r="G6373" s="14"/>
    </row>
    <row r="6374" spans="7:7">
      <c r="G6374" s="14"/>
    </row>
    <row r="6375" spans="7:7">
      <c r="G6375" s="14"/>
    </row>
    <row r="6376" spans="7:7">
      <c r="G6376" s="14"/>
    </row>
    <row r="6377" spans="7:7">
      <c r="G6377" s="14"/>
    </row>
    <row r="6378" spans="7:7">
      <c r="G6378" s="14"/>
    </row>
    <row r="6379" spans="7:7">
      <c r="G6379" s="14"/>
    </row>
    <row r="6380" spans="7:7">
      <c r="G6380" s="14"/>
    </row>
    <row r="6381" spans="7:7">
      <c r="G6381" s="14"/>
    </row>
    <row r="6382" spans="7:7">
      <c r="G6382" s="14"/>
    </row>
    <row r="6383" spans="7:7">
      <c r="G6383" s="14"/>
    </row>
    <row r="6384" spans="7:7">
      <c r="G6384" s="14"/>
    </row>
    <row r="6385" spans="7:7">
      <c r="G6385" s="14"/>
    </row>
    <row r="6386" spans="7:7">
      <c r="G6386" s="14"/>
    </row>
    <row r="6387" spans="7:7">
      <c r="G6387" s="14"/>
    </row>
    <row r="6388" spans="7:7">
      <c r="G6388" s="14"/>
    </row>
    <row r="6389" spans="7:7">
      <c r="G6389" s="14"/>
    </row>
    <row r="6390" spans="7:7">
      <c r="G6390" s="14"/>
    </row>
    <row r="6391" spans="7:7">
      <c r="G6391" s="14"/>
    </row>
    <row r="6392" spans="7:7">
      <c r="G6392" s="14"/>
    </row>
    <row r="6393" spans="7:7">
      <c r="G6393" s="14"/>
    </row>
    <row r="6394" spans="7:7">
      <c r="G6394" s="14"/>
    </row>
    <row r="6395" spans="7:7">
      <c r="G6395" s="14"/>
    </row>
    <row r="6396" spans="7:7">
      <c r="G6396" s="14"/>
    </row>
    <row r="6397" spans="7:7">
      <c r="G6397" s="14"/>
    </row>
    <row r="6398" spans="7:7">
      <c r="G6398" s="14"/>
    </row>
    <row r="6399" spans="7:7">
      <c r="G6399" s="14"/>
    </row>
    <row r="6400" spans="7:7">
      <c r="G6400" s="14"/>
    </row>
    <row r="6401" spans="7:7">
      <c r="G6401" s="14"/>
    </row>
    <row r="6402" spans="7:7">
      <c r="G6402" s="14"/>
    </row>
    <row r="6403" spans="7:7">
      <c r="G6403" s="14"/>
    </row>
    <row r="6404" spans="7:7">
      <c r="G6404" s="14"/>
    </row>
    <row r="6405" spans="7:7">
      <c r="G6405" s="14"/>
    </row>
    <row r="6406" spans="7:7">
      <c r="G6406" s="14"/>
    </row>
    <row r="6407" spans="7:7">
      <c r="G6407" s="14"/>
    </row>
    <row r="6408" spans="7:7">
      <c r="G6408" s="14"/>
    </row>
    <row r="6409" spans="7:7">
      <c r="G6409" s="14"/>
    </row>
    <row r="6410" spans="7:7">
      <c r="G6410" s="14"/>
    </row>
    <row r="6411" spans="7:7">
      <c r="G6411" s="14"/>
    </row>
    <row r="6412" spans="7:7">
      <c r="G6412" s="14"/>
    </row>
    <row r="6413" spans="7:7">
      <c r="G6413" s="14"/>
    </row>
    <row r="6414" spans="7:7">
      <c r="G6414" s="14"/>
    </row>
    <row r="6415" spans="7:7">
      <c r="G6415" s="14"/>
    </row>
    <row r="6416" spans="7:7">
      <c r="G6416" s="14"/>
    </row>
    <row r="6417" spans="7:7">
      <c r="G6417" s="14"/>
    </row>
    <row r="6418" spans="7:7">
      <c r="G6418" s="14"/>
    </row>
    <row r="6419" spans="7:7">
      <c r="G6419" s="14"/>
    </row>
    <row r="6420" spans="7:7">
      <c r="G6420" s="14"/>
    </row>
    <row r="6421" spans="7:7">
      <c r="G6421" s="14"/>
    </row>
    <row r="6422" spans="7:7">
      <c r="G6422" s="14"/>
    </row>
    <row r="6423" spans="7:7">
      <c r="G6423" s="14"/>
    </row>
    <row r="6424" spans="7:7">
      <c r="G6424" s="14"/>
    </row>
    <row r="6425" spans="7:7">
      <c r="G6425" s="14"/>
    </row>
    <row r="6426" spans="7:7">
      <c r="G6426" s="14"/>
    </row>
    <row r="6427" spans="7:7">
      <c r="G6427" s="14"/>
    </row>
    <row r="6428" spans="7:7">
      <c r="G6428" s="14"/>
    </row>
    <row r="6429" spans="7:7">
      <c r="G6429" s="14"/>
    </row>
    <row r="6430" spans="7:7">
      <c r="G6430" s="14"/>
    </row>
    <row r="6431" spans="7:7">
      <c r="G6431" s="14"/>
    </row>
    <row r="6432" spans="7:7">
      <c r="G6432" s="14"/>
    </row>
    <row r="6433" spans="7:7">
      <c r="G6433" s="14"/>
    </row>
    <row r="6434" spans="7:7">
      <c r="G6434" s="14"/>
    </row>
    <row r="6435" spans="7:7">
      <c r="G6435" s="14"/>
    </row>
    <row r="6436" spans="7:7">
      <c r="G6436" s="14"/>
    </row>
    <row r="6437" spans="7:7">
      <c r="G6437" s="14"/>
    </row>
    <row r="6438" spans="7:7">
      <c r="G6438" s="14"/>
    </row>
    <row r="6439" spans="7:7">
      <c r="G6439" s="14"/>
    </row>
    <row r="6440" spans="7:7">
      <c r="G6440" s="14"/>
    </row>
    <row r="6441" spans="7:7">
      <c r="G6441" s="14"/>
    </row>
    <row r="6442" spans="7:7">
      <c r="G6442" s="14"/>
    </row>
    <row r="6443" spans="7:7">
      <c r="G6443" s="14"/>
    </row>
    <row r="6444" spans="7:7">
      <c r="G6444" s="14"/>
    </row>
    <row r="6445" spans="7:7">
      <c r="G6445" s="14"/>
    </row>
    <row r="6446" spans="7:7">
      <c r="G6446" s="14"/>
    </row>
    <row r="6447" spans="7:7">
      <c r="G6447" s="14"/>
    </row>
    <row r="6448" spans="7:7">
      <c r="G6448" s="14"/>
    </row>
    <row r="6449" spans="7:7">
      <c r="G6449" s="14"/>
    </row>
    <row r="6450" spans="7:7">
      <c r="G6450" s="14"/>
    </row>
    <row r="6451" spans="7:7">
      <c r="G6451" s="14"/>
    </row>
    <row r="6452" spans="7:7">
      <c r="G6452" s="14"/>
    </row>
    <row r="6453" spans="7:7">
      <c r="G6453" s="14"/>
    </row>
    <row r="6454" spans="7:7">
      <c r="G6454" s="14"/>
    </row>
    <row r="6455" spans="7:7">
      <c r="G6455" s="14"/>
    </row>
    <row r="6456" spans="7:7">
      <c r="G6456" s="14"/>
    </row>
    <row r="6457" spans="7:7">
      <c r="G6457" s="14"/>
    </row>
    <row r="6458" spans="7:7">
      <c r="G6458" s="14"/>
    </row>
    <row r="6459" spans="7:7">
      <c r="G6459" s="14"/>
    </row>
    <row r="6460" spans="7:7">
      <c r="G6460" s="14"/>
    </row>
    <row r="6461" spans="7:7">
      <c r="G6461" s="14"/>
    </row>
    <row r="6462" spans="7:7">
      <c r="G6462" s="14"/>
    </row>
    <row r="6463" spans="7:7">
      <c r="G6463" s="14"/>
    </row>
    <row r="6464" spans="7:7">
      <c r="G6464" s="14"/>
    </row>
    <row r="6465" spans="7:7">
      <c r="G6465" s="14"/>
    </row>
    <row r="6466" spans="7:7">
      <c r="G6466" s="14"/>
    </row>
    <row r="6467" spans="7:7">
      <c r="G6467" s="14"/>
    </row>
    <row r="6468" spans="7:7">
      <c r="G6468" s="14"/>
    </row>
    <row r="6469" spans="7:7">
      <c r="G6469" s="14"/>
    </row>
    <row r="6470" spans="7:7">
      <c r="G6470" s="14"/>
    </row>
    <row r="6471" spans="7:7">
      <c r="G6471" s="14"/>
    </row>
    <row r="6472" spans="7:7">
      <c r="G6472" s="14"/>
    </row>
    <row r="6473" spans="7:7">
      <c r="G6473" s="14"/>
    </row>
    <row r="6474" spans="7:7">
      <c r="G6474" s="14"/>
    </row>
    <row r="6475" spans="7:7">
      <c r="G6475" s="14"/>
    </row>
    <row r="6476" spans="7:7">
      <c r="G6476" s="14"/>
    </row>
    <row r="6477" spans="7:7">
      <c r="G6477" s="14"/>
    </row>
    <row r="6478" spans="7:7">
      <c r="G6478" s="14"/>
    </row>
    <row r="6479" spans="7:7">
      <c r="G6479" s="14"/>
    </row>
    <row r="6480" spans="7:7">
      <c r="G6480" s="14"/>
    </row>
    <row r="6481" spans="7:7">
      <c r="G6481" s="14"/>
    </row>
    <row r="6482" spans="7:7">
      <c r="G6482" s="14"/>
    </row>
    <row r="6483" spans="7:7">
      <c r="G6483" s="14"/>
    </row>
    <row r="6484" spans="7:7">
      <c r="G6484" s="14"/>
    </row>
    <row r="6485" spans="7:7">
      <c r="G6485" s="14"/>
    </row>
    <row r="6486" spans="7:7">
      <c r="G6486" s="14"/>
    </row>
    <row r="6487" spans="7:7">
      <c r="G6487" s="14"/>
    </row>
    <row r="6488" spans="7:7">
      <c r="G6488" s="14"/>
    </row>
    <row r="6489" spans="7:7">
      <c r="G6489" s="14"/>
    </row>
    <row r="6490" spans="7:7">
      <c r="G6490" s="14"/>
    </row>
    <row r="6491" spans="7:7">
      <c r="G6491" s="14"/>
    </row>
    <row r="6492" spans="7:7">
      <c r="G6492" s="14"/>
    </row>
    <row r="6493" spans="7:7">
      <c r="G6493" s="14"/>
    </row>
    <row r="6494" spans="7:7">
      <c r="G6494" s="14"/>
    </row>
    <row r="6495" spans="7:7">
      <c r="G6495" s="14"/>
    </row>
    <row r="6496" spans="7:7">
      <c r="G6496" s="14"/>
    </row>
    <row r="6497" spans="7:7">
      <c r="G6497" s="14"/>
    </row>
    <row r="6498" spans="7:7">
      <c r="G6498" s="14"/>
    </row>
    <row r="6499" spans="7:7">
      <c r="G6499" s="14"/>
    </row>
    <row r="6500" spans="7:7">
      <c r="G6500" s="14"/>
    </row>
    <row r="6501" spans="7:7">
      <c r="G6501" s="14"/>
    </row>
    <row r="6502" spans="7:7">
      <c r="G6502" s="14"/>
    </row>
    <row r="6503" spans="7:7">
      <c r="G6503" s="14"/>
    </row>
    <row r="6504" spans="7:7">
      <c r="G6504" s="14"/>
    </row>
    <row r="6505" spans="7:7">
      <c r="G6505" s="14"/>
    </row>
    <row r="6506" spans="7:7">
      <c r="G6506" s="14"/>
    </row>
    <row r="6507" spans="7:7">
      <c r="G6507" s="14"/>
    </row>
    <row r="6508" spans="7:7">
      <c r="G6508" s="14"/>
    </row>
    <row r="6509" spans="7:7">
      <c r="G6509" s="14"/>
    </row>
    <row r="6510" spans="7:7">
      <c r="G6510" s="14"/>
    </row>
    <row r="6511" spans="7:7">
      <c r="G6511" s="14"/>
    </row>
    <row r="6512" spans="7:7">
      <c r="G6512" s="14"/>
    </row>
    <row r="6513" spans="7:7">
      <c r="G6513" s="14"/>
    </row>
    <row r="6514" spans="7:7">
      <c r="G6514" s="14"/>
    </row>
    <row r="6515" spans="7:7">
      <c r="G6515" s="14"/>
    </row>
    <row r="6516" spans="7:7">
      <c r="G6516" s="14"/>
    </row>
    <row r="6517" spans="7:7">
      <c r="G6517" s="14"/>
    </row>
    <row r="6518" spans="7:7">
      <c r="G6518" s="14"/>
    </row>
    <row r="6519" spans="7:7">
      <c r="G6519" s="14"/>
    </row>
    <row r="6520" spans="7:7">
      <c r="G6520" s="14"/>
    </row>
    <row r="6521" spans="7:7">
      <c r="G6521" s="14"/>
    </row>
    <row r="6522" spans="7:7">
      <c r="G6522" s="14"/>
    </row>
    <row r="6523" spans="7:7">
      <c r="G6523" s="14"/>
    </row>
    <row r="6524" spans="7:7">
      <c r="G6524" s="14"/>
    </row>
    <row r="6525" spans="7:7">
      <c r="G6525" s="14"/>
    </row>
    <row r="6526" spans="7:7">
      <c r="G6526" s="14"/>
    </row>
    <row r="6527" spans="7:7">
      <c r="G6527" s="14"/>
    </row>
    <row r="6528" spans="7:7">
      <c r="G6528" s="14"/>
    </row>
    <row r="6529" spans="7:7">
      <c r="G6529" s="14"/>
    </row>
    <row r="6530" spans="7:7">
      <c r="G6530" s="14"/>
    </row>
    <row r="6531" spans="7:7">
      <c r="G6531" s="14"/>
    </row>
    <row r="6532" spans="7:7">
      <c r="G6532" s="14"/>
    </row>
    <row r="6533" spans="7:7">
      <c r="G6533" s="14"/>
    </row>
    <row r="6534" spans="7:7">
      <c r="G6534" s="14"/>
    </row>
    <row r="6535" spans="7:7">
      <c r="G6535" s="14"/>
    </row>
    <row r="6536" spans="7:7">
      <c r="G6536" s="14"/>
    </row>
    <row r="6537" spans="7:7">
      <c r="G6537" s="14"/>
    </row>
    <row r="6538" spans="7:7">
      <c r="G6538" s="14"/>
    </row>
    <row r="6539" spans="7:7">
      <c r="G6539" s="14"/>
    </row>
    <row r="6540" spans="7:7">
      <c r="G6540" s="14"/>
    </row>
    <row r="6541" spans="7:7">
      <c r="G6541" s="14"/>
    </row>
    <row r="6542" spans="7:7">
      <c r="G6542" s="14"/>
    </row>
    <row r="6543" spans="7:7">
      <c r="G6543" s="14"/>
    </row>
    <row r="6544" spans="7:7">
      <c r="G6544" s="14"/>
    </row>
    <row r="6545" spans="7:7">
      <c r="G6545" s="14"/>
    </row>
    <row r="6546" spans="7:7">
      <c r="G6546" s="14"/>
    </row>
    <row r="6547" spans="7:7">
      <c r="G6547" s="14"/>
    </row>
    <row r="6548" spans="7:7">
      <c r="G6548" s="14"/>
    </row>
    <row r="6549" spans="7:7">
      <c r="G6549" s="14"/>
    </row>
    <row r="6550" spans="7:7">
      <c r="G6550" s="14"/>
    </row>
    <row r="6551" spans="7:7">
      <c r="G6551" s="14"/>
    </row>
    <row r="6552" spans="7:7">
      <c r="G6552" s="14"/>
    </row>
    <row r="6553" spans="7:7">
      <c r="G6553" s="14"/>
    </row>
    <row r="6554" spans="7:7">
      <c r="G6554" s="14"/>
    </row>
    <row r="6555" spans="7:7">
      <c r="G6555" s="14"/>
    </row>
    <row r="6556" spans="7:7">
      <c r="G6556" s="14"/>
    </row>
    <row r="6557" spans="7:7">
      <c r="G6557" s="14"/>
    </row>
    <row r="6558" spans="7:7">
      <c r="G6558" s="14"/>
    </row>
    <row r="6559" spans="7:7">
      <c r="G6559" s="14"/>
    </row>
    <row r="6560" spans="7:7">
      <c r="G6560" s="14"/>
    </row>
    <row r="6561" spans="7:7">
      <c r="G6561" s="14"/>
    </row>
    <row r="6562" spans="7:7">
      <c r="G6562" s="14"/>
    </row>
    <row r="6563" spans="7:7">
      <c r="G6563" s="14"/>
    </row>
    <row r="6564" spans="7:7">
      <c r="G6564" s="14"/>
    </row>
    <row r="6565" spans="7:7">
      <c r="G6565" s="14"/>
    </row>
    <row r="6566" spans="7:7">
      <c r="G6566" s="14"/>
    </row>
    <row r="6567" spans="7:7">
      <c r="G6567" s="14"/>
    </row>
    <row r="6568" spans="7:7">
      <c r="G6568" s="14"/>
    </row>
    <row r="6569" spans="7:7">
      <c r="G6569" s="14"/>
    </row>
    <row r="6570" spans="7:7">
      <c r="G6570" s="14"/>
    </row>
    <row r="6571" spans="7:7">
      <c r="G6571" s="14"/>
    </row>
    <row r="6572" spans="7:7">
      <c r="G6572" s="14"/>
    </row>
    <row r="6573" spans="7:7">
      <c r="G6573" s="14"/>
    </row>
    <row r="6574" spans="7:7">
      <c r="G6574" s="14"/>
    </row>
    <row r="6575" spans="7:7">
      <c r="G6575" s="14"/>
    </row>
    <row r="6576" spans="7:7">
      <c r="G6576" s="14"/>
    </row>
    <row r="6577" spans="7:7">
      <c r="G6577" s="14"/>
    </row>
    <row r="6578" spans="7:7">
      <c r="G6578" s="14"/>
    </row>
    <row r="6579" spans="7:7">
      <c r="G6579" s="14"/>
    </row>
    <row r="6580" spans="7:7">
      <c r="G6580" s="14"/>
    </row>
    <row r="6581" spans="7:7">
      <c r="G6581" s="14"/>
    </row>
    <row r="6582" spans="7:7">
      <c r="G6582" s="14"/>
    </row>
    <row r="6583" spans="7:7">
      <c r="G6583" s="14"/>
    </row>
    <row r="6584" spans="7:7">
      <c r="G6584" s="14"/>
    </row>
    <row r="6585" spans="7:7">
      <c r="G6585" s="14"/>
    </row>
    <row r="6586" spans="7:7">
      <c r="G6586" s="14"/>
    </row>
    <row r="6587" spans="7:7">
      <c r="G6587" s="14"/>
    </row>
    <row r="6588" spans="7:7">
      <c r="G6588" s="14"/>
    </row>
    <row r="6589" spans="7:7">
      <c r="G6589" s="14"/>
    </row>
    <row r="6590" spans="7:7">
      <c r="G6590" s="14"/>
    </row>
    <row r="6591" spans="7:7">
      <c r="G6591" s="14"/>
    </row>
    <row r="6592" spans="7:7">
      <c r="G6592" s="14"/>
    </row>
    <row r="6593" spans="7:7">
      <c r="G6593" s="14"/>
    </row>
    <row r="6594" spans="7:7">
      <c r="G6594" s="14"/>
    </row>
    <row r="6595" spans="7:7">
      <c r="G6595" s="14"/>
    </row>
    <row r="6596" spans="7:7">
      <c r="G6596" s="14"/>
    </row>
    <row r="6597" spans="7:7">
      <c r="G6597" s="14"/>
    </row>
    <row r="6598" spans="7:7">
      <c r="G6598" s="14"/>
    </row>
    <row r="6599" spans="7:7">
      <c r="G6599" s="14"/>
    </row>
    <row r="6600" spans="7:7">
      <c r="G6600" s="14"/>
    </row>
    <row r="6601" spans="7:7">
      <c r="G6601" s="14"/>
    </row>
    <row r="6602" spans="7:7">
      <c r="G6602" s="14"/>
    </row>
    <row r="6603" spans="7:7">
      <c r="G6603" s="14"/>
    </row>
    <row r="6604" spans="7:7">
      <c r="G6604" s="14"/>
    </row>
    <row r="6605" spans="7:7">
      <c r="G6605" s="14"/>
    </row>
    <row r="6606" spans="7:7">
      <c r="G6606" s="14"/>
    </row>
    <row r="6607" spans="7:7">
      <c r="G6607" s="14"/>
    </row>
    <row r="6608" spans="7:7">
      <c r="G6608" s="14"/>
    </row>
    <row r="6609" spans="7:7">
      <c r="G6609" s="14"/>
    </row>
    <row r="6610" spans="7:7">
      <c r="G6610" s="14"/>
    </row>
    <row r="6611" spans="7:7">
      <c r="G6611" s="14"/>
    </row>
    <row r="6612" spans="7:7">
      <c r="G6612" s="14"/>
    </row>
    <row r="6613" spans="7:7">
      <c r="G6613" s="14"/>
    </row>
    <row r="6614" spans="7:7">
      <c r="G6614" s="14"/>
    </row>
    <row r="6615" spans="7:7">
      <c r="G6615" s="14"/>
    </row>
    <row r="6616" spans="7:7">
      <c r="G6616" s="14"/>
    </row>
    <row r="6617" spans="7:7">
      <c r="G6617" s="14"/>
    </row>
    <row r="6618" spans="7:7">
      <c r="G6618" s="14"/>
    </row>
    <row r="6619" spans="7:7">
      <c r="G6619" s="14"/>
    </row>
    <row r="6620" spans="7:7">
      <c r="G6620" s="14"/>
    </row>
    <row r="6621" spans="7:7">
      <c r="G6621" s="14"/>
    </row>
    <row r="6622" spans="7:7">
      <c r="G6622" s="14"/>
    </row>
    <row r="6623" spans="7:7">
      <c r="G6623" s="14"/>
    </row>
    <row r="6624" spans="7:7">
      <c r="G6624" s="14"/>
    </row>
    <row r="6625" spans="7:7">
      <c r="G6625" s="14"/>
    </row>
    <row r="6626" spans="7:7">
      <c r="G6626" s="14"/>
    </row>
    <row r="6627" spans="7:7">
      <c r="G6627" s="14"/>
    </row>
    <row r="6628" spans="7:7">
      <c r="G6628" s="14"/>
    </row>
    <row r="6629" spans="7:7">
      <c r="G6629" s="14"/>
    </row>
    <row r="6630" spans="7:7">
      <c r="G6630" s="14"/>
    </row>
    <row r="6631" spans="7:7">
      <c r="G6631" s="14"/>
    </row>
    <row r="6632" spans="7:7">
      <c r="G6632" s="14"/>
    </row>
    <row r="6633" spans="7:7">
      <c r="G6633" s="14"/>
    </row>
    <row r="6634" spans="7:7">
      <c r="G6634" s="14"/>
    </row>
    <row r="6635" spans="7:7">
      <c r="G6635" s="14"/>
    </row>
    <row r="6636" spans="7:7">
      <c r="G6636" s="14"/>
    </row>
    <row r="6637" spans="7:7">
      <c r="G6637" s="14"/>
    </row>
    <row r="6638" spans="7:7">
      <c r="G6638" s="14"/>
    </row>
    <row r="6639" spans="7:7">
      <c r="G6639" s="14"/>
    </row>
    <row r="6640" spans="7:7">
      <c r="G6640" s="14"/>
    </row>
    <row r="6641" spans="7:7">
      <c r="G6641" s="14"/>
    </row>
    <row r="6642" spans="7:7">
      <c r="G6642" s="14"/>
    </row>
    <row r="6643" spans="7:7">
      <c r="G6643" s="14"/>
    </row>
    <row r="6644" spans="7:7">
      <c r="G6644" s="14"/>
    </row>
    <row r="6645" spans="7:7">
      <c r="G6645" s="14"/>
    </row>
    <row r="6646" spans="7:7">
      <c r="G6646" s="14"/>
    </row>
    <row r="6647" spans="7:7">
      <c r="G6647" s="14"/>
    </row>
    <row r="6648" spans="7:7">
      <c r="G6648" s="14"/>
    </row>
    <row r="6649" spans="7:7">
      <c r="G6649" s="14"/>
    </row>
    <row r="6650" spans="7:7">
      <c r="G6650" s="14"/>
    </row>
    <row r="6651" spans="7:7">
      <c r="G6651" s="14"/>
    </row>
    <row r="6652" spans="7:7">
      <c r="G6652" s="14"/>
    </row>
    <row r="6653" spans="7:7">
      <c r="G6653" s="14"/>
    </row>
    <row r="6654" spans="7:7">
      <c r="G6654" s="14"/>
    </row>
    <row r="6655" spans="7:7">
      <c r="G6655" s="14"/>
    </row>
    <row r="6656" spans="7:7">
      <c r="G6656" s="14"/>
    </row>
    <row r="6657" spans="7:7">
      <c r="G6657" s="14"/>
    </row>
    <row r="6658" spans="7:7">
      <c r="G6658" s="14"/>
    </row>
    <row r="6659" spans="7:7">
      <c r="G6659" s="14"/>
    </row>
    <row r="6660" spans="7:7">
      <c r="G6660" s="14"/>
    </row>
    <row r="6661" spans="7:7">
      <c r="G6661" s="14"/>
    </row>
    <row r="6662" spans="7:7">
      <c r="G6662" s="14"/>
    </row>
    <row r="6663" spans="7:7">
      <c r="G6663" s="14"/>
    </row>
    <row r="6664" spans="7:7">
      <c r="G6664" s="14"/>
    </row>
    <row r="6665" spans="7:7">
      <c r="G6665" s="14"/>
    </row>
    <row r="6666" spans="7:7">
      <c r="G6666" s="14"/>
    </row>
    <row r="6667" spans="7:7">
      <c r="G6667" s="14"/>
    </row>
    <row r="6668" spans="7:7">
      <c r="G6668" s="14"/>
    </row>
    <row r="6669" spans="7:7">
      <c r="G6669" s="14"/>
    </row>
    <row r="6670" spans="7:7">
      <c r="G6670" s="14"/>
    </row>
    <row r="6671" spans="7:7">
      <c r="G6671" s="14"/>
    </row>
    <row r="6672" spans="7:7">
      <c r="G6672" s="14"/>
    </row>
    <row r="6673" spans="7:7">
      <c r="G6673" s="14"/>
    </row>
    <row r="6674" spans="7:7">
      <c r="G6674" s="14"/>
    </row>
    <row r="6675" spans="7:7">
      <c r="G6675" s="14"/>
    </row>
    <row r="6676" spans="7:7">
      <c r="G6676" s="14"/>
    </row>
    <row r="6677" spans="7:7">
      <c r="G6677" s="14"/>
    </row>
    <row r="6678" spans="7:7">
      <c r="G6678" s="14"/>
    </row>
    <row r="6679" spans="7:7">
      <c r="G6679" s="14"/>
    </row>
    <row r="6680" spans="7:7">
      <c r="G6680" s="14"/>
    </row>
    <row r="6681" spans="7:7">
      <c r="G6681" s="14"/>
    </row>
    <row r="6682" spans="7:7">
      <c r="G6682" s="14"/>
    </row>
    <row r="6683" spans="7:7">
      <c r="G6683" s="14"/>
    </row>
    <row r="6684" spans="7:7">
      <c r="G6684" s="14"/>
    </row>
    <row r="6685" spans="7:7">
      <c r="G6685" s="14"/>
    </row>
    <row r="6686" spans="7:7">
      <c r="G6686" s="14"/>
    </row>
    <row r="6687" spans="7:7">
      <c r="G6687" s="14"/>
    </row>
    <row r="6688" spans="7:7">
      <c r="G6688" s="14"/>
    </row>
    <row r="6689" spans="7:7">
      <c r="G6689" s="14"/>
    </row>
    <row r="6690" spans="7:7">
      <c r="G6690" s="14"/>
    </row>
    <row r="6691" spans="7:7">
      <c r="G6691" s="14"/>
    </row>
    <row r="6692" spans="7:7">
      <c r="G6692" s="14"/>
    </row>
    <row r="6693" spans="7:7">
      <c r="G6693" s="14"/>
    </row>
    <row r="6694" spans="7:7">
      <c r="G6694" s="14"/>
    </row>
    <row r="6695" spans="7:7">
      <c r="G6695" s="14"/>
    </row>
    <row r="6696" spans="7:7">
      <c r="G6696" s="14"/>
    </row>
    <row r="6697" spans="7:7">
      <c r="G6697" s="14"/>
    </row>
    <row r="6698" spans="7:7">
      <c r="G6698" s="14"/>
    </row>
    <row r="6699" spans="7:7">
      <c r="G6699" s="14"/>
    </row>
    <row r="6700" spans="7:7">
      <c r="G6700" s="14"/>
    </row>
    <row r="6701" spans="7:7">
      <c r="G6701" s="14"/>
    </row>
    <row r="6702" spans="7:7">
      <c r="G6702" s="14"/>
    </row>
    <row r="6703" spans="7:7">
      <c r="G6703" s="14"/>
    </row>
    <row r="6704" spans="7:7">
      <c r="G6704" s="14"/>
    </row>
    <row r="6705" spans="7:7">
      <c r="G6705" s="14"/>
    </row>
    <row r="6706" spans="7:7">
      <c r="G6706" s="14"/>
    </row>
    <row r="6707" spans="7:7">
      <c r="G6707" s="14"/>
    </row>
    <row r="6708" spans="7:7">
      <c r="G6708" s="14"/>
    </row>
    <row r="6709" spans="7:7">
      <c r="G6709" s="14"/>
    </row>
    <row r="6710" spans="7:7">
      <c r="G6710" s="14"/>
    </row>
    <row r="6711" spans="7:7">
      <c r="G6711" s="14"/>
    </row>
    <row r="6712" spans="7:7">
      <c r="G6712" s="14"/>
    </row>
    <row r="6713" spans="7:7">
      <c r="G6713" s="14"/>
    </row>
    <row r="6714" spans="7:7">
      <c r="G6714" s="14"/>
    </row>
    <row r="6715" spans="7:7">
      <c r="G6715" s="14"/>
    </row>
    <row r="6716" spans="7:7">
      <c r="G6716" s="14"/>
    </row>
    <row r="6717" spans="7:7">
      <c r="G6717" s="14"/>
    </row>
    <row r="6718" spans="7:7">
      <c r="G6718" s="14"/>
    </row>
    <row r="6719" spans="7:7">
      <c r="G6719" s="14"/>
    </row>
    <row r="6720" spans="7:7">
      <c r="G6720" s="14"/>
    </row>
    <row r="6721" spans="7:7">
      <c r="G6721" s="14"/>
    </row>
    <row r="6722" spans="7:7">
      <c r="G6722" s="14"/>
    </row>
    <row r="6723" spans="7:7">
      <c r="G6723" s="14"/>
    </row>
    <row r="6724" spans="7:7">
      <c r="G6724" s="14"/>
    </row>
    <row r="6725" spans="7:7">
      <c r="G6725" s="14"/>
    </row>
    <row r="6726" spans="7:7">
      <c r="G6726" s="14"/>
    </row>
    <row r="6727" spans="7:7">
      <c r="G6727" s="14"/>
    </row>
    <row r="6728" spans="7:7">
      <c r="G6728" s="14"/>
    </row>
    <row r="6729" spans="7:7">
      <c r="G6729" s="14"/>
    </row>
    <row r="6730" spans="7:7">
      <c r="G6730" s="14"/>
    </row>
    <row r="6731" spans="7:7">
      <c r="G6731" s="14"/>
    </row>
    <row r="6732" spans="7:7">
      <c r="G6732" s="14"/>
    </row>
    <row r="6733" spans="7:7">
      <c r="G6733" s="14"/>
    </row>
    <row r="6734" spans="7:7">
      <c r="G6734" s="14"/>
    </row>
    <row r="6735" spans="7:7">
      <c r="G6735" s="14"/>
    </row>
    <row r="6736" spans="7:7">
      <c r="G6736" s="14"/>
    </row>
    <row r="6737" spans="7:7">
      <c r="G6737" s="14"/>
    </row>
    <row r="6738" spans="7:7">
      <c r="G6738" s="14"/>
    </row>
    <row r="6739" spans="7:7">
      <c r="G6739" s="14"/>
    </row>
    <row r="6740" spans="7:7">
      <c r="G6740" s="14"/>
    </row>
    <row r="6741" spans="7:7">
      <c r="G6741" s="14"/>
    </row>
    <row r="6742" spans="7:7">
      <c r="G6742" s="14"/>
    </row>
    <row r="6743" spans="7:7">
      <c r="G6743" s="14"/>
    </row>
    <row r="6744" spans="7:7">
      <c r="G6744" s="14"/>
    </row>
    <row r="6745" spans="7:7">
      <c r="G6745" s="14"/>
    </row>
    <row r="6746" spans="7:7">
      <c r="G6746" s="14"/>
    </row>
    <row r="6747" spans="7:7">
      <c r="G6747" s="14"/>
    </row>
    <row r="6748" spans="7:7">
      <c r="G6748" s="14"/>
    </row>
    <row r="6749" spans="7:7">
      <c r="G6749" s="14"/>
    </row>
    <row r="6750" spans="7:7">
      <c r="G6750" s="14"/>
    </row>
    <row r="6751" spans="7:7">
      <c r="G6751" s="14"/>
    </row>
    <row r="6752" spans="7:7">
      <c r="G6752" s="14"/>
    </row>
    <row r="6753" spans="7:7">
      <c r="G6753" s="14"/>
    </row>
    <row r="6754" spans="7:7">
      <c r="G6754" s="14"/>
    </row>
    <row r="6755" spans="7:7">
      <c r="G6755" s="14"/>
    </row>
    <row r="6756" spans="7:7">
      <c r="G6756" s="14"/>
    </row>
    <row r="6757" spans="7:7">
      <c r="G6757" s="14"/>
    </row>
    <row r="6758" spans="7:7">
      <c r="G6758" s="14"/>
    </row>
    <row r="6759" spans="7:7">
      <c r="G6759" s="14"/>
    </row>
    <row r="6760" spans="7:7">
      <c r="G6760" s="14"/>
    </row>
    <row r="6761" spans="7:7">
      <c r="G6761" s="14"/>
    </row>
    <row r="6762" spans="7:7">
      <c r="G6762" s="14"/>
    </row>
    <row r="6763" spans="7:7">
      <c r="G6763" s="14"/>
    </row>
    <row r="6764" spans="7:7">
      <c r="G6764" s="14"/>
    </row>
    <row r="6765" spans="7:7">
      <c r="G6765" s="14"/>
    </row>
    <row r="6766" spans="7:7">
      <c r="G6766" s="14"/>
    </row>
    <row r="6767" spans="7:7">
      <c r="G6767" s="14"/>
    </row>
    <row r="6768" spans="7:7">
      <c r="G6768" s="14"/>
    </row>
    <row r="6769" spans="7:7">
      <c r="G6769" s="14"/>
    </row>
    <row r="6770" spans="7:7">
      <c r="G6770" s="14"/>
    </row>
    <row r="6771" spans="7:7">
      <c r="G6771" s="14"/>
    </row>
    <row r="6772" spans="7:7">
      <c r="G6772" s="14"/>
    </row>
    <row r="6773" spans="7:7">
      <c r="G6773" s="14"/>
    </row>
    <row r="6774" spans="7:7">
      <c r="G6774" s="14"/>
    </row>
    <row r="6775" spans="7:7">
      <c r="G6775" s="14"/>
    </row>
    <row r="6776" spans="7:7">
      <c r="G6776" s="14"/>
    </row>
    <row r="6777" spans="7:7">
      <c r="G6777" s="14"/>
    </row>
    <row r="6778" spans="7:7">
      <c r="G6778" s="14"/>
    </row>
    <row r="6779" spans="7:7">
      <c r="G6779" s="14"/>
    </row>
    <row r="6780" spans="7:7">
      <c r="G6780" s="14"/>
    </row>
    <row r="6781" spans="7:7">
      <c r="G6781" s="14"/>
    </row>
    <row r="6782" spans="7:7">
      <c r="G6782" s="14"/>
    </row>
    <row r="6783" spans="7:7">
      <c r="G6783" s="14"/>
    </row>
    <row r="6784" spans="7:7">
      <c r="G6784" s="14"/>
    </row>
    <row r="6785" spans="7:7">
      <c r="G6785" s="14"/>
    </row>
    <row r="6786" spans="7:7">
      <c r="G6786" s="14"/>
    </row>
    <row r="6787" spans="7:7">
      <c r="G6787" s="14"/>
    </row>
    <row r="6788" spans="7:7">
      <c r="G6788" s="14"/>
    </row>
    <row r="6789" spans="7:7">
      <c r="G6789" s="14"/>
    </row>
    <row r="6790" spans="7:7">
      <c r="G6790" s="14"/>
    </row>
    <row r="6791" spans="7:7">
      <c r="G6791" s="14"/>
    </row>
    <row r="6792" spans="7:7">
      <c r="G6792" s="14"/>
    </row>
    <row r="6793" spans="7:7">
      <c r="G6793" s="14"/>
    </row>
    <row r="6794" spans="7:7">
      <c r="G6794" s="14"/>
    </row>
    <row r="6795" spans="7:7">
      <c r="G6795" s="14"/>
    </row>
    <row r="6796" spans="7:7">
      <c r="G6796" s="14"/>
    </row>
    <row r="6797" spans="7:7">
      <c r="G6797" s="14"/>
    </row>
    <row r="6798" spans="7:7">
      <c r="G6798" s="14"/>
    </row>
    <row r="6799" spans="7:7">
      <c r="G6799" s="14"/>
    </row>
    <row r="6800" spans="7:7">
      <c r="G6800" s="14"/>
    </row>
    <row r="6801" spans="7:7">
      <c r="G6801" s="14"/>
    </row>
    <row r="6802" spans="7:7">
      <c r="G6802" s="14"/>
    </row>
    <row r="6803" spans="7:7">
      <c r="G6803" s="14"/>
    </row>
    <row r="6804" spans="7:7">
      <c r="G6804" s="14"/>
    </row>
    <row r="6805" spans="7:7">
      <c r="G6805" s="14"/>
    </row>
    <row r="6806" spans="7:7">
      <c r="G6806" s="14"/>
    </row>
    <row r="6807" spans="7:7">
      <c r="G6807" s="14"/>
    </row>
    <row r="6808" spans="7:7">
      <c r="G6808" s="14"/>
    </row>
    <row r="6809" spans="7:7">
      <c r="G6809" s="14"/>
    </row>
    <row r="6810" spans="7:7">
      <c r="G6810" s="14"/>
    </row>
    <row r="6811" spans="7:7">
      <c r="G6811" s="14"/>
    </row>
    <row r="6812" spans="7:7">
      <c r="G6812" s="14"/>
    </row>
    <row r="6813" spans="7:7">
      <c r="G6813" s="14"/>
    </row>
    <row r="6814" spans="7:7">
      <c r="G6814" s="14"/>
    </row>
    <row r="6815" spans="7:7">
      <c r="G6815" s="14"/>
    </row>
    <row r="6816" spans="7:7">
      <c r="G6816" s="14"/>
    </row>
    <row r="6817" spans="7:7">
      <c r="G6817" s="14"/>
    </row>
    <row r="6818" spans="7:7">
      <c r="G6818" s="14"/>
    </row>
    <row r="6819" spans="7:7">
      <c r="G6819" s="14"/>
    </row>
    <row r="6820" spans="7:7">
      <c r="G6820" s="14"/>
    </row>
    <row r="6821" spans="7:7">
      <c r="G6821" s="14"/>
    </row>
    <row r="6822" spans="7:7">
      <c r="G6822" s="14"/>
    </row>
    <row r="6823" spans="7:7">
      <c r="G6823" s="14"/>
    </row>
    <row r="6824" spans="7:7">
      <c r="G6824" s="14"/>
    </row>
    <row r="6825" spans="7:7">
      <c r="G6825" s="14"/>
    </row>
    <row r="6826" spans="7:7">
      <c r="G6826" s="14"/>
    </row>
    <row r="6827" spans="7:7">
      <c r="G6827" s="14"/>
    </row>
    <row r="6828" spans="7:7">
      <c r="G6828" s="14"/>
    </row>
    <row r="6829" spans="7:7">
      <c r="G6829" s="14"/>
    </row>
    <row r="6830" spans="7:7">
      <c r="G6830" s="14"/>
    </row>
    <row r="6831" spans="7:7">
      <c r="G6831" s="14"/>
    </row>
    <row r="6832" spans="7:7">
      <c r="G6832" s="14"/>
    </row>
    <row r="6833" spans="7:7">
      <c r="G6833" s="14"/>
    </row>
    <row r="6834" spans="7:7">
      <c r="G6834" s="14"/>
    </row>
    <row r="6835" spans="7:7">
      <c r="G6835" s="14"/>
    </row>
    <row r="6836" spans="7:7">
      <c r="G6836" s="14"/>
    </row>
    <row r="6837" spans="7:7">
      <c r="G6837" s="14"/>
    </row>
    <row r="6838" spans="7:7">
      <c r="G6838" s="14"/>
    </row>
    <row r="6839" spans="7:7">
      <c r="G6839" s="14"/>
    </row>
    <row r="6840" spans="7:7">
      <c r="G6840" s="14"/>
    </row>
    <row r="6841" spans="7:7">
      <c r="G6841" s="14"/>
    </row>
    <row r="6842" spans="7:7">
      <c r="G6842" s="14"/>
    </row>
    <row r="6843" spans="7:7">
      <c r="G6843" s="14"/>
    </row>
    <row r="6844" spans="7:7">
      <c r="G6844" s="14"/>
    </row>
    <row r="6845" spans="7:7">
      <c r="G6845" s="14"/>
    </row>
    <row r="6846" spans="7:7">
      <c r="G6846" s="14"/>
    </row>
    <row r="6847" spans="7:7">
      <c r="G6847" s="14"/>
    </row>
    <row r="6848" spans="7:7">
      <c r="G6848" s="14"/>
    </row>
    <row r="6849" spans="7:7">
      <c r="G6849" s="14"/>
    </row>
    <row r="6850" spans="7:7">
      <c r="G6850" s="14"/>
    </row>
    <row r="6851" spans="7:7">
      <c r="G6851" s="14"/>
    </row>
    <row r="6852" spans="7:7">
      <c r="G6852" s="14"/>
    </row>
    <row r="6853" spans="7:7">
      <c r="G6853" s="14"/>
    </row>
    <row r="6854" spans="7:7">
      <c r="G6854" s="14"/>
    </row>
    <row r="6855" spans="7:7">
      <c r="G6855" s="14"/>
    </row>
    <row r="6856" spans="7:7">
      <c r="G6856" s="14"/>
    </row>
    <row r="6857" spans="7:7">
      <c r="G6857" s="14"/>
    </row>
    <row r="6858" spans="7:7">
      <c r="G6858" s="14"/>
    </row>
    <row r="6859" spans="7:7">
      <c r="G6859" s="14"/>
    </row>
    <row r="6860" spans="7:7">
      <c r="G6860" s="14"/>
    </row>
    <row r="6861" spans="7:7">
      <c r="G6861" s="14"/>
    </row>
    <row r="6862" spans="7:7">
      <c r="G6862" s="14"/>
    </row>
    <row r="6863" spans="7:7">
      <c r="G6863" s="14"/>
    </row>
    <row r="6864" spans="7:7">
      <c r="G6864" s="14"/>
    </row>
    <row r="6865" spans="7:7">
      <c r="G6865" s="14"/>
    </row>
    <row r="6866" spans="7:7">
      <c r="G6866" s="14"/>
    </row>
    <row r="6867" spans="7:7">
      <c r="G6867" s="14"/>
    </row>
    <row r="6868" spans="7:7">
      <c r="G6868" s="14"/>
    </row>
    <row r="6869" spans="7:7">
      <c r="G6869" s="14"/>
    </row>
    <row r="6870" spans="7:7">
      <c r="G6870" s="14"/>
    </row>
    <row r="6871" spans="7:7">
      <c r="G6871" s="14"/>
    </row>
    <row r="6872" spans="7:7">
      <c r="G6872" s="14"/>
    </row>
    <row r="6873" spans="7:7">
      <c r="G6873" s="14"/>
    </row>
    <row r="6874" spans="7:7">
      <c r="G6874" s="14"/>
    </row>
    <row r="6875" spans="7:7">
      <c r="G6875" s="14"/>
    </row>
    <row r="6876" spans="7:7">
      <c r="G6876" s="14"/>
    </row>
    <row r="6877" spans="7:7">
      <c r="G6877" s="14"/>
    </row>
    <row r="6878" spans="7:7">
      <c r="G6878" s="14"/>
    </row>
    <row r="6879" spans="7:7">
      <c r="G6879" s="14"/>
    </row>
    <row r="6880" spans="7:7">
      <c r="G6880" s="14"/>
    </row>
    <row r="6881" spans="7:7">
      <c r="G6881" s="14"/>
    </row>
    <row r="6882" spans="7:7">
      <c r="G6882" s="14"/>
    </row>
    <row r="6883" spans="7:7">
      <c r="G6883" s="14"/>
    </row>
    <row r="6884" spans="7:7">
      <c r="G6884" s="14"/>
    </row>
    <row r="6885" spans="7:7">
      <c r="G6885" s="14"/>
    </row>
    <row r="6886" spans="7:7">
      <c r="G6886" s="14"/>
    </row>
    <row r="6887" spans="7:7">
      <c r="G6887" s="14"/>
    </row>
    <row r="6888" spans="7:7">
      <c r="G6888" s="14"/>
    </row>
    <row r="6889" spans="7:7">
      <c r="G6889" s="14"/>
    </row>
    <row r="6890" spans="7:7">
      <c r="G6890" s="14"/>
    </row>
    <row r="6891" spans="7:7">
      <c r="G6891" s="14"/>
    </row>
    <row r="6892" spans="7:7">
      <c r="G6892" s="14"/>
    </row>
    <row r="6893" spans="7:7">
      <c r="G6893" s="14"/>
    </row>
    <row r="6894" spans="7:7">
      <c r="G6894" s="14"/>
    </row>
    <row r="6895" spans="7:7">
      <c r="G6895" s="14"/>
    </row>
    <row r="6896" spans="7:7">
      <c r="G6896" s="14"/>
    </row>
    <row r="6897" spans="7:7">
      <c r="G6897" s="14"/>
    </row>
    <row r="6898" spans="7:7">
      <c r="G6898" s="14"/>
    </row>
    <row r="6899" spans="7:7">
      <c r="G6899" s="14"/>
    </row>
    <row r="6900" spans="7:7">
      <c r="G6900" s="14"/>
    </row>
    <row r="6901" spans="7:7">
      <c r="G6901" s="14"/>
    </row>
    <row r="6902" spans="7:7">
      <c r="G6902" s="14"/>
    </row>
    <row r="6903" spans="7:7">
      <c r="G6903" s="14"/>
    </row>
    <row r="6904" spans="7:7">
      <c r="G6904" s="14"/>
    </row>
    <row r="6905" spans="7:7">
      <c r="G6905" s="14"/>
    </row>
    <row r="6906" spans="7:7">
      <c r="G6906" s="14"/>
    </row>
    <row r="6907" spans="7:7">
      <c r="G6907" s="14"/>
    </row>
    <row r="6908" spans="7:7">
      <c r="G6908" s="14"/>
    </row>
    <row r="6909" spans="7:7">
      <c r="G6909" s="14"/>
    </row>
    <row r="6910" spans="7:7">
      <c r="G6910" s="14"/>
    </row>
    <row r="6911" spans="7:7">
      <c r="G6911" s="14"/>
    </row>
    <row r="6912" spans="7:7">
      <c r="G6912" s="14"/>
    </row>
    <row r="6913" spans="7:7">
      <c r="G6913" s="14"/>
    </row>
    <row r="6914" spans="7:7">
      <c r="G6914" s="14"/>
    </row>
    <row r="6915" spans="7:7">
      <c r="G6915" s="14"/>
    </row>
    <row r="6916" spans="7:7">
      <c r="G6916" s="14"/>
    </row>
    <row r="6917" spans="7:7">
      <c r="G6917" s="14"/>
    </row>
    <row r="6918" spans="7:7">
      <c r="G6918" s="14"/>
    </row>
    <row r="6919" spans="7:7">
      <c r="G6919" s="14"/>
    </row>
    <row r="6920" spans="7:7">
      <c r="G6920" s="14"/>
    </row>
    <row r="6921" spans="7:7">
      <c r="G6921" s="14"/>
    </row>
    <row r="6922" spans="7:7">
      <c r="G6922" s="14"/>
    </row>
    <row r="6923" spans="7:7">
      <c r="G6923" s="14"/>
    </row>
    <row r="6924" spans="7:7">
      <c r="G6924" s="14"/>
    </row>
    <row r="6925" spans="7:7">
      <c r="G6925" s="14"/>
    </row>
    <row r="6926" spans="7:7">
      <c r="G6926" s="14"/>
    </row>
    <row r="6927" spans="7:7">
      <c r="G6927" s="14"/>
    </row>
    <row r="6928" spans="7:7">
      <c r="G6928" s="14"/>
    </row>
    <row r="6929" spans="7:7">
      <c r="G6929" s="14"/>
    </row>
    <row r="6930" spans="7:7">
      <c r="G6930" s="14"/>
    </row>
    <row r="6931" spans="7:7">
      <c r="G6931" s="14"/>
    </row>
    <row r="6932" spans="7:7">
      <c r="G6932" s="14"/>
    </row>
    <row r="6933" spans="7:7">
      <c r="G6933" s="14"/>
    </row>
    <row r="6934" spans="7:7">
      <c r="G6934" s="14"/>
    </row>
    <row r="6935" spans="7:7">
      <c r="G6935" s="14"/>
    </row>
    <row r="6936" spans="7:7">
      <c r="G6936" s="14"/>
    </row>
    <row r="6937" spans="7:7">
      <c r="G6937" s="14"/>
    </row>
    <row r="6938" spans="7:7">
      <c r="G6938" s="14"/>
    </row>
    <row r="6939" spans="7:7">
      <c r="G6939" s="14"/>
    </row>
    <row r="6940" spans="7:7">
      <c r="G6940" s="14"/>
    </row>
    <row r="6941" spans="7:7">
      <c r="G6941" s="14"/>
    </row>
    <row r="6942" spans="7:7">
      <c r="G6942" s="14"/>
    </row>
    <row r="6943" spans="7:7">
      <c r="G6943" s="14"/>
    </row>
    <row r="6944" spans="7:7">
      <c r="G6944" s="14"/>
    </row>
    <row r="6945" spans="7:7">
      <c r="G6945" s="14"/>
    </row>
    <row r="6946" spans="7:7">
      <c r="G6946" s="14"/>
    </row>
    <row r="6947" spans="7:7">
      <c r="G6947" s="14"/>
    </row>
    <row r="6948" spans="7:7">
      <c r="G6948" s="14"/>
    </row>
    <row r="6949" spans="7:7">
      <c r="G6949" s="14"/>
    </row>
    <row r="6950" spans="7:7">
      <c r="G6950" s="14"/>
    </row>
    <row r="6951" spans="7:7">
      <c r="G6951" s="14"/>
    </row>
    <row r="6952" spans="7:7">
      <c r="G6952" s="14"/>
    </row>
    <row r="6953" spans="7:7">
      <c r="G6953" s="14"/>
    </row>
    <row r="6954" spans="7:7">
      <c r="G6954" s="14"/>
    </row>
    <row r="6955" spans="7:7">
      <c r="G6955" s="14"/>
    </row>
    <row r="6956" spans="7:7">
      <c r="G6956" s="14"/>
    </row>
    <row r="6957" spans="7:7">
      <c r="G6957" s="14"/>
    </row>
    <row r="6958" spans="7:7">
      <c r="G6958" s="14"/>
    </row>
    <row r="6959" spans="7:7">
      <c r="G6959" s="14"/>
    </row>
    <row r="6960" spans="7:7">
      <c r="G6960" s="14"/>
    </row>
    <row r="6961" spans="7:7">
      <c r="G6961" s="14"/>
    </row>
    <row r="6962" spans="7:7">
      <c r="G6962" s="14"/>
    </row>
    <row r="6963" spans="7:7">
      <c r="G6963" s="14"/>
    </row>
    <row r="6964" spans="7:7">
      <c r="G6964" s="14"/>
    </row>
    <row r="6965" spans="7:7">
      <c r="G6965" s="14"/>
    </row>
    <row r="6966" spans="7:7">
      <c r="G6966" s="14"/>
    </row>
    <row r="6967" spans="7:7">
      <c r="G6967" s="14"/>
    </row>
    <row r="6968" spans="7:7">
      <c r="G6968" s="14"/>
    </row>
    <row r="6969" spans="7:7">
      <c r="G6969" s="14"/>
    </row>
    <row r="6970" spans="7:7">
      <c r="G6970" s="14"/>
    </row>
    <row r="6971" spans="7:7">
      <c r="G6971" s="14"/>
    </row>
    <row r="6972" spans="7:7">
      <c r="G6972" s="14"/>
    </row>
    <row r="6973" spans="7:7">
      <c r="G6973" s="14"/>
    </row>
    <row r="6974" spans="7:7">
      <c r="G6974" s="14"/>
    </row>
    <row r="6975" spans="7:7">
      <c r="G6975" s="14"/>
    </row>
    <row r="6976" spans="7:7">
      <c r="G6976" s="14"/>
    </row>
    <row r="6977" spans="7:7">
      <c r="G6977" s="14"/>
    </row>
    <row r="6978" spans="7:7">
      <c r="G6978" s="14"/>
    </row>
    <row r="6979" spans="7:7">
      <c r="G6979" s="14"/>
    </row>
    <row r="6980" spans="7:7">
      <c r="G6980" s="14"/>
    </row>
    <row r="6981" spans="7:7">
      <c r="G6981" s="14"/>
    </row>
    <row r="6982" spans="7:7">
      <c r="G6982" s="14"/>
    </row>
    <row r="6983" spans="7:7">
      <c r="G6983" s="14"/>
    </row>
    <row r="6984" spans="7:7">
      <c r="G6984" s="14"/>
    </row>
    <row r="6985" spans="7:7">
      <c r="G6985" s="14"/>
    </row>
    <row r="6986" spans="7:7">
      <c r="G6986" s="14"/>
    </row>
    <row r="6987" spans="7:7">
      <c r="G6987" s="14"/>
    </row>
    <row r="6988" spans="7:7">
      <c r="G6988" s="14"/>
    </row>
    <row r="6989" spans="7:7">
      <c r="G6989" s="14"/>
    </row>
    <row r="6990" spans="7:7">
      <c r="G6990" s="14"/>
    </row>
    <row r="6991" spans="7:7">
      <c r="G6991" s="14"/>
    </row>
    <row r="6992" spans="7:7">
      <c r="G6992" s="14"/>
    </row>
    <row r="6993" spans="7:7">
      <c r="G6993" s="14"/>
    </row>
    <row r="6994" spans="7:7">
      <c r="G6994" s="14"/>
    </row>
    <row r="6995" spans="7:7">
      <c r="G6995" s="14"/>
    </row>
    <row r="6996" spans="7:7">
      <c r="G6996" s="14"/>
    </row>
    <row r="6997" spans="7:7">
      <c r="G6997" s="14"/>
    </row>
    <row r="6998" spans="7:7">
      <c r="G6998" s="14"/>
    </row>
    <row r="6999" spans="7:7">
      <c r="G6999" s="14"/>
    </row>
    <row r="7000" spans="7:7">
      <c r="G7000" s="14"/>
    </row>
    <row r="7001" spans="7:7">
      <c r="G7001" s="14"/>
    </row>
    <row r="7002" spans="7:7">
      <c r="G7002" s="14"/>
    </row>
    <row r="7003" spans="7:7">
      <c r="G7003" s="14"/>
    </row>
    <row r="7004" spans="7:7">
      <c r="G7004" s="14"/>
    </row>
    <row r="7005" spans="7:7">
      <c r="G7005" s="14"/>
    </row>
    <row r="7006" spans="7:7">
      <c r="G7006" s="14"/>
    </row>
    <row r="7007" spans="7:7">
      <c r="G7007" s="14"/>
    </row>
    <row r="7008" spans="7:7">
      <c r="G7008" s="14"/>
    </row>
    <row r="7009" spans="7:7">
      <c r="G7009" s="14"/>
    </row>
    <row r="7010" spans="7:7">
      <c r="G7010" s="14"/>
    </row>
    <row r="7011" spans="7:7">
      <c r="G7011" s="14"/>
    </row>
    <row r="7012" spans="7:7">
      <c r="G7012" s="14"/>
    </row>
    <row r="7013" spans="7:7">
      <c r="G7013" s="14"/>
    </row>
    <row r="7014" spans="7:7">
      <c r="G7014" s="14"/>
    </row>
    <row r="7015" spans="7:7">
      <c r="G7015" s="14"/>
    </row>
    <row r="7016" spans="7:7">
      <c r="G7016" s="14"/>
    </row>
    <row r="7017" spans="7:7">
      <c r="G7017" s="14"/>
    </row>
    <row r="7018" spans="7:7">
      <c r="G7018" s="14"/>
    </row>
    <row r="7019" spans="7:7">
      <c r="G7019" s="14"/>
    </row>
    <row r="7020" spans="7:7">
      <c r="G7020" s="14"/>
    </row>
    <row r="7021" spans="7:7">
      <c r="G7021" s="14"/>
    </row>
    <row r="7022" spans="7:7">
      <c r="G7022" s="14"/>
    </row>
    <row r="7023" spans="7:7">
      <c r="G7023" s="14"/>
    </row>
    <row r="7024" spans="7:7">
      <c r="G7024" s="14"/>
    </row>
    <row r="7025" spans="7:7">
      <c r="G7025" s="14"/>
    </row>
    <row r="7026" spans="7:7">
      <c r="G7026" s="14"/>
    </row>
    <row r="7027" spans="7:7">
      <c r="G7027" s="14"/>
    </row>
    <row r="7028" spans="7:7">
      <c r="G7028" s="14"/>
    </row>
    <row r="7029" spans="7:7">
      <c r="G7029" s="14"/>
    </row>
    <row r="7030" spans="7:7">
      <c r="G7030" s="14"/>
    </row>
    <row r="7031" spans="7:7">
      <c r="G7031" s="14"/>
    </row>
    <row r="7032" spans="7:7">
      <c r="G7032" s="14"/>
    </row>
    <row r="7033" spans="7:7">
      <c r="G7033" s="14"/>
    </row>
    <row r="7034" spans="7:7">
      <c r="G7034" s="14"/>
    </row>
    <row r="7035" spans="7:7">
      <c r="G7035" s="14"/>
    </row>
    <row r="7036" spans="7:7">
      <c r="G7036" s="14"/>
    </row>
    <row r="7037" spans="7:7">
      <c r="G7037" s="14"/>
    </row>
    <row r="7038" spans="7:7">
      <c r="G7038" s="14"/>
    </row>
    <row r="7039" spans="7:7">
      <c r="G7039" s="14"/>
    </row>
    <row r="7040" spans="7:7">
      <c r="G7040" s="14"/>
    </row>
    <row r="7041" spans="7:7">
      <c r="G7041" s="14"/>
    </row>
    <row r="7042" spans="7:7">
      <c r="G7042" s="14"/>
    </row>
    <row r="7043" spans="7:7">
      <c r="G7043" s="14"/>
    </row>
    <row r="7044" spans="7:7">
      <c r="G7044" s="14"/>
    </row>
    <row r="7045" spans="7:7">
      <c r="G7045" s="14"/>
    </row>
    <row r="7046" spans="7:7">
      <c r="G7046" s="14"/>
    </row>
    <row r="7047" spans="7:7">
      <c r="G7047" s="14"/>
    </row>
    <row r="7048" spans="7:7">
      <c r="G7048" s="14"/>
    </row>
    <row r="7049" spans="7:7">
      <c r="G7049" s="14"/>
    </row>
    <row r="7050" spans="7:7">
      <c r="G7050" s="14"/>
    </row>
    <row r="7051" spans="7:7">
      <c r="G7051" s="14"/>
    </row>
    <row r="7052" spans="7:7">
      <c r="G7052" s="14"/>
    </row>
    <row r="7053" spans="7:7">
      <c r="G7053" s="14"/>
    </row>
    <row r="7054" spans="7:7">
      <c r="G7054" s="14"/>
    </row>
    <row r="7055" spans="7:7">
      <c r="G7055" s="14"/>
    </row>
    <row r="7056" spans="7:7">
      <c r="G7056" s="14"/>
    </row>
    <row r="7057" spans="7:7">
      <c r="G7057" s="14"/>
    </row>
    <row r="7058" spans="7:7">
      <c r="G7058" s="14"/>
    </row>
    <row r="7059" spans="7:7">
      <c r="G7059" s="14"/>
    </row>
    <row r="7060" spans="7:7">
      <c r="G7060" s="14"/>
    </row>
    <row r="7061" spans="7:7">
      <c r="G7061" s="14"/>
    </row>
    <row r="7062" spans="7:7">
      <c r="G7062" s="14"/>
    </row>
    <row r="7063" spans="7:7">
      <c r="G7063" s="14"/>
    </row>
    <row r="7064" spans="7:7">
      <c r="G7064" s="14"/>
    </row>
    <row r="7065" spans="7:7">
      <c r="G7065" s="14"/>
    </row>
    <row r="7066" spans="7:7">
      <c r="G7066" s="14"/>
    </row>
    <row r="7067" spans="7:7">
      <c r="G7067" s="14"/>
    </row>
    <row r="7068" spans="7:7">
      <c r="G7068" s="14"/>
    </row>
    <row r="7069" spans="7:7">
      <c r="G7069" s="14"/>
    </row>
    <row r="7070" spans="7:7">
      <c r="G7070" s="14"/>
    </row>
    <row r="7071" spans="7:7">
      <c r="G7071" s="14"/>
    </row>
    <row r="7072" spans="7:7">
      <c r="G7072" s="14"/>
    </row>
    <row r="7073" spans="7:7">
      <c r="G7073" s="14"/>
    </row>
    <row r="7074" spans="7:7">
      <c r="G7074" s="14"/>
    </row>
    <row r="7075" spans="7:7">
      <c r="G7075" s="14"/>
    </row>
    <row r="7076" spans="7:7">
      <c r="G7076" s="14"/>
    </row>
    <row r="7077" spans="7:7">
      <c r="G7077" s="14"/>
    </row>
    <row r="7078" spans="7:7">
      <c r="G7078" s="14"/>
    </row>
    <row r="7079" spans="7:7">
      <c r="G7079" s="14"/>
    </row>
    <row r="7080" spans="7:7">
      <c r="G7080" s="14"/>
    </row>
    <row r="7081" spans="7:7">
      <c r="G7081" s="14"/>
    </row>
    <row r="7082" spans="7:7">
      <c r="G7082" s="14"/>
    </row>
    <row r="7083" spans="7:7">
      <c r="G7083" s="14"/>
    </row>
    <row r="7084" spans="7:7">
      <c r="G7084" s="14"/>
    </row>
    <row r="7085" spans="7:7">
      <c r="G7085" s="14"/>
    </row>
    <row r="7086" spans="7:7">
      <c r="G7086" s="14"/>
    </row>
    <row r="7087" spans="7:7">
      <c r="G7087" s="14"/>
    </row>
    <row r="7088" spans="7:7">
      <c r="G7088" s="14"/>
    </row>
    <row r="7089" spans="7:7">
      <c r="G7089" s="14"/>
    </row>
    <row r="7090" spans="7:7">
      <c r="G7090" s="14"/>
    </row>
    <row r="7091" spans="7:7">
      <c r="G7091" s="14"/>
    </row>
    <row r="7092" spans="7:7">
      <c r="G7092" s="14"/>
    </row>
    <row r="7093" spans="7:7">
      <c r="G7093" s="14"/>
    </row>
    <row r="7094" spans="7:7">
      <c r="G7094" s="14"/>
    </row>
    <row r="7095" spans="7:7">
      <c r="G7095" s="14"/>
    </row>
    <row r="7096" spans="7:7">
      <c r="G7096" s="14"/>
    </row>
    <row r="7097" spans="7:7">
      <c r="G7097" s="14"/>
    </row>
    <row r="7098" spans="7:7">
      <c r="G7098" s="14"/>
    </row>
    <row r="7099" spans="7:7">
      <c r="G7099" s="14"/>
    </row>
    <row r="7100" spans="7:7">
      <c r="G7100" s="14"/>
    </row>
    <row r="7101" spans="7:7">
      <c r="G7101" s="14"/>
    </row>
    <row r="7102" spans="7:7">
      <c r="G7102" s="14"/>
    </row>
    <row r="7103" spans="7:7">
      <c r="G7103" s="14"/>
    </row>
    <row r="7104" spans="7:7">
      <c r="G7104" s="14"/>
    </row>
    <row r="7105" spans="7:7">
      <c r="G7105" s="14"/>
    </row>
    <row r="7106" spans="7:7">
      <c r="G7106" s="14"/>
    </row>
    <row r="7107" spans="7:7">
      <c r="G7107" s="14"/>
    </row>
    <row r="7108" spans="7:7">
      <c r="G7108" s="14"/>
    </row>
    <row r="7109" spans="7:7">
      <c r="G7109" s="14"/>
    </row>
    <row r="7110" spans="7:7">
      <c r="G7110" s="14"/>
    </row>
    <row r="7111" spans="7:7">
      <c r="G7111" s="14"/>
    </row>
    <row r="7112" spans="7:7">
      <c r="G7112" s="14"/>
    </row>
    <row r="7113" spans="7:7">
      <c r="G7113" s="14"/>
    </row>
    <row r="7114" spans="7:7">
      <c r="G7114" s="14"/>
    </row>
    <row r="7115" spans="7:7">
      <c r="G7115" s="14"/>
    </row>
    <row r="7116" spans="7:7">
      <c r="G7116" s="14"/>
    </row>
    <row r="7117" spans="7:7">
      <c r="G7117" s="14"/>
    </row>
    <row r="7118" spans="7:7">
      <c r="G7118" s="14"/>
    </row>
    <row r="7119" spans="7:7">
      <c r="G7119" s="14"/>
    </row>
    <row r="7120" spans="7:7">
      <c r="G7120" s="14"/>
    </row>
    <row r="7121" spans="7:7">
      <c r="G7121" s="14"/>
    </row>
    <row r="7122" spans="7:7">
      <c r="G7122" s="14"/>
    </row>
    <row r="7123" spans="7:7">
      <c r="G7123" s="14"/>
    </row>
    <row r="7124" spans="7:7">
      <c r="G7124" s="14"/>
    </row>
    <row r="7125" spans="7:7">
      <c r="G7125" s="14"/>
    </row>
    <row r="7126" spans="7:7">
      <c r="G7126" s="14"/>
    </row>
    <row r="7127" spans="7:7">
      <c r="G7127" s="14"/>
    </row>
    <row r="7128" spans="7:7">
      <c r="G7128" s="14"/>
    </row>
    <row r="7129" spans="7:7">
      <c r="G7129" s="14"/>
    </row>
    <row r="7130" spans="7:7">
      <c r="G7130" s="14"/>
    </row>
    <row r="7131" spans="7:7">
      <c r="G7131" s="14"/>
    </row>
    <row r="7132" spans="7:7">
      <c r="G7132" s="14"/>
    </row>
    <row r="7133" spans="7:7">
      <c r="G7133" s="14"/>
    </row>
    <row r="7134" spans="7:7">
      <c r="G7134" s="14"/>
    </row>
    <row r="7135" spans="7:7">
      <c r="G7135" s="14"/>
    </row>
    <row r="7136" spans="7:7">
      <c r="G7136" s="14"/>
    </row>
    <row r="7137" spans="7:7">
      <c r="G7137" s="14"/>
    </row>
    <row r="7138" spans="7:7">
      <c r="G7138" s="14"/>
    </row>
    <row r="7139" spans="7:7">
      <c r="G7139" s="14"/>
    </row>
    <row r="7140" spans="7:7">
      <c r="G7140" s="14"/>
    </row>
    <row r="7141" spans="7:7">
      <c r="G7141" s="14"/>
    </row>
    <row r="7142" spans="7:7">
      <c r="G7142" s="14"/>
    </row>
    <row r="7143" spans="7:7">
      <c r="G7143" s="14"/>
    </row>
    <row r="7144" spans="7:7">
      <c r="G7144" s="14"/>
    </row>
    <row r="7145" spans="7:7">
      <c r="G7145" s="14"/>
    </row>
    <row r="7146" spans="7:7">
      <c r="G7146" s="14"/>
    </row>
    <row r="7147" spans="7:7">
      <c r="G7147" s="14"/>
    </row>
    <row r="7148" spans="7:7">
      <c r="G7148" s="14"/>
    </row>
    <row r="7149" spans="7:7">
      <c r="G7149" s="14"/>
    </row>
    <row r="7150" spans="7:7">
      <c r="G7150" s="14"/>
    </row>
    <row r="7151" spans="7:7">
      <c r="G7151" s="14"/>
    </row>
    <row r="7152" spans="7:7">
      <c r="G7152" s="14"/>
    </row>
    <row r="7153" spans="7:7">
      <c r="G7153" s="14"/>
    </row>
    <row r="7154" spans="7:7">
      <c r="G7154" s="14"/>
    </row>
    <row r="7155" spans="7:7">
      <c r="G7155" s="14"/>
    </row>
    <row r="7156" spans="7:7">
      <c r="G7156" s="14"/>
    </row>
    <row r="7157" spans="7:7">
      <c r="G7157" s="14"/>
    </row>
    <row r="7158" spans="7:7">
      <c r="G7158" s="14"/>
    </row>
    <row r="7159" spans="7:7">
      <c r="G7159" s="14"/>
    </row>
    <row r="7160" spans="7:7">
      <c r="G7160" s="14"/>
    </row>
    <row r="7161" spans="7:7">
      <c r="G7161" s="14"/>
    </row>
    <row r="7162" spans="7:7">
      <c r="G7162" s="14"/>
    </row>
    <row r="7163" spans="7:7">
      <c r="G7163" s="14"/>
    </row>
    <row r="7164" spans="7:7">
      <c r="G7164" s="14"/>
    </row>
    <row r="7165" spans="7:7">
      <c r="G7165" s="14"/>
    </row>
    <row r="7166" spans="7:7">
      <c r="G7166" s="14"/>
    </row>
    <row r="7167" spans="7:7">
      <c r="G7167" s="14"/>
    </row>
    <row r="7168" spans="7:7">
      <c r="G7168" s="14"/>
    </row>
    <row r="7169" spans="7:7">
      <c r="G7169" s="14"/>
    </row>
    <row r="7170" spans="7:7">
      <c r="G7170" s="14"/>
    </row>
    <row r="7171" spans="7:7">
      <c r="G7171" s="14"/>
    </row>
    <row r="7172" spans="7:7">
      <c r="G7172" s="14"/>
    </row>
    <row r="7173" spans="7:7">
      <c r="G7173" s="14"/>
    </row>
    <row r="7174" spans="7:7">
      <c r="G7174" s="14"/>
    </row>
    <row r="7175" spans="7:7">
      <c r="G7175" s="14"/>
    </row>
    <row r="7176" spans="7:7">
      <c r="G7176" s="14"/>
    </row>
    <row r="7177" spans="7:7">
      <c r="G7177" s="14"/>
    </row>
    <row r="7178" spans="7:7">
      <c r="G7178" s="14"/>
    </row>
    <row r="7179" spans="7:7">
      <c r="G7179" s="14"/>
    </row>
    <row r="7180" spans="7:7">
      <c r="G7180" s="14"/>
    </row>
    <row r="7181" spans="7:7">
      <c r="G7181" s="14"/>
    </row>
    <row r="7182" spans="7:7">
      <c r="G7182" s="14"/>
    </row>
    <row r="7183" spans="7:7">
      <c r="G7183" s="14"/>
    </row>
    <row r="7184" spans="7:7">
      <c r="G7184" s="14"/>
    </row>
    <row r="7185" spans="7:7">
      <c r="G7185" s="14"/>
    </row>
    <row r="7186" spans="7:7">
      <c r="G7186" s="14"/>
    </row>
    <row r="7187" spans="7:7">
      <c r="G7187" s="14"/>
    </row>
    <row r="7188" spans="7:7">
      <c r="G7188" s="14"/>
    </row>
    <row r="7189" spans="7:7">
      <c r="G7189" s="14"/>
    </row>
    <row r="7190" spans="7:7">
      <c r="G7190" s="14"/>
    </row>
    <row r="7191" spans="7:7">
      <c r="G7191" s="14"/>
    </row>
    <row r="7192" spans="7:7">
      <c r="G7192" s="14"/>
    </row>
    <row r="7193" spans="7:7">
      <c r="G7193" s="14"/>
    </row>
    <row r="7194" spans="7:7">
      <c r="G7194" s="14"/>
    </row>
    <row r="7195" spans="7:7">
      <c r="G7195" s="14"/>
    </row>
    <row r="7196" spans="7:7">
      <c r="G7196" s="14"/>
    </row>
    <row r="7197" spans="7:7">
      <c r="G7197" s="14"/>
    </row>
    <row r="7198" spans="7:7">
      <c r="G7198" s="14"/>
    </row>
    <row r="7199" spans="7:7">
      <c r="G7199" s="14"/>
    </row>
    <row r="7200" spans="7:7">
      <c r="G7200" s="14"/>
    </row>
    <row r="7201" spans="7:7">
      <c r="G7201" s="14"/>
    </row>
    <row r="7202" spans="7:7">
      <c r="G7202" s="14"/>
    </row>
    <row r="7203" spans="7:7">
      <c r="G7203" s="14"/>
    </row>
    <row r="7204" spans="7:7">
      <c r="G7204" s="14"/>
    </row>
    <row r="7205" spans="7:7">
      <c r="G7205" s="14"/>
    </row>
    <row r="7206" spans="7:7">
      <c r="G7206" s="14"/>
    </row>
    <row r="7207" spans="7:7">
      <c r="G7207" s="14"/>
    </row>
    <row r="7208" spans="7:7">
      <c r="G7208" s="14"/>
    </row>
    <row r="7209" spans="7:7">
      <c r="G7209" s="14"/>
    </row>
    <row r="7210" spans="7:7">
      <c r="G7210" s="14"/>
    </row>
    <row r="7211" spans="7:7">
      <c r="G7211" s="14"/>
    </row>
    <row r="7212" spans="7:7">
      <c r="G7212" s="14"/>
    </row>
    <row r="7213" spans="7:7">
      <c r="G7213" s="14"/>
    </row>
    <row r="7214" spans="7:7">
      <c r="G7214" s="14"/>
    </row>
    <row r="7215" spans="7:7">
      <c r="G7215" s="14"/>
    </row>
    <row r="7216" spans="7:7">
      <c r="G7216" s="14"/>
    </row>
    <row r="7217" spans="7:7">
      <c r="G7217" s="14"/>
    </row>
    <row r="7218" spans="7:7">
      <c r="G7218" s="14"/>
    </row>
    <row r="7219" spans="7:7">
      <c r="G7219" s="14"/>
    </row>
    <row r="7220" spans="7:7">
      <c r="G7220" s="14"/>
    </row>
    <row r="7221" spans="7:7">
      <c r="G7221" s="14"/>
    </row>
    <row r="7222" spans="7:7">
      <c r="G7222" s="14"/>
    </row>
    <row r="7223" spans="7:7">
      <c r="G7223" s="14"/>
    </row>
    <row r="7224" spans="7:7">
      <c r="G7224" s="14"/>
    </row>
    <row r="7225" spans="7:7">
      <c r="G7225" s="14"/>
    </row>
    <row r="7226" spans="7:7">
      <c r="G7226" s="14"/>
    </row>
    <row r="7227" spans="7:7">
      <c r="G7227" s="14"/>
    </row>
    <row r="7228" spans="7:7">
      <c r="G7228" s="14"/>
    </row>
    <row r="7229" spans="7:7">
      <c r="G7229" s="14"/>
    </row>
    <row r="7230" spans="7:7">
      <c r="G7230" s="14"/>
    </row>
    <row r="7231" spans="7:7">
      <c r="G7231" s="14"/>
    </row>
    <row r="7232" spans="7:7">
      <c r="G7232" s="14"/>
    </row>
    <row r="7233" spans="7:7">
      <c r="G7233" s="14"/>
    </row>
    <row r="7234" spans="7:7">
      <c r="G7234" s="14"/>
    </row>
    <row r="7235" spans="7:7">
      <c r="G7235" s="14"/>
    </row>
    <row r="7236" spans="7:7">
      <c r="G7236" s="14"/>
    </row>
    <row r="7237" spans="7:7">
      <c r="G7237" s="14"/>
    </row>
    <row r="7238" spans="7:7">
      <c r="G7238" s="14"/>
    </row>
    <row r="7239" spans="7:7">
      <c r="G7239" s="14"/>
    </row>
    <row r="7240" spans="7:7">
      <c r="G7240" s="14"/>
    </row>
    <row r="7241" spans="7:7">
      <c r="G7241" s="14"/>
    </row>
    <row r="7242" spans="7:7">
      <c r="G7242" s="14"/>
    </row>
    <row r="7243" spans="7:7">
      <c r="G7243" s="14"/>
    </row>
    <row r="7244" spans="7:7">
      <c r="G7244" s="14"/>
    </row>
    <row r="7245" spans="7:7">
      <c r="G7245" s="14"/>
    </row>
    <row r="7246" spans="7:7">
      <c r="G7246" s="14"/>
    </row>
    <row r="7247" spans="7:7">
      <c r="G7247" s="14"/>
    </row>
    <row r="7248" spans="7:7">
      <c r="G7248" s="14"/>
    </row>
    <row r="7249" spans="7:7">
      <c r="G7249" s="14"/>
    </row>
    <row r="7250" spans="7:7">
      <c r="G7250" s="14"/>
    </row>
    <row r="7251" spans="7:7">
      <c r="G7251" s="14"/>
    </row>
    <row r="7252" spans="7:7">
      <c r="G7252" s="14"/>
    </row>
    <row r="7253" spans="7:7">
      <c r="G7253" s="14"/>
    </row>
    <row r="7254" spans="7:7">
      <c r="G7254" s="14"/>
    </row>
    <row r="7255" spans="7:7">
      <c r="G7255" s="14"/>
    </row>
    <row r="7256" spans="7:7">
      <c r="G7256" s="14"/>
    </row>
    <row r="7257" spans="7:7">
      <c r="G7257" s="14"/>
    </row>
    <row r="7258" spans="7:7">
      <c r="G7258" s="14"/>
    </row>
    <row r="7259" spans="7:7">
      <c r="G7259" s="14"/>
    </row>
    <row r="7260" spans="7:7">
      <c r="G7260" s="14"/>
    </row>
    <row r="7261" spans="7:7">
      <c r="G7261" s="14"/>
    </row>
    <row r="7262" spans="7:7">
      <c r="G7262" s="14"/>
    </row>
    <row r="7263" spans="7:7">
      <c r="G7263" s="14"/>
    </row>
    <row r="7264" spans="7:7">
      <c r="G7264" s="14"/>
    </row>
    <row r="7265" spans="7:7">
      <c r="G7265" s="14"/>
    </row>
    <row r="7266" spans="7:7">
      <c r="G7266" s="14"/>
    </row>
    <row r="7267" spans="7:7">
      <c r="G7267" s="14"/>
    </row>
    <row r="7268" spans="7:7">
      <c r="G7268" s="14"/>
    </row>
    <row r="7269" spans="7:7">
      <c r="G7269" s="14"/>
    </row>
    <row r="7270" spans="7:7">
      <c r="G7270" s="14"/>
    </row>
    <row r="7271" spans="7:7">
      <c r="G7271" s="14"/>
    </row>
    <row r="7272" spans="7:7">
      <c r="G7272" s="14"/>
    </row>
    <row r="7273" spans="7:7">
      <c r="G7273" s="14"/>
    </row>
    <row r="7274" spans="7:7">
      <c r="G7274" s="14"/>
    </row>
    <row r="7275" spans="7:7">
      <c r="G7275" s="14"/>
    </row>
    <row r="7276" spans="7:7">
      <c r="G7276" s="14"/>
    </row>
    <row r="7277" spans="7:7">
      <c r="G7277" s="14"/>
    </row>
    <row r="7278" spans="7:7">
      <c r="G7278" s="14"/>
    </row>
    <row r="7279" spans="7:7">
      <c r="G7279" s="14"/>
    </row>
    <row r="7280" spans="7:7">
      <c r="G7280" s="14"/>
    </row>
    <row r="7281" spans="7:7">
      <c r="G7281" s="14"/>
    </row>
    <row r="7282" spans="7:7">
      <c r="G7282" s="14"/>
    </row>
    <row r="7283" spans="7:7">
      <c r="G7283" s="14"/>
    </row>
    <row r="7284" spans="7:7">
      <c r="G7284" s="14"/>
    </row>
    <row r="7285" spans="7:7">
      <c r="G7285" s="14"/>
    </row>
    <row r="7286" spans="7:7">
      <c r="G7286" s="14"/>
    </row>
    <row r="7287" spans="7:7">
      <c r="G7287" s="14"/>
    </row>
    <row r="7288" spans="7:7">
      <c r="G7288" s="14"/>
    </row>
    <row r="7289" spans="7:7">
      <c r="G7289" s="14"/>
    </row>
    <row r="7290" spans="7:7">
      <c r="G7290" s="14"/>
    </row>
    <row r="7291" spans="7:7">
      <c r="G7291" s="14"/>
    </row>
    <row r="7292" spans="7:7">
      <c r="G7292" s="14"/>
    </row>
    <row r="7293" spans="7:7">
      <c r="G7293" s="14"/>
    </row>
    <row r="7294" spans="7:7">
      <c r="G7294" s="14"/>
    </row>
    <row r="7295" spans="7:7">
      <c r="G7295" s="14"/>
    </row>
    <row r="7296" spans="7:7">
      <c r="G7296" s="14"/>
    </row>
    <row r="7297" spans="7:7">
      <c r="G7297" s="14"/>
    </row>
    <row r="7298" spans="7:7">
      <c r="G7298" s="14"/>
    </row>
    <row r="7299" spans="7:7">
      <c r="G7299" s="14"/>
    </row>
    <row r="7300" spans="7:7">
      <c r="G7300" s="14"/>
    </row>
    <row r="7301" spans="7:7">
      <c r="G7301" s="14"/>
    </row>
    <row r="7302" spans="7:7">
      <c r="G7302" s="14"/>
    </row>
    <row r="7303" spans="7:7">
      <c r="G7303" s="14"/>
    </row>
    <row r="7304" spans="7:7">
      <c r="G7304" s="14"/>
    </row>
    <row r="7305" spans="7:7">
      <c r="G7305" s="14"/>
    </row>
    <row r="7306" spans="7:7">
      <c r="G7306" s="14"/>
    </row>
    <row r="7307" spans="7:7">
      <c r="G7307" s="14"/>
    </row>
    <row r="7308" spans="7:7">
      <c r="G7308" s="14"/>
    </row>
    <row r="7309" spans="7:7">
      <c r="G7309" s="14"/>
    </row>
    <row r="7310" spans="7:7">
      <c r="G7310" s="14"/>
    </row>
    <row r="7311" spans="7:7">
      <c r="G7311" s="14"/>
    </row>
    <row r="7312" spans="7:7">
      <c r="G7312" s="14"/>
    </row>
    <row r="7313" spans="7:7">
      <c r="G7313" s="14"/>
    </row>
    <row r="7314" spans="7:7">
      <c r="G7314" s="14"/>
    </row>
    <row r="7315" spans="7:7">
      <c r="G7315" s="14"/>
    </row>
    <row r="7316" spans="7:7">
      <c r="G7316" s="14"/>
    </row>
    <row r="7317" spans="7:7">
      <c r="G7317" s="14"/>
    </row>
    <row r="7318" spans="7:7">
      <c r="G7318" s="14"/>
    </row>
    <row r="7319" spans="7:7">
      <c r="G7319" s="14"/>
    </row>
    <row r="7320" spans="7:7">
      <c r="G7320" s="14"/>
    </row>
    <row r="7321" spans="7:7">
      <c r="G7321" s="14"/>
    </row>
    <row r="7322" spans="7:7">
      <c r="G7322" s="14"/>
    </row>
    <row r="7323" spans="7:7">
      <c r="G7323" s="14"/>
    </row>
    <row r="7324" spans="7:7">
      <c r="G7324" s="14"/>
    </row>
    <row r="7325" spans="7:7">
      <c r="G7325" s="14"/>
    </row>
    <row r="7326" spans="7:7">
      <c r="G7326" s="14"/>
    </row>
    <row r="7327" spans="7:7">
      <c r="G7327" s="14"/>
    </row>
    <row r="7328" spans="7:7">
      <c r="G7328" s="14"/>
    </row>
    <row r="7329" spans="7:7">
      <c r="G7329" s="14"/>
    </row>
    <row r="7330" spans="7:7">
      <c r="G7330" s="14"/>
    </row>
    <row r="7331" spans="7:7">
      <c r="G7331" s="14"/>
    </row>
    <row r="7332" spans="7:7">
      <c r="G7332" s="14"/>
    </row>
    <row r="7333" spans="7:7">
      <c r="G7333" s="14"/>
    </row>
    <row r="7334" spans="7:7">
      <c r="G7334" s="14"/>
    </row>
    <row r="7335" spans="7:7">
      <c r="G7335" s="14"/>
    </row>
    <row r="7336" spans="7:7">
      <c r="G7336" s="14"/>
    </row>
    <row r="7337" spans="7:7">
      <c r="G7337" s="14"/>
    </row>
    <row r="7338" spans="7:7">
      <c r="G7338" s="14"/>
    </row>
    <row r="7339" spans="7:7">
      <c r="G7339" s="14"/>
    </row>
    <row r="7340" spans="7:7">
      <c r="G7340" s="14"/>
    </row>
    <row r="7341" spans="7:7">
      <c r="G7341" s="14"/>
    </row>
    <row r="7342" spans="7:7">
      <c r="G7342" s="14"/>
    </row>
    <row r="7343" spans="7:7">
      <c r="G7343" s="14"/>
    </row>
    <row r="7344" spans="7:7">
      <c r="G7344" s="14"/>
    </row>
    <row r="7345" spans="7:7">
      <c r="G7345" s="14"/>
    </row>
    <row r="7346" spans="7:7">
      <c r="G7346" s="14"/>
    </row>
    <row r="7347" spans="7:7">
      <c r="G7347" s="14"/>
    </row>
    <row r="7348" spans="7:7">
      <c r="G7348" s="14"/>
    </row>
    <row r="7349" spans="7:7">
      <c r="G7349" s="14"/>
    </row>
    <row r="7350" spans="7:7">
      <c r="G7350" s="14"/>
    </row>
    <row r="7351" spans="7:7">
      <c r="G7351" s="14"/>
    </row>
    <row r="7352" spans="7:7">
      <c r="G7352" s="14"/>
    </row>
    <row r="7353" spans="7:7">
      <c r="G7353" s="14"/>
    </row>
    <row r="7354" spans="7:7">
      <c r="G7354" s="14"/>
    </row>
    <row r="7355" spans="7:7">
      <c r="G7355" s="14"/>
    </row>
    <row r="7356" spans="7:7">
      <c r="G7356" s="14"/>
    </row>
    <row r="7357" spans="7:7">
      <c r="G7357" s="14"/>
    </row>
    <row r="7358" spans="7:7">
      <c r="G7358" s="14"/>
    </row>
    <row r="7359" spans="7:7">
      <c r="G7359" s="14"/>
    </row>
    <row r="7360" spans="7:7">
      <c r="G7360" s="14"/>
    </row>
    <row r="7361" spans="7:7">
      <c r="G7361" s="14"/>
    </row>
    <row r="7362" spans="7:7">
      <c r="G7362" s="14"/>
    </row>
    <row r="7363" spans="7:7">
      <c r="G7363" s="14"/>
    </row>
    <row r="7364" spans="7:7">
      <c r="G7364" s="14"/>
    </row>
    <row r="7365" spans="7:7">
      <c r="G7365" s="14"/>
    </row>
    <row r="7366" spans="7:7">
      <c r="G7366" s="14"/>
    </row>
    <row r="7367" spans="7:7">
      <c r="G7367" s="14"/>
    </row>
    <row r="7368" spans="7:7">
      <c r="G7368" s="14"/>
    </row>
    <row r="7369" spans="7:7">
      <c r="G7369" s="14"/>
    </row>
    <row r="7370" spans="7:7">
      <c r="G7370" s="14"/>
    </row>
    <row r="7371" spans="7:7">
      <c r="G7371" s="14"/>
    </row>
    <row r="7372" spans="7:7">
      <c r="G7372" s="14"/>
    </row>
    <row r="7373" spans="7:7">
      <c r="G7373" s="14"/>
    </row>
    <row r="7374" spans="7:7">
      <c r="G7374" s="14"/>
    </row>
    <row r="7375" spans="7:7">
      <c r="G7375" s="14"/>
    </row>
    <row r="7376" spans="7:7">
      <c r="G7376" s="14"/>
    </row>
    <row r="7377" spans="7:7">
      <c r="G7377" s="14"/>
    </row>
    <row r="7378" spans="7:7">
      <c r="G7378" s="14"/>
    </row>
    <row r="7379" spans="7:7">
      <c r="G7379" s="14"/>
    </row>
    <row r="7380" spans="7:7">
      <c r="G7380" s="14"/>
    </row>
    <row r="7381" spans="7:7">
      <c r="G7381" s="14"/>
    </row>
    <row r="7382" spans="7:7">
      <c r="G7382" s="14"/>
    </row>
    <row r="7383" spans="7:7">
      <c r="G7383" s="14"/>
    </row>
    <row r="7384" spans="7:7">
      <c r="G7384" s="14"/>
    </row>
    <row r="7385" spans="7:7">
      <c r="G7385" s="14"/>
    </row>
    <row r="7386" spans="7:7">
      <c r="G7386" s="14"/>
    </row>
    <row r="7387" spans="7:7">
      <c r="G7387" s="14"/>
    </row>
    <row r="7388" spans="7:7">
      <c r="G7388" s="14"/>
    </row>
    <row r="7389" spans="7:7">
      <c r="G7389" s="14"/>
    </row>
    <row r="7390" spans="7:7">
      <c r="G7390" s="14"/>
    </row>
    <row r="7391" spans="7:7">
      <c r="G7391" s="14"/>
    </row>
    <row r="7392" spans="7:7">
      <c r="G7392" s="14"/>
    </row>
    <row r="7393" spans="7:7">
      <c r="G7393" s="14"/>
    </row>
    <row r="7394" spans="7:7">
      <c r="G7394" s="14"/>
    </row>
    <row r="7395" spans="7:7">
      <c r="G7395" s="14"/>
    </row>
    <row r="7396" spans="7:7">
      <c r="G7396" s="14"/>
    </row>
    <row r="7397" spans="7:7">
      <c r="G7397" s="14"/>
    </row>
    <row r="7398" spans="7:7">
      <c r="G7398" s="14"/>
    </row>
    <row r="7399" spans="7:7">
      <c r="G7399" s="14"/>
    </row>
    <row r="7400" spans="7:7">
      <c r="G7400" s="14"/>
    </row>
    <row r="7401" spans="7:7">
      <c r="G7401" s="14"/>
    </row>
    <row r="7402" spans="7:7">
      <c r="G7402" s="14"/>
    </row>
    <row r="7403" spans="7:7">
      <c r="G7403" s="14"/>
    </row>
    <row r="7404" spans="7:7">
      <c r="G7404" s="14"/>
    </row>
    <row r="7405" spans="7:7">
      <c r="G7405" s="14"/>
    </row>
    <row r="7406" spans="7:7">
      <c r="G7406" s="14"/>
    </row>
    <row r="7407" spans="7:7">
      <c r="G7407" s="14"/>
    </row>
    <row r="7408" spans="7:7">
      <c r="G7408" s="14"/>
    </row>
    <row r="7409" spans="7:7">
      <c r="G7409" s="14"/>
    </row>
    <row r="7410" spans="7:7">
      <c r="G7410" s="14"/>
    </row>
    <row r="7411" spans="7:7">
      <c r="G7411" s="14"/>
    </row>
    <row r="7412" spans="7:7">
      <c r="G7412" s="14"/>
    </row>
    <row r="7413" spans="7:7">
      <c r="G7413" s="14"/>
    </row>
    <row r="7414" spans="7:7">
      <c r="G7414" s="14"/>
    </row>
    <row r="7415" spans="7:7">
      <c r="G7415" s="14"/>
    </row>
    <row r="7416" spans="7:7">
      <c r="G7416" s="14"/>
    </row>
    <row r="7417" spans="7:7">
      <c r="G7417" s="14"/>
    </row>
    <row r="7418" spans="7:7">
      <c r="G7418" s="14"/>
    </row>
    <row r="7419" spans="7:7">
      <c r="G7419" s="14"/>
    </row>
    <row r="7420" spans="7:7">
      <c r="G7420" s="14"/>
    </row>
    <row r="7421" spans="7:7">
      <c r="G7421" s="14"/>
    </row>
    <row r="7422" spans="7:7">
      <c r="G7422" s="14"/>
    </row>
    <row r="7423" spans="7:7">
      <c r="G7423" s="14"/>
    </row>
    <row r="7424" spans="7:7">
      <c r="G7424" s="14"/>
    </row>
    <row r="7425" spans="7:7">
      <c r="G7425" s="14"/>
    </row>
    <row r="7426" spans="7:7">
      <c r="G7426" s="14"/>
    </row>
    <row r="7427" spans="7:7">
      <c r="G7427" s="14"/>
    </row>
    <row r="7428" spans="7:7">
      <c r="G7428" s="14"/>
    </row>
    <row r="7429" spans="7:7">
      <c r="G7429" s="14"/>
    </row>
    <row r="7430" spans="7:7">
      <c r="G7430" s="14"/>
    </row>
    <row r="7431" spans="7:7">
      <c r="G7431" s="14"/>
    </row>
    <row r="7432" spans="7:7">
      <c r="G7432" s="14"/>
    </row>
    <row r="7433" spans="7:7">
      <c r="G7433" s="14"/>
    </row>
    <row r="7434" spans="7:7">
      <c r="G7434" s="14"/>
    </row>
    <row r="7435" spans="7:7">
      <c r="G7435" s="14"/>
    </row>
    <row r="7436" spans="7:7">
      <c r="G7436" s="14"/>
    </row>
    <row r="7437" spans="7:7">
      <c r="G7437" s="14"/>
    </row>
    <row r="7438" spans="7:7">
      <c r="G7438" s="14"/>
    </row>
    <row r="7439" spans="7:7">
      <c r="G7439" s="14"/>
    </row>
    <row r="7440" spans="7:7">
      <c r="G7440" s="14"/>
    </row>
    <row r="7441" spans="7:7">
      <c r="G7441" s="14"/>
    </row>
    <row r="7442" spans="7:7">
      <c r="G7442" s="14"/>
    </row>
    <row r="7443" spans="7:7">
      <c r="G7443" s="14"/>
    </row>
    <row r="7444" spans="7:7">
      <c r="G7444" s="14"/>
    </row>
    <row r="7445" spans="7:7">
      <c r="G7445" s="14"/>
    </row>
    <row r="7446" spans="7:7">
      <c r="G7446" s="14"/>
    </row>
    <row r="7447" spans="7:7">
      <c r="G7447" s="14"/>
    </row>
    <row r="7448" spans="7:7">
      <c r="G7448" s="14"/>
    </row>
    <row r="7449" spans="7:7">
      <c r="G7449" s="14"/>
    </row>
    <row r="7450" spans="7:7">
      <c r="G7450" s="14"/>
    </row>
    <row r="7451" spans="7:7">
      <c r="G7451" s="14"/>
    </row>
    <row r="7452" spans="7:7">
      <c r="G7452" s="14"/>
    </row>
    <row r="7453" spans="7:7">
      <c r="G7453" s="14"/>
    </row>
    <row r="7454" spans="7:7">
      <c r="G7454" s="14"/>
    </row>
    <row r="7455" spans="7:7">
      <c r="G7455" s="14"/>
    </row>
    <row r="7456" spans="7:7">
      <c r="G7456" s="14"/>
    </row>
    <row r="7457" spans="7:7">
      <c r="G7457" s="14"/>
    </row>
    <row r="7458" spans="7:7">
      <c r="G7458" s="14"/>
    </row>
    <row r="7459" spans="7:7">
      <c r="G7459" s="14"/>
    </row>
    <row r="7460" spans="7:7">
      <c r="G7460" s="14"/>
    </row>
    <row r="7461" spans="7:7">
      <c r="G7461" s="14"/>
    </row>
    <row r="7462" spans="7:7">
      <c r="G7462" s="14"/>
    </row>
    <row r="7463" spans="7:7">
      <c r="G7463" s="14"/>
    </row>
    <row r="7464" spans="7:7">
      <c r="G7464" s="14"/>
    </row>
    <row r="7465" spans="7:7">
      <c r="G7465" s="14"/>
    </row>
    <row r="7466" spans="7:7">
      <c r="G7466" s="14"/>
    </row>
    <row r="7467" spans="7:7">
      <c r="G7467" s="14"/>
    </row>
    <row r="7468" spans="7:7">
      <c r="G7468" s="14"/>
    </row>
    <row r="7469" spans="7:7">
      <c r="G7469" s="14"/>
    </row>
    <row r="7470" spans="7:7">
      <c r="G7470" s="14"/>
    </row>
    <row r="7471" spans="7:7">
      <c r="G7471" s="14"/>
    </row>
    <row r="7472" spans="7:7">
      <c r="G7472" s="14"/>
    </row>
    <row r="7473" spans="7:7">
      <c r="G7473" s="14"/>
    </row>
    <row r="7474" spans="7:7">
      <c r="G7474" s="14"/>
    </row>
    <row r="7475" spans="7:7">
      <c r="G7475" s="14"/>
    </row>
    <row r="7476" spans="7:7">
      <c r="G7476" s="14"/>
    </row>
    <row r="7477" spans="7:7">
      <c r="G7477" s="14"/>
    </row>
    <row r="7478" spans="7:7">
      <c r="G7478" s="14"/>
    </row>
    <row r="7479" spans="7:7">
      <c r="G7479" s="14"/>
    </row>
    <row r="7480" spans="7:7">
      <c r="G7480" s="14"/>
    </row>
    <row r="7481" spans="7:7">
      <c r="G7481" s="14"/>
    </row>
    <row r="7482" spans="7:7">
      <c r="G7482" s="14"/>
    </row>
    <row r="7483" spans="7:7">
      <c r="G7483" s="14"/>
    </row>
    <row r="7484" spans="7:7">
      <c r="G7484" s="14"/>
    </row>
    <row r="7485" spans="7:7">
      <c r="G7485" s="14"/>
    </row>
    <row r="7486" spans="7:7">
      <c r="G7486" s="14"/>
    </row>
    <row r="7487" spans="7:7">
      <c r="G7487" s="14"/>
    </row>
    <row r="7488" spans="7:7">
      <c r="G7488" s="14"/>
    </row>
    <row r="7489" spans="7:7">
      <c r="G7489" s="14"/>
    </row>
    <row r="7490" spans="7:7">
      <c r="G7490" s="14"/>
    </row>
    <row r="7491" spans="7:7">
      <c r="G7491" s="14"/>
    </row>
    <row r="7492" spans="7:7">
      <c r="G7492" s="14"/>
    </row>
    <row r="7493" spans="7:7">
      <c r="G7493" s="14"/>
    </row>
    <row r="7494" spans="7:7">
      <c r="G7494" s="14"/>
    </row>
    <row r="7495" spans="7:7">
      <c r="G7495" s="14"/>
    </row>
    <row r="7496" spans="7:7">
      <c r="G7496" s="14"/>
    </row>
    <row r="7497" spans="7:7">
      <c r="G7497" s="14"/>
    </row>
    <row r="7498" spans="7:7">
      <c r="G7498" s="14"/>
    </row>
    <row r="7499" spans="7:7">
      <c r="G7499" s="14"/>
    </row>
    <row r="7500" spans="7:7">
      <c r="G7500" s="14"/>
    </row>
    <row r="7501" spans="7:7">
      <c r="G7501" s="14"/>
    </row>
    <row r="7502" spans="7:7">
      <c r="G7502" s="14"/>
    </row>
    <row r="7503" spans="7:7">
      <c r="G7503" s="14"/>
    </row>
    <row r="7504" spans="7:7">
      <c r="G7504" s="14"/>
    </row>
    <row r="7505" spans="7:7">
      <c r="G7505" s="14"/>
    </row>
    <row r="7506" spans="7:7">
      <c r="G7506" s="14"/>
    </row>
    <row r="7507" spans="7:7">
      <c r="G7507" s="14"/>
    </row>
    <row r="7508" spans="7:7">
      <c r="G7508" s="14"/>
    </row>
    <row r="7509" spans="7:7">
      <c r="G7509" s="14"/>
    </row>
    <row r="7510" spans="7:7">
      <c r="G7510" s="14"/>
    </row>
    <row r="7511" spans="7:7">
      <c r="G7511" s="14"/>
    </row>
    <row r="7512" spans="7:7">
      <c r="G7512" s="14"/>
    </row>
    <row r="7513" spans="7:7">
      <c r="G7513" s="14"/>
    </row>
    <row r="7514" spans="7:7">
      <c r="G7514" s="14"/>
    </row>
    <row r="7515" spans="7:7">
      <c r="G7515" s="14"/>
    </row>
    <row r="7516" spans="7:7">
      <c r="G7516" s="14"/>
    </row>
    <row r="7517" spans="7:7">
      <c r="G7517" s="14"/>
    </row>
    <row r="7518" spans="7:7">
      <c r="G7518" s="14"/>
    </row>
    <row r="7519" spans="7:7">
      <c r="G7519" s="14"/>
    </row>
    <row r="7520" spans="7:7">
      <c r="G7520" s="14"/>
    </row>
    <row r="7521" spans="7:7">
      <c r="G7521" s="14"/>
    </row>
    <row r="7522" spans="7:7">
      <c r="G7522" s="14"/>
    </row>
    <row r="7523" spans="7:7">
      <c r="G7523" s="14"/>
    </row>
    <row r="7524" spans="7:7">
      <c r="G7524" s="14"/>
    </row>
    <row r="7525" spans="7:7">
      <c r="G7525" s="14"/>
    </row>
    <row r="7526" spans="7:7">
      <c r="G7526" s="14"/>
    </row>
    <row r="7527" spans="7:7">
      <c r="G7527" s="14"/>
    </row>
    <row r="7528" spans="7:7">
      <c r="G7528" s="14"/>
    </row>
    <row r="7529" spans="7:7">
      <c r="G7529" s="14"/>
    </row>
    <row r="7530" spans="7:7">
      <c r="G7530" s="14"/>
    </row>
    <row r="7531" spans="7:7">
      <c r="G7531" s="14"/>
    </row>
    <row r="7532" spans="7:7">
      <c r="G7532" s="14"/>
    </row>
    <row r="7533" spans="7:7">
      <c r="G7533" s="14"/>
    </row>
    <row r="7534" spans="7:7">
      <c r="G7534" s="14"/>
    </row>
    <row r="7535" spans="7:7">
      <c r="G7535" s="14"/>
    </row>
    <row r="7536" spans="7:7">
      <c r="G7536" s="14"/>
    </row>
    <row r="7537" spans="7:7">
      <c r="G7537" s="14"/>
    </row>
    <row r="7538" spans="7:7">
      <c r="G7538" s="14"/>
    </row>
    <row r="7539" spans="7:7">
      <c r="G7539" s="14"/>
    </row>
    <row r="7540" spans="7:7">
      <c r="G7540" s="14"/>
    </row>
    <row r="7541" spans="7:7">
      <c r="G7541" s="14"/>
    </row>
    <row r="7542" spans="7:7">
      <c r="G7542" s="14"/>
    </row>
    <row r="7543" spans="7:7">
      <c r="G7543" s="14"/>
    </row>
    <row r="7544" spans="7:7">
      <c r="G7544" s="14"/>
    </row>
    <row r="7545" spans="7:7">
      <c r="G7545" s="14"/>
    </row>
    <row r="7546" spans="7:7">
      <c r="G7546" s="14"/>
    </row>
    <row r="7547" spans="7:7">
      <c r="G7547" s="14"/>
    </row>
    <row r="7548" spans="7:7">
      <c r="G7548" s="14"/>
    </row>
    <row r="7549" spans="7:7">
      <c r="G7549" s="14"/>
    </row>
    <row r="7550" spans="7:7">
      <c r="G7550" s="14"/>
    </row>
    <row r="7551" spans="7:7">
      <c r="G7551" s="14"/>
    </row>
    <row r="7552" spans="7:7">
      <c r="G7552" s="14"/>
    </row>
    <row r="7553" spans="7:7">
      <c r="G7553" s="14"/>
    </row>
    <row r="7554" spans="7:7">
      <c r="G7554" s="14"/>
    </row>
    <row r="7555" spans="7:7">
      <c r="G7555" s="14"/>
    </row>
    <row r="7556" spans="7:7">
      <c r="G7556" s="14"/>
    </row>
    <row r="7557" spans="7:7">
      <c r="G7557" s="14"/>
    </row>
    <row r="7558" spans="7:7">
      <c r="G7558" s="14"/>
    </row>
    <row r="7559" spans="7:7">
      <c r="G7559" s="14"/>
    </row>
    <row r="7560" spans="7:7">
      <c r="G7560" s="14"/>
    </row>
    <row r="7561" spans="7:7">
      <c r="G7561" s="14"/>
    </row>
    <row r="7562" spans="7:7">
      <c r="G7562" s="14"/>
    </row>
    <row r="7563" spans="7:7">
      <c r="G7563" s="14"/>
    </row>
    <row r="7564" spans="7:7">
      <c r="G7564" s="14"/>
    </row>
    <row r="7565" spans="7:7">
      <c r="G7565" s="14"/>
    </row>
    <row r="7566" spans="7:7">
      <c r="G7566" s="14"/>
    </row>
    <row r="7567" spans="7:7">
      <c r="G7567" s="14"/>
    </row>
    <row r="7568" spans="7:7">
      <c r="G7568" s="14"/>
    </row>
    <row r="7569" spans="7:7">
      <c r="G7569" s="14"/>
    </row>
    <row r="7570" spans="7:7">
      <c r="G7570" s="14"/>
    </row>
    <row r="7571" spans="7:7">
      <c r="G7571" s="14"/>
    </row>
    <row r="7572" spans="7:7">
      <c r="G7572" s="14"/>
    </row>
    <row r="7573" spans="7:7">
      <c r="G7573" s="14"/>
    </row>
    <row r="7574" spans="7:7">
      <c r="G7574" s="14"/>
    </row>
    <row r="7575" spans="7:7">
      <c r="G7575" s="14"/>
    </row>
    <row r="7576" spans="7:7">
      <c r="G7576" s="14"/>
    </row>
    <row r="7577" spans="7:7">
      <c r="G7577" s="14"/>
    </row>
    <row r="7578" spans="7:7">
      <c r="G7578" s="14"/>
    </row>
    <row r="7579" spans="7:7">
      <c r="G7579" s="14"/>
    </row>
    <row r="7580" spans="7:7">
      <c r="G7580" s="14"/>
    </row>
    <row r="7581" spans="7:7">
      <c r="G7581" s="14"/>
    </row>
    <row r="7582" spans="7:7">
      <c r="G7582" s="14"/>
    </row>
    <row r="7583" spans="7:7">
      <c r="G7583" s="14"/>
    </row>
    <row r="7584" spans="7:7">
      <c r="G7584" s="14"/>
    </row>
    <row r="7585" spans="7:7">
      <c r="G7585" s="14"/>
    </row>
    <row r="7586" spans="7:7">
      <c r="G7586" s="14"/>
    </row>
    <row r="7587" spans="7:7">
      <c r="G7587" s="14"/>
    </row>
    <row r="7588" spans="7:7">
      <c r="G7588" s="14"/>
    </row>
    <row r="7589" spans="7:7">
      <c r="G7589" s="14"/>
    </row>
    <row r="7590" spans="7:7">
      <c r="G7590" s="14"/>
    </row>
    <row r="7591" spans="7:7">
      <c r="G7591" s="14"/>
    </row>
    <row r="7592" spans="7:7">
      <c r="G7592" s="14"/>
    </row>
    <row r="7593" spans="7:7">
      <c r="G7593" s="14"/>
    </row>
    <row r="7594" spans="7:7">
      <c r="G7594" s="14"/>
    </row>
    <row r="7595" spans="7:7">
      <c r="G7595" s="14"/>
    </row>
    <row r="7596" spans="7:7">
      <c r="G7596" s="14"/>
    </row>
    <row r="7597" spans="7:7">
      <c r="G7597" s="14"/>
    </row>
    <row r="7598" spans="7:7">
      <c r="G7598" s="14"/>
    </row>
    <row r="7599" spans="7:7">
      <c r="G7599" s="14"/>
    </row>
    <row r="7600" spans="7:7">
      <c r="G7600" s="14"/>
    </row>
    <row r="7601" spans="7:7">
      <c r="G7601" s="14"/>
    </row>
    <row r="7602" spans="7:7">
      <c r="G7602" s="14"/>
    </row>
    <row r="7603" spans="7:7">
      <c r="G7603" s="14"/>
    </row>
    <row r="7604" spans="7:7">
      <c r="G7604" s="14"/>
    </row>
    <row r="7605" spans="7:7">
      <c r="G7605" s="14"/>
    </row>
    <row r="7606" spans="7:7">
      <c r="G7606" s="14"/>
    </row>
    <row r="7607" spans="7:7">
      <c r="G7607" s="14"/>
    </row>
    <row r="7608" spans="7:7">
      <c r="G7608" s="14"/>
    </row>
    <row r="7609" spans="7:7">
      <c r="G7609" s="14"/>
    </row>
    <row r="7610" spans="7:7">
      <c r="G7610" s="14"/>
    </row>
    <row r="7611" spans="7:7">
      <c r="G7611" s="14"/>
    </row>
    <row r="7612" spans="7:7">
      <c r="G7612" s="14"/>
    </row>
    <row r="7613" spans="7:7">
      <c r="G7613" s="14"/>
    </row>
    <row r="7614" spans="7:7">
      <c r="G7614" s="14"/>
    </row>
    <row r="7615" spans="7:7">
      <c r="G7615" s="14"/>
    </row>
    <row r="7616" spans="7:7">
      <c r="G7616" s="14"/>
    </row>
    <row r="7617" spans="7:7">
      <c r="G7617" s="14"/>
    </row>
    <row r="7618" spans="7:7">
      <c r="G7618" s="14"/>
    </row>
    <row r="7619" spans="7:7">
      <c r="G7619" s="14"/>
    </row>
    <row r="7620" spans="7:7">
      <c r="G7620" s="14"/>
    </row>
    <row r="7621" spans="7:7">
      <c r="G7621" s="14"/>
    </row>
    <row r="7622" spans="7:7">
      <c r="G7622" s="14"/>
    </row>
    <row r="7623" spans="7:7">
      <c r="G7623" s="14"/>
    </row>
    <row r="7624" spans="7:7">
      <c r="G7624" s="14"/>
    </row>
    <row r="7625" spans="7:7">
      <c r="G7625" s="14"/>
    </row>
    <row r="7626" spans="7:7">
      <c r="G7626" s="14"/>
    </row>
    <row r="7627" spans="7:7">
      <c r="G7627" s="14"/>
    </row>
    <row r="7628" spans="7:7">
      <c r="G7628" s="14"/>
    </row>
    <row r="7629" spans="7:7">
      <c r="G7629" s="14"/>
    </row>
    <row r="7630" spans="7:7">
      <c r="G7630" s="14"/>
    </row>
    <row r="7631" spans="7:7">
      <c r="G7631" s="14"/>
    </row>
    <row r="7632" spans="7:7">
      <c r="G7632" s="14"/>
    </row>
    <row r="7633" spans="7:7">
      <c r="G7633" s="14"/>
    </row>
    <row r="7634" spans="7:7">
      <c r="G7634" s="14"/>
    </row>
    <row r="7635" spans="7:7">
      <c r="G7635" s="14"/>
    </row>
    <row r="7636" spans="7:7">
      <c r="G7636" s="14"/>
    </row>
    <row r="7637" spans="7:7">
      <c r="G7637" s="14"/>
    </row>
    <row r="7638" spans="7:7">
      <c r="G7638" s="14"/>
    </row>
    <row r="7639" spans="7:7">
      <c r="G7639" s="14"/>
    </row>
    <row r="7640" spans="7:7">
      <c r="G7640" s="14"/>
    </row>
    <row r="7641" spans="7:7">
      <c r="G7641" s="14"/>
    </row>
    <row r="7642" spans="7:7">
      <c r="G7642" s="14"/>
    </row>
    <row r="7643" spans="7:7">
      <c r="G7643" s="14"/>
    </row>
    <row r="7644" spans="7:7">
      <c r="G7644" s="14"/>
    </row>
    <row r="7645" spans="7:7">
      <c r="G7645" s="14"/>
    </row>
    <row r="7646" spans="7:7">
      <c r="G7646" s="14"/>
    </row>
    <row r="7647" spans="7:7">
      <c r="G7647" s="14"/>
    </row>
    <row r="7648" spans="7:7">
      <c r="G7648" s="14"/>
    </row>
    <row r="7649" spans="7:7">
      <c r="G7649" s="14"/>
    </row>
    <row r="7650" spans="7:7">
      <c r="G7650" s="14"/>
    </row>
    <row r="7651" spans="7:7">
      <c r="G7651" s="14"/>
    </row>
    <row r="7652" spans="7:7">
      <c r="G7652" s="14"/>
    </row>
    <row r="7653" spans="7:7">
      <c r="G7653" s="14"/>
    </row>
    <row r="7654" spans="7:7">
      <c r="G7654" s="14"/>
    </row>
    <row r="7655" spans="7:7">
      <c r="G7655" s="14"/>
    </row>
    <row r="7656" spans="7:7">
      <c r="G7656" s="14"/>
    </row>
    <row r="7657" spans="7:7">
      <c r="G7657" s="14"/>
    </row>
    <row r="7658" spans="7:7">
      <c r="G7658" s="14"/>
    </row>
    <row r="7659" spans="7:7">
      <c r="G7659" s="14"/>
    </row>
    <row r="7660" spans="7:7">
      <c r="G7660" s="14"/>
    </row>
    <row r="7661" spans="7:7">
      <c r="G7661" s="14"/>
    </row>
    <row r="7662" spans="7:7">
      <c r="G7662" s="14"/>
    </row>
    <row r="7663" spans="7:7">
      <c r="G7663" s="14"/>
    </row>
    <row r="7664" spans="7:7">
      <c r="G7664" s="14"/>
    </row>
    <row r="7665" spans="7:7">
      <c r="G7665" s="14"/>
    </row>
    <row r="7666" spans="7:7">
      <c r="G7666" s="14"/>
    </row>
    <row r="7667" spans="7:7">
      <c r="G7667" s="14"/>
    </row>
    <row r="7668" spans="7:7">
      <c r="G7668" s="14"/>
    </row>
    <row r="7669" spans="7:7">
      <c r="G7669" s="14"/>
    </row>
    <row r="7670" spans="7:7">
      <c r="G7670" s="14"/>
    </row>
    <row r="7671" spans="7:7">
      <c r="G7671" s="14"/>
    </row>
    <row r="7672" spans="7:7">
      <c r="G7672" s="14"/>
    </row>
    <row r="7673" spans="7:7">
      <c r="G7673" s="14"/>
    </row>
    <row r="7674" spans="7:7">
      <c r="G7674" s="14"/>
    </row>
    <row r="7675" spans="7:7">
      <c r="G7675" s="14"/>
    </row>
    <row r="7676" spans="7:7">
      <c r="G7676" s="14"/>
    </row>
    <row r="7677" spans="7:7">
      <c r="G7677" s="14"/>
    </row>
    <row r="7678" spans="7:7">
      <c r="G7678" s="14"/>
    </row>
    <row r="7679" spans="7:7">
      <c r="G7679" s="14"/>
    </row>
    <row r="7680" spans="7:7">
      <c r="G7680" s="14"/>
    </row>
    <row r="7681" spans="7:7">
      <c r="G7681" s="14"/>
    </row>
    <row r="7682" spans="7:7">
      <c r="G7682" s="14"/>
    </row>
    <row r="7683" spans="7:7">
      <c r="G7683" s="14"/>
    </row>
    <row r="7684" spans="7:7">
      <c r="G7684" s="14"/>
    </row>
    <row r="7685" spans="7:7">
      <c r="G7685" s="14"/>
    </row>
    <row r="7686" spans="7:7">
      <c r="G7686" s="14"/>
    </row>
    <row r="7687" spans="7:7">
      <c r="G7687" s="14"/>
    </row>
    <row r="7688" spans="7:7">
      <c r="G7688" s="14"/>
    </row>
    <row r="7689" spans="7:7">
      <c r="G7689" s="14"/>
    </row>
    <row r="7690" spans="7:7">
      <c r="G7690" s="14"/>
    </row>
    <row r="7691" spans="7:7">
      <c r="G7691" s="14"/>
    </row>
    <row r="7692" spans="7:7">
      <c r="G7692" s="14"/>
    </row>
    <row r="7693" spans="7:7">
      <c r="G7693" s="14"/>
    </row>
    <row r="7694" spans="7:7">
      <c r="G7694" s="14"/>
    </row>
    <row r="7695" spans="7:7">
      <c r="G7695" s="14"/>
    </row>
    <row r="7696" spans="7:7">
      <c r="G7696" s="14"/>
    </row>
    <row r="7697" spans="7:7">
      <c r="G7697" s="14"/>
    </row>
    <row r="7698" spans="7:7">
      <c r="G7698" s="14"/>
    </row>
    <row r="7699" spans="7:7">
      <c r="G7699" s="14"/>
    </row>
    <row r="7700" spans="7:7">
      <c r="G7700" s="14"/>
    </row>
    <row r="7701" spans="7:7">
      <c r="G7701" s="14"/>
    </row>
    <row r="7702" spans="7:7">
      <c r="G7702" s="14"/>
    </row>
    <row r="7703" spans="7:7">
      <c r="G7703" s="14"/>
    </row>
    <row r="7704" spans="7:7">
      <c r="G7704" s="14"/>
    </row>
    <row r="7705" spans="7:7">
      <c r="G7705" s="14"/>
    </row>
    <row r="7706" spans="7:7">
      <c r="G7706" s="14"/>
    </row>
    <row r="7707" spans="7:7">
      <c r="G7707" s="14"/>
    </row>
    <row r="7708" spans="7:7">
      <c r="G7708" s="14"/>
    </row>
    <row r="7709" spans="7:7">
      <c r="G7709" s="14"/>
    </row>
    <row r="7710" spans="7:7">
      <c r="G7710" s="14"/>
    </row>
    <row r="7711" spans="7:7">
      <c r="G7711" s="14"/>
    </row>
    <row r="7712" spans="7:7">
      <c r="G7712" s="14"/>
    </row>
    <row r="7713" spans="7:7">
      <c r="G7713" s="14"/>
    </row>
    <row r="7714" spans="7:7">
      <c r="G7714" s="14"/>
    </row>
    <row r="7715" spans="7:7">
      <c r="G7715" s="14"/>
    </row>
    <row r="7716" spans="7:7">
      <c r="G7716" s="14"/>
    </row>
    <row r="7717" spans="7:7">
      <c r="G7717" s="14"/>
    </row>
    <row r="7718" spans="7:7">
      <c r="G7718" s="14"/>
    </row>
    <row r="7719" spans="7:7">
      <c r="G7719" s="14"/>
    </row>
    <row r="7720" spans="7:7">
      <c r="G7720" s="14"/>
    </row>
    <row r="7721" spans="7:7">
      <c r="G7721" s="14"/>
    </row>
    <row r="7722" spans="7:7">
      <c r="G7722" s="14"/>
    </row>
    <row r="7723" spans="7:7">
      <c r="G7723" s="14"/>
    </row>
    <row r="7724" spans="7:7">
      <c r="G7724" s="14"/>
    </row>
    <row r="7725" spans="7:7">
      <c r="G7725" s="14"/>
    </row>
    <row r="7726" spans="7:7">
      <c r="G7726" s="14"/>
    </row>
    <row r="7727" spans="7:7">
      <c r="G7727" s="14"/>
    </row>
    <row r="7728" spans="7:7">
      <c r="G7728" s="14"/>
    </row>
    <row r="7729" spans="7:7">
      <c r="G7729" s="14"/>
    </row>
    <row r="7730" spans="7:7">
      <c r="G7730" s="14"/>
    </row>
    <row r="7731" spans="7:7">
      <c r="G7731" s="14"/>
    </row>
    <row r="7732" spans="7:7">
      <c r="G7732" s="14"/>
    </row>
    <row r="7733" spans="7:7">
      <c r="G7733" s="14"/>
    </row>
    <row r="7734" spans="7:7">
      <c r="G7734" s="14"/>
    </row>
    <row r="7735" spans="7:7">
      <c r="G7735" s="14"/>
    </row>
    <row r="7736" spans="7:7">
      <c r="G7736" s="14"/>
    </row>
    <row r="7737" spans="7:7">
      <c r="G7737" s="14"/>
    </row>
    <row r="7738" spans="7:7">
      <c r="G7738" s="14"/>
    </row>
    <row r="7739" spans="7:7">
      <c r="G7739" s="14"/>
    </row>
    <row r="7740" spans="7:7">
      <c r="G7740" s="14"/>
    </row>
    <row r="7741" spans="7:7">
      <c r="G7741" s="14"/>
    </row>
    <row r="7742" spans="7:7">
      <c r="G7742" s="14"/>
    </row>
    <row r="7743" spans="7:7">
      <c r="G7743" s="14"/>
    </row>
    <row r="7744" spans="7:7">
      <c r="G7744" s="14"/>
    </row>
    <row r="7745" spans="7:7">
      <c r="G7745" s="14"/>
    </row>
    <row r="7746" spans="7:7">
      <c r="G7746" s="14"/>
    </row>
    <row r="7747" spans="7:7">
      <c r="G7747" s="14"/>
    </row>
    <row r="7748" spans="7:7">
      <c r="G7748" s="14"/>
    </row>
    <row r="7749" spans="7:7">
      <c r="G7749" s="14"/>
    </row>
    <row r="7750" spans="7:7">
      <c r="G7750" s="14"/>
    </row>
    <row r="7751" spans="7:7">
      <c r="G7751" s="14"/>
    </row>
    <row r="7752" spans="7:7">
      <c r="G7752" s="14"/>
    </row>
    <row r="7753" spans="7:7">
      <c r="G7753" s="14"/>
    </row>
    <row r="7754" spans="7:7">
      <c r="G7754" s="14"/>
    </row>
    <row r="7755" spans="7:7">
      <c r="G7755" s="14"/>
    </row>
    <row r="7756" spans="7:7">
      <c r="G7756" s="14"/>
    </row>
    <row r="7757" spans="7:7">
      <c r="G7757" s="14"/>
    </row>
    <row r="7758" spans="7:7">
      <c r="G7758" s="14"/>
    </row>
    <row r="7759" spans="7:7">
      <c r="G7759" s="14"/>
    </row>
    <row r="7760" spans="7:7">
      <c r="G7760" s="14"/>
    </row>
    <row r="7761" spans="7:7">
      <c r="G7761" s="14"/>
    </row>
    <row r="7762" spans="7:7">
      <c r="G7762" s="14"/>
    </row>
    <row r="7763" spans="7:7">
      <c r="G7763" s="14"/>
    </row>
    <row r="7764" spans="7:7">
      <c r="G7764" s="14"/>
    </row>
    <row r="7765" spans="7:7">
      <c r="G7765" s="14"/>
    </row>
    <row r="7766" spans="7:7">
      <c r="G7766" s="14"/>
    </row>
    <row r="7767" spans="7:7">
      <c r="G7767" s="14"/>
    </row>
    <row r="7768" spans="7:7">
      <c r="G7768" s="14"/>
    </row>
    <row r="7769" spans="7:7">
      <c r="G7769" s="14"/>
    </row>
    <row r="7770" spans="7:7">
      <c r="G7770" s="14"/>
    </row>
    <row r="7771" spans="7:7">
      <c r="G7771" s="14"/>
    </row>
    <row r="7772" spans="7:7">
      <c r="G7772" s="14"/>
    </row>
    <row r="7773" spans="7:7">
      <c r="G7773" s="14"/>
    </row>
    <row r="7774" spans="7:7">
      <c r="G7774" s="14"/>
    </row>
    <row r="7775" spans="7:7">
      <c r="G7775" s="14"/>
    </row>
    <row r="7776" spans="7:7">
      <c r="G7776" s="14"/>
    </row>
    <row r="7777" spans="7:7">
      <c r="G7777" s="14"/>
    </row>
    <row r="7778" spans="7:7">
      <c r="G7778" s="14"/>
    </row>
    <row r="7779" spans="7:7">
      <c r="G7779" s="14"/>
    </row>
    <row r="7780" spans="7:7">
      <c r="G7780" s="14"/>
    </row>
    <row r="7781" spans="7:7">
      <c r="G7781" s="14"/>
    </row>
    <row r="7782" spans="7:7">
      <c r="G7782" s="14"/>
    </row>
    <row r="7783" spans="7:7">
      <c r="G7783" s="14"/>
    </row>
    <row r="7784" spans="7:7">
      <c r="G7784" s="14"/>
    </row>
    <row r="7785" spans="7:7">
      <c r="G7785" s="14"/>
    </row>
    <row r="7786" spans="7:7">
      <c r="G7786" s="14"/>
    </row>
    <row r="7787" spans="7:7">
      <c r="G7787" s="14"/>
    </row>
    <row r="7788" spans="7:7">
      <c r="G7788" s="14"/>
    </row>
    <row r="7789" spans="7:7">
      <c r="G7789" s="14"/>
    </row>
    <row r="7790" spans="7:7">
      <c r="G7790" s="14"/>
    </row>
    <row r="7791" spans="7:7">
      <c r="G7791" s="14"/>
    </row>
    <row r="7792" spans="7:7">
      <c r="G7792" s="14"/>
    </row>
    <row r="7793" spans="7:7">
      <c r="G7793" s="14"/>
    </row>
    <row r="7794" spans="7:7">
      <c r="G7794" s="14"/>
    </row>
    <row r="7795" spans="7:7">
      <c r="G7795" s="14"/>
    </row>
    <row r="7796" spans="7:7">
      <c r="G7796" s="14"/>
    </row>
    <row r="7797" spans="7:7">
      <c r="G7797" s="14"/>
    </row>
    <row r="7798" spans="7:7">
      <c r="G7798" s="14"/>
    </row>
    <row r="7799" spans="7:7">
      <c r="G7799" s="14"/>
    </row>
    <row r="7800" spans="7:7">
      <c r="G7800" s="14"/>
    </row>
    <row r="7801" spans="7:7">
      <c r="G7801" s="14"/>
    </row>
    <row r="7802" spans="7:7">
      <c r="G7802" s="14"/>
    </row>
    <row r="7803" spans="7:7">
      <c r="G7803" s="14"/>
    </row>
    <row r="7804" spans="7:7">
      <c r="G7804" s="14"/>
    </row>
    <row r="7805" spans="7:7">
      <c r="G7805" s="14"/>
    </row>
    <row r="7806" spans="7:7">
      <c r="G7806" s="14"/>
    </row>
    <row r="7807" spans="7:7">
      <c r="G7807" s="14"/>
    </row>
    <row r="7808" spans="7:7">
      <c r="G7808" s="14"/>
    </row>
    <row r="7809" spans="7:7">
      <c r="G7809" s="14"/>
    </row>
    <row r="7810" spans="7:7">
      <c r="G7810" s="14"/>
    </row>
    <row r="7811" spans="7:7">
      <c r="G7811" s="14"/>
    </row>
    <row r="7812" spans="7:7">
      <c r="G7812" s="14"/>
    </row>
    <row r="7813" spans="7:7">
      <c r="G7813" s="14"/>
    </row>
    <row r="7814" spans="7:7">
      <c r="G7814" s="14"/>
    </row>
    <row r="7815" spans="7:7">
      <c r="G7815" s="14"/>
    </row>
    <row r="7816" spans="7:7">
      <c r="G7816" s="14"/>
    </row>
    <row r="7817" spans="7:7">
      <c r="G7817" s="14"/>
    </row>
    <row r="7818" spans="7:7">
      <c r="G7818" s="14"/>
    </row>
    <row r="7819" spans="7:7">
      <c r="G7819" s="14"/>
    </row>
    <row r="7820" spans="7:7">
      <c r="G7820" s="14"/>
    </row>
    <row r="7821" spans="7:7">
      <c r="G7821" s="14"/>
    </row>
    <row r="7822" spans="7:7">
      <c r="G7822" s="14"/>
    </row>
    <row r="7823" spans="7:7">
      <c r="G7823" s="14"/>
    </row>
    <row r="7824" spans="7:7">
      <c r="G7824" s="14"/>
    </row>
    <row r="7825" spans="7:7">
      <c r="G7825" s="14"/>
    </row>
    <row r="7826" spans="7:7">
      <c r="G7826" s="14"/>
    </row>
    <row r="7827" spans="7:7">
      <c r="G7827" s="14"/>
    </row>
    <row r="7828" spans="7:7">
      <c r="G7828" s="14"/>
    </row>
    <row r="7829" spans="7:7">
      <c r="G7829" s="14"/>
    </row>
    <row r="7830" spans="7:7">
      <c r="G7830" s="14"/>
    </row>
    <row r="7831" spans="7:7">
      <c r="G7831" s="14"/>
    </row>
    <row r="7832" spans="7:7">
      <c r="G7832" s="14"/>
    </row>
    <row r="7833" spans="7:7">
      <c r="G7833" s="14"/>
    </row>
    <row r="7834" spans="7:7">
      <c r="G7834" s="14"/>
    </row>
    <row r="7835" spans="7:7">
      <c r="G7835" s="14"/>
    </row>
    <row r="7836" spans="7:7">
      <c r="G7836" s="14"/>
    </row>
    <row r="7837" spans="7:7">
      <c r="G7837" s="14"/>
    </row>
    <row r="7838" spans="7:7">
      <c r="G7838" s="14"/>
    </row>
    <row r="7839" spans="7:7">
      <c r="G7839" s="14"/>
    </row>
    <row r="7840" spans="7:7">
      <c r="G7840" s="14"/>
    </row>
    <row r="7841" spans="7:7">
      <c r="G7841" s="14"/>
    </row>
    <row r="7842" spans="7:7">
      <c r="G7842" s="14"/>
    </row>
    <row r="7843" spans="7:7">
      <c r="G7843" s="14"/>
    </row>
    <row r="7844" spans="7:7">
      <c r="G7844" s="14"/>
    </row>
    <row r="7845" spans="7:7">
      <c r="G7845" s="14"/>
    </row>
    <row r="7846" spans="7:7">
      <c r="G7846" s="14"/>
    </row>
    <row r="7847" spans="7:7">
      <c r="G7847" s="14"/>
    </row>
    <row r="7848" spans="7:7">
      <c r="G7848" s="14"/>
    </row>
    <row r="7849" spans="7:7">
      <c r="G7849" s="14"/>
    </row>
    <row r="7850" spans="7:7">
      <c r="G7850" s="14"/>
    </row>
    <row r="7851" spans="7:7">
      <c r="G7851" s="14"/>
    </row>
    <row r="7852" spans="7:7">
      <c r="G7852" s="14"/>
    </row>
    <row r="7853" spans="7:7">
      <c r="G7853" s="14"/>
    </row>
    <row r="7854" spans="7:7">
      <c r="G7854" s="14"/>
    </row>
    <row r="7855" spans="7:7">
      <c r="G7855" s="14"/>
    </row>
    <row r="7856" spans="7:7">
      <c r="G7856" s="14"/>
    </row>
    <row r="7857" spans="7:7">
      <c r="G7857" s="14"/>
    </row>
    <row r="7858" spans="7:7">
      <c r="G7858" s="14"/>
    </row>
    <row r="7859" spans="7:7">
      <c r="G7859" s="14"/>
    </row>
    <row r="7860" spans="7:7">
      <c r="G7860" s="14"/>
    </row>
    <row r="7861" spans="7:7">
      <c r="G7861" s="14"/>
    </row>
    <row r="7862" spans="7:7">
      <c r="G7862" s="14"/>
    </row>
    <row r="7863" spans="7:7">
      <c r="G7863" s="14"/>
    </row>
    <row r="7864" spans="7:7">
      <c r="G7864" s="14"/>
    </row>
    <row r="7865" spans="7:7">
      <c r="G7865" s="14"/>
    </row>
    <row r="7866" spans="7:7">
      <c r="G7866" s="14"/>
    </row>
    <row r="7867" spans="7:7">
      <c r="G7867" s="14"/>
    </row>
    <row r="7868" spans="7:7">
      <c r="G7868" s="14"/>
    </row>
    <row r="7869" spans="7:7">
      <c r="G7869" s="14"/>
    </row>
    <row r="7870" spans="7:7">
      <c r="G7870" s="14"/>
    </row>
    <row r="7871" spans="7:7">
      <c r="G7871" s="14"/>
    </row>
    <row r="7872" spans="7:7">
      <c r="G7872" s="14"/>
    </row>
    <row r="7873" spans="7:7">
      <c r="G7873" s="14"/>
    </row>
    <row r="7874" spans="7:7">
      <c r="G7874" s="14"/>
    </row>
    <row r="7875" spans="7:7">
      <c r="G7875" s="14"/>
    </row>
    <row r="7876" spans="7:7">
      <c r="G7876" s="14"/>
    </row>
    <row r="7877" spans="7:7">
      <c r="G7877" s="14"/>
    </row>
    <row r="7878" spans="7:7">
      <c r="G7878" s="14"/>
    </row>
    <row r="7879" spans="7:7">
      <c r="G7879" s="14"/>
    </row>
    <row r="7880" spans="7:7">
      <c r="G7880" s="14"/>
    </row>
    <row r="7881" spans="7:7">
      <c r="G7881" s="14"/>
    </row>
    <row r="7882" spans="7:7">
      <c r="G7882" s="14"/>
    </row>
    <row r="7883" spans="7:7">
      <c r="G7883" s="14"/>
    </row>
    <row r="7884" spans="7:7">
      <c r="G7884" s="14"/>
    </row>
    <row r="7885" spans="7:7">
      <c r="G7885" s="14"/>
    </row>
    <row r="7886" spans="7:7">
      <c r="G7886" s="14"/>
    </row>
    <row r="7887" spans="7:7">
      <c r="G7887" s="14"/>
    </row>
    <row r="7888" spans="7:7">
      <c r="G7888" s="14"/>
    </row>
    <row r="7889" spans="7:7">
      <c r="G7889" s="14"/>
    </row>
    <row r="7890" spans="7:7">
      <c r="G7890" s="14"/>
    </row>
    <row r="7891" spans="7:7">
      <c r="G7891" s="14"/>
    </row>
    <row r="7892" spans="7:7">
      <c r="G7892" s="14"/>
    </row>
    <row r="7893" spans="7:7">
      <c r="G7893" s="14"/>
    </row>
    <row r="7894" spans="7:7">
      <c r="G7894" s="14"/>
    </row>
    <row r="7895" spans="7:7">
      <c r="G7895" s="14"/>
    </row>
    <row r="7896" spans="7:7">
      <c r="G7896" s="14"/>
    </row>
    <row r="7897" spans="7:7">
      <c r="G7897" s="14"/>
    </row>
    <row r="7898" spans="7:7">
      <c r="G7898" s="14"/>
    </row>
    <row r="7899" spans="7:7">
      <c r="G7899" s="14"/>
    </row>
    <row r="7900" spans="7:7">
      <c r="G7900" s="14"/>
    </row>
    <row r="7901" spans="7:7">
      <c r="G7901" s="14"/>
    </row>
    <row r="7902" spans="7:7">
      <c r="G7902" s="14"/>
    </row>
    <row r="7903" spans="7:7">
      <c r="G7903" s="14"/>
    </row>
    <row r="7904" spans="7:7">
      <c r="G7904" s="14"/>
    </row>
    <row r="7905" spans="7:7">
      <c r="G7905" s="14"/>
    </row>
    <row r="7906" spans="7:7">
      <c r="G7906" s="14"/>
    </row>
    <row r="7907" spans="7:7">
      <c r="G7907" s="14"/>
    </row>
    <row r="7908" spans="7:7">
      <c r="G7908" s="14"/>
    </row>
    <row r="7909" spans="7:7">
      <c r="G7909" s="14"/>
    </row>
    <row r="7910" spans="7:7">
      <c r="G7910" s="14"/>
    </row>
    <row r="7911" spans="7:7">
      <c r="G7911" s="14"/>
    </row>
    <row r="7912" spans="7:7">
      <c r="G7912" s="14"/>
    </row>
    <row r="7913" spans="7:7">
      <c r="G7913" s="14"/>
    </row>
    <row r="7914" spans="7:7">
      <c r="G7914" s="14"/>
    </row>
    <row r="7915" spans="7:7">
      <c r="G7915" s="14"/>
    </row>
    <row r="7916" spans="7:7">
      <c r="G7916" s="14"/>
    </row>
    <row r="7917" spans="7:7">
      <c r="G7917" s="14"/>
    </row>
    <row r="7918" spans="7:7">
      <c r="G7918" s="14"/>
    </row>
    <row r="7919" spans="7:7">
      <c r="G7919" s="14"/>
    </row>
    <row r="7920" spans="7:7">
      <c r="G7920" s="14"/>
    </row>
    <row r="7921" spans="7:7">
      <c r="G7921" s="14"/>
    </row>
    <row r="7922" spans="7:7">
      <c r="G7922" s="14"/>
    </row>
    <row r="7923" spans="7:7">
      <c r="G7923" s="14"/>
    </row>
    <row r="7924" spans="7:7">
      <c r="G7924" s="14"/>
    </row>
    <row r="7925" spans="7:7">
      <c r="G7925" s="14"/>
    </row>
    <row r="7926" spans="7:7">
      <c r="G7926" s="14"/>
    </row>
    <row r="7927" spans="7:7">
      <c r="G7927" s="14"/>
    </row>
    <row r="7928" spans="7:7">
      <c r="G7928" s="14"/>
    </row>
    <row r="7929" spans="7:7">
      <c r="G7929" s="14"/>
    </row>
    <row r="7930" spans="7:7">
      <c r="G7930" s="14"/>
    </row>
    <row r="7931" spans="7:7">
      <c r="G7931" s="14"/>
    </row>
    <row r="7932" spans="7:7">
      <c r="G7932" s="14"/>
    </row>
    <row r="7933" spans="7:7">
      <c r="G7933" s="14"/>
    </row>
    <row r="7934" spans="7:7">
      <c r="G7934" s="14"/>
    </row>
    <row r="7935" spans="7:7">
      <c r="G7935" s="14"/>
    </row>
    <row r="7936" spans="7:7">
      <c r="G7936" s="14"/>
    </row>
    <row r="7937" spans="7:7">
      <c r="G7937" s="14"/>
    </row>
    <row r="7938" spans="7:7">
      <c r="G7938" s="14"/>
    </row>
    <row r="7939" spans="7:7">
      <c r="G7939" s="14"/>
    </row>
    <row r="7940" spans="7:7">
      <c r="G7940" s="14"/>
    </row>
    <row r="7941" spans="7:7">
      <c r="G7941" s="14"/>
    </row>
    <row r="7942" spans="7:7">
      <c r="G7942" s="14"/>
    </row>
    <row r="7943" spans="7:7">
      <c r="G7943" s="14"/>
    </row>
    <row r="7944" spans="7:7">
      <c r="G7944" s="14"/>
    </row>
    <row r="7945" spans="7:7">
      <c r="G7945" s="14"/>
    </row>
    <row r="7946" spans="7:7">
      <c r="G7946" s="14"/>
    </row>
    <row r="7947" spans="7:7">
      <c r="G7947" s="14"/>
    </row>
    <row r="7948" spans="7:7">
      <c r="G7948" s="14"/>
    </row>
    <row r="7949" spans="7:7">
      <c r="G7949" s="14"/>
    </row>
    <row r="7950" spans="7:7">
      <c r="G7950" s="14"/>
    </row>
    <row r="7951" spans="7:7">
      <c r="G7951" s="14"/>
    </row>
    <row r="7952" spans="7:7">
      <c r="G7952" s="14"/>
    </row>
    <row r="7953" spans="7:7">
      <c r="G7953" s="14"/>
    </row>
    <row r="7954" spans="7:7">
      <c r="G7954" s="14"/>
    </row>
    <row r="7955" spans="7:7">
      <c r="G7955" s="14"/>
    </row>
    <row r="7956" spans="7:7">
      <c r="G7956" s="14"/>
    </row>
    <row r="7957" spans="7:7">
      <c r="G7957" s="14"/>
    </row>
    <row r="7958" spans="7:7">
      <c r="G7958" s="14"/>
    </row>
    <row r="7959" spans="7:7">
      <c r="G7959" s="14"/>
    </row>
    <row r="7960" spans="7:7">
      <c r="G7960" s="14"/>
    </row>
    <row r="7961" spans="7:7">
      <c r="G7961" s="14"/>
    </row>
    <row r="7962" spans="7:7">
      <c r="G7962" s="14"/>
    </row>
    <row r="7963" spans="7:7">
      <c r="G7963" s="14"/>
    </row>
    <row r="7964" spans="7:7">
      <c r="G7964" s="14"/>
    </row>
    <row r="7965" spans="7:7">
      <c r="G7965" s="14"/>
    </row>
    <row r="7966" spans="7:7">
      <c r="G7966" s="14"/>
    </row>
    <row r="7967" spans="7:7">
      <c r="G7967" s="14"/>
    </row>
    <row r="7968" spans="7:7">
      <c r="G7968" s="14"/>
    </row>
    <row r="7969" spans="7:7">
      <c r="G7969" s="14"/>
    </row>
    <row r="7970" spans="7:7">
      <c r="G7970" s="14"/>
    </row>
    <row r="7971" spans="7:7">
      <c r="G7971" s="14"/>
    </row>
    <row r="7972" spans="7:7">
      <c r="G7972" s="14"/>
    </row>
    <row r="7973" spans="7:7">
      <c r="G7973" s="14"/>
    </row>
    <row r="7974" spans="7:7">
      <c r="G7974" s="14"/>
    </row>
    <row r="7975" spans="7:7">
      <c r="G7975" s="14"/>
    </row>
    <row r="7976" spans="7:7">
      <c r="G7976" s="14"/>
    </row>
    <row r="7977" spans="7:7">
      <c r="G7977" s="14"/>
    </row>
    <row r="7978" spans="7:7">
      <c r="G7978" s="14"/>
    </row>
    <row r="7979" spans="7:7">
      <c r="G7979" s="14"/>
    </row>
    <row r="7980" spans="7:7">
      <c r="G7980" s="14"/>
    </row>
    <row r="7981" spans="7:7">
      <c r="G7981" s="14"/>
    </row>
    <row r="7982" spans="7:7">
      <c r="G7982" s="14"/>
    </row>
    <row r="7983" spans="7:7">
      <c r="G7983" s="14"/>
    </row>
    <row r="7984" spans="7:7">
      <c r="G7984" s="14"/>
    </row>
    <row r="7985" spans="7:7">
      <c r="G7985" s="14"/>
    </row>
    <row r="7986" spans="7:7">
      <c r="G7986" s="14"/>
    </row>
    <row r="7987" spans="7:7">
      <c r="G7987" s="14"/>
    </row>
    <row r="7988" spans="7:7">
      <c r="G7988" s="14"/>
    </row>
    <row r="7989" spans="7:7">
      <c r="G7989" s="14"/>
    </row>
    <row r="7990" spans="7:7">
      <c r="G7990" s="14"/>
    </row>
    <row r="7991" spans="7:7">
      <c r="G7991" s="14"/>
    </row>
    <row r="7992" spans="7:7">
      <c r="G7992" s="14"/>
    </row>
    <row r="7993" spans="7:7">
      <c r="G7993" s="14"/>
    </row>
    <row r="7994" spans="7:7">
      <c r="G7994" s="14"/>
    </row>
    <row r="7995" spans="7:7">
      <c r="G7995" s="14"/>
    </row>
    <row r="7996" spans="7:7">
      <c r="G7996" s="14"/>
    </row>
    <row r="7997" spans="7:7">
      <c r="G7997" s="14"/>
    </row>
    <row r="7998" spans="7:7">
      <c r="G7998" s="14"/>
    </row>
    <row r="7999" spans="7:7">
      <c r="G7999" s="14"/>
    </row>
    <row r="8000" spans="7:7">
      <c r="G8000" s="14"/>
    </row>
    <row r="8001" spans="7:7">
      <c r="G8001" s="14"/>
    </row>
    <row r="8002" spans="7:7">
      <c r="G8002" s="14"/>
    </row>
    <row r="8003" spans="7:7">
      <c r="G8003" s="14"/>
    </row>
    <row r="8004" spans="7:7">
      <c r="G8004" s="14"/>
    </row>
    <row r="8005" spans="7:7">
      <c r="G8005" s="14"/>
    </row>
    <row r="8006" spans="7:7">
      <c r="G8006" s="14"/>
    </row>
    <row r="8007" spans="7:7">
      <c r="G8007" s="14"/>
    </row>
    <row r="8008" spans="7:7">
      <c r="G8008" s="14"/>
    </row>
    <row r="8009" spans="7:7">
      <c r="G8009" s="14"/>
    </row>
    <row r="8010" spans="7:7">
      <c r="G8010" s="14"/>
    </row>
    <row r="8011" spans="7:7">
      <c r="G8011" s="14"/>
    </row>
    <row r="8012" spans="7:7">
      <c r="G8012" s="14"/>
    </row>
    <row r="8013" spans="7:7">
      <c r="G8013" s="14"/>
    </row>
    <row r="8014" spans="7:7">
      <c r="G8014" s="14"/>
    </row>
    <row r="8015" spans="7:7">
      <c r="G8015" s="14"/>
    </row>
    <row r="8016" spans="7:7">
      <c r="G8016" s="14"/>
    </row>
    <row r="8017" spans="7:7">
      <c r="G8017" s="14"/>
    </row>
    <row r="8018" spans="7:7">
      <c r="G8018" s="14"/>
    </row>
    <row r="8019" spans="7:7">
      <c r="G8019" s="14"/>
    </row>
    <row r="8020" spans="7:7">
      <c r="G8020" s="14"/>
    </row>
    <row r="8021" spans="7:7">
      <c r="G8021" s="14"/>
    </row>
    <row r="8022" spans="7:7">
      <c r="G8022" s="14"/>
    </row>
    <row r="8023" spans="7:7">
      <c r="G8023" s="14"/>
    </row>
    <row r="8024" spans="7:7">
      <c r="G8024" s="14"/>
    </row>
    <row r="8025" spans="7:7">
      <c r="G8025" s="14"/>
    </row>
    <row r="8026" spans="7:7">
      <c r="G8026" s="14"/>
    </row>
    <row r="8027" spans="7:7">
      <c r="G8027" s="14"/>
    </row>
    <row r="8028" spans="7:7">
      <c r="G8028" s="14"/>
    </row>
    <row r="8029" spans="7:7">
      <c r="G8029" s="14"/>
    </row>
    <row r="8030" spans="7:7">
      <c r="G8030" s="14"/>
    </row>
    <row r="8031" spans="7:7">
      <c r="G8031" s="14"/>
    </row>
    <row r="8032" spans="7:7">
      <c r="G8032" s="14"/>
    </row>
    <row r="8033" spans="7:7">
      <c r="G8033" s="14"/>
    </row>
    <row r="8034" spans="7:7">
      <c r="G8034" s="14"/>
    </row>
    <row r="8035" spans="7:7">
      <c r="G8035" s="14"/>
    </row>
    <row r="8036" spans="7:7">
      <c r="G8036" s="14"/>
    </row>
    <row r="8037" spans="7:7">
      <c r="G8037" s="14"/>
    </row>
    <row r="8038" spans="7:7">
      <c r="G8038" s="14"/>
    </row>
    <row r="8039" spans="7:7">
      <c r="G8039" s="14"/>
    </row>
    <row r="8040" spans="7:7">
      <c r="G8040" s="14"/>
    </row>
    <row r="8041" spans="7:7">
      <c r="G8041" s="14"/>
    </row>
    <row r="8042" spans="7:7">
      <c r="G8042" s="14"/>
    </row>
    <row r="8043" spans="7:7">
      <c r="G8043" s="14"/>
    </row>
    <row r="8044" spans="7:7">
      <c r="G8044" s="14"/>
    </row>
    <row r="8045" spans="7:7">
      <c r="G8045" s="14"/>
    </row>
    <row r="8046" spans="7:7">
      <c r="G8046" s="14"/>
    </row>
    <row r="8047" spans="7:7">
      <c r="G8047" s="14"/>
    </row>
    <row r="8048" spans="7:7">
      <c r="G8048" s="14"/>
    </row>
    <row r="8049" spans="7:7">
      <c r="G8049" s="14"/>
    </row>
    <row r="8050" spans="7:7">
      <c r="G8050" s="14"/>
    </row>
    <row r="8051" spans="7:7">
      <c r="G8051" s="14"/>
    </row>
    <row r="8052" spans="7:7">
      <c r="G8052" s="14"/>
    </row>
    <row r="8053" spans="7:7">
      <c r="G8053" s="14"/>
    </row>
    <row r="8054" spans="7:7">
      <c r="G8054" s="14"/>
    </row>
    <row r="8055" spans="7:7">
      <c r="G8055" s="14"/>
    </row>
    <row r="8056" spans="7:7">
      <c r="G8056" s="14"/>
    </row>
    <row r="8057" spans="7:7">
      <c r="G8057" s="14"/>
    </row>
    <row r="8058" spans="7:7">
      <c r="G8058" s="14"/>
    </row>
    <row r="8059" spans="7:7">
      <c r="G8059" s="14"/>
    </row>
    <row r="8060" spans="7:7">
      <c r="G8060" s="14"/>
    </row>
    <row r="8061" spans="7:7">
      <c r="G8061" s="14"/>
    </row>
    <row r="8062" spans="7:7">
      <c r="G8062" s="14"/>
    </row>
    <row r="8063" spans="7:7">
      <c r="G8063" s="14"/>
    </row>
    <row r="8064" spans="7:7">
      <c r="G8064" s="14"/>
    </row>
    <row r="8065" spans="7:7">
      <c r="G8065" s="14"/>
    </row>
    <row r="8066" spans="7:7">
      <c r="G8066" s="14"/>
    </row>
    <row r="8067" spans="7:7">
      <c r="G8067" s="14"/>
    </row>
    <row r="8068" spans="7:7">
      <c r="G8068" s="14"/>
    </row>
    <row r="8069" spans="7:7">
      <c r="G8069" s="14"/>
    </row>
    <row r="8070" spans="7:7">
      <c r="G8070" s="14"/>
    </row>
    <row r="8071" spans="7:7">
      <c r="G8071" s="14"/>
    </row>
    <row r="8072" spans="7:7">
      <c r="G8072" s="14"/>
    </row>
    <row r="8073" spans="7:7">
      <c r="G8073" s="14"/>
    </row>
    <row r="8074" spans="7:7">
      <c r="G8074" s="14"/>
    </row>
    <row r="8075" spans="7:7">
      <c r="G8075" s="14"/>
    </row>
    <row r="8076" spans="7:7">
      <c r="G8076" s="14"/>
    </row>
    <row r="8077" spans="7:7">
      <c r="G8077" s="14"/>
    </row>
    <row r="8078" spans="7:7">
      <c r="G8078" s="14"/>
    </row>
    <row r="8079" spans="7:7">
      <c r="G8079" s="14"/>
    </row>
    <row r="8080" spans="7:7">
      <c r="G8080" s="14"/>
    </row>
    <row r="8081" spans="7:7">
      <c r="G8081" s="14"/>
    </row>
    <row r="8082" spans="7:7">
      <c r="G8082" s="14"/>
    </row>
    <row r="8083" spans="7:7">
      <c r="G8083" s="14"/>
    </row>
    <row r="8084" spans="7:7">
      <c r="G8084" s="14"/>
    </row>
    <row r="8085" spans="7:7">
      <c r="G8085" s="14"/>
    </row>
    <row r="8086" spans="7:7">
      <c r="G8086" s="14"/>
    </row>
    <row r="8087" spans="7:7">
      <c r="G8087" s="14"/>
    </row>
    <row r="8088" spans="7:7">
      <c r="G8088" s="14"/>
    </row>
    <row r="8089" spans="7:7">
      <c r="G8089" s="14"/>
    </row>
    <row r="8090" spans="7:7">
      <c r="G8090" s="14"/>
    </row>
    <row r="8091" spans="7:7">
      <c r="G8091" s="14"/>
    </row>
    <row r="8092" spans="7:7">
      <c r="G8092" s="14"/>
    </row>
    <row r="8093" spans="7:7">
      <c r="G8093" s="14"/>
    </row>
    <row r="8094" spans="7:7">
      <c r="G8094" s="14"/>
    </row>
    <row r="8095" spans="7:7">
      <c r="G8095" s="14"/>
    </row>
    <row r="8096" spans="7:7">
      <c r="G8096" s="14"/>
    </row>
    <row r="8097" spans="7:7">
      <c r="G8097" s="14"/>
    </row>
    <row r="8098" spans="7:7">
      <c r="G8098" s="14"/>
    </row>
    <row r="8099" spans="7:7">
      <c r="G8099" s="14"/>
    </row>
    <row r="8100" spans="7:7">
      <c r="G8100" s="14"/>
    </row>
    <row r="8101" spans="7:7">
      <c r="G8101" s="14"/>
    </row>
    <row r="8102" spans="7:7">
      <c r="G8102" s="14"/>
    </row>
    <row r="8103" spans="7:7">
      <c r="G8103" s="14"/>
    </row>
    <row r="8104" spans="7:7">
      <c r="G8104" s="14"/>
    </row>
    <row r="8105" spans="7:7">
      <c r="G8105" s="14"/>
    </row>
    <row r="8106" spans="7:7">
      <c r="G8106" s="14"/>
    </row>
    <row r="8107" spans="7:7">
      <c r="G8107" s="14"/>
    </row>
    <row r="8108" spans="7:7">
      <c r="G8108" s="14"/>
    </row>
    <row r="8109" spans="7:7">
      <c r="G8109" s="14"/>
    </row>
    <row r="8110" spans="7:7">
      <c r="G8110" s="14"/>
    </row>
    <row r="8111" spans="7:7">
      <c r="G8111" s="14"/>
    </row>
    <row r="8112" spans="7:7">
      <c r="G8112" s="14"/>
    </row>
    <row r="8113" spans="7:7">
      <c r="G8113" s="14"/>
    </row>
    <row r="8114" spans="7:7">
      <c r="G8114" s="14"/>
    </row>
    <row r="8115" spans="7:7">
      <c r="G8115" s="14"/>
    </row>
    <row r="8116" spans="7:7">
      <c r="G8116" s="14"/>
    </row>
    <row r="8117" spans="7:7">
      <c r="G8117" s="14"/>
    </row>
    <row r="8118" spans="7:7">
      <c r="G8118" s="14"/>
    </row>
    <row r="8119" spans="7:7">
      <c r="G8119" s="14"/>
    </row>
    <row r="8120" spans="7:7">
      <c r="G8120" s="14"/>
    </row>
    <row r="8121" spans="7:7">
      <c r="G8121" s="14"/>
    </row>
    <row r="8122" spans="7:7">
      <c r="G8122" s="14"/>
    </row>
    <row r="8123" spans="7:7">
      <c r="G8123" s="14"/>
    </row>
    <row r="8124" spans="7:7">
      <c r="G8124" s="14"/>
    </row>
    <row r="8125" spans="7:7">
      <c r="G8125" s="14"/>
    </row>
    <row r="8126" spans="7:7">
      <c r="G8126" s="14"/>
    </row>
    <row r="8127" spans="7:7">
      <c r="G8127" s="14"/>
    </row>
    <row r="8128" spans="7:7">
      <c r="G8128" s="14"/>
    </row>
    <row r="8129" spans="7:7">
      <c r="G8129" s="14"/>
    </row>
    <row r="8130" spans="7:7">
      <c r="G8130" s="14"/>
    </row>
    <row r="8131" spans="7:7">
      <c r="G8131" s="14"/>
    </row>
    <row r="8132" spans="7:7">
      <c r="G8132" s="14"/>
    </row>
    <row r="8133" spans="7:7">
      <c r="G8133" s="14"/>
    </row>
    <row r="8134" spans="7:7">
      <c r="G8134" s="14"/>
    </row>
    <row r="8135" spans="7:7">
      <c r="G8135" s="14"/>
    </row>
    <row r="8136" spans="7:7">
      <c r="G8136" s="14"/>
    </row>
    <row r="8137" spans="7:7">
      <c r="G8137" s="14"/>
    </row>
    <row r="8138" spans="7:7">
      <c r="G8138" s="14"/>
    </row>
    <row r="8139" spans="7:7">
      <c r="G8139" s="14"/>
    </row>
    <row r="8140" spans="7:7">
      <c r="G8140" s="14"/>
    </row>
    <row r="8141" spans="7:7">
      <c r="G8141" s="14"/>
    </row>
    <row r="8142" spans="7:7">
      <c r="G8142" s="14"/>
    </row>
    <row r="8143" spans="7:7">
      <c r="G8143" s="14"/>
    </row>
    <row r="8144" spans="7:7">
      <c r="G8144" s="14"/>
    </row>
    <row r="8145" spans="7:7">
      <c r="G8145" s="14"/>
    </row>
    <row r="8146" spans="7:7">
      <c r="G8146" s="14"/>
    </row>
    <row r="8147" spans="7:7">
      <c r="G8147" s="14"/>
    </row>
    <row r="8148" spans="7:7">
      <c r="G8148" s="14"/>
    </row>
    <row r="8149" spans="7:7">
      <c r="G8149" s="14"/>
    </row>
    <row r="8150" spans="7:7">
      <c r="G8150" s="14"/>
    </row>
    <row r="8151" spans="7:7">
      <c r="G8151" s="14"/>
    </row>
    <row r="8152" spans="7:7">
      <c r="G8152" s="14"/>
    </row>
    <row r="8153" spans="7:7">
      <c r="G8153" s="14"/>
    </row>
    <row r="8154" spans="7:7">
      <c r="G8154" s="14"/>
    </row>
    <row r="8155" spans="7:7">
      <c r="G8155" s="14"/>
    </row>
    <row r="8156" spans="7:7">
      <c r="G8156" s="14"/>
    </row>
    <row r="8157" spans="7:7">
      <c r="G8157" s="14"/>
    </row>
    <row r="8158" spans="7:7">
      <c r="G8158" s="14"/>
    </row>
    <row r="8159" spans="7:7">
      <c r="G8159" s="14"/>
    </row>
    <row r="8160" spans="7:7">
      <c r="G8160" s="14"/>
    </row>
    <row r="8161" spans="7:7">
      <c r="G8161" s="14"/>
    </row>
    <row r="8162" spans="7:7">
      <c r="G8162" s="14"/>
    </row>
    <row r="8163" spans="7:7">
      <c r="G8163" s="14"/>
    </row>
    <row r="8164" spans="7:7">
      <c r="G8164" s="14"/>
    </row>
    <row r="8165" spans="7:7">
      <c r="G8165" s="14"/>
    </row>
    <row r="8166" spans="7:7">
      <c r="G8166" s="14"/>
    </row>
    <row r="8167" spans="7:7">
      <c r="G8167" s="14"/>
    </row>
    <row r="8168" spans="7:7">
      <c r="G8168" s="14"/>
    </row>
    <row r="8169" spans="7:7">
      <c r="G8169" s="14"/>
    </row>
    <row r="8170" spans="7:7">
      <c r="G8170" s="14"/>
    </row>
    <row r="8171" spans="7:7">
      <c r="G8171" s="14"/>
    </row>
    <row r="8172" spans="7:7">
      <c r="G8172" s="14"/>
    </row>
    <row r="8173" spans="7:7">
      <c r="G8173" s="14"/>
    </row>
    <row r="8174" spans="7:7">
      <c r="G8174" s="14"/>
    </row>
    <row r="8175" spans="7:7">
      <c r="G8175" s="14"/>
    </row>
    <row r="8176" spans="7:7">
      <c r="G8176" s="14"/>
    </row>
    <row r="8177" spans="7:7">
      <c r="G8177" s="14"/>
    </row>
    <row r="8178" spans="7:7">
      <c r="G8178" s="14"/>
    </row>
    <row r="8179" spans="7:7">
      <c r="G8179" s="14"/>
    </row>
    <row r="8180" spans="7:7">
      <c r="G8180" s="14"/>
    </row>
    <row r="8181" spans="7:7">
      <c r="G8181" s="14"/>
    </row>
    <row r="8182" spans="7:7">
      <c r="G8182" s="14"/>
    </row>
    <row r="8183" spans="7:7">
      <c r="G8183" s="14"/>
    </row>
    <row r="8184" spans="7:7">
      <c r="G8184" s="14"/>
    </row>
    <row r="8185" spans="7:7">
      <c r="G8185" s="14"/>
    </row>
    <row r="8186" spans="7:7">
      <c r="G8186" s="14"/>
    </row>
    <row r="8187" spans="7:7">
      <c r="G8187" s="14"/>
    </row>
    <row r="8188" spans="7:7">
      <c r="G8188" s="14"/>
    </row>
    <row r="8189" spans="7:7">
      <c r="G8189" s="14"/>
    </row>
    <row r="8190" spans="7:7">
      <c r="G8190" s="14"/>
    </row>
    <row r="8191" spans="7:7">
      <c r="G8191" s="14"/>
    </row>
    <row r="8192" spans="7:7">
      <c r="G8192" s="14"/>
    </row>
    <row r="8193" spans="7:7">
      <c r="G8193" s="14"/>
    </row>
    <row r="8194" spans="7:7">
      <c r="G8194" s="14"/>
    </row>
    <row r="8195" spans="7:7">
      <c r="G8195" s="14"/>
    </row>
    <row r="8196" spans="7:7">
      <c r="G8196" s="14"/>
    </row>
    <row r="8197" spans="7:7">
      <c r="G8197" s="14"/>
    </row>
    <row r="8198" spans="7:7">
      <c r="G8198" s="14"/>
    </row>
    <row r="8199" spans="7:7">
      <c r="G8199" s="14"/>
    </row>
    <row r="8200" spans="7:7">
      <c r="G8200" s="14"/>
    </row>
    <row r="8201" spans="7:7">
      <c r="G8201" s="14"/>
    </row>
    <row r="8202" spans="7:7">
      <c r="G8202" s="14"/>
    </row>
    <row r="8203" spans="7:7">
      <c r="G8203" s="14"/>
    </row>
    <row r="8204" spans="7:7">
      <c r="G8204" s="14"/>
    </row>
    <row r="8205" spans="7:7">
      <c r="G8205" s="14"/>
    </row>
    <row r="8206" spans="7:7">
      <c r="G8206" s="14"/>
    </row>
    <row r="8207" spans="7:7">
      <c r="G8207" s="14"/>
    </row>
    <row r="8208" spans="7:7">
      <c r="G8208" s="14"/>
    </row>
    <row r="8209" spans="7:7">
      <c r="G8209" s="14"/>
    </row>
    <row r="8210" spans="7:7">
      <c r="G8210" s="14"/>
    </row>
    <row r="8211" spans="7:7">
      <c r="G8211" s="14"/>
    </row>
    <row r="8212" spans="7:7">
      <c r="G8212" s="14"/>
    </row>
    <row r="8213" spans="7:7">
      <c r="G8213" s="14"/>
    </row>
    <row r="8214" spans="7:7">
      <c r="G8214" s="14"/>
    </row>
    <row r="8215" spans="7:7">
      <c r="G8215" s="14"/>
    </row>
    <row r="8216" spans="7:7">
      <c r="G8216" s="14"/>
    </row>
    <row r="8217" spans="7:7">
      <c r="G8217" s="14"/>
    </row>
    <row r="8218" spans="7:7">
      <c r="G8218" s="14"/>
    </row>
    <row r="8219" spans="7:7">
      <c r="G8219" s="14"/>
    </row>
    <row r="8220" spans="7:7">
      <c r="G8220" s="14"/>
    </row>
    <row r="8221" spans="7:7">
      <c r="G8221" s="14"/>
    </row>
    <row r="8222" spans="7:7">
      <c r="G8222" s="14"/>
    </row>
    <row r="8223" spans="7:7">
      <c r="G8223" s="14"/>
    </row>
    <row r="8224" spans="7:7">
      <c r="G8224" s="14"/>
    </row>
    <row r="8225" spans="7:7">
      <c r="G8225" s="14"/>
    </row>
    <row r="8226" spans="7:7">
      <c r="G8226" s="14"/>
    </row>
    <row r="8227" spans="7:7">
      <c r="G8227" s="14"/>
    </row>
    <row r="8228" spans="7:7">
      <c r="G8228" s="14"/>
    </row>
    <row r="8229" spans="7:7">
      <c r="G8229" s="14"/>
    </row>
    <row r="8230" spans="7:7">
      <c r="G8230" s="14"/>
    </row>
    <row r="8231" spans="7:7">
      <c r="G8231" s="14"/>
    </row>
    <row r="8232" spans="7:7">
      <c r="G8232" s="14"/>
    </row>
    <row r="8233" spans="7:7">
      <c r="G8233" s="14"/>
    </row>
    <row r="8234" spans="7:7">
      <c r="G8234" s="14"/>
    </row>
    <row r="8235" spans="7:7">
      <c r="G8235" s="14"/>
    </row>
    <row r="8236" spans="7:7">
      <c r="G8236" s="14"/>
    </row>
    <row r="8237" spans="7:7">
      <c r="G8237" s="14"/>
    </row>
    <row r="8238" spans="7:7">
      <c r="G8238" s="14"/>
    </row>
    <row r="8239" spans="7:7">
      <c r="G8239" s="14"/>
    </row>
    <row r="8240" spans="7:7">
      <c r="G8240" s="14"/>
    </row>
    <row r="8241" spans="7:7">
      <c r="G8241" s="14"/>
    </row>
    <row r="8242" spans="7:7">
      <c r="G8242" s="14"/>
    </row>
    <row r="8243" spans="7:7">
      <c r="G8243" s="14"/>
    </row>
    <row r="8244" spans="7:7">
      <c r="G8244" s="14"/>
    </row>
    <row r="8245" spans="7:7">
      <c r="G8245" s="14"/>
    </row>
    <row r="8246" spans="7:7">
      <c r="G8246" s="14"/>
    </row>
    <row r="8247" spans="7:7">
      <c r="G8247" s="14"/>
    </row>
    <row r="8248" spans="7:7">
      <c r="G8248" s="14"/>
    </row>
    <row r="8249" spans="7:7">
      <c r="G8249" s="14"/>
    </row>
    <row r="8250" spans="7:7">
      <c r="G8250" s="14"/>
    </row>
    <row r="8251" spans="7:7">
      <c r="G8251" s="14"/>
    </row>
    <row r="8252" spans="7:7">
      <c r="G8252" s="14"/>
    </row>
    <row r="8253" spans="7:7">
      <c r="G8253" s="14"/>
    </row>
    <row r="8254" spans="7:7">
      <c r="G8254" s="14"/>
    </row>
    <row r="8255" spans="7:7">
      <c r="G8255" s="14"/>
    </row>
    <row r="8256" spans="7:7">
      <c r="G8256" s="14"/>
    </row>
    <row r="8257" spans="7:7">
      <c r="G8257" s="14"/>
    </row>
    <row r="8258" spans="7:7">
      <c r="G8258" s="14"/>
    </row>
    <row r="8259" spans="7:7">
      <c r="G8259" s="14"/>
    </row>
    <row r="8260" spans="7:7">
      <c r="G8260" s="14"/>
    </row>
    <row r="8261" spans="7:7">
      <c r="G8261" s="14"/>
    </row>
    <row r="8262" spans="7:7">
      <c r="G8262" s="14"/>
    </row>
    <row r="8263" spans="7:7">
      <c r="G8263" s="14"/>
    </row>
    <row r="8264" spans="7:7">
      <c r="G8264" s="14"/>
    </row>
    <row r="8265" spans="7:7">
      <c r="G8265" s="14"/>
    </row>
    <row r="8266" spans="7:7">
      <c r="G8266" s="14"/>
    </row>
    <row r="8267" spans="7:7">
      <c r="G8267" s="14"/>
    </row>
    <row r="8268" spans="7:7">
      <c r="G8268" s="14"/>
    </row>
    <row r="8269" spans="7:7">
      <c r="G8269" s="14"/>
    </row>
    <row r="8270" spans="7:7">
      <c r="G8270" s="14"/>
    </row>
    <row r="8271" spans="7:7">
      <c r="G8271" s="14"/>
    </row>
    <row r="8272" spans="7:7">
      <c r="G8272" s="14"/>
    </row>
    <row r="8273" spans="7:7">
      <c r="G8273" s="14"/>
    </row>
    <row r="8274" spans="7:7">
      <c r="G8274" s="14"/>
    </row>
    <row r="8275" spans="7:7">
      <c r="G8275" s="14"/>
    </row>
    <row r="8276" spans="7:7">
      <c r="G8276" s="14"/>
    </row>
    <row r="8277" spans="7:7">
      <c r="G8277" s="14"/>
    </row>
    <row r="8278" spans="7:7">
      <c r="G8278" s="14"/>
    </row>
    <row r="8279" spans="7:7">
      <c r="G8279" s="14"/>
    </row>
    <row r="8280" spans="7:7">
      <c r="G8280" s="14"/>
    </row>
    <row r="8281" spans="7:7">
      <c r="G8281" s="14"/>
    </row>
    <row r="8282" spans="7:7">
      <c r="G8282" s="14"/>
    </row>
    <row r="8283" spans="7:7">
      <c r="G8283" s="14"/>
    </row>
    <row r="8284" spans="7:7">
      <c r="G8284" s="14"/>
    </row>
    <row r="8285" spans="7:7">
      <c r="G8285" s="14"/>
    </row>
    <row r="8286" spans="7:7">
      <c r="G8286" s="14"/>
    </row>
    <row r="8287" spans="7:7">
      <c r="G8287" s="14"/>
    </row>
    <row r="8288" spans="7:7">
      <c r="G8288" s="14"/>
    </row>
    <row r="8289" spans="7:7">
      <c r="G8289" s="14"/>
    </row>
    <row r="8290" spans="7:7">
      <c r="G8290" s="14"/>
    </row>
    <row r="8291" spans="7:7">
      <c r="G8291" s="14"/>
    </row>
    <row r="8292" spans="7:7">
      <c r="G8292" s="14"/>
    </row>
    <row r="8293" spans="7:7">
      <c r="G8293" s="14"/>
    </row>
    <row r="8294" spans="7:7">
      <c r="G8294" s="14"/>
    </row>
    <row r="8295" spans="7:7">
      <c r="G8295" s="14"/>
    </row>
    <row r="8296" spans="7:7">
      <c r="G8296" s="14"/>
    </row>
    <row r="8297" spans="7:7">
      <c r="G8297" s="14"/>
    </row>
    <row r="8298" spans="7:7">
      <c r="G8298" s="14"/>
    </row>
    <row r="8299" spans="7:7">
      <c r="G8299" s="14"/>
    </row>
    <row r="8300" spans="7:7">
      <c r="G8300" s="14"/>
    </row>
    <row r="8301" spans="7:7">
      <c r="G8301" s="14"/>
    </row>
    <row r="8302" spans="7:7">
      <c r="G8302" s="14"/>
    </row>
    <row r="8303" spans="7:7">
      <c r="G8303" s="14"/>
    </row>
    <row r="8304" spans="7:7">
      <c r="G8304" s="14"/>
    </row>
    <row r="8305" spans="7:7">
      <c r="G8305" s="14"/>
    </row>
    <row r="8306" spans="7:7">
      <c r="G8306" s="14"/>
    </row>
    <row r="8307" spans="7:7">
      <c r="G8307" s="14"/>
    </row>
    <row r="8308" spans="7:7">
      <c r="G8308" s="14"/>
    </row>
    <row r="8309" spans="7:7">
      <c r="G8309" s="14"/>
    </row>
    <row r="8310" spans="7:7">
      <c r="G8310" s="14"/>
    </row>
    <row r="8311" spans="7:7">
      <c r="G8311" s="14"/>
    </row>
    <row r="8312" spans="7:7">
      <c r="G8312" s="14"/>
    </row>
    <row r="8313" spans="7:7">
      <c r="G8313" s="14"/>
    </row>
    <row r="8314" spans="7:7">
      <c r="G8314" s="14"/>
    </row>
    <row r="8315" spans="7:7">
      <c r="G8315" s="14"/>
    </row>
    <row r="8316" spans="7:7">
      <c r="G8316" s="14"/>
    </row>
    <row r="8317" spans="7:7">
      <c r="G8317" s="14"/>
    </row>
    <row r="8318" spans="7:7">
      <c r="G8318" s="14"/>
    </row>
    <row r="8319" spans="7:7">
      <c r="G8319" s="14"/>
    </row>
    <row r="8320" spans="7:7">
      <c r="G8320" s="14"/>
    </row>
    <row r="8321" spans="7:7">
      <c r="G8321" s="14"/>
    </row>
    <row r="8322" spans="7:7">
      <c r="G8322" s="14"/>
    </row>
    <row r="8323" spans="7:7">
      <c r="G8323" s="14"/>
    </row>
    <row r="8324" spans="7:7">
      <c r="G8324" s="14"/>
    </row>
    <row r="8325" spans="7:7">
      <c r="G8325" s="14"/>
    </row>
    <row r="8326" spans="7:7">
      <c r="G8326" s="14"/>
    </row>
    <row r="8327" spans="7:7">
      <c r="G8327" s="14"/>
    </row>
    <row r="8328" spans="7:7">
      <c r="G8328" s="14"/>
    </row>
    <row r="8329" spans="7:7">
      <c r="G8329" s="14"/>
    </row>
    <row r="8330" spans="7:7">
      <c r="G8330" s="14"/>
    </row>
    <row r="8331" spans="7:7">
      <c r="G8331" s="14"/>
    </row>
    <row r="8332" spans="7:7">
      <c r="G8332" s="14"/>
    </row>
    <row r="8333" spans="7:7">
      <c r="G8333" s="14"/>
    </row>
    <row r="8334" spans="7:7">
      <c r="G8334" s="14"/>
    </row>
    <row r="8335" spans="7:7">
      <c r="G8335" s="14"/>
    </row>
    <row r="8336" spans="7:7">
      <c r="G8336" s="14"/>
    </row>
    <row r="8337" spans="7:7">
      <c r="G8337" s="14"/>
    </row>
    <row r="8338" spans="7:7">
      <c r="G8338" s="14"/>
    </row>
    <row r="8339" spans="7:7">
      <c r="G8339" s="14"/>
    </row>
    <row r="8340" spans="7:7">
      <c r="G8340" s="14"/>
    </row>
    <row r="8341" spans="7:7">
      <c r="G8341" s="14"/>
    </row>
    <row r="8342" spans="7:7">
      <c r="G8342" s="14"/>
    </row>
    <row r="8343" spans="7:7">
      <c r="G8343" s="14"/>
    </row>
    <row r="8344" spans="7:7">
      <c r="G8344" s="14"/>
    </row>
    <row r="8345" spans="7:7">
      <c r="G8345" s="14"/>
    </row>
    <row r="8346" spans="7:7">
      <c r="G8346" s="14"/>
    </row>
    <row r="8347" spans="7:7">
      <c r="G8347" s="14"/>
    </row>
    <row r="8348" spans="7:7">
      <c r="G8348" s="14"/>
    </row>
    <row r="8349" spans="7:7">
      <c r="G8349" s="14"/>
    </row>
    <row r="8350" spans="7:7">
      <c r="G8350" s="14"/>
    </row>
    <row r="8351" spans="7:7">
      <c r="G8351" s="14"/>
    </row>
    <row r="8352" spans="7:7">
      <c r="G8352" s="14"/>
    </row>
    <row r="8353" spans="7:7">
      <c r="G8353" s="14"/>
    </row>
    <row r="8354" spans="7:7">
      <c r="G8354" s="14"/>
    </row>
    <row r="8355" spans="7:7">
      <c r="G8355" s="14"/>
    </row>
    <row r="8356" spans="7:7">
      <c r="G8356" s="14"/>
    </row>
    <row r="8357" spans="7:7">
      <c r="G8357" s="14"/>
    </row>
    <row r="8358" spans="7:7">
      <c r="G8358" s="14"/>
    </row>
    <row r="8359" spans="7:7">
      <c r="G8359" s="14"/>
    </row>
    <row r="8360" spans="7:7">
      <c r="G8360" s="14"/>
    </row>
    <row r="8361" spans="7:7">
      <c r="G8361" s="14"/>
    </row>
    <row r="8362" spans="7:7">
      <c r="G8362" s="14"/>
    </row>
    <row r="8363" spans="7:7">
      <c r="G8363" s="14"/>
    </row>
    <row r="8364" spans="7:7">
      <c r="G8364" s="14"/>
    </row>
    <row r="8365" spans="7:7">
      <c r="G8365" s="14"/>
    </row>
    <row r="8366" spans="7:7">
      <c r="G8366" s="14"/>
    </row>
    <row r="8367" spans="7:7">
      <c r="G8367" s="14"/>
    </row>
    <row r="8368" spans="7:7">
      <c r="G8368" s="14"/>
    </row>
    <row r="8369" spans="7:7">
      <c r="G8369" s="14"/>
    </row>
    <row r="8370" spans="7:7">
      <c r="G8370" s="14"/>
    </row>
    <row r="8371" spans="7:7">
      <c r="G8371" s="14"/>
    </row>
    <row r="8372" spans="7:7">
      <c r="G8372" s="14"/>
    </row>
    <row r="8373" spans="7:7">
      <c r="G8373" s="14"/>
    </row>
    <row r="8374" spans="7:7">
      <c r="G8374" s="14"/>
    </row>
    <row r="8375" spans="7:7">
      <c r="G8375" s="14"/>
    </row>
    <row r="8376" spans="7:7">
      <c r="G8376" s="14"/>
    </row>
    <row r="8377" spans="7:7">
      <c r="G8377" s="14"/>
    </row>
    <row r="8378" spans="7:7">
      <c r="G8378" s="14"/>
    </row>
    <row r="8379" spans="7:7">
      <c r="G8379" s="14"/>
    </row>
    <row r="8380" spans="7:7">
      <c r="G8380" s="14"/>
    </row>
    <row r="8381" spans="7:7">
      <c r="G8381" s="14"/>
    </row>
    <row r="8382" spans="7:7">
      <c r="G8382" s="14"/>
    </row>
    <row r="8383" spans="7:7">
      <c r="G8383" s="14"/>
    </row>
    <row r="8384" spans="7:7">
      <c r="G8384" s="14"/>
    </row>
    <row r="8385" spans="7:7">
      <c r="G8385" s="14"/>
    </row>
    <row r="8386" spans="7:7">
      <c r="G8386" s="14"/>
    </row>
    <row r="8387" spans="7:7">
      <c r="G8387" s="14"/>
    </row>
    <row r="8388" spans="7:7">
      <c r="G8388" s="14"/>
    </row>
    <row r="8389" spans="7:7">
      <c r="G8389" s="14"/>
    </row>
    <row r="8390" spans="7:7">
      <c r="G8390" s="14"/>
    </row>
    <row r="8391" spans="7:7">
      <c r="G8391" s="14"/>
    </row>
    <row r="8392" spans="7:7">
      <c r="G8392" s="14"/>
    </row>
    <row r="8393" spans="7:7">
      <c r="G8393" s="14"/>
    </row>
    <row r="8394" spans="7:7">
      <c r="G8394" s="14"/>
    </row>
    <row r="8395" spans="7:7">
      <c r="G8395" s="14"/>
    </row>
    <row r="8396" spans="7:7">
      <c r="G8396" s="14"/>
    </row>
    <row r="8397" spans="7:7">
      <c r="G8397" s="14"/>
    </row>
    <row r="8398" spans="7:7">
      <c r="G8398" s="14"/>
    </row>
    <row r="8399" spans="7:7">
      <c r="G8399" s="14"/>
    </row>
    <row r="8400" spans="7:7">
      <c r="G8400" s="14"/>
    </row>
    <row r="8401" spans="7:7">
      <c r="G8401" s="14"/>
    </row>
    <row r="8402" spans="7:7">
      <c r="G8402" s="14"/>
    </row>
    <row r="8403" spans="7:7">
      <c r="G8403" s="14"/>
    </row>
    <row r="8404" spans="7:7">
      <c r="G8404" s="14"/>
    </row>
    <row r="8405" spans="7:7">
      <c r="G8405" s="14"/>
    </row>
    <row r="8406" spans="7:7">
      <c r="G8406" s="14"/>
    </row>
    <row r="8407" spans="7:7">
      <c r="G8407" s="14"/>
    </row>
    <row r="8408" spans="7:7">
      <c r="G8408" s="14"/>
    </row>
    <row r="8409" spans="7:7">
      <c r="G8409" s="14"/>
    </row>
    <row r="8410" spans="7:7">
      <c r="G8410" s="14"/>
    </row>
    <row r="8411" spans="7:7">
      <c r="G8411" s="14"/>
    </row>
    <row r="8412" spans="7:7">
      <c r="G8412" s="14"/>
    </row>
    <row r="8413" spans="7:7">
      <c r="G8413" s="14"/>
    </row>
    <row r="8414" spans="7:7">
      <c r="G8414" s="14"/>
    </row>
    <row r="8415" spans="7:7">
      <c r="G8415" s="14"/>
    </row>
    <row r="8416" spans="7:7">
      <c r="G8416" s="14"/>
    </row>
    <row r="8417" spans="7:7">
      <c r="G8417" s="14"/>
    </row>
    <row r="8418" spans="7:7">
      <c r="G8418" s="14"/>
    </row>
    <row r="8419" spans="7:7">
      <c r="G8419" s="14"/>
    </row>
    <row r="8420" spans="7:7">
      <c r="G8420" s="14"/>
    </row>
    <row r="8421" spans="7:7">
      <c r="G8421" s="14"/>
    </row>
    <row r="8422" spans="7:7">
      <c r="G8422" s="14"/>
    </row>
    <row r="8423" spans="7:7">
      <c r="G8423" s="14"/>
    </row>
    <row r="8424" spans="7:7">
      <c r="G8424" s="14"/>
    </row>
    <row r="8425" spans="7:7">
      <c r="G8425" s="14"/>
    </row>
    <row r="8426" spans="7:7">
      <c r="G8426" s="14"/>
    </row>
    <row r="8427" spans="7:7">
      <c r="G8427" s="14"/>
    </row>
    <row r="8428" spans="7:7">
      <c r="G8428" s="14"/>
    </row>
    <row r="8429" spans="7:7">
      <c r="G8429" s="14"/>
    </row>
    <row r="8430" spans="7:7">
      <c r="G8430" s="14"/>
    </row>
    <row r="8431" spans="7:7">
      <c r="G8431" s="14"/>
    </row>
    <row r="8432" spans="7:7">
      <c r="G8432" s="14"/>
    </row>
    <row r="8433" spans="7:7">
      <c r="G8433" s="14"/>
    </row>
    <row r="8434" spans="7:7">
      <c r="G8434" s="14"/>
    </row>
    <row r="8435" spans="7:7">
      <c r="G8435" s="14"/>
    </row>
    <row r="8436" spans="7:7">
      <c r="G8436" s="14"/>
    </row>
    <row r="8437" spans="7:7">
      <c r="G8437" s="14"/>
    </row>
    <row r="8438" spans="7:7">
      <c r="G8438" s="14"/>
    </row>
    <row r="8439" spans="7:7">
      <c r="G8439" s="14"/>
    </row>
    <row r="8440" spans="7:7">
      <c r="G8440" s="14"/>
    </row>
    <row r="8441" spans="7:7">
      <c r="G8441" s="14"/>
    </row>
    <row r="8442" spans="7:7">
      <c r="G8442" s="14"/>
    </row>
    <row r="8443" spans="7:7">
      <c r="G8443" s="14"/>
    </row>
    <row r="8444" spans="7:7">
      <c r="G8444" s="14"/>
    </row>
    <row r="8445" spans="7:7">
      <c r="G8445" s="14"/>
    </row>
    <row r="8446" spans="7:7">
      <c r="G8446" s="14"/>
    </row>
    <row r="8447" spans="7:7">
      <c r="G8447" s="14"/>
    </row>
    <row r="8448" spans="7:7">
      <c r="G8448" s="14"/>
    </row>
    <row r="8449" spans="7:7">
      <c r="G8449" s="14"/>
    </row>
    <row r="8450" spans="7:7">
      <c r="G8450" s="14"/>
    </row>
    <row r="8451" spans="7:7">
      <c r="G8451" s="14"/>
    </row>
    <row r="8452" spans="7:7">
      <c r="G8452" s="14"/>
    </row>
    <row r="8453" spans="7:7">
      <c r="G8453" s="14"/>
    </row>
    <row r="8454" spans="7:7">
      <c r="G8454" s="14"/>
    </row>
    <row r="8455" spans="7:7">
      <c r="G8455" s="14"/>
    </row>
    <row r="8456" spans="7:7">
      <c r="G8456" s="14"/>
    </row>
    <row r="8457" spans="7:7">
      <c r="G8457" s="14"/>
    </row>
    <row r="8458" spans="7:7">
      <c r="G8458" s="14"/>
    </row>
    <row r="8459" spans="7:7">
      <c r="G8459" s="14"/>
    </row>
    <row r="8460" spans="7:7">
      <c r="G8460" s="14"/>
    </row>
    <row r="8461" spans="7:7">
      <c r="G8461" s="14"/>
    </row>
    <row r="8462" spans="7:7">
      <c r="G8462" s="14"/>
    </row>
    <row r="8463" spans="7:7">
      <c r="G8463" s="14"/>
    </row>
    <row r="8464" spans="7:7">
      <c r="G8464" s="14"/>
    </row>
    <row r="8465" spans="7:7">
      <c r="G8465" s="14"/>
    </row>
    <row r="8466" spans="7:7">
      <c r="G8466" s="14"/>
    </row>
    <row r="8467" spans="7:7">
      <c r="G8467" s="14"/>
    </row>
    <row r="8468" spans="7:7">
      <c r="G8468" s="14"/>
    </row>
    <row r="8469" spans="7:7">
      <c r="G8469" s="14"/>
    </row>
    <row r="8470" spans="7:7">
      <c r="G8470" s="14"/>
    </row>
    <row r="8471" spans="7:7">
      <c r="G8471" s="14"/>
    </row>
    <row r="8472" spans="7:7">
      <c r="G8472" s="14"/>
    </row>
    <row r="8473" spans="7:7">
      <c r="G8473" s="14"/>
    </row>
    <row r="8474" spans="7:7">
      <c r="G8474" s="14"/>
    </row>
    <row r="8475" spans="7:7">
      <c r="G8475" s="14"/>
    </row>
    <row r="8476" spans="7:7">
      <c r="G8476" s="14"/>
    </row>
    <row r="8477" spans="7:7">
      <c r="G8477" s="14"/>
    </row>
    <row r="8478" spans="7:7">
      <c r="G8478" s="14"/>
    </row>
    <row r="8479" spans="7:7">
      <c r="G8479" s="14"/>
    </row>
    <row r="8480" spans="7:7">
      <c r="G8480" s="14"/>
    </row>
    <row r="8481" spans="7:7">
      <c r="G8481" s="14"/>
    </row>
    <row r="8482" spans="7:7">
      <c r="G8482" s="14"/>
    </row>
    <row r="8483" spans="7:7">
      <c r="G8483" s="14"/>
    </row>
    <row r="8484" spans="7:7">
      <c r="G8484" s="14"/>
    </row>
    <row r="8485" spans="7:7">
      <c r="G8485" s="14"/>
    </row>
    <row r="8486" spans="7:7">
      <c r="G8486" s="14"/>
    </row>
    <row r="8487" spans="7:7">
      <c r="G8487" s="14"/>
    </row>
    <row r="8488" spans="7:7">
      <c r="G8488" s="14"/>
    </row>
    <row r="8489" spans="7:7">
      <c r="G8489" s="14"/>
    </row>
    <row r="8490" spans="7:7">
      <c r="G8490" s="14"/>
    </row>
    <row r="8491" spans="7:7">
      <c r="G8491" s="14"/>
    </row>
    <row r="8492" spans="7:7">
      <c r="G8492" s="14"/>
    </row>
    <row r="8493" spans="7:7">
      <c r="G8493" s="14"/>
    </row>
    <row r="8494" spans="7:7">
      <c r="G8494" s="14"/>
    </row>
    <row r="8495" spans="7:7">
      <c r="G8495" s="14"/>
    </row>
    <row r="8496" spans="7:7">
      <c r="G8496" s="14"/>
    </row>
    <row r="8497" spans="7:7">
      <c r="G8497" s="14"/>
    </row>
    <row r="8498" spans="7:7">
      <c r="G8498" s="14"/>
    </row>
    <row r="8499" spans="7:7">
      <c r="G8499" s="14"/>
    </row>
    <row r="8500" spans="7:7">
      <c r="G8500" s="14"/>
    </row>
    <row r="8501" spans="7:7">
      <c r="G8501" s="14"/>
    </row>
    <row r="8502" spans="7:7">
      <c r="G8502" s="14"/>
    </row>
    <row r="8503" spans="7:7">
      <c r="G8503" s="14"/>
    </row>
    <row r="8504" spans="7:7">
      <c r="G8504" s="14"/>
    </row>
    <row r="8505" spans="7:7">
      <c r="G8505" s="14"/>
    </row>
    <row r="8506" spans="7:7">
      <c r="G8506" s="14"/>
    </row>
    <row r="8507" spans="7:7">
      <c r="G8507" s="14"/>
    </row>
    <row r="8508" spans="7:7">
      <c r="G8508" s="14"/>
    </row>
    <row r="8509" spans="7:7">
      <c r="G8509" s="14"/>
    </row>
    <row r="8510" spans="7:7">
      <c r="G8510" s="14"/>
    </row>
    <row r="8511" spans="7:7">
      <c r="G8511" s="14"/>
    </row>
    <row r="8512" spans="7:7">
      <c r="G8512" s="14"/>
    </row>
    <row r="8513" spans="7:7">
      <c r="G8513" s="14"/>
    </row>
    <row r="8514" spans="7:7">
      <c r="G8514" s="14"/>
    </row>
    <row r="8515" spans="7:7">
      <c r="G8515" s="14"/>
    </row>
    <row r="8516" spans="7:7">
      <c r="G8516" s="14"/>
    </row>
    <row r="8517" spans="7:7">
      <c r="G8517" s="14"/>
    </row>
    <row r="8518" spans="7:7">
      <c r="G8518" s="14"/>
    </row>
    <row r="8519" spans="7:7">
      <c r="G8519" s="14"/>
    </row>
    <row r="8520" spans="7:7">
      <c r="G8520" s="14"/>
    </row>
    <row r="8521" spans="7:7">
      <c r="G8521" s="14"/>
    </row>
    <row r="8522" spans="7:7">
      <c r="G8522" s="14"/>
    </row>
    <row r="8523" spans="7:7">
      <c r="G8523" s="14"/>
    </row>
    <row r="8524" spans="7:7">
      <c r="G8524" s="14"/>
    </row>
    <row r="8525" spans="7:7">
      <c r="G8525" s="14"/>
    </row>
    <row r="8526" spans="7:7">
      <c r="G8526" s="14"/>
    </row>
    <row r="8527" spans="7:7">
      <c r="G8527" s="14"/>
    </row>
    <row r="8528" spans="7:7">
      <c r="G8528" s="14"/>
    </row>
    <row r="8529" spans="7:7">
      <c r="G8529" s="14"/>
    </row>
    <row r="8530" spans="7:7">
      <c r="G8530" s="14"/>
    </row>
    <row r="8531" spans="7:7">
      <c r="G8531" s="14"/>
    </row>
    <row r="8532" spans="7:7">
      <c r="G8532" s="14"/>
    </row>
    <row r="8533" spans="7:7">
      <c r="G8533" s="14"/>
    </row>
    <row r="8534" spans="7:7">
      <c r="G8534" s="14"/>
    </row>
    <row r="8535" spans="7:7">
      <c r="G8535" s="14"/>
    </row>
    <row r="8536" spans="7:7">
      <c r="G8536" s="14"/>
    </row>
    <row r="8537" spans="7:7">
      <c r="G8537" s="14"/>
    </row>
    <row r="8538" spans="7:7">
      <c r="G8538" s="14"/>
    </row>
    <row r="8539" spans="7:7">
      <c r="G8539" s="14"/>
    </row>
    <row r="8540" spans="7:7">
      <c r="G8540" s="14"/>
    </row>
    <row r="8541" spans="7:7">
      <c r="G8541" s="14"/>
    </row>
    <row r="8542" spans="7:7">
      <c r="G8542" s="14"/>
    </row>
    <row r="8543" spans="7:7">
      <c r="G8543" s="14"/>
    </row>
    <row r="8544" spans="7:7">
      <c r="G8544" s="14"/>
    </row>
    <row r="8545" spans="7:7">
      <c r="G8545" s="14"/>
    </row>
    <row r="8546" spans="7:7">
      <c r="G8546" s="14"/>
    </row>
    <row r="8547" spans="7:7">
      <c r="G8547" s="14"/>
    </row>
    <row r="8548" spans="7:7">
      <c r="G8548" s="14"/>
    </row>
    <row r="8549" spans="7:7">
      <c r="G8549" s="14"/>
    </row>
    <row r="8550" spans="7:7">
      <c r="G8550" s="14"/>
    </row>
    <row r="8551" spans="7:7">
      <c r="G8551" s="14"/>
    </row>
    <row r="8552" spans="7:7">
      <c r="G8552" s="14"/>
    </row>
    <row r="8553" spans="7:7">
      <c r="G8553" s="14"/>
    </row>
    <row r="8554" spans="7:7">
      <c r="G8554" s="14"/>
    </row>
    <row r="8555" spans="7:7">
      <c r="G8555" s="14"/>
    </row>
    <row r="8556" spans="7:7">
      <c r="G8556" s="14"/>
    </row>
    <row r="8557" spans="7:7">
      <c r="G8557" s="14"/>
    </row>
    <row r="8558" spans="7:7">
      <c r="G8558" s="14"/>
    </row>
    <row r="8559" spans="7:7">
      <c r="G8559" s="14"/>
    </row>
    <row r="8560" spans="7:7">
      <c r="G8560" s="14"/>
    </row>
    <row r="8561" spans="7:7">
      <c r="G8561" s="14"/>
    </row>
    <row r="8562" spans="7:7">
      <c r="G8562" s="14"/>
    </row>
    <row r="8563" spans="7:7">
      <c r="G8563" s="14"/>
    </row>
    <row r="8564" spans="7:7">
      <c r="G8564" s="14"/>
    </row>
    <row r="8565" spans="7:7">
      <c r="G8565" s="14"/>
    </row>
    <row r="8566" spans="7:7">
      <c r="G8566" s="14"/>
    </row>
    <row r="8567" spans="7:7">
      <c r="G8567" s="14"/>
    </row>
    <row r="8568" spans="7:7">
      <c r="G8568" s="14"/>
    </row>
    <row r="8569" spans="7:7">
      <c r="G8569" s="14"/>
    </row>
    <row r="8570" spans="7:7">
      <c r="G8570" s="14"/>
    </row>
    <row r="8571" spans="7:7">
      <c r="G8571" s="14"/>
    </row>
    <row r="8572" spans="7:7">
      <c r="G8572" s="14"/>
    </row>
    <row r="8573" spans="7:7">
      <c r="G8573" s="14"/>
    </row>
    <row r="8574" spans="7:7">
      <c r="G8574" s="14"/>
    </row>
    <row r="8575" spans="7:7">
      <c r="G8575" s="14"/>
    </row>
    <row r="8576" spans="7:7">
      <c r="G8576" s="14"/>
    </row>
    <row r="8577" spans="7:7">
      <c r="G8577" s="14"/>
    </row>
    <row r="8578" spans="7:7">
      <c r="G8578" s="14"/>
    </row>
    <row r="8579" spans="7:7">
      <c r="G8579" s="14"/>
    </row>
    <row r="8580" spans="7:7">
      <c r="G8580" s="14"/>
    </row>
    <row r="8581" spans="7:7">
      <c r="G8581" s="14"/>
    </row>
    <row r="8582" spans="7:7">
      <c r="G8582" s="14"/>
    </row>
    <row r="8583" spans="7:7">
      <c r="G8583" s="14"/>
    </row>
    <row r="8584" spans="7:7">
      <c r="G8584" s="14"/>
    </row>
    <row r="8585" spans="7:7">
      <c r="G8585" s="14"/>
    </row>
    <row r="8586" spans="7:7">
      <c r="G8586" s="14"/>
    </row>
    <row r="8587" spans="7:7">
      <c r="G8587" s="14"/>
    </row>
    <row r="8588" spans="7:7">
      <c r="G8588" s="14"/>
    </row>
    <row r="8589" spans="7:7">
      <c r="G8589" s="14"/>
    </row>
    <row r="8590" spans="7:7">
      <c r="G8590" s="14"/>
    </row>
    <row r="8591" spans="7:7">
      <c r="G8591" s="14"/>
    </row>
    <row r="8592" spans="7:7">
      <c r="G8592" s="14"/>
    </row>
    <row r="8593" spans="7:7">
      <c r="G8593" s="14"/>
    </row>
    <row r="8594" spans="7:7">
      <c r="G8594" s="14"/>
    </row>
    <row r="8595" spans="7:7">
      <c r="G8595" s="14"/>
    </row>
    <row r="8596" spans="7:7">
      <c r="G8596" s="14"/>
    </row>
    <row r="8597" spans="7:7">
      <c r="G8597" s="14"/>
    </row>
    <row r="8598" spans="7:7">
      <c r="G8598" s="14"/>
    </row>
    <row r="8599" spans="7:7">
      <c r="G8599" s="14"/>
    </row>
    <row r="8600" spans="7:7">
      <c r="G8600" s="14"/>
    </row>
    <row r="8601" spans="7:7">
      <c r="G8601" s="14"/>
    </row>
    <row r="8602" spans="7:7">
      <c r="G8602" s="14"/>
    </row>
    <row r="8603" spans="7:7">
      <c r="G8603" s="14"/>
    </row>
    <row r="8604" spans="7:7">
      <c r="G8604" s="14"/>
    </row>
    <row r="8605" spans="7:7">
      <c r="G8605" s="14"/>
    </row>
    <row r="8606" spans="7:7">
      <c r="G8606" s="14"/>
    </row>
    <row r="8607" spans="7:7">
      <c r="G8607" s="14"/>
    </row>
    <row r="8608" spans="7:7">
      <c r="G8608" s="14"/>
    </row>
    <row r="8609" spans="7:7">
      <c r="G8609" s="14"/>
    </row>
    <row r="8610" spans="7:7">
      <c r="G8610" s="14"/>
    </row>
    <row r="8611" spans="7:7">
      <c r="G8611" s="14"/>
    </row>
    <row r="8612" spans="7:7">
      <c r="G8612" s="14"/>
    </row>
    <row r="8613" spans="7:7">
      <c r="G8613" s="14"/>
    </row>
    <row r="8614" spans="7:7">
      <c r="G8614" s="14"/>
    </row>
    <row r="8615" spans="7:7">
      <c r="G8615" s="14"/>
    </row>
    <row r="8616" spans="7:7">
      <c r="G8616" s="14"/>
    </row>
    <row r="8617" spans="7:7">
      <c r="G8617" s="14"/>
    </row>
    <row r="8618" spans="7:7">
      <c r="G8618" s="14"/>
    </row>
    <row r="8619" spans="7:7">
      <c r="G8619" s="14"/>
    </row>
    <row r="8620" spans="7:7">
      <c r="G8620" s="14"/>
    </row>
    <row r="8621" spans="7:7">
      <c r="G8621" s="14"/>
    </row>
    <row r="8622" spans="7:7">
      <c r="G8622" s="14"/>
    </row>
    <row r="8623" spans="7:7">
      <c r="G8623" s="14"/>
    </row>
    <row r="8624" spans="7:7">
      <c r="G8624" s="14"/>
    </row>
    <row r="8625" spans="7:7">
      <c r="G8625" s="14"/>
    </row>
    <row r="8626" spans="7:7">
      <c r="G8626" s="14"/>
    </row>
    <row r="8627" spans="7:7">
      <c r="G8627" s="14"/>
    </row>
    <row r="8628" spans="7:7">
      <c r="G8628" s="14"/>
    </row>
    <row r="8629" spans="7:7">
      <c r="G8629" s="14"/>
    </row>
    <row r="8630" spans="7:7">
      <c r="G8630" s="14"/>
    </row>
    <row r="8631" spans="7:7">
      <c r="G8631" s="14"/>
    </row>
    <row r="8632" spans="7:7">
      <c r="G8632" s="14"/>
    </row>
    <row r="8633" spans="7:7">
      <c r="G8633" s="14"/>
    </row>
    <row r="8634" spans="7:7">
      <c r="G8634" s="14"/>
    </row>
    <row r="8635" spans="7:7">
      <c r="G8635" s="14"/>
    </row>
    <row r="8636" spans="7:7">
      <c r="G8636" s="14"/>
    </row>
    <row r="8637" spans="7:7">
      <c r="G8637" s="14"/>
    </row>
    <row r="8638" spans="7:7">
      <c r="G8638" s="14"/>
    </row>
    <row r="8639" spans="7:7">
      <c r="G8639" s="14"/>
    </row>
    <row r="8640" spans="7:7">
      <c r="G8640" s="14"/>
    </row>
    <row r="8641" spans="7:7">
      <c r="G8641" s="14"/>
    </row>
    <row r="8642" spans="7:7">
      <c r="G8642" s="14"/>
    </row>
    <row r="8643" spans="7:7">
      <c r="G8643" s="14"/>
    </row>
    <row r="8644" spans="7:7">
      <c r="G8644" s="14"/>
    </row>
    <row r="8645" spans="7:7">
      <c r="G8645" s="14"/>
    </row>
    <row r="8646" spans="7:7">
      <c r="G8646" s="14"/>
    </row>
    <row r="8647" spans="7:7">
      <c r="G8647" s="14"/>
    </row>
    <row r="8648" spans="7:7">
      <c r="G8648" s="14"/>
    </row>
    <row r="8649" spans="7:7">
      <c r="G8649" s="14"/>
    </row>
    <row r="8650" spans="7:7">
      <c r="G8650" s="14"/>
    </row>
    <row r="8651" spans="7:7">
      <c r="G8651" s="14"/>
    </row>
    <row r="8652" spans="7:7">
      <c r="G8652" s="14"/>
    </row>
    <row r="8653" spans="7:7">
      <c r="G8653" s="14"/>
    </row>
    <row r="8654" spans="7:7">
      <c r="G8654" s="14"/>
    </row>
    <row r="8655" spans="7:7">
      <c r="G8655" s="14"/>
    </row>
    <row r="8656" spans="7:7">
      <c r="G8656" s="14"/>
    </row>
    <row r="8657" spans="7:7">
      <c r="G8657" s="14"/>
    </row>
    <row r="8658" spans="7:7">
      <c r="G8658" s="14"/>
    </row>
    <row r="8659" spans="7:7">
      <c r="G8659" s="14"/>
    </row>
    <row r="8660" spans="7:7">
      <c r="G8660" s="14"/>
    </row>
    <row r="8661" spans="7:7">
      <c r="G8661" s="14"/>
    </row>
    <row r="8662" spans="7:7">
      <c r="G8662" s="14"/>
    </row>
    <row r="8663" spans="7:7">
      <c r="G8663" s="14"/>
    </row>
    <row r="8664" spans="7:7">
      <c r="G8664" s="14"/>
    </row>
    <row r="8665" spans="7:7">
      <c r="G8665" s="14"/>
    </row>
    <row r="8666" spans="7:7">
      <c r="G8666" s="14"/>
    </row>
    <row r="8667" spans="7:7">
      <c r="G8667" s="14"/>
    </row>
    <row r="8668" spans="7:7">
      <c r="G8668" s="14"/>
    </row>
    <row r="8669" spans="7:7">
      <c r="G8669" s="14"/>
    </row>
    <row r="8670" spans="7:7">
      <c r="G8670" s="14"/>
    </row>
    <row r="8671" spans="7:7">
      <c r="G8671" s="14"/>
    </row>
    <row r="8672" spans="7:7">
      <c r="G8672" s="14"/>
    </row>
    <row r="8673" spans="7:7">
      <c r="G8673" s="14"/>
    </row>
    <row r="8674" spans="7:7">
      <c r="G8674" s="14"/>
    </row>
    <row r="8675" spans="7:7">
      <c r="G8675" s="14"/>
    </row>
    <row r="8676" spans="7:7">
      <c r="G8676" s="14"/>
    </row>
    <row r="8677" spans="7:7">
      <c r="G8677" s="14"/>
    </row>
    <row r="8678" spans="7:7">
      <c r="G8678" s="14"/>
    </row>
    <row r="8679" spans="7:7">
      <c r="G8679" s="14"/>
    </row>
    <row r="8680" spans="7:7">
      <c r="G8680" s="14"/>
    </row>
    <row r="8681" spans="7:7">
      <c r="G8681" s="14"/>
    </row>
    <row r="8682" spans="7:7">
      <c r="G8682" s="14"/>
    </row>
    <row r="8683" spans="7:7">
      <c r="G8683" s="14"/>
    </row>
    <row r="8684" spans="7:7">
      <c r="G8684" s="14"/>
    </row>
    <row r="8685" spans="7:7">
      <c r="G8685" s="14"/>
    </row>
    <row r="8686" spans="7:7">
      <c r="G8686" s="14"/>
    </row>
    <row r="8687" spans="7:7">
      <c r="G8687" s="14"/>
    </row>
    <row r="8688" spans="7:7">
      <c r="G8688" s="14"/>
    </row>
    <row r="8689" spans="7:7">
      <c r="G8689" s="14"/>
    </row>
    <row r="8690" spans="7:7">
      <c r="G8690" s="14"/>
    </row>
    <row r="8691" spans="7:7">
      <c r="G8691" s="14"/>
    </row>
    <row r="8692" spans="7:7">
      <c r="G8692" s="14"/>
    </row>
    <row r="8693" spans="7:7">
      <c r="G8693" s="14"/>
    </row>
    <row r="8694" spans="7:7">
      <c r="G8694" s="14"/>
    </row>
    <row r="8695" spans="7:7">
      <c r="G8695" s="14"/>
    </row>
    <row r="8696" spans="7:7">
      <c r="G8696" s="14"/>
    </row>
    <row r="8697" spans="7:7">
      <c r="G8697" s="14"/>
    </row>
    <row r="8698" spans="7:7">
      <c r="G8698" s="14"/>
    </row>
    <row r="8699" spans="7:7">
      <c r="G8699" s="14"/>
    </row>
    <row r="8700" spans="7:7">
      <c r="G8700" s="14"/>
    </row>
    <row r="8701" spans="7:7">
      <c r="G8701" s="14"/>
    </row>
    <row r="8702" spans="7:7">
      <c r="G8702" s="14"/>
    </row>
    <row r="8703" spans="7:7">
      <c r="G8703" s="14"/>
    </row>
    <row r="8704" spans="7:7">
      <c r="G8704" s="14"/>
    </row>
    <row r="8705" spans="7:7">
      <c r="G8705" s="14"/>
    </row>
    <row r="8706" spans="7:7">
      <c r="G8706" s="14"/>
    </row>
    <row r="8707" spans="7:7">
      <c r="G8707" s="14"/>
    </row>
    <row r="8708" spans="7:7">
      <c r="G8708" s="14"/>
    </row>
    <row r="8709" spans="7:7">
      <c r="G8709" s="14"/>
    </row>
    <row r="8710" spans="7:7">
      <c r="G8710" s="14"/>
    </row>
    <row r="8711" spans="7:7">
      <c r="G8711" s="14"/>
    </row>
    <row r="8712" spans="7:7">
      <c r="G8712" s="14"/>
    </row>
    <row r="8713" spans="7:7">
      <c r="G8713" s="14"/>
    </row>
    <row r="8714" spans="7:7">
      <c r="G8714" s="14"/>
    </row>
    <row r="8715" spans="7:7">
      <c r="G8715" s="14"/>
    </row>
    <row r="8716" spans="7:7">
      <c r="G8716" s="14"/>
    </row>
    <row r="8717" spans="7:7">
      <c r="G8717" s="14"/>
    </row>
    <row r="8718" spans="7:7">
      <c r="G8718" s="14"/>
    </row>
    <row r="8719" spans="7:7">
      <c r="G8719" s="14"/>
    </row>
    <row r="8720" spans="7:7">
      <c r="G8720" s="14"/>
    </row>
    <row r="8721" spans="7:7">
      <c r="G8721" s="14"/>
    </row>
    <row r="8722" spans="7:7">
      <c r="G8722" s="14"/>
    </row>
    <row r="8723" spans="7:7">
      <c r="G8723" s="14"/>
    </row>
    <row r="8724" spans="7:7">
      <c r="G8724" s="14"/>
    </row>
    <row r="8725" spans="7:7">
      <c r="G8725" s="14"/>
    </row>
    <row r="8726" spans="7:7">
      <c r="G8726" s="14"/>
    </row>
    <row r="8727" spans="7:7">
      <c r="G8727" s="14"/>
    </row>
    <row r="8728" spans="7:7">
      <c r="G8728" s="14"/>
    </row>
    <row r="8729" spans="7:7">
      <c r="G8729" s="14"/>
    </row>
    <row r="8730" spans="7:7">
      <c r="G8730" s="14"/>
    </row>
    <row r="8731" spans="7:7">
      <c r="G8731" s="14"/>
    </row>
    <row r="8732" spans="7:7">
      <c r="G8732" s="14"/>
    </row>
    <row r="8733" spans="7:7">
      <c r="G8733" s="14"/>
    </row>
    <row r="8734" spans="7:7">
      <c r="G8734" s="14"/>
    </row>
    <row r="8735" spans="7:7">
      <c r="G8735" s="14"/>
    </row>
    <row r="8736" spans="7:7">
      <c r="G8736" s="14"/>
    </row>
    <row r="8737" spans="7:7">
      <c r="G8737" s="14"/>
    </row>
    <row r="8738" spans="7:7">
      <c r="G8738" s="14"/>
    </row>
    <row r="8739" spans="7:7">
      <c r="G8739" s="14"/>
    </row>
    <row r="8740" spans="7:7">
      <c r="G8740" s="14"/>
    </row>
    <row r="8741" spans="7:7">
      <c r="G8741" s="14"/>
    </row>
    <row r="8742" spans="7:7">
      <c r="G8742" s="14"/>
    </row>
    <row r="8743" spans="7:7">
      <c r="G8743" s="14"/>
    </row>
    <row r="8744" spans="7:7">
      <c r="G8744" s="14"/>
    </row>
    <row r="8745" spans="7:7">
      <c r="G8745" s="14"/>
    </row>
    <row r="8746" spans="7:7">
      <c r="G8746" s="14"/>
    </row>
    <row r="8747" spans="7:7">
      <c r="G8747" s="14"/>
    </row>
    <row r="8748" spans="7:7">
      <c r="G8748" s="14"/>
    </row>
    <row r="8749" spans="7:7">
      <c r="G8749" s="14"/>
    </row>
    <row r="8750" spans="7:7">
      <c r="G8750" s="14"/>
    </row>
    <row r="8751" spans="7:7">
      <c r="G8751" s="14"/>
    </row>
    <row r="8752" spans="7:7">
      <c r="G8752" s="14"/>
    </row>
    <row r="8753" spans="7:7">
      <c r="G8753" s="14"/>
    </row>
    <row r="8754" spans="7:7">
      <c r="G8754" s="14"/>
    </row>
    <row r="8755" spans="7:7">
      <c r="G8755" s="14"/>
    </row>
    <row r="8756" spans="7:7">
      <c r="G8756" s="14"/>
    </row>
    <row r="8757" spans="7:7">
      <c r="G8757" s="14"/>
    </row>
    <row r="8758" spans="7:7">
      <c r="G8758" s="14"/>
    </row>
    <row r="8759" spans="7:7">
      <c r="G8759" s="14"/>
    </row>
    <row r="8760" spans="7:7">
      <c r="G8760" s="14"/>
    </row>
    <row r="8761" spans="7:7">
      <c r="G8761" s="14"/>
    </row>
    <row r="8762" spans="7:7">
      <c r="G8762" s="14"/>
    </row>
    <row r="8763" spans="7:7">
      <c r="G8763" s="14"/>
    </row>
    <row r="8764" spans="7:7">
      <c r="G8764" s="14"/>
    </row>
    <row r="8765" spans="7:7">
      <c r="G8765" s="14"/>
    </row>
    <row r="8766" spans="7:7">
      <c r="G8766" s="14"/>
    </row>
    <row r="8767" spans="7:7">
      <c r="G8767" s="14"/>
    </row>
    <row r="8768" spans="7:7">
      <c r="G8768" s="14"/>
    </row>
    <row r="8769" spans="7:7">
      <c r="G8769" s="14"/>
    </row>
    <row r="8770" spans="7:7">
      <c r="G8770" s="14"/>
    </row>
    <row r="8771" spans="7:7">
      <c r="G8771" s="14"/>
    </row>
    <row r="8772" spans="7:7">
      <c r="G8772" s="14"/>
    </row>
    <row r="8773" spans="7:7">
      <c r="G8773" s="14"/>
    </row>
    <row r="8774" spans="7:7">
      <c r="G8774" s="14"/>
    </row>
    <row r="8775" spans="7:7">
      <c r="G8775" s="14"/>
    </row>
    <row r="8776" spans="7:7">
      <c r="G8776" s="14"/>
    </row>
    <row r="8777" spans="7:7">
      <c r="G8777" s="14"/>
    </row>
    <row r="8778" spans="7:7">
      <c r="G8778" s="14"/>
    </row>
    <row r="8779" spans="7:7">
      <c r="G8779" s="14"/>
    </row>
    <row r="8780" spans="7:7">
      <c r="G8780" s="14"/>
    </row>
    <row r="8781" spans="7:7">
      <c r="G8781" s="14"/>
    </row>
    <row r="8782" spans="7:7">
      <c r="G8782" s="14"/>
    </row>
    <row r="8783" spans="7:7">
      <c r="G8783" s="14"/>
    </row>
    <row r="8784" spans="7:7">
      <c r="G8784" s="14"/>
    </row>
    <row r="8785" spans="7:7">
      <c r="G8785" s="14"/>
    </row>
    <row r="8786" spans="7:7">
      <c r="G8786" s="14"/>
    </row>
    <row r="8787" spans="7:7">
      <c r="G8787" s="14"/>
    </row>
    <row r="8788" spans="7:7">
      <c r="G8788" s="14"/>
    </row>
    <row r="8789" spans="7:7">
      <c r="G8789" s="14"/>
    </row>
    <row r="8790" spans="7:7">
      <c r="G8790" s="14"/>
    </row>
    <row r="8791" spans="7:7">
      <c r="G8791" s="14"/>
    </row>
    <row r="8792" spans="7:7">
      <c r="G8792" s="14"/>
    </row>
    <row r="8793" spans="7:7">
      <c r="G8793" s="14"/>
    </row>
    <row r="8794" spans="7:7">
      <c r="G8794" s="14"/>
    </row>
    <row r="8795" spans="7:7">
      <c r="G8795" s="14"/>
    </row>
    <row r="8796" spans="7:7">
      <c r="G8796" s="14"/>
    </row>
    <row r="8797" spans="7:7">
      <c r="G8797" s="14"/>
    </row>
    <row r="8798" spans="7:7">
      <c r="G8798" s="14"/>
    </row>
    <row r="8799" spans="7:7">
      <c r="G8799" s="14"/>
    </row>
    <row r="8800" spans="7:7">
      <c r="G8800" s="14"/>
    </row>
    <row r="8801" spans="7:7">
      <c r="G8801" s="14"/>
    </row>
    <row r="8802" spans="7:7">
      <c r="G8802" s="14"/>
    </row>
    <row r="8803" spans="7:7">
      <c r="G8803" s="14"/>
    </row>
    <row r="8804" spans="7:7">
      <c r="G8804" s="14"/>
    </row>
    <row r="8805" spans="7:7">
      <c r="G8805" s="14"/>
    </row>
    <row r="8806" spans="7:7">
      <c r="G8806" s="14"/>
    </row>
    <row r="8807" spans="7:7">
      <c r="G8807" s="14"/>
    </row>
    <row r="8808" spans="7:7">
      <c r="G8808" s="14"/>
    </row>
    <row r="8809" spans="7:7">
      <c r="G8809" s="14"/>
    </row>
    <row r="8810" spans="7:7">
      <c r="G8810" s="14"/>
    </row>
    <row r="8811" spans="7:7">
      <c r="G8811" s="14"/>
    </row>
    <row r="8812" spans="7:7">
      <c r="G8812" s="14"/>
    </row>
    <row r="8813" spans="7:7">
      <c r="G8813" s="14"/>
    </row>
    <row r="8814" spans="7:7">
      <c r="G8814" s="14"/>
    </row>
    <row r="8815" spans="7:7">
      <c r="G8815" s="14"/>
    </row>
    <row r="8816" spans="7:7">
      <c r="G8816" s="14"/>
    </row>
    <row r="8817" spans="7:7">
      <c r="G8817" s="14"/>
    </row>
    <row r="8818" spans="7:7">
      <c r="G8818" s="14"/>
    </row>
    <row r="8819" spans="7:7">
      <c r="G8819" s="14"/>
    </row>
    <row r="8820" spans="7:7">
      <c r="G8820" s="14"/>
    </row>
    <row r="8821" spans="7:7">
      <c r="G8821" s="14"/>
    </row>
    <row r="8822" spans="7:7">
      <c r="G8822" s="14"/>
    </row>
    <row r="8823" spans="7:7">
      <c r="G8823" s="14"/>
    </row>
    <row r="8824" spans="7:7">
      <c r="G8824" s="14"/>
    </row>
    <row r="8825" spans="7:7">
      <c r="G8825" s="14"/>
    </row>
    <row r="8826" spans="7:7">
      <c r="G8826" s="14"/>
    </row>
    <row r="8827" spans="7:7">
      <c r="G8827" s="14"/>
    </row>
    <row r="8828" spans="7:7">
      <c r="G8828" s="14"/>
    </row>
    <row r="8829" spans="7:7">
      <c r="G8829" s="14"/>
    </row>
    <row r="8830" spans="7:7">
      <c r="G8830" s="14"/>
    </row>
    <row r="8831" spans="7:7">
      <c r="G8831" s="14"/>
    </row>
    <row r="8832" spans="7:7">
      <c r="G8832" s="14"/>
    </row>
    <row r="8833" spans="7:7">
      <c r="G8833" s="14"/>
    </row>
    <row r="8834" spans="7:7">
      <c r="G8834" s="14"/>
    </row>
    <row r="8835" spans="7:7">
      <c r="G8835" s="14"/>
    </row>
    <row r="8836" spans="7:7">
      <c r="G8836" s="14"/>
    </row>
    <row r="8837" spans="7:7">
      <c r="G8837" s="14"/>
    </row>
    <row r="8838" spans="7:7">
      <c r="G8838" s="14"/>
    </row>
    <row r="8839" spans="7:7">
      <c r="G8839" s="14"/>
    </row>
    <row r="8840" spans="7:7">
      <c r="G8840" s="14"/>
    </row>
    <row r="8841" spans="7:7">
      <c r="G8841" s="14"/>
    </row>
    <row r="8842" spans="7:7">
      <c r="G8842" s="14"/>
    </row>
    <row r="8843" spans="7:7">
      <c r="G8843" s="14"/>
    </row>
    <row r="8844" spans="7:7">
      <c r="G8844" s="14"/>
    </row>
    <row r="8845" spans="7:7">
      <c r="G8845" s="14"/>
    </row>
    <row r="8846" spans="7:7">
      <c r="G8846" s="14"/>
    </row>
    <row r="8847" spans="7:7">
      <c r="G8847" s="14"/>
    </row>
    <row r="8848" spans="7:7">
      <c r="G8848" s="14"/>
    </row>
    <row r="8849" spans="7:7">
      <c r="G8849" s="14"/>
    </row>
    <row r="8850" spans="7:7">
      <c r="G8850" s="14"/>
    </row>
    <row r="8851" spans="7:7">
      <c r="G8851" s="14"/>
    </row>
    <row r="8852" spans="7:7">
      <c r="G8852" s="14"/>
    </row>
    <row r="8853" spans="7:7">
      <c r="G8853" s="14"/>
    </row>
    <row r="8854" spans="7:7">
      <c r="G8854" s="14"/>
    </row>
    <row r="8855" spans="7:7">
      <c r="G8855" s="14"/>
    </row>
    <row r="8856" spans="7:7">
      <c r="G8856" s="14"/>
    </row>
    <row r="8857" spans="7:7">
      <c r="G8857" s="14"/>
    </row>
    <row r="8858" spans="7:7">
      <c r="G8858" s="14"/>
    </row>
    <row r="8859" spans="7:7">
      <c r="G8859" s="14"/>
    </row>
    <row r="8860" spans="7:7">
      <c r="G8860" s="14"/>
    </row>
    <row r="8861" spans="7:7">
      <c r="G8861" s="14"/>
    </row>
    <row r="8862" spans="7:7">
      <c r="G8862" s="14"/>
    </row>
    <row r="8863" spans="7:7">
      <c r="G8863" s="14"/>
    </row>
    <row r="8864" spans="7:7">
      <c r="G8864" s="14"/>
    </row>
    <row r="8865" spans="7:7">
      <c r="G8865" s="14"/>
    </row>
    <row r="8866" spans="7:7">
      <c r="G8866" s="14"/>
    </row>
    <row r="8867" spans="7:7">
      <c r="G8867" s="14"/>
    </row>
    <row r="8868" spans="7:7">
      <c r="G8868" s="14"/>
    </row>
    <row r="8869" spans="7:7">
      <c r="G8869" s="14"/>
    </row>
    <row r="8870" spans="7:7">
      <c r="G8870" s="14"/>
    </row>
    <row r="8871" spans="7:7">
      <c r="G8871" s="14"/>
    </row>
    <row r="8872" spans="7:7">
      <c r="G8872" s="14"/>
    </row>
    <row r="8873" spans="7:7">
      <c r="G8873" s="14"/>
    </row>
    <row r="8874" spans="7:7">
      <c r="G8874" s="14"/>
    </row>
    <row r="8875" spans="7:7">
      <c r="G8875" s="14"/>
    </row>
    <row r="8876" spans="7:7">
      <c r="G8876" s="14"/>
    </row>
    <row r="8877" spans="7:7">
      <c r="G8877" s="14"/>
    </row>
    <row r="8878" spans="7:7">
      <c r="G8878" s="14"/>
    </row>
    <row r="8879" spans="7:7">
      <c r="G8879" s="14"/>
    </row>
    <row r="8880" spans="7:7">
      <c r="G8880" s="14"/>
    </row>
    <row r="8881" spans="7:7">
      <c r="G8881" s="14"/>
    </row>
    <row r="8882" spans="7:7">
      <c r="G8882" s="14"/>
    </row>
    <row r="8883" spans="7:7">
      <c r="G8883" s="14"/>
    </row>
    <row r="8884" spans="7:7">
      <c r="G8884" s="14"/>
    </row>
    <row r="8885" spans="7:7">
      <c r="G8885" s="14"/>
    </row>
    <row r="8886" spans="7:7">
      <c r="G8886" s="14"/>
    </row>
    <row r="8887" spans="7:7">
      <c r="G8887" s="14"/>
    </row>
    <row r="8888" spans="7:7">
      <c r="G8888" s="14"/>
    </row>
    <row r="8889" spans="7:7">
      <c r="G8889" s="14"/>
    </row>
    <row r="8890" spans="7:7">
      <c r="G8890" s="14"/>
    </row>
    <row r="8891" spans="7:7">
      <c r="G8891" s="14"/>
    </row>
    <row r="8892" spans="7:7">
      <c r="G8892" s="14"/>
    </row>
    <row r="8893" spans="7:7">
      <c r="G8893" s="14"/>
    </row>
    <row r="8894" spans="7:7">
      <c r="G8894" s="14"/>
    </row>
    <row r="8895" spans="7:7">
      <c r="G8895" s="14"/>
    </row>
    <row r="8896" spans="7:7">
      <c r="G8896" s="14"/>
    </row>
    <row r="8897" spans="7:7">
      <c r="G8897" s="14"/>
    </row>
    <row r="8898" spans="7:7">
      <c r="G8898" s="14"/>
    </row>
    <row r="8899" spans="7:7">
      <c r="G8899" s="14"/>
    </row>
    <row r="8900" spans="7:7">
      <c r="G8900" s="14"/>
    </row>
    <row r="8901" spans="7:7">
      <c r="G8901" s="14"/>
    </row>
    <row r="8902" spans="7:7">
      <c r="G8902" s="14"/>
    </row>
    <row r="8903" spans="7:7">
      <c r="G8903" s="14"/>
    </row>
    <row r="8904" spans="7:7">
      <c r="G8904" s="14"/>
    </row>
    <row r="8905" spans="7:7">
      <c r="G8905" s="14"/>
    </row>
    <row r="8906" spans="7:7">
      <c r="G8906" s="14"/>
    </row>
    <row r="8907" spans="7:7">
      <c r="G8907" s="14"/>
    </row>
    <row r="8908" spans="7:7">
      <c r="G8908" s="14"/>
    </row>
    <row r="8909" spans="7:7">
      <c r="G8909" s="14"/>
    </row>
    <row r="8910" spans="7:7">
      <c r="G8910" s="14"/>
    </row>
    <row r="8911" spans="7:7">
      <c r="G8911" s="14"/>
    </row>
    <row r="8912" spans="7:7">
      <c r="G8912" s="14"/>
    </row>
    <row r="8913" spans="7:7">
      <c r="G8913" s="14"/>
    </row>
    <row r="8914" spans="7:7">
      <c r="G8914" s="14"/>
    </row>
    <row r="8915" spans="7:7">
      <c r="G8915" s="14"/>
    </row>
    <row r="8916" spans="7:7">
      <c r="G8916" s="14"/>
    </row>
    <row r="8917" spans="7:7">
      <c r="G8917" s="14"/>
    </row>
    <row r="8918" spans="7:7">
      <c r="G8918" s="14"/>
    </row>
    <row r="8919" spans="7:7">
      <c r="G8919" s="14"/>
    </row>
    <row r="8920" spans="7:7">
      <c r="G8920" s="14"/>
    </row>
    <row r="8921" spans="7:7">
      <c r="G8921" s="14"/>
    </row>
    <row r="8922" spans="7:7">
      <c r="G8922" s="14"/>
    </row>
    <row r="8923" spans="7:7">
      <c r="G8923" s="14"/>
    </row>
    <row r="8924" spans="7:7">
      <c r="G8924" s="14"/>
    </row>
    <row r="8925" spans="7:7">
      <c r="G8925" s="14"/>
    </row>
    <row r="8926" spans="7:7">
      <c r="G8926" s="14"/>
    </row>
    <row r="8927" spans="7:7">
      <c r="G8927" s="14"/>
    </row>
    <row r="8928" spans="7:7">
      <c r="G8928" s="14"/>
    </row>
    <row r="8929" spans="7:7">
      <c r="G8929" s="14"/>
    </row>
    <row r="8930" spans="7:7">
      <c r="G8930" s="14"/>
    </row>
    <row r="8931" spans="7:7">
      <c r="G8931" s="14"/>
    </row>
    <row r="8932" spans="7:7">
      <c r="G8932" s="14"/>
    </row>
    <row r="8933" spans="7:7">
      <c r="G8933" s="14"/>
    </row>
    <row r="8934" spans="7:7">
      <c r="G8934" s="14"/>
    </row>
    <row r="8935" spans="7:7">
      <c r="G8935" s="14"/>
    </row>
    <row r="8936" spans="7:7">
      <c r="G8936" s="14"/>
    </row>
    <row r="8937" spans="7:7">
      <c r="G8937" s="14"/>
    </row>
    <row r="8938" spans="7:7">
      <c r="G8938" s="14"/>
    </row>
    <row r="8939" spans="7:7">
      <c r="G8939" s="14"/>
    </row>
    <row r="8940" spans="7:7">
      <c r="G8940" s="14"/>
    </row>
    <row r="8941" spans="7:7">
      <c r="G8941" s="14"/>
    </row>
    <row r="8942" spans="7:7">
      <c r="G8942" s="14"/>
    </row>
    <row r="8943" spans="7:7">
      <c r="G8943" s="14"/>
    </row>
    <row r="8944" spans="7:7">
      <c r="G8944" s="14"/>
    </row>
    <row r="8945" spans="7:7">
      <c r="G8945" s="14"/>
    </row>
    <row r="8946" spans="7:7">
      <c r="G8946" s="14"/>
    </row>
    <row r="8947" spans="7:7">
      <c r="G8947" s="14"/>
    </row>
    <row r="8948" spans="7:7">
      <c r="G8948" s="14"/>
    </row>
    <row r="8949" spans="7:7">
      <c r="G8949" s="14"/>
    </row>
    <row r="8950" spans="7:7">
      <c r="G8950" s="14"/>
    </row>
    <row r="8951" spans="7:7">
      <c r="G8951" s="14"/>
    </row>
    <row r="8952" spans="7:7">
      <c r="G8952" s="14"/>
    </row>
    <row r="8953" spans="7:7">
      <c r="G8953" s="14"/>
    </row>
    <row r="8954" spans="7:7">
      <c r="G8954" s="14"/>
    </row>
    <row r="8955" spans="7:7">
      <c r="G8955" s="14"/>
    </row>
    <row r="8956" spans="7:7">
      <c r="G8956" s="14"/>
    </row>
    <row r="8957" spans="7:7">
      <c r="G8957" s="14"/>
    </row>
    <row r="8958" spans="7:7">
      <c r="G8958" s="14"/>
    </row>
    <row r="8959" spans="7:7">
      <c r="G8959" s="14"/>
    </row>
    <row r="8960" spans="7:7">
      <c r="G8960" s="14"/>
    </row>
    <row r="8961" spans="7:7">
      <c r="G8961" s="14"/>
    </row>
    <row r="8962" spans="7:7">
      <c r="G8962" s="14"/>
    </row>
    <row r="8963" spans="7:7">
      <c r="G8963" s="14"/>
    </row>
    <row r="8964" spans="7:7">
      <c r="G8964" s="14"/>
    </row>
    <row r="8965" spans="7:7">
      <c r="G8965" s="14"/>
    </row>
    <row r="8966" spans="7:7">
      <c r="G8966" s="14"/>
    </row>
    <row r="8967" spans="7:7">
      <c r="G8967" s="14"/>
    </row>
    <row r="8968" spans="7:7">
      <c r="G8968" s="14"/>
    </row>
    <row r="8969" spans="7:7">
      <c r="G8969" s="14"/>
    </row>
    <row r="8970" spans="7:7">
      <c r="G8970" s="14"/>
    </row>
    <row r="8971" spans="7:7">
      <c r="G8971" s="14"/>
    </row>
    <row r="8972" spans="7:7">
      <c r="G8972" s="14"/>
    </row>
    <row r="8973" spans="7:7">
      <c r="G8973" s="14"/>
    </row>
    <row r="8974" spans="7:7">
      <c r="G8974" s="14"/>
    </row>
    <row r="8975" spans="7:7">
      <c r="G8975" s="14"/>
    </row>
    <row r="8976" spans="7:7">
      <c r="G8976" s="14"/>
    </row>
    <row r="8977" spans="7:7">
      <c r="G8977" s="14"/>
    </row>
    <row r="8978" spans="7:7">
      <c r="G8978" s="14"/>
    </row>
    <row r="8979" spans="7:7">
      <c r="G8979" s="14"/>
    </row>
    <row r="8980" spans="7:7">
      <c r="G8980" s="14"/>
    </row>
    <row r="8981" spans="7:7">
      <c r="G8981" s="14"/>
    </row>
    <row r="8982" spans="7:7">
      <c r="G8982" s="14"/>
    </row>
    <row r="8983" spans="7:7">
      <c r="G8983" s="14"/>
    </row>
    <row r="8984" spans="7:7">
      <c r="G8984" s="14"/>
    </row>
    <row r="8985" spans="7:7">
      <c r="G8985" s="14"/>
    </row>
    <row r="8986" spans="7:7">
      <c r="G8986" s="14"/>
    </row>
    <row r="8987" spans="7:7">
      <c r="G8987" s="14"/>
    </row>
    <row r="8988" spans="7:7">
      <c r="G8988" s="14"/>
    </row>
    <row r="8989" spans="7:7">
      <c r="G8989" s="14"/>
    </row>
    <row r="8990" spans="7:7">
      <c r="G8990" s="14"/>
    </row>
    <row r="8991" spans="7:7">
      <c r="G8991" s="14"/>
    </row>
    <row r="8992" spans="7:7">
      <c r="G8992" s="14"/>
    </row>
    <row r="8993" spans="7:7">
      <c r="G8993" s="14"/>
    </row>
    <row r="8994" spans="7:7">
      <c r="G8994" s="14"/>
    </row>
    <row r="8995" spans="7:7">
      <c r="G8995" s="14"/>
    </row>
    <row r="8996" spans="7:7">
      <c r="G8996" s="14"/>
    </row>
    <row r="8997" spans="7:7">
      <c r="G8997" s="14"/>
    </row>
    <row r="8998" spans="7:7">
      <c r="G8998" s="14"/>
    </row>
    <row r="8999" spans="7:7">
      <c r="G8999" s="14"/>
    </row>
    <row r="9000" spans="7:7">
      <c r="G9000" s="14"/>
    </row>
    <row r="9001" spans="7:7">
      <c r="G9001" s="14"/>
    </row>
    <row r="9002" spans="7:7">
      <c r="G9002" s="14"/>
    </row>
    <row r="9003" spans="7:7">
      <c r="G9003" s="14"/>
    </row>
    <row r="9004" spans="7:7">
      <c r="G9004" s="14"/>
    </row>
    <row r="9005" spans="7:7">
      <c r="G9005" s="14"/>
    </row>
    <row r="9006" spans="7:7">
      <c r="G9006" s="14"/>
    </row>
    <row r="9007" spans="7:7">
      <c r="G9007" s="14"/>
    </row>
    <row r="9008" spans="7:7">
      <c r="G9008" s="14"/>
    </row>
    <row r="9009" spans="7:7">
      <c r="G9009" s="14"/>
    </row>
    <row r="9010" spans="7:7">
      <c r="G9010" s="14"/>
    </row>
    <row r="9011" spans="7:7">
      <c r="G9011" s="14"/>
    </row>
    <row r="9012" spans="7:7">
      <c r="G9012" s="14"/>
    </row>
    <row r="9013" spans="7:7">
      <c r="G9013" s="14"/>
    </row>
    <row r="9014" spans="7:7">
      <c r="G9014" s="14"/>
    </row>
    <row r="9015" spans="7:7">
      <c r="G9015" s="14"/>
    </row>
    <row r="9016" spans="7:7">
      <c r="G9016" s="14"/>
    </row>
    <row r="9017" spans="7:7">
      <c r="G9017" s="14"/>
    </row>
    <row r="9018" spans="7:7">
      <c r="G9018" s="14"/>
    </row>
    <row r="9019" spans="7:7">
      <c r="G9019" s="14"/>
    </row>
    <row r="9020" spans="7:7">
      <c r="G9020" s="14"/>
    </row>
    <row r="9021" spans="7:7">
      <c r="G9021" s="14"/>
    </row>
    <row r="9022" spans="7:7">
      <c r="G9022" s="14"/>
    </row>
    <row r="9023" spans="7:7">
      <c r="G9023" s="14"/>
    </row>
    <row r="9024" spans="7:7">
      <c r="G9024" s="14"/>
    </row>
    <row r="9025" spans="7:7">
      <c r="G9025" s="14"/>
    </row>
    <row r="9026" spans="7:7">
      <c r="G9026" s="14"/>
    </row>
    <row r="9027" spans="7:7">
      <c r="G9027" s="14"/>
    </row>
    <row r="9028" spans="7:7">
      <c r="G9028" s="14"/>
    </row>
    <row r="9029" spans="7:7">
      <c r="G9029" s="14"/>
    </row>
    <row r="9030" spans="7:7">
      <c r="G9030" s="14"/>
    </row>
    <row r="9031" spans="7:7">
      <c r="G9031" s="14"/>
    </row>
    <row r="9032" spans="7:7">
      <c r="G9032" s="14"/>
    </row>
    <row r="9033" spans="7:7">
      <c r="G9033" s="14"/>
    </row>
    <row r="9034" spans="7:7">
      <c r="G9034" s="14"/>
    </row>
    <row r="9035" spans="7:7">
      <c r="G9035" s="14"/>
    </row>
    <row r="9036" spans="7:7">
      <c r="G9036" s="14"/>
    </row>
    <row r="9037" spans="7:7">
      <c r="G9037" s="14"/>
    </row>
    <row r="9038" spans="7:7">
      <c r="G9038" s="14"/>
    </row>
    <row r="9039" spans="7:7">
      <c r="G9039" s="14"/>
    </row>
    <row r="9040" spans="7:7">
      <c r="G9040" s="14"/>
    </row>
    <row r="9041" spans="7:7">
      <c r="G9041" s="14"/>
    </row>
    <row r="9042" spans="7:7">
      <c r="G9042" s="14"/>
    </row>
    <row r="9043" spans="7:7">
      <c r="G9043" s="14"/>
    </row>
    <row r="9044" spans="7:7">
      <c r="G9044" s="14"/>
    </row>
    <row r="9045" spans="7:7">
      <c r="G9045" s="14"/>
    </row>
    <row r="9046" spans="7:7">
      <c r="G9046" s="14"/>
    </row>
    <row r="9047" spans="7:7">
      <c r="G9047" s="14"/>
    </row>
    <row r="9048" spans="7:7">
      <c r="G9048" s="14"/>
    </row>
    <row r="9049" spans="7:7">
      <c r="G9049" s="14"/>
    </row>
    <row r="9050" spans="7:7">
      <c r="G9050" s="14"/>
    </row>
    <row r="9051" spans="7:7">
      <c r="G9051" s="14"/>
    </row>
    <row r="9052" spans="7:7">
      <c r="G9052" s="14"/>
    </row>
    <row r="9053" spans="7:7">
      <c r="G9053" s="14"/>
    </row>
    <row r="9054" spans="7:7">
      <c r="G9054" s="14"/>
    </row>
    <row r="9055" spans="7:7">
      <c r="G9055" s="14"/>
    </row>
    <row r="9056" spans="7:7">
      <c r="G9056" s="14"/>
    </row>
    <row r="9057" spans="7:7">
      <c r="G9057" s="14"/>
    </row>
    <row r="9058" spans="7:7">
      <c r="G9058" s="14"/>
    </row>
    <row r="9059" spans="7:7">
      <c r="G9059" s="14"/>
    </row>
    <row r="9060" spans="7:7">
      <c r="G9060" s="14"/>
    </row>
    <row r="9061" spans="7:7">
      <c r="G9061" s="14"/>
    </row>
    <row r="9062" spans="7:7">
      <c r="G9062" s="14"/>
    </row>
    <row r="9063" spans="7:7">
      <c r="G9063" s="14"/>
    </row>
    <row r="9064" spans="7:7">
      <c r="G9064" s="14"/>
    </row>
    <row r="9065" spans="7:7">
      <c r="G9065" s="14"/>
    </row>
    <row r="9066" spans="7:7">
      <c r="G9066" s="14"/>
    </row>
    <row r="9067" spans="7:7">
      <c r="G9067" s="14"/>
    </row>
    <row r="9068" spans="7:7">
      <c r="G9068" s="14"/>
    </row>
    <row r="9069" spans="7:7">
      <c r="G9069" s="14"/>
    </row>
    <row r="9070" spans="7:7">
      <c r="G9070" s="14"/>
    </row>
    <row r="9071" spans="7:7">
      <c r="G9071" s="14"/>
    </row>
    <row r="9072" spans="7:7">
      <c r="G9072" s="14"/>
    </row>
    <row r="9073" spans="7:7">
      <c r="G9073" s="14"/>
    </row>
    <row r="9074" spans="7:7">
      <c r="G9074" s="14"/>
    </row>
    <row r="9075" spans="7:7">
      <c r="G9075" s="14"/>
    </row>
    <row r="9076" spans="7:7">
      <c r="G9076" s="14"/>
    </row>
    <row r="9077" spans="7:7">
      <c r="G9077" s="14"/>
    </row>
    <row r="9078" spans="7:7">
      <c r="G9078" s="14"/>
    </row>
    <row r="9079" spans="7:7">
      <c r="G9079" s="14"/>
    </row>
    <row r="9080" spans="7:7">
      <c r="G9080" s="14"/>
    </row>
    <row r="9081" spans="7:7">
      <c r="G9081" s="14"/>
    </row>
    <row r="9082" spans="7:7">
      <c r="G9082" s="14"/>
    </row>
    <row r="9083" spans="7:7">
      <c r="G9083" s="14"/>
    </row>
    <row r="9084" spans="7:7">
      <c r="G9084" s="14"/>
    </row>
    <row r="9085" spans="7:7">
      <c r="G9085" s="14"/>
    </row>
    <row r="9086" spans="7:7">
      <c r="G9086" s="14"/>
    </row>
    <row r="9087" spans="7:7">
      <c r="G9087" s="14"/>
    </row>
    <row r="9088" spans="7:7">
      <c r="G9088" s="14"/>
    </row>
    <row r="9089" spans="7:7">
      <c r="G9089" s="14"/>
    </row>
    <row r="9090" spans="7:7">
      <c r="G9090" s="14"/>
    </row>
    <row r="9091" spans="7:7">
      <c r="G9091" s="14"/>
    </row>
    <row r="9092" spans="7:7">
      <c r="G9092" s="14"/>
    </row>
    <row r="9093" spans="7:7">
      <c r="G9093" s="14"/>
    </row>
    <row r="9094" spans="7:7">
      <c r="G9094" s="14"/>
    </row>
    <row r="9095" spans="7:7">
      <c r="G9095" s="14"/>
    </row>
    <row r="9096" spans="7:7">
      <c r="G9096" s="14"/>
    </row>
    <row r="9097" spans="7:7">
      <c r="G9097" s="14"/>
    </row>
    <row r="9098" spans="7:7">
      <c r="G9098" s="14"/>
    </row>
    <row r="9099" spans="7:7">
      <c r="G9099" s="14"/>
    </row>
    <row r="9100" spans="7:7">
      <c r="G9100" s="14"/>
    </row>
    <row r="9101" spans="7:7">
      <c r="G9101" s="14"/>
    </row>
    <row r="9102" spans="7:7">
      <c r="G9102" s="14"/>
    </row>
    <row r="9103" spans="7:7">
      <c r="G9103" s="14"/>
    </row>
    <row r="9104" spans="7:7">
      <c r="G9104" s="14"/>
    </row>
    <row r="9105" spans="7:7">
      <c r="G9105" s="14"/>
    </row>
    <row r="9106" spans="7:7">
      <c r="G9106" s="14"/>
    </row>
    <row r="9107" spans="7:7">
      <c r="G9107" s="14"/>
    </row>
    <row r="9108" spans="7:7">
      <c r="G9108" s="14"/>
    </row>
    <row r="9109" spans="7:7">
      <c r="G9109" s="14"/>
    </row>
    <row r="9110" spans="7:7">
      <c r="G9110" s="14"/>
    </row>
    <row r="9111" spans="7:7">
      <c r="G9111" s="14"/>
    </row>
    <row r="9112" spans="7:7">
      <c r="G9112" s="14"/>
    </row>
    <row r="9113" spans="7:7">
      <c r="G9113" s="14"/>
    </row>
    <row r="9114" spans="7:7">
      <c r="G9114" s="14"/>
    </row>
    <row r="9115" spans="7:7">
      <c r="G9115" s="14"/>
    </row>
    <row r="9116" spans="7:7">
      <c r="G9116" s="14"/>
    </row>
    <row r="9117" spans="7:7">
      <c r="G9117" s="14"/>
    </row>
    <row r="9118" spans="7:7">
      <c r="G9118" s="14"/>
    </row>
    <row r="9119" spans="7:7">
      <c r="G9119" s="14"/>
    </row>
    <row r="9120" spans="7:7">
      <c r="G9120" s="14"/>
    </row>
    <row r="9121" spans="7:7">
      <c r="G9121" s="14"/>
    </row>
    <row r="9122" spans="7:7">
      <c r="G9122" s="14"/>
    </row>
    <row r="9123" spans="7:7">
      <c r="G9123" s="14"/>
    </row>
    <row r="9124" spans="7:7">
      <c r="G9124" s="14"/>
    </row>
    <row r="9125" spans="7:7">
      <c r="G9125" s="14"/>
    </row>
    <row r="9126" spans="7:7">
      <c r="G9126" s="14"/>
    </row>
    <row r="9127" spans="7:7">
      <c r="G9127" s="14"/>
    </row>
    <row r="9128" spans="7:7">
      <c r="G9128" s="14"/>
    </row>
    <row r="9129" spans="7:7">
      <c r="G9129" s="14"/>
    </row>
    <row r="9130" spans="7:7">
      <c r="G9130" s="14"/>
    </row>
    <row r="9131" spans="7:7">
      <c r="G9131" s="14"/>
    </row>
    <row r="9132" spans="7:7">
      <c r="G9132" s="14"/>
    </row>
    <row r="9133" spans="7:7">
      <c r="G9133" s="14"/>
    </row>
    <row r="9134" spans="7:7">
      <c r="G9134" s="14"/>
    </row>
    <row r="9135" spans="7:7">
      <c r="G9135" s="14"/>
    </row>
    <row r="9136" spans="7:7">
      <c r="G9136" s="14"/>
    </row>
    <row r="9137" spans="7:7">
      <c r="G9137" s="14"/>
    </row>
    <row r="9138" spans="7:7">
      <c r="G9138" s="14"/>
    </row>
    <row r="9139" spans="7:7">
      <c r="G9139" s="14"/>
    </row>
    <row r="9140" spans="7:7">
      <c r="G9140" s="14"/>
    </row>
    <row r="9141" spans="7:7">
      <c r="G9141" s="14"/>
    </row>
    <row r="9142" spans="7:7">
      <c r="G9142" s="14"/>
    </row>
    <row r="9143" spans="7:7">
      <c r="G9143" s="14"/>
    </row>
    <row r="9144" spans="7:7">
      <c r="G9144" s="14"/>
    </row>
    <row r="9145" spans="7:7">
      <c r="G9145" s="14"/>
    </row>
    <row r="9146" spans="7:7">
      <c r="G9146" s="14"/>
    </row>
    <row r="9147" spans="7:7">
      <c r="G9147" s="14"/>
    </row>
    <row r="9148" spans="7:7">
      <c r="G9148" s="14"/>
    </row>
    <row r="9149" spans="7:7">
      <c r="G9149" s="14"/>
    </row>
    <row r="9150" spans="7:7">
      <c r="G9150" s="14"/>
    </row>
    <row r="9151" spans="7:7">
      <c r="G9151" s="14"/>
    </row>
    <row r="9152" spans="7:7">
      <c r="G9152" s="14"/>
    </row>
    <row r="9153" spans="7:7">
      <c r="G9153" s="14"/>
    </row>
    <row r="9154" spans="7:7">
      <c r="G9154" s="14"/>
    </row>
    <row r="9155" spans="7:7">
      <c r="G9155" s="14"/>
    </row>
    <row r="9156" spans="7:7">
      <c r="G9156" s="14"/>
    </row>
    <row r="9157" spans="7:7">
      <c r="G9157" s="14"/>
    </row>
    <row r="9158" spans="7:7">
      <c r="G9158" s="14"/>
    </row>
    <row r="9159" spans="7:7">
      <c r="G9159" s="14"/>
    </row>
    <row r="9160" spans="7:7">
      <c r="G9160" s="14"/>
    </row>
    <row r="9161" spans="7:7">
      <c r="G9161" s="14"/>
    </row>
    <row r="9162" spans="7:7">
      <c r="G9162" s="14"/>
    </row>
    <row r="9163" spans="7:7">
      <c r="G9163" s="14"/>
    </row>
    <row r="9164" spans="7:7">
      <c r="G9164" s="14"/>
    </row>
    <row r="9165" spans="7:7">
      <c r="G9165" s="14"/>
    </row>
    <row r="9166" spans="7:7">
      <c r="G9166" s="14"/>
    </row>
    <row r="9167" spans="7:7">
      <c r="G9167" s="14"/>
    </row>
    <row r="9168" spans="7:7">
      <c r="G9168" s="14"/>
    </row>
    <row r="9169" spans="7:7">
      <c r="G9169" s="14"/>
    </row>
    <row r="9170" spans="7:7">
      <c r="G9170" s="14"/>
    </row>
    <row r="9171" spans="7:7">
      <c r="G9171" s="14"/>
    </row>
    <row r="9172" spans="7:7">
      <c r="G9172" s="14"/>
    </row>
    <row r="9173" spans="7:7">
      <c r="G9173" s="14"/>
    </row>
    <row r="9174" spans="7:7">
      <c r="G9174" s="14"/>
    </row>
    <row r="9175" spans="7:7">
      <c r="G9175" s="14"/>
    </row>
    <row r="9176" spans="7:7">
      <c r="G9176" s="14"/>
    </row>
    <row r="9177" spans="7:7">
      <c r="G9177" s="14"/>
    </row>
    <row r="9178" spans="7:7">
      <c r="G9178" s="14"/>
    </row>
    <row r="9179" spans="7:7">
      <c r="G9179" s="14"/>
    </row>
    <row r="9180" spans="7:7">
      <c r="G9180" s="14"/>
    </row>
    <row r="9181" spans="7:7">
      <c r="G9181" s="14"/>
    </row>
    <row r="9182" spans="7:7">
      <c r="G9182" s="14"/>
    </row>
    <row r="9183" spans="7:7">
      <c r="G9183" s="14"/>
    </row>
    <row r="9184" spans="7:7">
      <c r="G9184" s="14"/>
    </row>
    <row r="9185" spans="7:7">
      <c r="G9185" s="14"/>
    </row>
    <row r="9186" spans="7:7">
      <c r="G9186" s="14"/>
    </row>
    <row r="9187" spans="7:7">
      <c r="G9187" s="14"/>
    </row>
    <row r="9188" spans="7:7">
      <c r="G9188" s="14"/>
    </row>
    <row r="9189" spans="7:7">
      <c r="G9189" s="14"/>
    </row>
    <row r="9190" spans="7:7">
      <c r="G9190" s="14"/>
    </row>
    <row r="9191" spans="7:7">
      <c r="G9191" s="14"/>
    </row>
    <row r="9192" spans="7:7">
      <c r="G9192" s="14"/>
    </row>
    <row r="9193" spans="7:7">
      <c r="G9193" s="14"/>
    </row>
    <row r="9194" spans="7:7">
      <c r="G9194" s="14"/>
    </row>
    <row r="9195" spans="7:7">
      <c r="G9195" s="14"/>
    </row>
    <row r="9196" spans="7:7">
      <c r="G9196" s="14"/>
    </row>
    <row r="9197" spans="7:7">
      <c r="G9197" s="14"/>
    </row>
    <row r="9198" spans="7:7">
      <c r="G9198" s="14"/>
    </row>
    <row r="9199" spans="7:7">
      <c r="G9199" s="14"/>
    </row>
    <row r="9200" spans="7:7">
      <c r="G9200" s="14"/>
    </row>
    <row r="9201" spans="7:7">
      <c r="G9201" s="14"/>
    </row>
    <row r="9202" spans="7:7">
      <c r="G9202" s="14"/>
    </row>
    <row r="9203" spans="7:7">
      <c r="G9203" s="14"/>
    </row>
    <row r="9204" spans="7:7">
      <c r="G9204" s="14"/>
    </row>
    <row r="9205" spans="7:7">
      <c r="G9205" s="14"/>
    </row>
    <row r="9206" spans="7:7">
      <c r="G9206" s="14"/>
    </row>
    <row r="9207" spans="7:7">
      <c r="G9207" s="14"/>
    </row>
    <row r="9208" spans="7:7">
      <c r="G9208" s="14"/>
    </row>
    <row r="9209" spans="7:7">
      <c r="G9209" s="14"/>
    </row>
    <row r="9210" spans="7:7">
      <c r="G9210" s="14"/>
    </row>
    <row r="9211" spans="7:7">
      <c r="G9211" s="14"/>
    </row>
    <row r="9212" spans="7:7">
      <c r="G9212" s="14"/>
    </row>
    <row r="9213" spans="7:7">
      <c r="G9213" s="14"/>
    </row>
    <row r="9214" spans="7:7">
      <c r="G9214" s="14"/>
    </row>
    <row r="9215" spans="7:7">
      <c r="G9215" s="14"/>
    </row>
    <row r="9216" spans="7:7">
      <c r="G9216" s="14"/>
    </row>
    <row r="9217" spans="7:7">
      <c r="G9217" s="14"/>
    </row>
    <row r="9218" spans="7:7">
      <c r="G9218" s="14"/>
    </row>
    <row r="9219" spans="7:7">
      <c r="G9219" s="14"/>
    </row>
    <row r="9220" spans="7:7">
      <c r="G9220" s="14"/>
    </row>
    <row r="9221" spans="7:7">
      <c r="G9221" s="14"/>
    </row>
    <row r="9222" spans="7:7">
      <c r="G9222" s="14"/>
    </row>
    <row r="9223" spans="7:7">
      <c r="G9223" s="14"/>
    </row>
    <row r="9224" spans="7:7">
      <c r="G9224" s="14"/>
    </row>
    <row r="9225" spans="7:7">
      <c r="G9225" s="14"/>
    </row>
    <row r="9226" spans="7:7">
      <c r="G9226" s="14"/>
    </row>
    <row r="9227" spans="7:7">
      <c r="G9227" s="14"/>
    </row>
    <row r="9228" spans="7:7">
      <c r="G9228" s="14"/>
    </row>
    <row r="9229" spans="7:7">
      <c r="G9229" s="14"/>
    </row>
    <row r="9230" spans="7:7">
      <c r="G9230" s="14"/>
    </row>
    <row r="9231" spans="7:7">
      <c r="G9231" s="14"/>
    </row>
    <row r="9232" spans="7:7">
      <c r="G9232" s="14"/>
    </row>
    <row r="9233" spans="7:7">
      <c r="G9233" s="14"/>
    </row>
    <row r="9234" spans="7:7">
      <c r="G9234" s="14"/>
    </row>
    <row r="9235" spans="7:7">
      <c r="G9235" s="14"/>
    </row>
    <row r="9236" spans="7:7">
      <c r="G9236" s="14"/>
    </row>
    <row r="9237" spans="7:7">
      <c r="G9237" s="14"/>
    </row>
    <row r="9238" spans="7:7">
      <c r="G9238" s="14"/>
    </row>
    <row r="9239" spans="7:7">
      <c r="G9239" s="14"/>
    </row>
    <row r="9240" spans="7:7">
      <c r="G9240" s="14"/>
    </row>
    <row r="9241" spans="7:7">
      <c r="G9241" s="14"/>
    </row>
    <row r="9242" spans="7:7">
      <c r="G9242" s="14"/>
    </row>
    <row r="9243" spans="7:7">
      <c r="G9243" s="14"/>
    </row>
    <row r="9244" spans="7:7">
      <c r="G9244" s="14"/>
    </row>
    <row r="9245" spans="7:7">
      <c r="G9245" s="14"/>
    </row>
    <row r="9246" spans="7:7">
      <c r="G9246" s="14"/>
    </row>
    <row r="9247" spans="7:7">
      <c r="G9247" s="14"/>
    </row>
    <row r="9248" spans="7:7">
      <c r="G9248" s="14"/>
    </row>
    <row r="9249" spans="7:7">
      <c r="G9249" s="14"/>
    </row>
    <row r="9250" spans="7:7">
      <c r="G9250" s="14"/>
    </row>
    <row r="9251" spans="7:7">
      <c r="G9251" s="14"/>
    </row>
    <row r="9252" spans="7:7">
      <c r="G9252" s="14"/>
    </row>
    <row r="9253" spans="7:7">
      <c r="G9253" s="14"/>
    </row>
    <row r="9254" spans="7:7">
      <c r="G9254" s="14"/>
    </row>
    <row r="9255" spans="7:7">
      <c r="G9255" s="14"/>
    </row>
    <row r="9256" spans="7:7">
      <c r="G9256" s="14"/>
    </row>
    <row r="9257" spans="7:7">
      <c r="G9257" s="14"/>
    </row>
    <row r="9258" spans="7:7">
      <c r="G9258" s="14"/>
    </row>
    <row r="9259" spans="7:7">
      <c r="G9259" s="14"/>
    </row>
    <row r="9260" spans="7:7">
      <c r="G9260" s="14"/>
    </row>
    <row r="9261" spans="7:7">
      <c r="G9261" s="14"/>
    </row>
    <row r="9262" spans="7:7">
      <c r="G9262" s="14"/>
    </row>
    <row r="9263" spans="7:7">
      <c r="G9263" s="14"/>
    </row>
    <row r="9264" spans="7:7">
      <c r="G9264" s="14"/>
    </row>
    <row r="9265" spans="7:7">
      <c r="G9265" s="14"/>
    </row>
    <row r="9266" spans="7:7">
      <c r="G9266" s="14"/>
    </row>
    <row r="9267" spans="7:7">
      <c r="G9267" s="14"/>
    </row>
    <row r="9268" spans="7:7">
      <c r="G9268" s="14"/>
    </row>
    <row r="9269" spans="7:7">
      <c r="G9269" s="14"/>
    </row>
    <row r="9270" spans="7:7">
      <c r="G9270" s="14"/>
    </row>
    <row r="9271" spans="7:7">
      <c r="G9271" s="14"/>
    </row>
    <row r="9272" spans="7:7">
      <c r="G9272" s="14"/>
    </row>
    <row r="9273" spans="7:7">
      <c r="G9273" s="14"/>
    </row>
    <row r="9274" spans="7:7">
      <c r="G9274" s="14"/>
    </row>
    <row r="9275" spans="7:7">
      <c r="G9275" s="14"/>
    </row>
    <row r="9276" spans="7:7">
      <c r="G9276" s="14"/>
    </row>
    <row r="9277" spans="7:7">
      <c r="G9277" s="14"/>
    </row>
    <row r="9278" spans="7:7">
      <c r="G9278" s="14"/>
    </row>
    <row r="9279" spans="7:7">
      <c r="G9279" s="14"/>
    </row>
    <row r="9280" spans="7:7">
      <c r="G9280" s="14"/>
    </row>
    <row r="9281" spans="7:7">
      <c r="G9281" s="14"/>
    </row>
    <row r="9282" spans="7:7">
      <c r="G9282" s="14"/>
    </row>
    <row r="9283" spans="7:7">
      <c r="G9283" s="14"/>
    </row>
    <row r="9284" spans="7:7">
      <c r="G9284" s="14"/>
    </row>
    <row r="9285" spans="7:7">
      <c r="G9285" s="14"/>
    </row>
    <row r="9286" spans="7:7">
      <c r="G9286" s="14"/>
    </row>
    <row r="9287" spans="7:7">
      <c r="G9287" s="14"/>
    </row>
    <row r="9288" spans="7:7">
      <c r="G9288" s="14"/>
    </row>
    <row r="9289" spans="7:7">
      <c r="G9289" s="14"/>
    </row>
    <row r="9290" spans="7:7">
      <c r="G9290" s="14"/>
    </row>
    <row r="9291" spans="7:7">
      <c r="G9291" s="14"/>
    </row>
    <row r="9292" spans="7:7">
      <c r="G9292" s="14"/>
    </row>
    <row r="9293" spans="7:7">
      <c r="G9293" s="14"/>
    </row>
    <row r="9294" spans="7:7">
      <c r="G9294" s="14"/>
    </row>
    <row r="9295" spans="7:7">
      <c r="G9295" s="14"/>
    </row>
    <row r="9296" spans="7:7">
      <c r="G9296" s="14"/>
    </row>
    <row r="9297" spans="7:7">
      <c r="G9297" s="14"/>
    </row>
    <row r="9298" spans="7:7">
      <c r="G9298" s="14"/>
    </row>
    <row r="9299" spans="7:7">
      <c r="G9299" s="14"/>
    </row>
    <row r="9300" spans="7:7">
      <c r="G9300" s="14"/>
    </row>
    <row r="9301" spans="7:7">
      <c r="G9301" s="14"/>
    </row>
    <row r="9302" spans="7:7">
      <c r="G9302" s="14"/>
    </row>
    <row r="9303" spans="7:7">
      <c r="G9303" s="14"/>
    </row>
    <row r="9304" spans="7:7">
      <c r="G9304" s="14"/>
    </row>
    <row r="9305" spans="7:7">
      <c r="G9305" s="14"/>
    </row>
    <row r="9306" spans="7:7">
      <c r="G9306" s="14"/>
    </row>
    <row r="9307" spans="7:7">
      <c r="G9307" s="14"/>
    </row>
    <row r="9308" spans="7:7">
      <c r="G9308" s="14"/>
    </row>
    <row r="9309" spans="7:7">
      <c r="G9309" s="14"/>
    </row>
    <row r="9310" spans="7:7">
      <c r="G9310" s="14"/>
    </row>
    <row r="9311" spans="7:7">
      <c r="G9311" s="14"/>
    </row>
    <row r="9312" spans="7:7">
      <c r="G9312" s="14"/>
    </row>
    <row r="9313" spans="7:7">
      <c r="G9313" s="14"/>
    </row>
    <row r="9314" spans="7:7">
      <c r="G9314" s="14"/>
    </row>
    <row r="9315" spans="7:7">
      <c r="G9315" s="14"/>
    </row>
    <row r="9316" spans="7:7">
      <c r="G9316" s="14"/>
    </row>
    <row r="9317" spans="7:7">
      <c r="G9317" s="14"/>
    </row>
    <row r="9318" spans="7:7">
      <c r="G9318" s="14"/>
    </row>
    <row r="9319" spans="7:7">
      <c r="G9319" s="14"/>
    </row>
    <row r="9320" spans="7:7">
      <c r="G9320" s="14"/>
    </row>
    <row r="9321" spans="7:7">
      <c r="G9321" s="14"/>
    </row>
    <row r="9322" spans="7:7">
      <c r="G9322" s="14"/>
    </row>
    <row r="9323" spans="7:7">
      <c r="G9323" s="14"/>
    </row>
    <row r="9324" spans="7:7">
      <c r="G9324" s="14"/>
    </row>
    <row r="9325" spans="7:7">
      <c r="G9325" s="14"/>
    </row>
    <row r="9326" spans="7:7">
      <c r="G9326" s="14"/>
    </row>
    <row r="9327" spans="7:7">
      <c r="G9327" s="14"/>
    </row>
    <row r="9328" spans="7:7">
      <c r="G9328" s="14"/>
    </row>
    <row r="9329" spans="7:7">
      <c r="G9329" s="14"/>
    </row>
    <row r="9330" spans="7:7">
      <c r="G9330" s="14"/>
    </row>
    <row r="9331" spans="7:7">
      <c r="G9331" s="14"/>
    </row>
    <row r="9332" spans="7:7">
      <c r="G9332" s="14"/>
    </row>
    <row r="9333" spans="7:7">
      <c r="G9333" s="14"/>
    </row>
    <row r="9334" spans="7:7">
      <c r="G9334" s="14"/>
    </row>
    <row r="9335" spans="7:7">
      <c r="G9335" s="14"/>
    </row>
    <row r="9336" spans="7:7">
      <c r="G9336" s="14"/>
    </row>
    <row r="9337" spans="7:7">
      <c r="G9337" s="14"/>
    </row>
    <row r="9338" spans="7:7">
      <c r="G9338" s="14"/>
    </row>
    <row r="9339" spans="7:7">
      <c r="G9339" s="14"/>
    </row>
    <row r="9340" spans="7:7">
      <c r="G9340" s="14"/>
    </row>
    <row r="9341" spans="7:7">
      <c r="G9341" s="14"/>
    </row>
    <row r="9342" spans="7:7">
      <c r="G9342" s="14"/>
    </row>
    <row r="9343" spans="7:7">
      <c r="G9343" s="14"/>
    </row>
    <row r="9344" spans="7:7">
      <c r="G9344" s="14"/>
    </row>
    <row r="9345" spans="7:7">
      <c r="G9345" s="14"/>
    </row>
    <row r="9346" spans="7:7">
      <c r="G9346" s="14"/>
    </row>
    <row r="9347" spans="7:7">
      <c r="G9347" s="14"/>
    </row>
    <row r="9348" spans="7:7">
      <c r="G9348" s="14"/>
    </row>
    <row r="9349" spans="7:7">
      <c r="G9349" s="14"/>
    </row>
    <row r="9350" spans="7:7">
      <c r="G9350" s="14"/>
    </row>
    <row r="9351" spans="7:7">
      <c r="G9351" s="14"/>
    </row>
    <row r="9352" spans="7:7">
      <c r="G9352" s="14"/>
    </row>
    <row r="9353" spans="7:7">
      <c r="G9353" s="14"/>
    </row>
    <row r="9354" spans="7:7">
      <c r="G9354" s="14"/>
    </row>
    <row r="9355" spans="7:7">
      <c r="G9355" s="14"/>
    </row>
    <row r="9356" spans="7:7">
      <c r="G9356" s="14"/>
    </row>
    <row r="9357" spans="7:7">
      <c r="G9357" s="14"/>
    </row>
    <row r="9358" spans="7:7">
      <c r="G9358" s="14"/>
    </row>
    <row r="9359" spans="7:7">
      <c r="G9359" s="14"/>
    </row>
    <row r="9360" spans="7:7">
      <c r="G9360" s="14"/>
    </row>
    <row r="9361" spans="7:7">
      <c r="G9361" s="14"/>
    </row>
    <row r="9362" spans="7:7">
      <c r="G9362" s="14"/>
    </row>
    <row r="9363" spans="7:7">
      <c r="G9363" s="14"/>
    </row>
    <row r="9364" spans="7:7">
      <c r="G9364" s="14"/>
    </row>
    <row r="9365" spans="7:7">
      <c r="G9365" s="14"/>
    </row>
    <row r="9366" spans="7:7">
      <c r="G9366" s="14"/>
    </row>
    <row r="9367" spans="7:7">
      <c r="G9367" s="14"/>
    </row>
    <row r="9368" spans="7:7">
      <c r="G9368" s="14"/>
    </row>
    <row r="9369" spans="7:7">
      <c r="G9369" s="14"/>
    </row>
    <row r="9370" spans="7:7">
      <c r="G9370" s="14"/>
    </row>
    <row r="9371" spans="7:7">
      <c r="G9371" s="14"/>
    </row>
    <row r="9372" spans="7:7">
      <c r="G9372" s="14"/>
    </row>
    <row r="9373" spans="7:7">
      <c r="G9373" s="14"/>
    </row>
    <row r="9374" spans="7:7">
      <c r="G9374" s="14"/>
    </row>
    <row r="9375" spans="7:7">
      <c r="G9375" s="14"/>
    </row>
    <row r="9376" spans="7:7">
      <c r="G9376" s="14"/>
    </row>
    <row r="9377" spans="7:7">
      <c r="G9377" s="14"/>
    </row>
    <row r="9378" spans="7:7">
      <c r="G9378" s="14"/>
    </row>
    <row r="9379" spans="7:7">
      <c r="G9379" s="14"/>
    </row>
    <row r="9380" spans="7:7">
      <c r="G9380" s="14"/>
    </row>
    <row r="9381" spans="7:7">
      <c r="G9381" s="14"/>
    </row>
    <row r="9382" spans="7:7">
      <c r="G9382" s="14"/>
    </row>
    <row r="9383" spans="7:7">
      <c r="G9383" s="14"/>
    </row>
    <row r="9384" spans="7:7">
      <c r="G9384" s="14"/>
    </row>
    <row r="9385" spans="7:7">
      <c r="G9385" s="14"/>
    </row>
    <row r="9386" spans="7:7">
      <c r="G9386" s="14"/>
    </row>
    <row r="9387" spans="7:7">
      <c r="G9387" s="14"/>
    </row>
    <row r="9388" spans="7:7">
      <c r="G9388" s="14"/>
    </row>
    <row r="9389" spans="7:7">
      <c r="G9389" s="14"/>
    </row>
    <row r="9390" spans="7:7">
      <c r="G9390" s="14"/>
    </row>
    <row r="9391" spans="7:7">
      <c r="G9391" s="14"/>
    </row>
    <row r="9392" spans="7:7">
      <c r="G9392" s="14"/>
    </row>
    <row r="9393" spans="7:7">
      <c r="G9393" s="14"/>
    </row>
    <row r="9394" spans="7:7">
      <c r="G9394" s="14"/>
    </row>
    <row r="9395" spans="7:7">
      <c r="G9395" s="14"/>
    </row>
    <row r="9396" spans="7:7">
      <c r="G9396" s="14"/>
    </row>
    <row r="9397" spans="7:7">
      <c r="G9397" s="14"/>
    </row>
    <row r="9398" spans="7:7">
      <c r="G9398" s="14"/>
    </row>
    <row r="9399" spans="7:7">
      <c r="G9399" s="14"/>
    </row>
    <row r="9400" spans="7:7">
      <c r="G9400" s="14"/>
    </row>
    <row r="9401" spans="7:7">
      <c r="G9401" s="14"/>
    </row>
    <row r="9402" spans="7:7">
      <c r="G9402" s="14"/>
    </row>
    <row r="9403" spans="7:7">
      <c r="G9403" s="14"/>
    </row>
    <row r="9404" spans="7:7">
      <c r="G9404" s="14"/>
    </row>
    <row r="9405" spans="7:7">
      <c r="G9405" s="14"/>
    </row>
    <row r="9406" spans="7:7">
      <c r="G9406" s="14"/>
    </row>
    <row r="9407" spans="7:7">
      <c r="G9407" s="14"/>
    </row>
    <row r="9408" spans="7:7">
      <c r="G9408" s="14"/>
    </row>
    <row r="9409" spans="7:7">
      <c r="G9409" s="14"/>
    </row>
    <row r="9410" spans="7:7">
      <c r="G9410" s="14"/>
    </row>
    <row r="9411" spans="7:7">
      <c r="G9411" s="14"/>
    </row>
    <row r="9412" spans="7:7">
      <c r="G9412" s="14"/>
    </row>
    <row r="9413" spans="7:7">
      <c r="G9413" s="14"/>
    </row>
    <row r="9414" spans="7:7">
      <c r="G9414" s="14"/>
    </row>
    <row r="9415" spans="7:7">
      <c r="G9415" s="14"/>
    </row>
    <row r="9416" spans="7:7">
      <c r="G9416" s="14"/>
    </row>
    <row r="9417" spans="7:7">
      <c r="G9417" s="14"/>
    </row>
    <row r="9418" spans="7:7">
      <c r="G9418" s="14"/>
    </row>
    <row r="9419" spans="7:7">
      <c r="G9419" s="14"/>
    </row>
    <row r="9420" spans="7:7">
      <c r="G9420" s="14"/>
    </row>
    <row r="9421" spans="7:7">
      <c r="G9421" s="14"/>
    </row>
    <row r="9422" spans="7:7">
      <c r="G9422" s="14"/>
    </row>
    <row r="9423" spans="7:7">
      <c r="G9423" s="14"/>
    </row>
    <row r="9424" spans="7:7">
      <c r="G9424" s="14"/>
    </row>
    <row r="9425" spans="7:7">
      <c r="G9425" s="14"/>
    </row>
    <row r="9426" spans="7:7">
      <c r="G9426" s="14"/>
    </row>
    <row r="9427" spans="7:7">
      <c r="G9427" s="14"/>
    </row>
    <row r="9428" spans="7:7">
      <c r="G9428" s="14"/>
    </row>
    <row r="9429" spans="7:7">
      <c r="G9429" s="14"/>
    </row>
    <row r="9430" spans="7:7">
      <c r="G9430" s="14"/>
    </row>
    <row r="9431" spans="7:7">
      <c r="G9431" s="14"/>
    </row>
    <row r="9432" spans="7:7">
      <c r="G9432" s="14"/>
    </row>
    <row r="9433" spans="7:7">
      <c r="G9433" s="14"/>
    </row>
    <row r="9434" spans="7:7">
      <c r="G9434" s="14"/>
    </row>
    <row r="9435" spans="7:7">
      <c r="G9435" s="14"/>
    </row>
    <row r="9436" spans="7:7">
      <c r="G9436" s="14"/>
    </row>
    <row r="9437" spans="7:7">
      <c r="G9437" s="14"/>
    </row>
    <row r="9438" spans="7:7">
      <c r="G9438" s="14"/>
    </row>
    <row r="9439" spans="7:7">
      <c r="G9439" s="14"/>
    </row>
    <row r="9440" spans="7:7">
      <c r="G9440" s="14"/>
    </row>
    <row r="9441" spans="7:7">
      <c r="G9441" s="14"/>
    </row>
    <row r="9442" spans="7:7">
      <c r="G9442" s="14"/>
    </row>
    <row r="9443" spans="7:7">
      <c r="G9443" s="14"/>
    </row>
    <row r="9444" spans="7:7">
      <c r="G9444" s="14"/>
    </row>
    <row r="9445" spans="7:7">
      <c r="G9445" s="14"/>
    </row>
    <row r="9446" spans="7:7">
      <c r="G9446" s="14"/>
    </row>
    <row r="9447" spans="7:7">
      <c r="G9447" s="14"/>
    </row>
    <row r="9448" spans="7:7">
      <c r="G9448" s="14"/>
    </row>
    <row r="9449" spans="7:7">
      <c r="G9449" s="14"/>
    </row>
    <row r="9450" spans="7:7">
      <c r="G9450" s="14"/>
    </row>
    <row r="9451" spans="7:7">
      <c r="G9451" s="14"/>
    </row>
    <row r="9452" spans="7:7">
      <c r="G9452" s="14"/>
    </row>
    <row r="9453" spans="7:7">
      <c r="G9453" s="14"/>
    </row>
    <row r="9454" spans="7:7">
      <c r="G9454" s="14"/>
    </row>
    <row r="9455" spans="7:7">
      <c r="G9455" s="14"/>
    </row>
    <row r="9456" spans="7:7">
      <c r="G9456" s="14"/>
    </row>
    <row r="9457" spans="7:7">
      <c r="G9457" s="14"/>
    </row>
    <row r="9458" spans="7:7">
      <c r="G9458" s="14"/>
    </row>
    <row r="9459" spans="7:7">
      <c r="G9459" s="14"/>
    </row>
    <row r="9460" spans="7:7">
      <c r="G9460" s="14"/>
    </row>
    <row r="9461" spans="7:7">
      <c r="G9461" s="14"/>
    </row>
    <row r="9462" spans="7:7">
      <c r="G9462" s="14"/>
    </row>
    <row r="9463" spans="7:7">
      <c r="G9463" s="14"/>
    </row>
    <row r="9464" spans="7:7">
      <c r="G9464" s="14"/>
    </row>
    <row r="9465" spans="7:7">
      <c r="G9465" s="14"/>
    </row>
    <row r="9466" spans="7:7">
      <c r="G9466" s="14"/>
    </row>
    <row r="9467" spans="7:7">
      <c r="G9467" s="14"/>
    </row>
    <row r="9468" spans="7:7">
      <c r="G9468" s="14"/>
    </row>
    <row r="9469" spans="7:7">
      <c r="G9469" s="14"/>
    </row>
    <row r="9470" spans="7:7">
      <c r="G9470" s="14"/>
    </row>
    <row r="9471" spans="7:7">
      <c r="G9471" s="14"/>
    </row>
    <row r="9472" spans="7:7">
      <c r="G9472" s="14"/>
    </row>
    <row r="9473" spans="7:7">
      <c r="G9473" s="14"/>
    </row>
    <row r="9474" spans="7:7">
      <c r="G9474" s="14"/>
    </row>
    <row r="9475" spans="7:7">
      <c r="G9475" s="14"/>
    </row>
    <row r="9476" spans="7:7">
      <c r="G9476" s="14"/>
    </row>
    <row r="9477" spans="7:7">
      <c r="G9477" s="14"/>
    </row>
    <row r="9478" spans="7:7">
      <c r="G9478" s="14"/>
    </row>
    <row r="9479" spans="7:7">
      <c r="G9479" s="14"/>
    </row>
    <row r="9480" spans="7:7">
      <c r="G9480" s="14"/>
    </row>
    <row r="9481" spans="7:7">
      <c r="G9481" s="14"/>
    </row>
    <row r="9482" spans="7:7">
      <c r="G9482" s="14"/>
    </row>
    <row r="9483" spans="7:7">
      <c r="G9483" s="14"/>
    </row>
    <row r="9484" spans="7:7">
      <c r="G9484" s="14"/>
    </row>
    <row r="9485" spans="7:7">
      <c r="G9485" s="14"/>
    </row>
    <row r="9486" spans="7:7">
      <c r="G9486" s="14"/>
    </row>
    <row r="9487" spans="7:7">
      <c r="G9487" s="14"/>
    </row>
    <row r="9488" spans="7:7">
      <c r="G9488" s="14"/>
    </row>
    <row r="9489" spans="7:7">
      <c r="G9489" s="14"/>
    </row>
    <row r="9490" spans="7:7">
      <c r="G9490" s="14"/>
    </row>
    <row r="9491" spans="7:7">
      <c r="G9491" s="14"/>
    </row>
    <row r="9492" spans="7:7">
      <c r="G9492" s="14"/>
    </row>
    <row r="9493" spans="7:7">
      <c r="G9493" s="14"/>
    </row>
    <row r="9494" spans="7:7">
      <c r="G9494" s="14"/>
    </row>
    <row r="9495" spans="7:7">
      <c r="G9495" s="14"/>
    </row>
    <row r="9496" spans="7:7">
      <c r="G9496" s="14"/>
    </row>
    <row r="9497" spans="7:7">
      <c r="G9497" s="14"/>
    </row>
    <row r="9498" spans="7:7">
      <c r="G9498" s="14"/>
    </row>
    <row r="9499" spans="7:7">
      <c r="G9499" s="14"/>
    </row>
    <row r="9500" spans="7:7">
      <c r="G9500" s="14"/>
    </row>
    <row r="9501" spans="7:7">
      <c r="G9501" s="14"/>
    </row>
    <row r="9502" spans="7:7">
      <c r="G9502" s="14"/>
    </row>
    <row r="9503" spans="7:7">
      <c r="G9503" s="14"/>
    </row>
    <row r="9504" spans="7:7">
      <c r="G9504" s="14"/>
    </row>
    <row r="9505" spans="7:7">
      <c r="G9505" s="14"/>
    </row>
    <row r="9506" spans="7:7">
      <c r="G9506" s="14"/>
    </row>
    <row r="9507" spans="7:7">
      <c r="G9507" s="14"/>
    </row>
    <row r="9508" spans="7:7">
      <c r="G9508" s="14"/>
    </row>
    <row r="9509" spans="7:7">
      <c r="G9509" s="14"/>
    </row>
    <row r="9510" spans="7:7">
      <c r="G9510" s="14"/>
    </row>
    <row r="9511" spans="7:7">
      <c r="G9511" s="14"/>
    </row>
    <row r="9512" spans="7:7">
      <c r="G9512" s="14"/>
    </row>
    <row r="9513" spans="7:7">
      <c r="G9513" s="14"/>
    </row>
    <row r="9514" spans="7:7">
      <c r="G9514" s="14"/>
    </row>
    <row r="9515" spans="7:7">
      <c r="G9515" s="14"/>
    </row>
    <row r="9516" spans="7:7">
      <c r="G9516" s="14"/>
    </row>
    <row r="9517" spans="7:7">
      <c r="G9517" s="14"/>
    </row>
    <row r="9518" spans="7:7">
      <c r="G9518" s="14"/>
    </row>
    <row r="9519" spans="7:7">
      <c r="G9519" s="14"/>
    </row>
    <row r="9520" spans="7:7">
      <c r="G9520" s="14"/>
    </row>
    <row r="9521" spans="7:7">
      <c r="G9521" s="14"/>
    </row>
    <row r="9522" spans="7:7">
      <c r="G9522" s="14"/>
    </row>
    <row r="9523" spans="7:7">
      <c r="G9523" s="14"/>
    </row>
    <row r="9524" spans="7:7">
      <c r="G9524" s="14"/>
    </row>
    <row r="9525" spans="7:7">
      <c r="G9525" s="14"/>
    </row>
    <row r="9526" spans="7:7">
      <c r="G9526" s="14"/>
    </row>
    <row r="9527" spans="7:7">
      <c r="G9527" s="14"/>
    </row>
    <row r="9528" spans="7:7">
      <c r="G9528" s="14"/>
    </row>
    <row r="9529" spans="7:7">
      <c r="G9529" s="14"/>
    </row>
    <row r="9530" spans="7:7">
      <c r="G9530" s="14"/>
    </row>
    <row r="9531" spans="7:7">
      <c r="G9531" s="14"/>
    </row>
    <row r="9532" spans="7:7">
      <c r="G9532" s="14"/>
    </row>
    <row r="9533" spans="7:7">
      <c r="G9533" s="14"/>
    </row>
    <row r="9534" spans="7:7">
      <c r="G9534" s="14"/>
    </row>
    <row r="9535" spans="7:7">
      <c r="G9535" s="14"/>
    </row>
    <row r="9536" spans="7:7">
      <c r="G9536" s="14"/>
    </row>
    <row r="9537" spans="7:7">
      <c r="G9537" s="14"/>
    </row>
    <row r="9538" spans="7:7">
      <c r="G9538" s="14"/>
    </row>
    <row r="9539" spans="7:7">
      <c r="G9539" s="14"/>
    </row>
    <row r="9540" spans="7:7">
      <c r="G9540" s="14"/>
    </row>
    <row r="9541" spans="7:7">
      <c r="G9541" s="14"/>
    </row>
    <row r="9542" spans="7:7">
      <c r="G9542" s="14"/>
    </row>
    <row r="9543" spans="7:7">
      <c r="G9543" s="14"/>
    </row>
    <row r="9544" spans="7:7">
      <c r="G9544" s="14"/>
    </row>
    <row r="9545" spans="7:7">
      <c r="G9545" s="14"/>
    </row>
    <row r="9546" spans="7:7">
      <c r="G9546" s="14"/>
    </row>
    <row r="9547" spans="7:7">
      <c r="G9547" s="14"/>
    </row>
    <row r="9548" spans="7:7">
      <c r="G9548" s="14"/>
    </row>
    <row r="9549" spans="7:7">
      <c r="G9549" s="14"/>
    </row>
    <row r="9550" spans="7:7">
      <c r="G9550" s="14"/>
    </row>
    <row r="9551" spans="7:7">
      <c r="G9551" s="14"/>
    </row>
    <row r="9552" spans="7:7">
      <c r="G9552" s="14"/>
    </row>
    <row r="9553" spans="7:7">
      <c r="G9553" s="14"/>
    </row>
    <row r="9554" spans="7:7">
      <c r="G9554" s="14"/>
    </row>
    <row r="9555" spans="7:7">
      <c r="G9555" s="14"/>
    </row>
    <row r="9556" spans="7:7">
      <c r="G9556" s="14"/>
    </row>
    <row r="9557" spans="7:7">
      <c r="G9557" s="14"/>
    </row>
    <row r="9558" spans="7:7">
      <c r="G9558" s="14"/>
    </row>
    <row r="9559" spans="7:7">
      <c r="G9559" s="14"/>
    </row>
    <row r="9560" spans="7:7">
      <c r="G9560" s="14"/>
    </row>
    <row r="9561" spans="7:7">
      <c r="G9561" s="14"/>
    </row>
    <row r="9562" spans="7:7">
      <c r="G9562" s="14"/>
    </row>
    <row r="9563" spans="7:7">
      <c r="G9563" s="14"/>
    </row>
    <row r="9564" spans="7:7">
      <c r="G9564" s="14"/>
    </row>
    <row r="9565" spans="7:7">
      <c r="G9565" s="14"/>
    </row>
    <row r="9566" spans="7:7">
      <c r="G9566" s="14"/>
    </row>
    <row r="9567" spans="7:7">
      <c r="G9567" s="14"/>
    </row>
    <row r="9568" spans="7:7">
      <c r="G9568" s="14"/>
    </row>
    <row r="9569" spans="7:7">
      <c r="G9569" s="14"/>
    </row>
    <row r="9570" spans="7:7">
      <c r="G9570" s="14"/>
    </row>
    <row r="9571" spans="7:7">
      <c r="G9571" s="14"/>
    </row>
    <row r="9572" spans="7:7">
      <c r="G9572" s="14"/>
    </row>
    <row r="9573" spans="7:7">
      <c r="G9573" s="14"/>
    </row>
    <row r="9574" spans="7:7">
      <c r="G9574" s="14"/>
    </row>
    <row r="9575" spans="7:7">
      <c r="G9575" s="14"/>
    </row>
    <row r="9576" spans="7:7">
      <c r="G9576" s="14"/>
    </row>
    <row r="9577" spans="7:7">
      <c r="G9577" s="14"/>
    </row>
    <row r="9578" spans="7:7">
      <c r="G9578" s="14"/>
    </row>
    <row r="9579" spans="7:7">
      <c r="G9579" s="14"/>
    </row>
    <row r="9580" spans="7:7">
      <c r="G9580" s="14"/>
    </row>
    <row r="9581" spans="7:7">
      <c r="G9581" s="14"/>
    </row>
    <row r="9582" spans="7:7">
      <c r="G9582" s="14"/>
    </row>
    <row r="9583" spans="7:7">
      <c r="G9583" s="14"/>
    </row>
    <row r="9584" spans="7:7">
      <c r="G9584" s="14"/>
    </row>
    <row r="9585" spans="7:7">
      <c r="G9585" s="14"/>
    </row>
    <row r="9586" spans="7:7">
      <c r="G9586" s="14"/>
    </row>
    <row r="9587" spans="7:7">
      <c r="G9587" s="14"/>
    </row>
    <row r="9588" spans="7:7">
      <c r="G9588" s="14"/>
    </row>
    <row r="9589" spans="7:7">
      <c r="G9589" s="14"/>
    </row>
    <row r="9590" spans="7:7">
      <c r="G9590" s="14"/>
    </row>
    <row r="9591" spans="7:7">
      <c r="G9591" s="14"/>
    </row>
    <row r="9592" spans="7:7">
      <c r="G9592" s="14"/>
    </row>
    <row r="9593" spans="7:7">
      <c r="G9593" s="14"/>
    </row>
    <row r="9594" spans="7:7">
      <c r="G9594" s="14"/>
    </row>
    <row r="9595" spans="7:7">
      <c r="G9595" s="14"/>
    </row>
    <row r="9596" spans="7:7">
      <c r="G9596" s="14"/>
    </row>
    <row r="9597" spans="7:7">
      <c r="G9597" s="14"/>
    </row>
    <row r="9598" spans="7:7">
      <c r="G9598" s="14"/>
    </row>
    <row r="9599" spans="7:7">
      <c r="G9599" s="14"/>
    </row>
    <row r="9600" spans="7:7">
      <c r="G9600" s="14"/>
    </row>
    <row r="9601" spans="7:7">
      <c r="G9601" s="14"/>
    </row>
    <row r="9602" spans="7:7">
      <c r="G9602" s="14"/>
    </row>
    <row r="9603" spans="7:7">
      <c r="G9603" s="14"/>
    </row>
    <row r="9604" spans="7:7">
      <c r="G9604" s="14"/>
    </row>
    <row r="9605" spans="7:7">
      <c r="G9605" s="14"/>
    </row>
    <row r="9606" spans="7:7">
      <c r="G9606" s="14"/>
    </row>
    <row r="9607" spans="7:7">
      <c r="G9607" s="14"/>
    </row>
    <row r="9608" spans="7:7">
      <c r="G9608" s="14"/>
    </row>
    <row r="9609" spans="7:7">
      <c r="G9609" s="14"/>
    </row>
    <row r="9610" spans="7:7">
      <c r="G9610" s="14"/>
    </row>
    <row r="9611" spans="7:7">
      <c r="G9611" s="14"/>
    </row>
    <row r="9612" spans="7:7">
      <c r="G9612" s="14"/>
    </row>
    <row r="9613" spans="7:7">
      <c r="G9613" s="14"/>
    </row>
    <row r="9614" spans="7:7">
      <c r="G9614" s="14"/>
    </row>
    <row r="9615" spans="7:7">
      <c r="G9615" s="14"/>
    </row>
    <row r="9616" spans="7:7">
      <c r="G9616" s="14"/>
    </row>
    <row r="9617" spans="7:7">
      <c r="G9617" s="14"/>
    </row>
    <row r="9618" spans="7:7">
      <c r="G9618" s="14"/>
    </row>
    <row r="9619" spans="7:7">
      <c r="G9619" s="14"/>
    </row>
    <row r="9620" spans="7:7">
      <c r="G9620" s="14"/>
    </row>
    <row r="9621" spans="7:7">
      <c r="G9621" s="14"/>
    </row>
    <row r="9622" spans="7:7">
      <c r="G9622" s="14"/>
    </row>
    <row r="9623" spans="7:7">
      <c r="G9623" s="14"/>
    </row>
    <row r="9624" spans="7:7">
      <c r="G9624" s="14"/>
    </row>
    <row r="9625" spans="7:7">
      <c r="G9625" s="14"/>
    </row>
    <row r="9626" spans="7:7">
      <c r="G9626" s="14"/>
    </row>
    <row r="9627" spans="7:7">
      <c r="G9627" s="14"/>
    </row>
    <row r="9628" spans="7:7">
      <c r="G9628" s="14"/>
    </row>
    <row r="9629" spans="7:7">
      <c r="G9629" s="14"/>
    </row>
    <row r="9630" spans="7:7">
      <c r="G9630" s="14"/>
    </row>
    <row r="9631" spans="7:7">
      <c r="G9631" s="14"/>
    </row>
    <row r="9632" spans="7:7">
      <c r="G9632" s="14"/>
    </row>
    <row r="9633" spans="7:7">
      <c r="G9633" s="14"/>
    </row>
    <row r="9634" spans="7:7">
      <c r="G9634" s="14"/>
    </row>
    <row r="9635" spans="7:7">
      <c r="G9635" s="14"/>
    </row>
    <row r="9636" spans="7:7">
      <c r="G9636" s="14"/>
    </row>
    <row r="9637" spans="7:7">
      <c r="G9637" s="14"/>
    </row>
    <row r="9638" spans="7:7">
      <c r="G9638" s="14"/>
    </row>
    <row r="9639" spans="7:7">
      <c r="G9639" s="14"/>
    </row>
    <row r="9640" spans="7:7">
      <c r="G9640" s="14"/>
    </row>
    <row r="9641" spans="7:7">
      <c r="G9641" s="14"/>
    </row>
    <row r="9642" spans="7:7">
      <c r="G9642" s="14"/>
    </row>
    <row r="9643" spans="7:7">
      <c r="G9643" s="14"/>
    </row>
    <row r="9644" spans="7:7">
      <c r="G9644" s="14"/>
    </row>
    <row r="9645" spans="7:7">
      <c r="G9645" s="14"/>
    </row>
    <row r="9646" spans="7:7">
      <c r="G9646" s="14"/>
    </row>
    <row r="9647" spans="7:7">
      <c r="G9647" s="14"/>
    </row>
    <row r="9648" spans="7:7">
      <c r="G9648" s="14"/>
    </row>
    <row r="9649" spans="7:7">
      <c r="G9649" s="14"/>
    </row>
    <row r="9650" spans="7:7">
      <c r="G9650" s="14"/>
    </row>
    <row r="9651" spans="7:7">
      <c r="G9651" s="14"/>
    </row>
    <row r="9652" spans="7:7">
      <c r="G9652" s="14"/>
    </row>
    <row r="9653" spans="7:7">
      <c r="G9653" s="14"/>
    </row>
    <row r="9654" spans="7:7">
      <c r="G9654" s="14"/>
    </row>
    <row r="9655" spans="7:7">
      <c r="G9655" s="14"/>
    </row>
    <row r="9656" spans="7:7">
      <c r="G9656" s="14"/>
    </row>
    <row r="9657" spans="7:7">
      <c r="G9657" s="14"/>
    </row>
    <row r="9658" spans="7:7">
      <c r="G9658" s="14"/>
    </row>
    <row r="9659" spans="7:7">
      <c r="G9659" s="14"/>
    </row>
    <row r="9660" spans="7:7">
      <c r="G9660" s="14"/>
    </row>
    <row r="9661" spans="7:7">
      <c r="G9661" s="14"/>
    </row>
    <row r="9662" spans="7:7">
      <c r="G9662" s="14"/>
    </row>
    <row r="9663" spans="7:7">
      <c r="G9663" s="14"/>
    </row>
    <row r="9664" spans="7:7">
      <c r="G9664" s="14"/>
    </row>
    <row r="9665" spans="7:7">
      <c r="G9665" s="14"/>
    </row>
    <row r="9666" spans="7:7">
      <c r="G9666" s="14"/>
    </row>
    <row r="9667" spans="7:7">
      <c r="G9667" s="14"/>
    </row>
    <row r="9668" spans="7:7">
      <c r="G9668" s="14"/>
    </row>
    <row r="9669" spans="7:7">
      <c r="G9669" s="14"/>
    </row>
    <row r="9670" spans="7:7">
      <c r="G9670" s="14"/>
    </row>
    <row r="9671" spans="7:7">
      <c r="G9671" s="14"/>
    </row>
    <row r="9672" spans="7:7">
      <c r="G9672" s="14"/>
    </row>
    <row r="9673" spans="7:7">
      <c r="G9673" s="14"/>
    </row>
    <row r="9674" spans="7:7">
      <c r="G9674" s="14"/>
    </row>
    <row r="9675" spans="7:7">
      <c r="G9675" s="14"/>
    </row>
    <row r="9676" spans="7:7">
      <c r="G9676" s="14"/>
    </row>
    <row r="9677" spans="7:7">
      <c r="G9677" s="14"/>
    </row>
    <row r="9678" spans="7:7">
      <c r="G9678" s="14"/>
    </row>
    <row r="9679" spans="7:7">
      <c r="G9679" s="14"/>
    </row>
    <row r="9680" spans="7:7">
      <c r="G9680" s="14"/>
    </row>
    <row r="9681" spans="7:7">
      <c r="G9681" s="14"/>
    </row>
    <row r="9682" spans="7:7">
      <c r="G9682" s="14"/>
    </row>
    <row r="9683" spans="7:7">
      <c r="G9683" s="14"/>
    </row>
    <row r="9684" spans="7:7">
      <c r="G9684" s="14"/>
    </row>
    <row r="9685" spans="7:7">
      <c r="G9685" s="14"/>
    </row>
    <row r="9686" spans="7:7">
      <c r="G9686" s="14"/>
    </row>
    <row r="9687" spans="7:7">
      <c r="G9687" s="14"/>
    </row>
    <row r="9688" spans="7:7">
      <c r="G9688" s="14"/>
    </row>
    <row r="9689" spans="7:7">
      <c r="G9689" s="14"/>
    </row>
    <row r="9690" spans="7:7">
      <c r="G9690" s="14"/>
    </row>
    <row r="9691" spans="7:7">
      <c r="G9691" s="14"/>
    </row>
    <row r="9692" spans="7:7">
      <c r="G9692" s="14"/>
    </row>
    <row r="9693" spans="7:7">
      <c r="G9693" s="14"/>
    </row>
    <row r="9694" spans="7:7">
      <c r="G9694" s="14"/>
    </row>
    <row r="9695" spans="7:7">
      <c r="G9695" s="14"/>
    </row>
    <row r="9696" spans="7:7">
      <c r="G9696" s="14"/>
    </row>
    <row r="9697" spans="7:7">
      <c r="G9697" s="14"/>
    </row>
    <row r="9698" spans="7:7">
      <c r="G9698" s="14"/>
    </row>
    <row r="9699" spans="7:7">
      <c r="G9699" s="14"/>
    </row>
    <row r="9700" spans="7:7">
      <c r="G9700" s="14"/>
    </row>
    <row r="9701" spans="7:7">
      <c r="G9701" s="14"/>
    </row>
    <row r="9702" spans="7:7">
      <c r="G9702" s="14"/>
    </row>
    <row r="9703" spans="7:7">
      <c r="G9703" s="14"/>
    </row>
    <row r="9704" spans="7:7">
      <c r="G9704" s="14"/>
    </row>
    <row r="9705" spans="7:7">
      <c r="G9705" s="14"/>
    </row>
    <row r="9706" spans="7:7">
      <c r="G9706" s="14"/>
    </row>
    <row r="9707" spans="7:7">
      <c r="G9707" s="14"/>
    </row>
    <row r="9708" spans="7:7">
      <c r="G9708" s="14"/>
    </row>
    <row r="9709" spans="7:7">
      <c r="G9709" s="14"/>
    </row>
    <row r="9710" spans="7:7">
      <c r="G9710" s="14"/>
    </row>
    <row r="9711" spans="7:7">
      <c r="G9711" s="14"/>
    </row>
    <row r="9712" spans="7:7">
      <c r="G9712" s="14"/>
    </row>
    <row r="9713" spans="7:7">
      <c r="G9713" s="14"/>
    </row>
    <row r="9714" spans="7:7">
      <c r="G9714" s="14"/>
    </row>
    <row r="9715" spans="7:7">
      <c r="G9715" s="14"/>
    </row>
    <row r="9716" spans="7:7">
      <c r="G9716" s="14"/>
    </row>
    <row r="9717" spans="7:7">
      <c r="G9717" s="14"/>
    </row>
    <row r="9718" spans="7:7">
      <c r="G9718" s="14"/>
    </row>
    <row r="9719" spans="7:7">
      <c r="G9719" s="14"/>
    </row>
    <row r="9720" spans="7:7">
      <c r="G9720" s="14"/>
    </row>
    <row r="9721" spans="7:7">
      <c r="G9721" s="14"/>
    </row>
    <row r="9722" spans="7:7">
      <c r="G9722" s="14"/>
    </row>
    <row r="9723" spans="7:7">
      <c r="G9723" s="14"/>
    </row>
    <row r="9724" spans="7:7">
      <c r="G9724" s="14"/>
    </row>
    <row r="9725" spans="7:7">
      <c r="G9725" s="14"/>
    </row>
    <row r="9726" spans="7:7">
      <c r="G9726" s="14"/>
    </row>
    <row r="9727" spans="7:7">
      <c r="G9727" s="14"/>
    </row>
    <row r="9728" spans="7:7">
      <c r="G9728" s="14"/>
    </row>
    <row r="9729" spans="7:7">
      <c r="G9729" s="14"/>
    </row>
    <row r="9730" spans="7:7">
      <c r="G9730" s="14"/>
    </row>
    <row r="9731" spans="7:7">
      <c r="G9731" s="14"/>
    </row>
    <row r="9732" spans="7:7">
      <c r="G9732" s="14"/>
    </row>
    <row r="9733" spans="7:7">
      <c r="G9733" s="14"/>
    </row>
    <row r="9734" spans="7:7">
      <c r="G9734" s="14"/>
    </row>
    <row r="9735" spans="7:7">
      <c r="G9735" s="14"/>
    </row>
    <row r="9736" spans="7:7">
      <c r="G9736" s="14"/>
    </row>
    <row r="9737" spans="7:7">
      <c r="G9737" s="14"/>
    </row>
    <row r="9738" spans="7:7">
      <c r="G9738" s="14"/>
    </row>
    <row r="9739" spans="7:7">
      <c r="G9739" s="14"/>
    </row>
    <row r="9740" spans="7:7">
      <c r="G9740" s="14"/>
    </row>
    <row r="9741" spans="7:7">
      <c r="G9741" s="14"/>
    </row>
    <row r="9742" spans="7:7">
      <c r="G9742" s="14"/>
    </row>
    <row r="9743" spans="7:7">
      <c r="G9743" s="14"/>
    </row>
    <row r="9744" spans="7:7">
      <c r="G9744" s="14"/>
    </row>
    <row r="9745" spans="7:7">
      <c r="G9745" s="14"/>
    </row>
    <row r="9746" spans="7:7">
      <c r="G9746" s="14"/>
    </row>
    <row r="9747" spans="7:7">
      <c r="G9747" s="14"/>
    </row>
    <row r="9748" spans="7:7">
      <c r="G9748" s="14"/>
    </row>
    <row r="9749" spans="7:7">
      <c r="G9749" s="14"/>
    </row>
    <row r="9750" spans="7:7">
      <c r="G9750" s="14"/>
    </row>
    <row r="9751" spans="7:7">
      <c r="G9751" s="14"/>
    </row>
    <row r="9752" spans="7:7">
      <c r="G9752" s="14"/>
    </row>
    <row r="9753" spans="7:7">
      <c r="G9753" s="14"/>
    </row>
    <row r="9754" spans="7:7">
      <c r="G9754" s="14"/>
    </row>
    <row r="9755" spans="7:7">
      <c r="G9755" s="14"/>
    </row>
    <row r="9756" spans="7:7">
      <c r="G9756" s="14"/>
    </row>
    <row r="9757" spans="7:7">
      <c r="G9757" s="14"/>
    </row>
    <row r="9758" spans="7:7">
      <c r="G9758" s="14"/>
    </row>
    <row r="9759" spans="7:7">
      <c r="G9759" s="14"/>
    </row>
    <row r="9760" spans="7:7">
      <c r="G9760" s="14"/>
    </row>
    <row r="9761" spans="7:7">
      <c r="G9761" s="14"/>
    </row>
    <row r="9762" spans="7:7">
      <c r="G9762" s="14"/>
    </row>
    <row r="9763" spans="7:7">
      <c r="G9763" s="14"/>
    </row>
    <row r="9764" spans="7:7">
      <c r="G9764" s="14"/>
    </row>
    <row r="9765" spans="7:7">
      <c r="G9765" s="14"/>
    </row>
    <row r="9766" spans="7:7">
      <c r="G9766" s="14"/>
    </row>
    <row r="9767" spans="7:7">
      <c r="G9767" s="14"/>
    </row>
    <row r="9768" spans="7:7">
      <c r="G9768" s="14"/>
    </row>
    <row r="9769" spans="7:7">
      <c r="G9769" s="14"/>
    </row>
    <row r="9770" spans="7:7">
      <c r="G9770" s="14"/>
    </row>
    <row r="9771" spans="7:7">
      <c r="G9771" s="14"/>
    </row>
    <row r="9772" spans="7:7">
      <c r="G9772" s="14"/>
    </row>
    <row r="9773" spans="7:7">
      <c r="G9773" s="14"/>
    </row>
    <row r="9774" spans="7:7">
      <c r="G9774" s="14"/>
    </row>
    <row r="9775" spans="7:7">
      <c r="G9775" s="14"/>
    </row>
    <row r="9776" spans="7:7">
      <c r="G9776" s="14"/>
    </row>
    <row r="9777" spans="7:7">
      <c r="G9777" s="14"/>
    </row>
    <row r="9778" spans="7:7">
      <c r="G9778" s="14"/>
    </row>
    <row r="9779" spans="7:7">
      <c r="G9779" s="14"/>
    </row>
    <row r="9780" spans="7:7">
      <c r="G9780" s="14"/>
    </row>
    <row r="9781" spans="7:7">
      <c r="G9781" s="14"/>
    </row>
    <row r="9782" spans="7:7">
      <c r="G9782" s="14"/>
    </row>
    <row r="9783" spans="7:7">
      <c r="G9783" s="14"/>
    </row>
    <row r="9784" spans="7:7">
      <c r="G9784" s="14"/>
    </row>
    <row r="9785" spans="7:7">
      <c r="G9785" s="14"/>
    </row>
    <row r="9786" spans="7:7">
      <c r="G9786" s="14"/>
    </row>
    <row r="9787" spans="7:7">
      <c r="G9787" s="14"/>
    </row>
    <row r="9788" spans="7:7">
      <c r="G9788" s="14"/>
    </row>
    <row r="9789" spans="7:7">
      <c r="G9789" s="14"/>
    </row>
    <row r="9790" spans="7:7">
      <c r="G9790" s="14"/>
    </row>
    <row r="9791" spans="7:7">
      <c r="G9791" s="14"/>
    </row>
    <row r="9792" spans="7:7">
      <c r="G9792" s="14"/>
    </row>
    <row r="9793" spans="7:7">
      <c r="G9793" s="14"/>
    </row>
    <row r="9794" spans="7:7">
      <c r="G9794" s="14"/>
    </row>
    <row r="9795" spans="7:7">
      <c r="G9795" s="14"/>
    </row>
    <row r="9796" spans="7:7">
      <c r="G9796" s="14"/>
    </row>
    <row r="9797" spans="7:7">
      <c r="G9797" s="14"/>
    </row>
    <row r="9798" spans="7:7">
      <c r="G9798" s="14"/>
    </row>
    <row r="9799" spans="7:7">
      <c r="G9799" s="14"/>
    </row>
    <row r="9800" spans="7:7">
      <c r="G9800" s="14"/>
    </row>
    <row r="9801" spans="7:7">
      <c r="G9801" s="14"/>
    </row>
    <row r="9802" spans="7:7">
      <c r="G9802" s="14"/>
    </row>
    <row r="9803" spans="7:7">
      <c r="G9803" s="14"/>
    </row>
    <row r="9804" spans="7:7">
      <c r="G9804" s="14"/>
    </row>
    <row r="9805" spans="7:7">
      <c r="G9805" s="14"/>
    </row>
    <row r="9806" spans="7:7">
      <c r="G9806" s="14"/>
    </row>
    <row r="9807" spans="7:7">
      <c r="G9807" s="14"/>
    </row>
    <row r="9808" spans="7:7">
      <c r="G9808" s="14"/>
    </row>
    <row r="9809" spans="7:7">
      <c r="G9809" s="14"/>
    </row>
    <row r="9810" spans="7:7">
      <c r="G9810" s="14"/>
    </row>
    <row r="9811" spans="7:7">
      <c r="G9811" s="14"/>
    </row>
    <row r="9812" spans="7:7">
      <c r="G9812" s="14"/>
    </row>
    <row r="9813" spans="7:7">
      <c r="G9813" s="14"/>
    </row>
    <row r="9814" spans="7:7">
      <c r="G9814" s="14"/>
    </row>
    <row r="9815" spans="7:7">
      <c r="G9815" s="14"/>
    </row>
    <row r="9816" spans="7:7">
      <c r="G9816" s="14"/>
    </row>
    <row r="9817" spans="7:7">
      <c r="G9817" s="14"/>
    </row>
    <row r="9818" spans="7:7">
      <c r="G9818" s="14"/>
    </row>
    <row r="9819" spans="7:7">
      <c r="G9819" s="14"/>
    </row>
    <row r="9820" spans="7:7">
      <c r="G9820" s="14"/>
    </row>
    <row r="9821" spans="7:7">
      <c r="G9821" s="14"/>
    </row>
    <row r="9822" spans="7:7">
      <c r="G9822" s="14"/>
    </row>
    <row r="9823" spans="7:7">
      <c r="G9823" s="14"/>
    </row>
    <row r="9824" spans="7:7">
      <c r="G9824" s="14"/>
    </row>
    <row r="9825" spans="7:7">
      <c r="G9825" s="14"/>
    </row>
    <row r="9826" spans="7:7">
      <c r="G9826" s="14"/>
    </row>
    <row r="9827" spans="7:7">
      <c r="G9827" s="14"/>
    </row>
    <row r="9828" spans="7:7">
      <c r="G9828" s="14"/>
    </row>
    <row r="9829" spans="7:7">
      <c r="G9829" s="14"/>
    </row>
    <row r="9830" spans="7:7">
      <c r="G9830" s="14"/>
    </row>
    <row r="9831" spans="7:7">
      <c r="G9831" s="14"/>
    </row>
    <row r="9832" spans="7:7">
      <c r="G9832" s="14"/>
    </row>
    <row r="9833" spans="7:7">
      <c r="G9833" s="14"/>
    </row>
    <row r="9834" spans="7:7">
      <c r="G9834" s="14"/>
    </row>
    <row r="9835" spans="7:7">
      <c r="G9835" s="14"/>
    </row>
    <row r="9836" spans="7:7">
      <c r="G9836" s="14"/>
    </row>
    <row r="9837" spans="7:7">
      <c r="G9837" s="14"/>
    </row>
    <row r="9838" spans="7:7">
      <c r="G9838" s="14"/>
    </row>
    <row r="9839" spans="7:7">
      <c r="G9839" s="14"/>
    </row>
    <row r="9840" spans="7:7">
      <c r="G9840" s="14"/>
    </row>
    <row r="9841" spans="7:7">
      <c r="G9841" s="14"/>
    </row>
    <row r="9842" spans="7:7">
      <c r="G9842" s="14"/>
    </row>
    <row r="9843" spans="7:7">
      <c r="G9843" s="14"/>
    </row>
    <row r="9844" spans="7:7">
      <c r="G9844" s="14"/>
    </row>
    <row r="9845" spans="7:7">
      <c r="G9845" s="14"/>
    </row>
    <row r="9846" spans="7:7">
      <c r="G9846" s="14"/>
    </row>
    <row r="9847" spans="7:7">
      <c r="G9847" s="14"/>
    </row>
    <row r="9848" spans="7:7">
      <c r="G9848" s="14"/>
    </row>
    <row r="9849" spans="7:7">
      <c r="G9849" s="14"/>
    </row>
    <row r="9850" spans="7:7">
      <c r="G9850" s="14"/>
    </row>
    <row r="9851" spans="7:7">
      <c r="G9851" s="14"/>
    </row>
    <row r="9852" spans="7:7">
      <c r="G9852" s="14"/>
    </row>
    <row r="9853" spans="7:7">
      <c r="G9853" s="14"/>
    </row>
    <row r="9854" spans="7:7">
      <c r="G9854" s="14"/>
    </row>
    <row r="9855" spans="7:7">
      <c r="G9855" s="14"/>
    </row>
    <row r="9856" spans="7:7">
      <c r="G9856" s="14"/>
    </row>
    <row r="9857" spans="7:7">
      <c r="G9857" s="14"/>
    </row>
    <row r="9858" spans="7:7">
      <c r="G9858" s="14"/>
    </row>
    <row r="9859" spans="7:7">
      <c r="G9859" s="14"/>
    </row>
    <row r="9860" spans="7:7">
      <c r="G9860" s="14"/>
    </row>
    <row r="9861" spans="7:7">
      <c r="G9861" s="14"/>
    </row>
    <row r="9862" spans="7:7">
      <c r="G9862" s="14"/>
    </row>
    <row r="9863" spans="7:7">
      <c r="G9863" s="14"/>
    </row>
    <row r="9864" spans="7:7">
      <c r="G9864" s="14"/>
    </row>
    <row r="9865" spans="7:7">
      <c r="G9865" s="14"/>
    </row>
    <row r="9866" spans="7:7">
      <c r="G9866" s="14"/>
    </row>
    <row r="9867" spans="7:7">
      <c r="G9867" s="14"/>
    </row>
    <row r="9868" spans="7:7">
      <c r="G9868" s="14"/>
    </row>
    <row r="9869" spans="7:7">
      <c r="G9869" s="14"/>
    </row>
    <row r="9870" spans="7:7">
      <c r="G9870" s="14"/>
    </row>
    <row r="9871" spans="7:7">
      <c r="G9871" s="14"/>
    </row>
    <row r="9872" spans="7:7">
      <c r="G9872" s="14"/>
    </row>
    <row r="9873" spans="7:7">
      <c r="G9873" s="14"/>
    </row>
    <row r="9874" spans="7:7">
      <c r="G9874" s="14"/>
    </row>
    <row r="9875" spans="7:7">
      <c r="G9875" s="14"/>
    </row>
    <row r="9876" spans="7:7">
      <c r="G9876" s="14"/>
    </row>
    <row r="9877" spans="7:7">
      <c r="G9877" s="14"/>
    </row>
    <row r="9878" spans="7:7">
      <c r="G9878" s="14"/>
    </row>
    <row r="9879" spans="7:7">
      <c r="G9879" s="14"/>
    </row>
    <row r="9880" spans="7:7">
      <c r="G9880" s="14"/>
    </row>
    <row r="9881" spans="7:7">
      <c r="G9881" s="14"/>
    </row>
    <row r="9882" spans="7:7">
      <c r="G9882" s="14"/>
    </row>
    <row r="9883" spans="7:7">
      <c r="G9883" s="14"/>
    </row>
    <row r="9884" spans="7:7">
      <c r="G9884" s="14"/>
    </row>
    <row r="9885" spans="7:7">
      <c r="G9885" s="14"/>
    </row>
    <row r="9886" spans="7:7">
      <c r="G9886" s="14"/>
    </row>
    <row r="9887" spans="7:7">
      <c r="G9887" s="14"/>
    </row>
    <row r="9888" spans="7:7">
      <c r="G9888" s="14"/>
    </row>
    <row r="9889" spans="7:7">
      <c r="G9889" s="14"/>
    </row>
    <row r="9890" spans="7:7">
      <c r="G9890" s="14"/>
    </row>
    <row r="9891" spans="7:7">
      <c r="G9891" s="14"/>
    </row>
    <row r="9892" spans="7:7">
      <c r="G9892" s="14"/>
    </row>
    <row r="9893" spans="7:7">
      <c r="G9893" s="14"/>
    </row>
    <row r="9894" spans="7:7">
      <c r="G9894" s="14"/>
    </row>
    <row r="9895" spans="7:7">
      <c r="G9895" s="14"/>
    </row>
    <row r="9896" spans="7:7">
      <c r="G9896" s="14"/>
    </row>
    <row r="9897" spans="7:7">
      <c r="G9897" s="14"/>
    </row>
    <row r="9898" spans="7:7">
      <c r="G9898" s="14"/>
    </row>
    <row r="9899" spans="7:7">
      <c r="G9899" s="14"/>
    </row>
    <row r="9900" spans="7:7">
      <c r="G9900" s="14"/>
    </row>
    <row r="9901" spans="7:7">
      <c r="G9901" s="14"/>
    </row>
    <row r="9902" spans="7:7">
      <c r="G9902" s="14"/>
    </row>
    <row r="9903" spans="7:7">
      <c r="G9903" s="14"/>
    </row>
    <row r="9904" spans="7:7">
      <c r="G9904" s="14"/>
    </row>
    <row r="9905" spans="7:7">
      <c r="G9905" s="14"/>
    </row>
    <row r="9906" spans="7:7">
      <c r="G9906" s="14"/>
    </row>
    <row r="9907" spans="7:7">
      <c r="G9907" s="14"/>
    </row>
    <row r="9908" spans="7:7">
      <c r="G9908" s="14"/>
    </row>
    <row r="9909" spans="7:7">
      <c r="G9909" s="14"/>
    </row>
    <row r="9910" spans="7:7">
      <c r="G9910" s="14"/>
    </row>
    <row r="9911" spans="7:7">
      <c r="G9911" s="14"/>
    </row>
    <row r="9912" spans="7:7">
      <c r="G9912" s="14"/>
    </row>
    <row r="9913" spans="7:7">
      <c r="G9913" s="14"/>
    </row>
    <row r="9914" spans="7:7">
      <c r="G9914" s="14"/>
    </row>
    <row r="9915" spans="7:7">
      <c r="G9915" s="14"/>
    </row>
    <row r="9916" spans="7:7">
      <c r="G9916" s="14"/>
    </row>
    <row r="9917" spans="7:7">
      <c r="G9917" s="14"/>
    </row>
    <row r="9918" spans="7:7">
      <c r="G9918" s="14"/>
    </row>
    <row r="9919" spans="7:7">
      <c r="G9919" s="14"/>
    </row>
    <row r="9920" spans="7:7">
      <c r="G9920" s="14"/>
    </row>
    <row r="9921" spans="7:7">
      <c r="G9921" s="14"/>
    </row>
    <row r="9922" spans="7:7">
      <c r="G9922" s="14"/>
    </row>
    <row r="9923" spans="7:7">
      <c r="G9923" s="14"/>
    </row>
    <row r="9924" spans="7:7">
      <c r="G9924" s="14"/>
    </row>
    <row r="9925" spans="7:7">
      <c r="G9925" s="14"/>
    </row>
    <row r="9926" spans="7:7">
      <c r="G9926" s="14"/>
    </row>
    <row r="9927" spans="7:7">
      <c r="G9927" s="14"/>
    </row>
    <row r="9928" spans="7:7">
      <c r="G9928" s="14"/>
    </row>
    <row r="9929" spans="7:7">
      <c r="G9929" s="14"/>
    </row>
    <row r="9930" spans="7:7">
      <c r="G9930" s="14"/>
    </row>
    <row r="9931" spans="7:7">
      <c r="G9931" s="14"/>
    </row>
    <row r="9932" spans="7:7">
      <c r="G9932" s="14"/>
    </row>
    <row r="9933" spans="7:7">
      <c r="G9933" s="14"/>
    </row>
    <row r="9934" spans="7:7">
      <c r="G9934" s="14"/>
    </row>
    <row r="9935" spans="7:7">
      <c r="G9935" s="14"/>
    </row>
    <row r="9936" spans="7:7">
      <c r="G9936" s="14"/>
    </row>
    <row r="9937" spans="7:7">
      <c r="G9937" s="14"/>
    </row>
    <row r="9938" spans="7:7">
      <c r="G9938" s="14"/>
    </row>
    <row r="9939" spans="7:7">
      <c r="G9939" s="14"/>
    </row>
    <row r="9940" spans="7:7">
      <c r="G9940" s="14"/>
    </row>
    <row r="9941" spans="7:7">
      <c r="G9941" s="14"/>
    </row>
    <row r="9942" spans="7:7">
      <c r="G9942" s="14"/>
    </row>
    <row r="9943" spans="7:7">
      <c r="G9943" s="14"/>
    </row>
    <row r="9944" spans="7:7">
      <c r="G9944" s="14"/>
    </row>
    <row r="9945" spans="7:7">
      <c r="G9945" s="14"/>
    </row>
    <row r="9946" spans="7:7">
      <c r="G9946" s="14"/>
    </row>
    <row r="9947" spans="7:7">
      <c r="G9947" s="14"/>
    </row>
    <row r="9948" spans="7:7">
      <c r="G9948" s="14"/>
    </row>
    <row r="9949" spans="7:7">
      <c r="G9949" s="14"/>
    </row>
    <row r="9950" spans="7:7">
      <c r="G9950" s="14"/>
    </row>
    <row r="9951" spans="7:7">
      <c r="G9951" s="14"/>
    </row>
    <row r="9952" spans="7:7">
      <c r="G9952" s="14"/>
    </row>
    <row r="9953" spans="7:7">
      <c r="G9953" s="14"/>
    </row>
    <row r="9954" spans="7:7">
      <c r="G9954" s="14"/>
    </row>
    <row r="9955" spans="7:7">
      <c r="G9955" s="14"/>
    </row>
    <row r="9956" spans="7:7">
      <c r="G9956" s="14"/>
    </row>
    <row r="9957" spans="7:7">
      <c r="G9957" s="14"/>
    </row>
    <row r="9958" spans="7:7">
      <c r="G9958" s="14"/>
    </row>
    <row r="9959" spans="7:7">
      <c r="G9959" s="14"/>
    </row>
    <row r="9960" spans="7:7">
      <c r="G9960" s="14"/>
    </row>
    <row r="9961" spans="7:7">
      <c r="G9961" s="14"/>
    </row>
    <row r="9962" spans="7:7">
      <c r="G9962" s="14"/>
    </row>
    <row r="9963" spans="7:7">
      <c r="G9963" s="14"/>
    </row>
    <row r="9964" spans="7:7">
      <c r="G9964" s="14"/>
    </row>
    <row r="9965" spans="7:7">
      <c r="G9965" s="14"/>
    </row>
    <row r="9966" spans="7:7">
      <c r="G9966" s="14"/>
    </row>
    <row r="9967" spans="7:7">
      <c r="G9967" s="14"/>
    </row>
    <row r="9968" spans="7:7">
      <c r="G9968" s="14"/>
    </row>
    <row r="9969" spans="7:7">
      <c r="G9969" s="14"/>
    </row>
    <row r="9970" spans="7:7">
      <c r="G9970" s="14"/>
    </row>
    <row r="9971" spans="7:7">
      <c r="G9971" s="14"/>
    </row>
    <row r="9972" spans="7:7">
      <c r="G9972" s="14"/>
    </row>
    <row r="9973" spans="7:7">
      <c r="G9973" s="14"/>
    </row>
    <row r="9974" spans="7:7">
      <c r="G9974" s="14"/>
    </row>
    <row r="9975" spans="7:7">
      <c r="G9975" s="14"/>
    </row>
    <row r="9976" spans="7:7">
      <c r="G9976" s="14"/>
    </row>
    <row r="9977" spans="7:7">
      <c r="G9977" s="14"/>
    </row>
    <row r="9978" spans="7:7">
      <c r="G9978" s="14"/>
    </row>
    <row r="9979" spans="7:7">
      <c r="G9979" s="14"/>
    </row>
    <row r="9980" spans="7:7">
      <c r="G9980" s="14"/>
    </row>
    <row r="9981" spans="7:7">
      <c r="G9981" s="14"/>
    </row>
    <row r="9982" spans="7:7">
      <c r="G9982" s="14"/>
    </row>
    <row r="9983" spans="7:7">
      <c r="G9983" s="14"/>
    </row>
    <row r="9984" spans="7:7">
      <c r="G9984" s="14"/>
    </row>
    <row r="9985" spans="7:7">
      <c r="G9985" s="14"/>
    </row>
    <row r="9986" spans="7:7">
      <c r="G9986" s="14"/>
    </row>
    <row r="9987" spans="7:7">
      <c r="G9987" s="14"/>
    </row>
    <row r="9988" spans="7:7">
      <c r="G9988" s="14"/>
    </row>
    <row r="9989" spans="7:7">
      <c r="G9989" s="14"/>
    </row>
    <row r="9990" spans="7:7">
      <c r="G9990" s="14"/>
    </row>
    <row r="9991" spans="7:7">
      <c r="G9991" s="14"/>
    </row>
    <row r="9992" spans="7:7">
      <c r="G9992" s="14"/>
    </row>
    <row r="9993" spans="7:7">
      <c r="G9993" s="14"/>
    </row>
    <row r="9994" spans="7:7">
      <c r="G9994" s="14"/>
    </row>
    <row r="9995" spans="7:7">
      <c r="G9995" s="14"/>
    </row>
    <row r="9996" spans="7:7">
      <c r="G9996" s="14"/>
    </row>
    <row r="9997" spans="7:7">
      <c r="G9997" s="14"/>
    </row>
    <row r="9998" spans="7:7">
      <c r="G9998" s="14"/>
    </row>
    <row r="9999" spans="7:7">
      <c r="G9999" s="14"/>
    </row>
    <row r="10000" spans="7:7">
      <c r="G10000" s="14"/>
    </row>
    <row r="10001" spans="7:7">
      <c r="G10001" s="14"/>
    </row>
    <row r="10002" spans="7:7">
      <c r="G10002" s="14"/>
    </row>
    <row r="10003" spans="7:7">
      <c r="G10003" s="14"/>
    </row>
    <row r="10004" spans="7:7">
      <c r="G10004" s="14"/>
    </row>
    <row r="10005" spans="7:7">
      <c r="G10005" s="14"/>
    </row>
    <row r="10006" spans="7:7">
      <c r="G10006" s="14"/>
    </row>
    <row r="10007" spans="7:7">
      <c r="G10007" s="14"/>
    </row>
    <row r="10008" spans="7:7">
      <c r="G10008" s="14"/>
    </row>
    <row r="10009" spans="7:7">
      <c r="G10009" s="14"/>
    </row>
    <row r="10010" spans="7:7">
      <c r="G10010" s="14"/>
    </row>
    <row r="10011" spans="7:7">
      <c r="G10011" s="14"/>
    </row>
    <row r="10012" spans="7:7">
      <c r="G10012" s="14"/>
    </row>
    <row r="10013" spans="7:7">
      <c r="G10013" s="14"/>
    </row>
    <row r="10014" spans="7:7">
      <c r="G10014" s="14"/>
    </row>
    <row r="10015" spans="7:7">
      <c r="G10015" s="14"/>
    </row>
    <row r="10016" spans="7:7">
      <c r="G10016" s="14"/>
    </row>
    <row r="10017" spans="7:7">
      <c r="G10017" s="14"/>
    </row>
    <row r="10018" spans="7:7">
      <c r="G10018" s="14"/>
    </row>
    <row r="10019" spans="7:7">
      <c r="G10019" s="14"/>
    </row>
    <row r="10020" spans="7:7">
      <c r="G10020" s="14"/>
    </row>
    <row r="10021" spans="7:7">
      <c r="G10021" s="14"/>
    </row>
    <row r="10022" spans="7:7">
      <c r="G10022" s="14"/>
    </row>
    <row r="10023" spans="7:7">
      <c r="G10023" s="14"/>
    </row>
    <row r="10024" spans="7:7">
      <c r="G10024" s="14"/>
    </row>
    <row r="10025" spans="7:7">
      <c r="G10025" s="14"/>
    </row>
    <row r="10026" spans="7:7">
      <c r="G10026" s="14"/>
    </row>
    <row r="10027" spans="7:7">
      <c r="G10027" s="14"/>
    </row>
    <row r="10028" spans="7:7">
      <c r="G10028" s="14"/>
    </row>
    <row r="10029" spans="7:7">
      <c r="G10029" s="14"/>
    </row>
    <row r="10030" spans="7:7">
      <c r="G10030" s="14"/>
    </row>
    <row r="10031" spans="7:7">
      <c r="G10031" s="14"/>
    </row>
    <row r="10032" spans="7:7">
      <c r="G10032" s="14"/>
    </row>
    <row r="10033" spans="7:7">
      <c r="G10033" s="14"/>
    </row>
    <row r="10034" spans="7:7">
      <c r="G10034" s="14"/>
    </row>
    <row r="10035" spans="7:7">
      <c r="G10035" s="14"/>
    </row>
    <row r="10036" spans="7:7">
      <c r="G10036" s="14"/>
    </row>
    <row r="10037" spans="7:7">
      <c r="G10037" s="14"/>
    </row>
    <row r="10038" spans="7:7">
      <c r="G10038" s="14"/>
    </row>
    <row r="10039" spans="7:7">
      <c r="G10039" s="14"/>
    </row>
    <row r="10040" spans="7:7">
      <c r="G10040" s="14"/>
    </row>
    <row r="10041" spans="7:7">
      <c r="G10041" s="14"/>
    </row>
    <row r="10042" spans="7:7">
      <c r="G10042" s="14"/>
    </row>
    <row r="10043" spans="7:7">
      <c r="G10043" s="14"/>
    </row>
    <row r="10044" spans="7:7">
      <c r="G10044" s="14"/>
    </row>
    <row r="10045" spans="7:7">
      <c r="G10045" s="14"/>
    </row>
    <row r="10046" spans="7:7">
      <c r="G10046" s="14"/>
    </row>
    <row r="10047" spans="7:7">
      <c r="G10047" s="14"/>
    </row>
    <row r="10048" spans="7:7">
      <c r="G10048" s="14"/>
    </row>
    <row r="10049" spans="7:7">
      <c r="G10049" s="14"/>
    </row>
    <row r="10050" spans="7:7">
      <c r="G10050" s="14"/>
    </row>
    <row r="10051" spans="7:7">
      <c r="G10051" s="14"/>
    </row>
    <row r="10052" spans="7:7">
      <c r="G10052" s="14"/>
    </row>
    <row r="10053" spans="7:7">
      <c r="G10053" s="14"/>
    </row>
    <row r="10054" spans="7:7">
      <c r="G10054" s="14"/>
    </row>
    <row r="10055" spans="7:7">
      <c r="G10055" s="14"/>
    </row>
    <row r="10056" spans="7:7">
      <c r="G10056" s="14"/>
    </row>
    <row r="10057" spans="7:7">
      <c r="G10057" s="14"/>
    </row>
    <row r="10058" spans="7:7">
      <c r="G10058" s="14"/>
    </row>
    <row r="10059" spans="7:7">
      <c r="G10059" s="14"/>
    </row>
    <row r="10060" spans="7:7">
      <c r="G10060" s="14"/>
    </row>
    <row r="10061" spans="7:7">
      <c r="G10061" s="14"/>
    </row>
    <row r="10062" spans="7:7">
      <c r="G10062" s="14"/>
    </row>
    <row r="10063" spans="7:7">
      <c r="G10063" s="14"/>
    </row>
    <row r="10064" spans="7:7">
      <c r="G10064" s="14"/>
    </row>
    <row r="10065" spans="7:7">
      <c r="G10065" s="14"/>
    </row>
    <row r="10066" spans="7:7">
      <c r="G10066" s="14"/>
    </row>
    <row r="10067" spans="7:7">
      <c r="G10067" s="14"/>
    </row>
    <row r="10068" spans="7:7">
      <c r="G10068" s="14"/>
    </row>
    <row r="10069" spans="7:7">
      <c r="G10069" s="14"/>
    </row>
    <row r="10070" spans="7:7">
      <c r="G10070" s="14"/>
    </row>
    <row r="10071" spans="7:7">
      <c r="G10071" s="14"/>
    </row>
    <row r="10072" spans="7:7">
      <c r="G10072" s="14"/>
    </row>
    <row r="10073" spans="7:7">
      <c r="G10073" s="14"/>
    </row>
    <row r="10074" spans="7:7">
      <c r="G10074" s="14"/>
    </row>
    <row r="10075" spans="7:7">
      <c r="G10075" s="14"/>
    </row>
    <row r="10076" spans="7:7">
      <c r="G10076" s="14"/>
    </row>
    <row r="10077" spans="7:7">
      <c r="G10077" s="14"/>
    </row>
    <row r="10078" spans="7:7">
      <c r="G10078" s="14"/>
    </row>
    <row r="10079" spans="7:7">
      <c r="G10079" s="14"/>
    </row>
    <row r="10080" spans="7:7">
      <c r="G10080" s="14"/>
    </row>
    <row r="10081" spans="7:7">
      <c r="G10081" s="14"/>
    </row>
    <row r="10082" spans="7:7">
      <c r="G10082" s="14"/>
    </row>
    <row r="10083" spans="7:7">
      <c r="G10083" s="14"/>
    </row>
    <row r="10084" spans="7:7">
      <c r="G10084" s="14"/>
    </row>
    <row r="10085" spans="7:7">
      <c r="G10085" s="14"/>
    </row>
    <row r="10086" spans="7:7">
      <c r="G10086" s="14"/>
    </row>
    <row r="10087" spans="7:7">
      <c r="G10087" s="14"/>
    </row>
    <row r="10088" spans="7:7">
      <c r="G10088" s="14"/>
    </row>
    <row r="10089" spans="7:7">
      <c r="G10089" s="14"/>
    </row>
    <row r="10090" spans="7:7">
      <c r="G10090" s="14"/>
    </row>
    <row r="10091" spans="7:7">
      <c r="G10091" s="14"/>
    </row>
    <row r="10092" spans="7:7">
      <c r="G10092" s="14"/>
    </row>
    <row r="10093" spans="7:7">
      <c r="G10093" s="14"/>
    </row>
    <row r="10094" spans="7:7">
      <c r="G10094" s="14"/>
    </row>
    <row r="10095" spans="7:7">
      <c r="G10095" s="14"/>
    </row>
    <row r="10096" spans="7:7">
      <c r="G10096" s="14"/>
    </row>
    <row r="10097" spans="7:7">
      <c r="G10097" s="14"/>
    </row>
    <row r="10098" spans="7:7">
      <c r="G10098" s="14"/>
    </row>
    <row r="10099" spans="7:7">
      <c r="G10099" s="14"/>
    </row>
    <row r="10100" spans="7:7">
      <c r="G10100" s="14"/>
    </row>
    <row r="10101" spans="7:7">
      <c r="G10101" s="14"/>
    </row>
    <row r="10102" spans="7:7">
      <c r="G10102" s="14"/>
    </row>
    <row r="10103" spans="7:7">
      <c r="G10103" s="14"/>
    </row>
    <row r="10104" spans="7:7">
      <c r="G10104" s="14"/>
    </row>
    <row r="10105" spans="7:7">
      <c r="G10105" s="14"/>
    </row>
    <row r="10106" spans="7:7">
      <c r="G10106" s="14"/>
    </row>
    <row r="10107" spans="7:7">
      <c r="G10107" s="14"/>
    </row>
    <row r="10108" spans="7:7">
      <c r="G10108" s="14"/>
    </row>
    <row r="10109" spans="7:7">
      <c r="G10109" s="14"/>
    </row>
    <row r="10110" spans="7:7">
      <c r="G10110" s="14"/>
    </row>
    <row r="10111" spans="7:7">
      <c r="G10111" s="14"/>
    </row>
    <row r="10112" spans="7:7">
      <c r="G10112" s="14"/>
    </row>
    <row r="10113" spans="7:7">
      <c r="G10113" s="14"/>
    </row>
    <row r="10114" spans="7:7">
      <c r="G10114" s="14"/>
    </row>
    <row r="10115" spans="7:7">
      <c r="G10115" s="14"/>
    </row>
    <row r="10116" spans="7:7">
      <c r="G10116" s="14"/>
    </row>
    <row r="10117" spans="7:7">
      <c r="G10117" s="14"/>
    </row>
    <row r="10118" spans="7:7">
      <c r="G10118" s="14"/>
    </row>
    <row r="10119" spans="7:7">
      <c r="G10119" s="14"/>
    </row>
    <row r="10120" spans="7:7">
      <c r="G10120" s="14"/>
    </row>
    <row r="10121" spans="7:7">
      <c r="G10121" s="14"/>
    </row>
    <row r="10122" spans="7:7">
      <c r="G10122" s="14"/>
    </row>
    <row r="10123" spans="7:7">
      <c r="G10123" s="14"/>
    </row>
    <row r="10124" spans="7:7">
      <c r="G10124" s="14"/>
    </row>
    <row r="10125" spans="7:7">
      <c r="G10125" s="14"/>
    </row>
    <row r="10126" spans="7:7">
      <c r="G10126" s="14"/>
    </row>
    <row r="10127" spans="7:7">
      <c r="G10127" s="14"/>
    </row>
    <row r="10128" spans="7:7">
      <c r="G10128" s="14"/>
    </row>
    <row r="10129" spans="7:7">
      <c r="G10129" s="14"/>
    </row>
    <row r="10130" spans="7:7">
      <c r="G10130" s="14"/>
    </row>
    <row r="10131" spans="7:7">
      <c r="G10131" s="14"/>
    </row>
    <row r="10132" spans="7:7">
      <c r="G10132" s="14"/>
    </row>
    <row r="10133" spans="7:7">
      <c r="G10133" s="14"/>
    </row>
    <row r="10134" spans="7:7">
      <c r="G10134" s="14"/>
    </row>
    <row r="10135" spans="7:7">
      <c r="G10135" s="14"/>
    </row>
    <row r="10136" spans="7:7">
      <c r="G10136" s="14"/>
    </row>
    <row r="10137" spans="7:7">
      <c r="G10137" s="14"/>
    </row>
    <row r="10138" spans="7:7">
      <c r="G10138" s="14"/>
    </row>
    <row r="10139" spans="7:7">
      <c r="G10139" s="14"/>
    </row>
    <row r="10140" spans="7:7">
      <c r="G10140" s="14"/>
    </row>
    <row r="10141" spans="7:7">
      <c r="G10141" s="14"/>
    </row>
    <row r="10142" spans="7:7">
      <c r="G10142" s="14"/>
    </row>
    <row r="10143" spans="7:7">
      <c r="G10143" s="14"/>
    </row>
    <row r="10144" spans="7:7">
      <c r="G10144" s="14"/>
    </row>
    <row r="10145" spans="7:7">
      <c r="G10145" s="14"/>
    </row>
    <row r="10146" spans="7:7">
      <c r="G10146" s="14"/>
    </row>
    <row r="10147" spans="7:7">
      <c r="G10147" s="14"/>
    </row>
    <row r="10148" spans="7:7">
      <c r="G10148" s="14"/>
    </row>
    <row r="10149" spans="7:7">
      <c r="G10149" s="14"/>
    </row>
    <row r="10150" spans="7:7">
      <c r="G10150" s="14"/>
    </row>
    <row r="10151" spans="7:7">
      <c r="G10151" s="14"/>
    </row>
    <row r="10152" spans="7:7">
      <c r="G10152" s="14"/>
    </row>
    <row r="10153" spans="7:7">
      <c r="G10153" s="14"/>
    </row>
    <row r="10154" spans="7:7">
      <c r="G10154" s="14"/>
    </row>
    <row r="10155" spans="7:7">
      <c r="G10155" s="14"/>
    </row>
    <row r="10156" spans="7:7">
      <c r="G10156" s="14"/>
    </row>
    <row r="10157" spans="7:7">
      <c r="G10157" s="14"/>
    </row>
    <row r="10158" spans="7:7">
      <c r="G10158" s="14"/>
    </row>
    <row r="10159" spans="7:7">
      <c r="G10159" s="14"/>
    </row>
    <row r="10160" spans="7:7">
      <c r="G10160" s="14"/>
    </row>
    <row r="10161" spans="7:7">
      <c r="G10161" s="14"/>
    </row>
    <row r="10162" spans="7:7">
      <c r="G10162" s="14"/>
    </row>
    <row r="10163" spans="7:7">
      <c r="G10163" s="14"/>
    </row>
    <row r="10164" spans="7:7">
      <c r="G10164" s="14"/>
    </row>
    <row r="10165" spans="7:7">
      <c r="G10165" s="14"/>
    </row>
    <row r="10166" spans="7:7">
      <c r="G10166" s="14"/>
    </row>
    <row r="10167" spans="7:7">
      <c r="G10167" s="14"/>
    </row>
    <row r="10168" spans="7:7">
      <c r="G10168" s="14"/>
    </row>
    <row r="10169" spans="7:7">
      <c r="G10169" s="14"/>
    </row>
    <row r="10170" spans="7:7">
      <c r="G10170" s="14"/>
    </row>
    <row r="10171" spans="7:7">
      <c r="G10171" s="14"/>
    </row>
    <row r="10172" spans="7:7">
      <c r="G10172" s="14"/>
    </row>
    <row r="10173" spans="7:7">
      <c r="G10173" s="14"/>
    </row>
    <row r="10174" spans="7:7">
      <c r="G10174" s="14"/>
    </row>
    <row r="10175" spans="7:7">
      <c r="G10175" s="14"/>
    </row>
    <row r="10176" spans="7:7">
      <c r="G10176" s="14"/>
    </row>
    <row r="10177" spans="7:7">
      <c r="G10177" s="14"/>
    </row>
    <row r="10178" spans="7:7">
      <c r="G10178" s="14"/>
    </row>
    <row r="10179" spans="7:7">
      <c r="G10179" s="14"/>
    </row>
    <row r="10180" spans="7:7">
      <c r="G10180" s="14"/>
    </row>
    <row r="10181" spans="7:7">
      <c r="G10181" s="14"/>
    </row>
    <row r="10182" spans="7:7">
      <c r="G10182" s="14"/>
    </row>
    <row r="10183" spans="7:7">
      <c r="G10183" s="14"/>
    </row>
    <row r="10184" spans="7:7">
      <c r="G10184" s="14"/>
    </row>
    <row r="10185" spans="7:7">
      <c r="G10185" s="14"/>
    </row>
    <row r="10186" spans="7:7">
      <c r="G10186" s="14"/>
    </row>
    <row r="10187" spans="7:7">
      <c r="G10187" s="14"/>
    </row>
    <row r="10188" spans="7:7">
      <c r="G10188" s="14"/>
    </row>
    <row r="10189" spans="7:7">
      <c r="G10189" s="14"/>
    </row>
    <row r="10190" spans="7:7">
      <c r="G10190" s="14"/>
    </row>
    <row r="10191" spans="7:7">
      <c r="G10191" s="14"/>
    </row>
    <row r="10192" spans="7:7">
      <c r="G10192" s="14"/>
    </row>
    <row r="10193" spans="7:7">
      <c r="G10193" s="14"/>
    </row>
    <row r="10194" spans="7:7">
      <c r="G10194" s="14"/>
    </row>
    <row r="10195" spans="7:7">
      <c r="G10195" s="14"/>
    </row>
    <row r="10196" spans="7:7">
      <c r="G10196" s="14"/>
    </row>
    <row r="10197" spans="7:7">
      <c r="G10197" s="14"/>
    </row>
    <row r="10198" spans="7:7">
      <c r="G10198" s="14"/>
    </row>
    <row r="10199" spans="7:7">
      <c r="G10199" s="14"/>
    </row>
    <row r="10200" spans="7:7">
      <c r="G10200" s="14"/>
    </row>
    <row r="10201" spans="7:7">
      <c r="G10201" s="14"/>
    </row>
    <row r="10202" spans="7:7">
      <c r="G10202" s="14"/>
    </row>
    <row r="10203" spans="7:7">
      <c r="G10203" s="14"/>
    </row>
    <row r="10204" spans="7:7">
      <c r="G10204" s="14"/>
    </row>
    <row r="10205" spans="7:7">
      <c r="G10205" s="14"/>
    </row>
    <row r="10206" spans="7:7">
      <c r="G10206" s="14"/>
    </row>
    <row r="10207" spans="7:7">
      <c r="G10207" s="14"/>
    </row>
    <row r="10208" spans="7:7">
      <c r="G10208" s="14"/>
    </row>
    <row r="10209" spans="7:7">
      <c r="G10209" s="14"/>
    </row>
    <row r="10210" spans="7:7">
      <c r="G10210" s="14"/>
    </row>
    <row r="10211" spans="7:7">
      <c r="G10211" s="14"/>
    </row>
    <row r="10212" spans="7:7">
      <c r="G10212" s="14"/>
    </row>
    <row r="10213" spans="7:7">
      <c r="G10213" s="14"/>
    </row>
    <row r="10214" spans="7:7">
      <c r="G10214" s="14"/>
    </row>
    <row r="10215" spans="7:7">
      <c r="G10215" s="14"/>
    </row>
    <row r="10216" spans="7:7">
      <c r="G10216" s="14"/>
    </row>
    <row r="10217" spans="7:7">
      <c r="G10217" s="14"/>
    </row>
    <row r="10218" spans="7:7">
      <c r="G10218" s="14"/>
    </row>
    <row r="10219" spans="7:7">
      <c r="G10219" s="14"/>
    </row>
    <row r="10220" spans="7:7">
      <c r="G10220" s="14"/>
    </row>
    <row r="10221" spans="7:7">
      <c r="G10221" s="14"/>
    </row>
    <row r="10222" spans="7:7">
      <c r="G10222" s="14"/>
    </row>
    <row r="10223" spans="7:7">
      <c r="G10223" s="14"/>
    </row>
    <row r="10224" spans="7:7">
      <c r="G10224" s="14"/>
    </row>
    <row r="10225" spans="7:7">
      <c r="G10225" s="14"/>
    </row>
    <row r="10226" spans="7:7">
      <c r="G10226" s="14"/>
    </row>
    <row r="10227" spans="7:7">
      <c r="G10227" s="14"/>
    </row>
    <row r="10228" spans="7:7">
      <c r="G10228" s="14"/>
    </row>
    <row r="10229" spans="7:7">
      <c r="G10229" s="14"/>
    </row>
    <row r="10230" spans="7:7">
      <c r="G10230" s="14"/>
    </row>
    <row r="10231" spans="7:7">
      <c r="G10231" s="14"/>
    </row>
    <row r="10232" spans="7:7">
      <c r="G10232" s="14"/>
    </row>
    <row r="10233" spans="7:7">
      <c r="G10233" s="14"/>
    </row>
    <row r="10234" spans="7:7">
      <c r="G10234" s="14"/>
    </row>
    <row r="10235" spans="7:7">
      <c r="G10235" s="14"/>
    </row>
    <row r="10236" spans="7:7">
      <c r="G10236" s="14"/>
    </row>
    <row r="10237" spans="7:7">
      <c r="G10237" s="14"/>
    </row>
    <row r="10238" spans="7:7">
      <c r="G10238" s="14"/>
    </row>
    <row r="10239" spans="7:7">
      <c r="G10239" s="14"/>
    </row>
    <row r="10240" spans="7:7">
      <c r="G10240" s="14"/>
    </row>
    <row r="10241" spans="7:7">
      <c r="G10241" s="14"/>
    </row>
    <row r="10242" spans="7:7">
      <c r="G10242" s="14"/>
    </row>
    <row r="10243" spans="7:7">
      <c r="G10243" s="14"/>
    </row>
    <row r="10244" spans="7:7">
      <c r="G10244" s="14"/>
    </row>
    <row r="10245" spans="7:7">
      <c r="G10245" s="14"/>
    </row>
    <row r="10246" spans="7:7">
      <c r="G10246" s="14"/>
    </row>
    <row r="10247" spans="7:7">
      <c r="G10247" s="14"/>
    </row>
    <row r="10248" spans="7:7">
      <c r="G10248" s="14"/>
    </row>
    <row r="10249" spans="7:7">
      <c r="G10249" s="14"/>
    </row>
    <row r="10250" spans="7:7">
      <c r="G10250" s="14"/>
    </row>
    <row r="10251" spans="7:7">
      <c r="G10251" s="14"/>
    </row>
    <row r="10252" spans="7:7">
      <c r="G10252" s="14"/>
    </row>
    <row r="10253" spans="7:7">
      <c r="G10253" s="14"/>
    </row>
    <row r="10254" spans="7:7">
      <c r="G10254" s="14"/>
    </row>
    <row r="10255" spans="7:7">
      <c r="G10255" s="14"/>
    </row>
    <row r="10256" spans="7:7">
      <c r="G10256" s="14"/>
    </row>
    <row r="10257" spans="7:7">
      <c r="G10257" s="14"/>
    </row>
    <row r="10258" spans="7:7">
      <c r="G10258" s="14"/>
    </row>
    <row r="10259" spans="7:7">
      <c r="G10259" s="14"/>
    </row>
    <row r="10260" spans="7:7">
      <c r="G10260" s="14"/>
    </row>
    <row r="10261" spans="7:7">
      <c r="G10261" s="14"/>
    </row>
    <row r="10262" spans="7:7">
      <c r="G10262" s="14"/>
    </row>
    <row r="10263" spans="7:7">
      <c r="G10263" s="14"/>
    </row>
    <row r="10264" spans="7:7">
      <c r="G10264" s="14"/>
    </row>
    <row r="10265" spans="7:7">
      <c r="G10265" s="14"/>
    </row>
    <row r="10266" spans="7:7">
      <c r="G10266" s="14"/>
    </row>
    <row r="10267" spans="7:7">
      <c r="G10267" s="14"/>
    </row>
    <row r="10268" spans="7:7">
      <c r="G10268" s="14"/>
    </row>
    <row r="10269" spans="7:7">
      <c r="G10269" s="14"/>
    </row>
    <row r="10270" spans="7:7">
      <c r="G10270" s="14"/>
    </row>
    <row r="10271" spans="7:7">
      <c r="G10271" s="14"/>
    </row>
    <row r="10272" spans="7:7">
      <c r="G10272" s="14"/>
    </row>
    <row r="10273" spans="7:7">
      <c r="G10273" s="14"/>
    </row>
    <row r="10274" spans="7:7">
      <c r="G10274" s="14"/>
    </row>
    <row r="10275" spans="7:7">
      <c r="G10275" s="14"/>
    </row>
    <row r="10276" spans="7:7">
      <c r="G10276" s="14"/>
    </row>
    <row r="10277" spans="7:7">
      <c r="G10277" s="14"/>
    </row>
    <row r="10278" spans="7:7">
      <c r="G10278" s="14"/>
    </row>
    <row r="10279" spans="7:7">
      <c r="G10279" s="14"/>
    </row>
    <row r="10280" spans="7:7">
      <c r="G10280" s="14"/>
    </row>
    <row r="10281" spans="7:7">
      <c r="G10281" s="14"/>
    </row>
    <row r="10282" spans="7:7">
      <c r="G10282" s="14"/>
    </row>
    <row r="10283" spans="7:7">
      <c r="G10283" s="14"/>
    </row>
    <row r="10284" spans="7:7">
      <c r="G10284" s="14"/>
    </row>
    <row r="10285" spans="7:7">
      <c r="G10285" s="14"/>
    </row>
    <row r="10286" spans="7:7">
      <c r="G10286" s="14"/>
    </row>
    <row r="10287" spans="7:7">
      <c r="G10287" s="14"/>
    </row>
    <row r="10288" spans="7:7">
      <c r="G10288" s="14"/>
    </row>
    <row r="10289" spans="7:7">
      <c r="G10289" s="14"/>
    </row>
    <row r="10290" spans="7:7">
      <c r="G10290" s="14"/>
    </row>
    <row r="10291" spans="7:7">
      <c r="G10291" s="14"/>
    </row>
    <row r="10292" spans="7:7">
      <c r="G10292" s="14"/>
    </row>
    <row r="10293" spans="7:7">
      <c r="G10293" s="14"/>
    </row>
    <row r="10294" spans="7:7">
      <c r="G10294" s="14"/>
    </row>
    <row r="10295" spans="7:7">
      <c r="G10295" s="14"/>
    </row>
    <row r="10296" spans="7:7">
      <c r="G10296" s="14"/>
    </row>
    <row r="10297" spans="7:7">
      <c r="G10297" s="14"/>
    </row>
    <row r="10298" spans="7:7">
      <c r="G10298" s="14"/>
    </row>
    <row r="10299" spans="7:7">
      <c r="G10299" s="14"/>
    </row>
    <row r="10300" spans="7:7">
      <c r="G10300" s="14"/>
    </row>
    <row r="10301" spans="7:7">
      <c r="G10301" s="14"/>
    </row>
    <row r="10302" spans="7:7">
      <c r="G10302" s="14"/>
    </row>
    <row r="10303" spans="7:7">
      <c r="G10303" s="14"/>
    </row>
    <row r="10304" spans="7:7">
      <c r="G10304" s="14"/>
    </row>
    <row r="10305" spans="7:7">
      <c r="G10305" s="14"/>
    </row>
    <row r="10306" spans="7:7">
      <c r="G10306" s="14"/>
    </row>
    <row r="10307" spans="7:7">
      <c r="G10307" s="14"/>
    </row>
    <row r="10308" spans="7:7">
      <c r="G10308" s="14"/>
    </row>
    <row r="10309" spans="7:7">
      <c r="G10309" s="14"/>
    </row>
    <row r="10310" spans="7:7">
      <c r="G10310" s="14"/>
    </row>
    <row r="10311" spans="7:7">
      <c r="G10311" s="14"/>
    </row>
    <row r="10312" spans="7:7">
      <c r="G10312" s="14"/>
    </row>
    <row r="10313" spans="7:7">
      <c r="G10313" s="14"/>
    </row>
    <row r="10314" spans="7:7">
      <c r="G10314" s="14"/>
    </row>
    <row r="10315" spans="7:7">
      <c r="G10315" s="14"/>
    </row>
    <row r="10316" spans="7:7">
      <c r="G10316" s="14"/>
    </row>
    <row r="10317" spans="7:7">
      <c r="G10317" s="14"/>
    </row>
    <row r="10318" spans="7:7">
      <c r="G10318" s="14"/>
    </row>
    <row r="10319" spans="7:7">
      <c r="G10319" s="14"/>
    </row>
    <row r="10320" spans="7:7">
      <c r="G10320" s="14"/>
    </row>
    <row r="10321" spans="7:7">
      <c r="G10321" s="14"/>
    </row>
    <row r="10322" spans="7:7">
      <c r="G10322" s="14"/>
    </row>
    <row r="10323" spans="7:7">
      <c r="G10323" s="14"/>
    </row>
    <row r="10324" spans="7:7">
      <c r="G10324" s="14"/>
    </row>
    <row r="10325" spans="7:7">
      <c r="G10325" s="14"/>
    </row>
    <row r="10326" spans="7:7">
      <c r="G10326" s="14"/>
    </row>
    <row r="10327" spans="7:7">
      <c r="G10327" s="14"/>
    </row>
    <row r="10328" spans="7:7">
      <c r="G10328" s="14"/>
    </row>
    <row r="10329" spans="7:7">
      <c r="G10329" s="14"/>
    </row>
    <row r="10330" spans="7:7">
      <c r="G10330" s="14"/>
    </row>
    <row r="10331" spans="7:7">
      <c r="G10331" s="14"/>
    </row>
    <row r="10332" spans="7:7">
      <c r="G10332" s="14"/>
    </row>
    <row r="10333" spans="7:7">
      <c r="G10333" s="14"/>
    </row>
    <row r="10334" spans="7:7">
      <c r="G10334" s="14"/>
    </row>
    <row r="10335" spans="7:7">
      <c r="G10335" s="14"/>
    </row>
    <row r="10336" spans="7:7">
      <c r="G10336" s="14"/>
    </row>
    <row r="10337" spans="7:7">
      <c r="G10337" s="14"/>
    </row>
    <row r="10338" spans="7:7">
      <c r="G10338" s="14"/>
    </row>
    <row r="10339" spans="7:7">
      <c r="G10339" s="14"/>
    </row>
    <row r="10340" spans="7:7">
      <c r="G10340" s="14"/>
    </row>
    <row r="10341" spans="7:7">
      <c r="G10341" s="14"/>
    </row>
    <row r="10342" spans="7:7">
      <c r="G10342" s="14"/>
    </row>
    <row r="10343" spans="7:7">
      <c r="G10343" s="14"/>
    </row>
    <row r="10344" spans="7:7">
      <c r="G10344" s="14"/>
    </row>
    <row r="10345" spans="7:7">
      <c r="G10345" s="14"/>
    </row>
    <row r="10346" spans="7:7">
      <c r="G10346" s="14"/>
    </row>
    <row r="10347" spans="7:7">
      <c r="G10347" s="14"/>
    </row>
    <row r="10348" spans="7:7">
      <c r="G10348" s="14"/>
    </row>
    <row r="10349" spans="7:7">
      <c r="G10349" s="14"/>
    </row>
    <row r="10350" spans="7:7">
      <c r="G10350" s="14"/>
    </row>
    <row r="10351" spans="7:7">
      <c r="G10351" s="14"/>
    </row>
    <row r="10352" spans="7:7">
      <c r="G10352" s="14"/>
    </row>
    <row r="10353" spans="7:7">
      <c r="G10353" s="14"/>
    </row>
    <row r="10354" spans="7:7">
      <c r="G10354" s="14"/>
    </row>
    <row r="10355" spans="7:7">
      <c r="G10355" s="14"/>
    </row>
    <row r="10356" spans="7:7">
      <c r="G10356" s="14"/>
    </row>
    <row r="10357" spans="7:7">
      <c r="G10357" s="14"/>
    </row>
    <row r="10358" spans="7:7">
      <c r="G10358" s="14"/>
    </row>
    <row r="10359" spans="7:7">
      <c r="G10359" s="14"/>
    </row>
    <row r="10360" spans="7:7">
      <c r="G10360" s="14"/>
    </row>
    <row r="10361" spans="7:7">
      <c r="G10361" s="14"/>
    </row>
    <row r="10362" spans="7:7">
      <c r="G10362" s="14"/>
    </row>
    <row r="10363" spans="7:7">
      <c r="G10363" s="14"/>
    </row>
    <row r="10364" spans="7:7">
      <c r="G10364" s="14"/>
    </row>
    <row r="10365" spans="7:7">
      <c r="G10365" s="14"/>
    </row>
    <row r="10366" spans="7:7">
      <c r="G10366" s="14"/>
    </row>
    <row r="10367" spans="7:7">
      <c r="G10367" s="14"/>
    </row>
    <row r="10368" spans="7:7">
      <c r="G10368" s="14"/>
    </row>
    <row r="10369" spans="7:7">
      <c r="G10369" s="14"/>
    </row>
    <row r="10370" spans="7:7">
      <c r="G10370" s="14"/>
    </row>
    <row r="10371" spans="7:7">
      <c r="G10371" s="14"/>
    </row>
    <row r="10372" spans="7:7">
      <c r="G10372" s="14"/>
    </row>
    <row r="10373" spans="7:7">
      <c r="G10373" s="14"/>
    </row>
    <row r="10374" spans="7:7">
      <c r="G10374" s="14"/>
    </row>
    <row r="10375" spans="7:7">
      <c r="G10375" s="14"/>
    </row>
    <row r="10376" spans="7:7">
      <c r="G10376" s="14"/>
    </row>
    <row r="10377" spans="7:7">
      <c r="G10377" s="14"/>
    </row>
    <row r="10378" spans="7:7">
      <c r="G10378" s="14"/>
    </row>
    <row r="10379" spans="7:7">
      <c r="G10379" s="14"/>
    </row>
    <row r="10380" spans="7:7">
      <c r="G10380" s="14"/>
    </row>
    <row r="10381" spans="7:7">
      <c r="G10381" s="14"/>
    </row>
    <row r="10382" spans="7:7">
      <c r="G10382" s="14"/>
    </row>
    <row r="10383" spans="7:7">
      <c r="G10383" s="14"/>
    </row>
    <row r="10384" spans="7:7">
      <c r="G10384" s="14"/>
    </row>
    <row r="10385" spans="7:7">
      <c r="G10385" s="14"/>
    </row>
    <row r="10386" spans="7:7">
      <c r="G10386" s="14"/>
    </row>
    <row r="10387" spans="7:7">
      <c r="G10387" s="14"/>
    </row>
    <row r="10388" spans="7:7">
      <c r="G10388" s="14"/>
    </row>
    <row r="10389" spans="7:7">
      <c r="G10389" s="14"/>
    </row>
    <row r="10390" spans="7:7">
      <c r="G10390" s="14"/>
    </row>
    <row r="10391" spans="7:7">
      <c r="G10391" s="14"/>
    </row>
    <row r="10392" spans="7:7">
      <c r="G10392" s="14"/>
    </row>
    <row r="10393" spans="7:7">
      <c r="G10393" s="14"/>
    </row>
    <row r="10394" spans="7:7">
      <c r="G10394" s="14"/>
    </row>
    <row r="10395" spans="7:7">
      <c r="G10395" s="14"/>
    </row>
    <row r="10396" spans="7:7">
      <c r="G10396" s="14"/>
    </row>
    <row r="10397" spans="7:7">
      <c r="G10397" s="14"/>
    </row>
    <row r="10398" spans="7:7">
      <c r="G10398" s="14"/>
    </row>
    <row r="10399" spans="7:7">
      <c r="G10399" s="14"/>
    </row>
    <row r="10400" spans="7:7">
      <c r="G10400" s="14"/>
    </row>
    <row r="10401" spans="7:7">
      <c r="G10401" s="14"/>
    </row>
    <row r="10402" spans="7:7">
      <c r="G10402" s="14"/>
    </row>
    <row r="10403" spans="7:7">
      <c r="G10403" s="14"/>
    </row>
    <row r="10404" spans="7:7">
      <c r="G10404" s="14"/>
    </row>
    <row r="10405" spans="7:7">
      <c r="G10405" s="14"/>
    </row>
    <row r="10406" spans="7:7">
      <c r="G10406" s="14"/>
    </row>
    <row r="10407" spans="7:7">
      <c r="G10407" s="14"/>
    </row>
    <row r="10408" spans="7:7">
      <c r="G10408" s="14"/>
    </row>
    <row r="10409" spans="7:7">
      <c r="G10409" s="14"/>
    </row>
    <row r="10410" spans="7:7">
      <c r="G10410" s="14"/>
    </row>
    <row r="10411" spans="7:7">
      <c r="G10411" s="14"/>
    </row>
    <row r="10412" spans="7:7">
      <c r="G10412" s="14"/>
    </row>
    <row r="10413" spans="7:7">
      <c r="G10413" s="14"/>
    </row>
    <row r="10414" spans="7:7">
      <c r="G10414" s="14"/>
    </row>
    <row r="10415" spans="7:7">
      <c r="G10415" s="14"/>
    </row>
    <row r="10416" spans="7:7">
      <c r="G10416" s="14"/>
    </row>
    <row r="10417" spans="7:7">
      <c r="G10417" s="14"/>
    </row>
    <row r="10418" spans="7:7">
      <c r="G10418" s="14"/>
    </row>
    <row r="10419" spans="7:7">
      <c r="G10419" s="14"/>
    </row>
    <row r="10420" spans="7:7">
      <c r="G10420" s="14"/>
    </row>
    <row r="10421" spans="7:7">
      <c r="G10421" s="14"/>
    </row>
    <row r="10422" spans="7:7">
      <c r="G10422" s="14"/>
    </row>
    <row r="10423" spans="7:7">
      <c r="G10423" s="14"/>
    </row>
    <row r="10424" spans="7:7">
      <c r="G10424" s="14"/>
    </row>
    <row r="10425" spans="7:7">
      <c r="G10425" s="14"/>
    </row>
    <row r="10426" spans="7:7">
      <c r="G10426" s="14"/>
    </row>
    <row r="10427" spans="7:7">
      <c r="G10427" s="14"/>
    </row>
    <row r="10428" spans="7:7">
      <c r="G10428" s="14"/>
    </row>
    <row r="10429" spans="7:7">
      <c r="G10429" s="14"/>
    </row>
    <row r="10430" spans="7:7">
      <c r="G10430" s="14"/>
    </row>
    <row r="10431" spans="7:7">
      <c r="G10431" s="14"/>
    </row>
    <row r="10432" spans="7:7">
      <c r="G10432" s="14"/>
    </row>
    <row r="10433" spans="7:7">
      <c r="G10433" s="14"/>
    </row>
    <row r="10434" spans="7:7">
      <c r="G10434" s="14"/>
    </row>
    <row r="10435" spans="7:7">
      <c r="G10435" s="14"/>
    </row>
    <row r="10436" spans="7:7">
      <c r="G10436" s="14"/>
    </row>
    <row r="10437" spans="7:7">
      <c r="G10437" s="14"/>
    </row>
    <row r="10438" spans="7:7">
      <c r="G10438" s="14"/>
    </row>
    <row r="10439" spans="7:7">
      <c r="G10439" s="14"/>
    </row>
    <row r="10440" spans="7:7">
      <c r="G10440" s="14"/>
    </row>
    <row r="10441" spans="7:7">
      <c r="G10441" s="14"/>
    </row>
    <row r="10442" spans="7:7">
      <c r="G10442" s="14"/>
    </row>
    <row r="10443" spans="7:7">
      <c r="G10443" s="14"/>
    </row>
    <row r="10444" spans="7:7">
      <c r="G10444" s="14"/>
    </row>
    <row r="10445" spans="7:7">
      <c r="G10445" s="14"/>
    </row>
    <row r="10446" spans="7:7">
      <c r="G10446" s="14"/>
    </row>
    <row r="10447" spans="7:7">
      <c r="G10447" s="14"/>
    </row>
    <row r="10448" spans="7:7">
      <c r="G10448" s="14"/>
    </row>
    <row r="10449" spans="7:7">
      <c r="G10449" s="14"/>
    </row>
    <row r="10450" spans="7:7">
      <c r="G10450" s="14"/>
    </row>
    <row r="10451" spans="7:7">
      <c r="G10451" s="14"/>
    </row>
    <row r="10452" spans="7:7">
      <c r="G10452" s="14"/>
    </row>
    <row r="10453" spans="7:7">
      <c r="G10453" s="14"/>
    </row>
    <row r="10454" spans="7:7">
      <c r="G10454" s="14"/>
    </row>
    <row r="10455" spans="7:7">
      <c r="G10455" s="14"/>
    </row>
    <row r="10456" spans="7:7">
      <c r="G10456" s="14"/>
    </row>
    <row r="10457" spans="7:7">
      <c r="G10457" s="14"/>
    </row>
    <row r="10458" spans="7:7">
      <c r="G10458" s="14"/>
    </row>
    <row r="10459" spans="7:7">
      <c r="G10459" s="14"/>
    </row>
    <row r="10460" spans="7:7">
      <c r="G10460" s="14"/>
    </row>
    <row r="10461" spans="7:7">
      <c r="G10461" s="14"/>
    </row>
    <row r="10462" spans="7:7">
      <c r="G10462" s="14"/>
    </row>
    <row r="10463" spans="7:7">
      <c r="G10463" s="14"/>
    </row>
    <row r="10464" spans="7:7">
      <c r="G10464" s="14"/>
    </row>
    <row r="10465" spans="7:7">
      <c r="G10465" s="14"/>
    </row>
    <row r="10466" spans="7:7">
      <c r="G10466" s="14"/>
    </row>
    <row r="10467" spans="7:7">
      <c r="G10467" s="14"/>
    </row>
    <row r="10468" spans="7:7">
      <c r="G10468" s="14"/>
    </row>
    <row r="10469" spans="7:7">
      <c r="G10469" s="14"/>
    </row>
    <row r="10470" spans="7:7">
      <c r="G10470" s="14"/>
    </row>
    <row r="10471" spans="7:7">
      <c r="G10471" s="14"/>
    </row>
    <row r="10472" spans="7:7">
      <c r="G10472" s="14"/>
    </row>
    <row r="10473" spans="7:7">
      <c r="G10473" s="14"/>
    </row>
    <row r="10474" spans="7:7">
      <c r="G10474" s="14"/>
    </row>
    <row r="10475" spans="7:7">
      <c r="G10475" s="14"/>
    </row>
    <row r="10476" spans="7:7">
      <c r="G10476" s="14"/>
    </row>
    <row r="10477" spans="7:7">
      <c r="G10477" s="14"/>
    </row>
    <row r="10478" spans="7:7">
      <c r="G10478" s="14"/>
    </row>
    <row r="10479" spans="7:7">
      <c r="G10479" s="14"/>
    </row>
    <row r="10480" spans="7:7">
      <c r="G10480" s="14"/>
    </row>
    <row r="10481" spans="7:7">
      <c r="G10481" s="14"/>
    </row>
    <row r="10482" spans="7:7">
      <c r="G10482" s="14"/>
    </row>
    <row r="10483" spans="7:7">
      <c r="G10483" s="14"/>
    </row>
    <row r="10484" spans="7:7">
      <c r="G10484" s="14"/>
    </row>
    <row r="10485" spans="7:7">
      <c r="G10485" s="14"/>
    </row>
    <row r="10486" spans="7:7">
      <c r="G10486" s="14"/>
    </row>
    <row r="10487" spans="7:7">
      <c r="G10487" s="14"/>
    </row>
    <row r="10488" spans="7:7">
      <c r="G10488" s="14"/>
    </row>
    <row r="10489" spans="7:7">
      <c r="G10489" s="14"/>
    </row>
    <row r="10490" spans="7:7">
      <c r="G10490" s="14"/>
    </row>
    <row r="10491" spans="7:7">
      <c r="G10491" s="14"/>
    </row>
    <row r="10492" spans="7:7">
      <c r="G10492" s="14"/>
    </row>
    <row r="10493" spans="7:7">
      <c r="G10493" s="14"/>
    </row>
    <row r="10494" spans="7:7">
      <c r="G10494" s="14"/>
    </row>
    <row r="10495" spans="7:7">
      <c r="G10495" s="14"/>
    </row>
    <row r="10496" spans="7:7">
      <c r="G10496" s="14"/>
    </row>
    <row r="10497" spans="7:7">
      <c r="G10497" s="14"/>
    </row>
    <row r="10498" spans="7:7">
      <c r="G10498" s="14"/>
    </row>
    <row r="10499" spans="7:7">
      <c r="G10499" s="14"/>
    </row>
    <row r="10500" spans="7:7">
      <c r="G10500" s="14"/>
    </row>
    <row r="10501" spans="7:7">
      <c r="G10501" s="14"/>
    </row>
    <row r="10502" spans="7:7">
      <c r="G10502" s="14"/>
    </row>
    <row r="10503" spans="7:7">
      <c r="G10503" s="14"/>
    </row>
    <row r="10504" spans="7:7">
      <c r="G10504" s="14"/>
    </row>
    <row r="10505" spans="7:7">
      <c r="G10505" s="14"/>
    </row>
    <row r="10506" spans="7:7">
      <c r="G10506" s="14"/>
    </row>
    <row r="10507" spans="7:7">
      <c r="G10507" s="14"/>
    </row>
    <row r="10508" spans="7:7">
      <c r="G10508" s="14"/>
    </row>
    <row r="10509" spans="7:7">
      <c r="G10509" s="14"/>
    </row>
    <row r="10510" spans="7:7">
      <c r="G10510" s="14"/>
    </row>
    <row r="10511" spans="7:7">
      <c r="G10511" s="14"/>
    </row>
    <row r="10512" spans="7:7">
      <c r="G10512" s="14"/>
    </row>
    <row r="10513" spans="7:7">
      <c r="G10513" s="14"/>
    </row>
    <row r="10514" spans="7:7">
      <c r="G10514" s="14"/>
    </row>
    <row r="10515" spans="7:7">
      <c r="G10515" s="14"/>
    </row>
    <row r="10516" spans="7:7">
      <c r="G10516" s="14"/>
    </row>
    <row r="10517" spans="7:7">
      <c r="G10517" s="14"/>
    </row>
    <row r="10518" spans="7:7">
      <c r="G10518" s="14"/>
    </row>
    <row r="10519" spans="7:7">
      <c r="G10519" s="14"/>
    </row>
    <row r="10520" spans="7:7">
      <c r="G10520" s="14"/>
    </row>
    <row r="10521" spans="7:7">
      <c r="G10521" s="14"/>
    </row>
    <row r="10522" spans="7:7">
      <c r="G10522" s="14"/>
    </row>
    <row r="10523" spans="7:7">
      <c r="G10523" s="14"/>
    </row>
    <row r="10524" spans="7:7">
      <c r="G10524" s="14"/>
    </row>
    <row r="10525" spans="7:7">
      <c r="G10525" s="14"/>
    </row>
    <row r="10526" spans="7:7">
      <c r="G10526" s="14"/>
    </row>
    <row r="10527" spans="7:7">
      <c r="G10527" s="14"/>
    </row>
    <row r="10528" spans="7:7">
      <c r="G10528" s="14"/>
    </row>
    <row r="10529" spans="7:7">
      <c r="G10529" s="14"/>
    </row>
    <row r="10530" spans="7:7">
      <c r="G10530" s="14"/>
    </row>
    <row r="10531" spans="7:7">
      <c r="G10531" s="14"/>
    </row>
    <row r="10532" spans="7:7">
      <c r="G10532" s="14"/>
    </row>
    <row r="10533" spans="7:7">
      <c r="G10533" s="14"/>
    </row>
    <row r="10534" spans="7:7">
      <c r="G10534" s="14"/>
    </row>
    <row r="10535" spans="7:7">
      <c r="G10535" s="14"/>
    </row>
    <row r="10536" spans="7:7">
      <c r="G10536" s="14"/>
    </row>
    <row r="10537" spans="7:7">
      <c r="G10537" s="14"/>
    </row>
    <row r="10538" spans="7:7">
      <c r="G10538" s="14"/>
    </row>
    <row r="10539" spans="7:7">
      <c r="G10539" s="14"/>
    </row>
    <row r="10540" spans="7:7">
      <c r="G10540" s="14"/>
    </row>
    <row r="10541" spans="7:7">
      <c r="G10541" s="14"/>
    </row>
    <row r="10542" spans="7:7">
      <c r="G10542" s="14"/>
    </row>
    <row r="10543" spans="7:7">
      <c r="G10543" s="14"/>
    </row>
    <row r="10544" spans="7:7">
      <c r="G10544" s="14"/>
    </row>
    <row r="10545" spans="7:7">
      <c r="G10545" s="14"/>
    </row>
    <row r="10546" spans="7:7">
      <c r="G10546" s="14"/>
    </row>
    <row r="10547" spans="7:7">
      <c r="G10547" s="14"/>
    </row>
    <row r="10548" spans="7:7">
      <c r="G10548" s="14"/>
    </row>
    <row r="10549" spans="7:7">
      <c r="G10549" s="14"/>
    </row>
    <row r="10550" spans="7:7">
      <c r="G10550" s="14"/>
    </row>
    <row r="10551" spans="7:7">
      <c r="G10551" s="14"/>
    </row>
    <row r="10552" spans="7:7">
      <c r="G10552" s="14"/>
    </row>
    <row r="10553" spans="7:7">
      <c r="G10553" s="14"/>
    </row>
    <row r="10554" spans="7:7">
      <c r="G10554" s="14"/>
    </row>
    <row r="10555" spans="7:7">
      <c r="G10555" s="14"/>
    </row>
    <row r="10556" spans="7:7">
      <c r="G10556" s="14"/>
    </row>
    <row r="10557" spans="7:7">
      <c r="G10557" s="14"/>
    </row>
    <row r="10558" spans="7:7">
      <c r="G10558" s="14"/>
    </row>
    <row r="10559" spans="7:7">
      <c r="G10559" s="14"/>
    </row>
    <row r="10560" spans="7:7">
      <c r="G10560" s="14"/>
    </row>
    <row r="10561" spans="7:7">
      <c r="G10561" s="14"/>
    </row>
    <row r="10562" spans="7:7">
      <c r="G10562" s="14"/>
    </row>
    <row r="10563" spans="7:7">
      <c r="G10563" s="14"/>
    </row>
    <row r="10564" spans="7:7">
      <c r="G10564" s="14"/>
    </row>
    <row r="10565" spans="7:7">
      <c r="G10565" s="14"/>
    </row>
    <row r="10566" spans="7:7">
      <c r="G10566" s="14"/>
    </row>
    <row r="10567" spans="7:7">
      <c r="G10567" s="14"/>
    </row>
    <row r="10568" spans="7:7">
      <c r="G10568" s="14"/>
    </row>
    <row r="10569" spans="7:7">
      <c r="G10569" s="14"/>
    </row>
    <row r="10570" spans="7:7">
      <c r="G10570" s="14"/>
    </row>
    <row r="10571" spans="7:7">
      <c r="G10571" s="14"/>
    </row>
    <row r="10572" spans="7:7">
      <c r="G10572" s="14"/>
    </row>
    <row r="10573" spans="7:7">
      <c r="G10573" s="14"/>
    </row>
    <row r="10574" spans="7:7">
      <c r="G10574" s="14"/>
    </row>
    <row r="10575" spans="7:7">
      <c r="G10575" s="14"/>
    </row>
    <row r="10576" spans="7:7">
      <c r="G10576" s="14"/>
    </row>
    <row r="10577" spans="7:7">
      <c r="G10577" s="14"/>
    </row>
    <row r="10578" spans="7:7">
      <c r="G10578" s="14"/>
    </row>
    <row r="10579" spans="7:7">
      <c r="G10579" s="14"/>
    </row>
    <row r="10580" spans="7:7">
      <c r="G10580" s="14"/>
    </row>
    <row r="10581" spans="7:7">
      <c r="G10581" s="14"/>
    </row>
    <row r="10582" spans="7:7">
      <c r="G10582" s="14"/>
    </row>
    <row r="10583" spans="7:7">
      <c r="G10583" s="14"/>
    </row>
    <row r="10584" spans="7:7">
      <c r="G10584" s="14"/>
    </row>
    <row r="10585" spans="7:7">
      <c r="G10585" s="14"/>
    </row>
    <row r="10586" spans="7:7">
      <c r="G10586" s="14"/>
    </row>
    <row r="10587" spans="7:7">
      <c r="G10587" s="14"/>
    </row>
    <row r="10588" spans="7:7">
      <c r="G10588" s="14"/>
    </row>
    <row r="10589" spans="7:7">
      <c r="G10589" s="14"/>
    </row>
    <row r="10590" spans="7:7">
      <c r="G10590" s="14"/>
    </row>
    <row r="10591" spans="7:7">
      <c r="G10591" s="14"/>
    </row>
    <row r="10592" spans="7:7">
      <c r="G10592" s="14"/>
    </row>
    <row r="10593" spans="7:7">
      <c r="G10593" s="14"/>
    </row>
    <row r="10594" spans="7:7">
      <c r="G10594" s="14"/>
    </row>
    <row r="10595" spans="7:7">
      <c r="G10595" s="14"/>
    </row>
    <row r="10596" spans="7:7">
      <c r="G10596" s="14"/>
    </row>
    <row r="10597" spans="7:7">
      <c r="G10597" s="14"/>
    </row>
    <row r="10598" spans="7:7">
      <c r="G10598" s="14"/>
    </row>
    <row r="10599" spans="7:7">
      <c r="G10599" s="14"/>
    </row>
    <row r="10600" spans="7:7">
      <c r="G10600" s="14"/>
    </row>
    <row r="10601" spans="7:7">
      <c r="G10601" s="14"/>
    </row>
    <row r="10602" spans="7:7">
      <c r="G10602" s="14"/>
    </row>
    <row r="10603" spans="7:7">
      <c r="G10603" s="14"/>
    </row>
    <row r="10604" spans="7:7">
      <c r="G10604" s="14"/>
    </row>
    <row r="10605" spans="7:7">
      <c r="G10605" s="14"/>
    </row>
    <row r="10606" spans="7:7">
      <c r="G10606" s="14"/>
    </row>
    <row r="10607" spans="7:7">
      <c r="G10607" s="14"/>
    </row>
    <row r="10608" spans="7:7">
      <c r="G10608" s="14"/>
    </row>
    <row r="10609" spans="7:7">
      <c r="G10609" s="14"/>
    </row>
    <row r="10610" spans="7:7">
      <c r="G10610" s="14"/>
    </row>
    <row r="10611" spans="7:7">
      <c r="G10611" s="14"/>
    </row>
    <row r="10612" spans="7:7">
      <c r="G10612" s="14"/>
    </row>
    <row r="10613" spans="7:7">
      <c r="G10613" s="14"/>
    </row>
    <row r="10614" spans="7:7">
      <c r="G10614" s="14"/>
    </row>
    <row r="10615" spans="7:7">
      <c r="G10615" s="14"/>
    </row>
    <row r="10616" spans="7:7">
      <c r="G10616" s="14"/>
    </row>
    <row r="10617" spans="7:7">
      <c r="G10617" s="14"/>
    </row>
    <row r="10618" spans="7:7">
      <c r="G10618" s="14"/>
    </row>
    <row r="10619" spans="7:7">
      <c r="G10619" s="14"/>
    </row>
    <row r="10620" spans="7:7">
      <c r="G10620" s="14"/>
    </row>
    <row r="10621" spans="7:7">
      <c r="G10621" s="14"/>
    </row>
    <row r="10622" spans="7:7">
      <c r="G10622" s="14"/>
    </row>
    <row r="10623" spans="7:7">
      <c r="G10623" s="14"/>
    </row>
    <row r="10624" spans="7:7">
      <c r="G10624" s="14"/>
    </row>
    <row r="10625" spans="7:7">
      <c r="G10625" s="14"/>
    </row>
    <row r="10626" spans="7:7">
      <c r="G10626" s="14"/>
    </row>
    <row r="10627" spans="7:7">
      <c r="G10627" s="14"/>
    </row>
    <row r="10628" spans="7:7">
      <c r="G10628" s="14"/>
    </row>
    <row r="10629" spans="7:7">
      <c r="G10629" s="14"/>
    </row>
    <row r="10630" spans="7:7">
      <c r="G10630" s="14"/>
    </row>
    <row r="10631" spans="7:7">
      <c r="G10631" s="14"/>
    </row>
    <row r="10632" spans="7:7">
      <c r="G10632" s="14"/>
    </row>
    <row r="10633" spans="7:7">
      <c r="G10633" s="14"/>
    </row>
    <row r="10634" spans="7:7">
      <c r="G10634" s="14"/>
    </row>
    <row r="10635" spans="7:7">
      <c r="G10635" s="14"/>
    </row>
    <row r="10636" spans="7:7">
      <c r="G10636" s="14"/>
    </row>
    <row r="10637" spans="7:7">
      <c r="G10637" s="14"/>
    </row>
    <row r="10638" spans="7:7">
      <c r="G10638" s="14"/>
    </row>
    <row r="10639" spans="7:7">
      <c r="G10639" s="14"/>
    </row>
    <row r="10640" spans="7:7">
      <c r="G10640" s="14"/>
    </row>
    <row r="10641" spans="7:7">
      <c r="G10641" s="14"/>
    </row>
    <row r="10642" spans="7:7">
      <c r="G10642" s="14"/>
    </row>
    <row r="10643" spans="7:7">
      <c r="G10643" s="14"/>
    </row>
    <row r="10644" spans="7:7">
      <c r="G10644" s="14"/>
    </row>
    <row r="10645" spans="7:7">
      <c r="G10645" s="14"/>
    </row>
    <row r="10646" spans="7:7">
      <c r="G10646" s="14"/>
    </row>
    <row r="10647" spans="7:7">
      <c r="G10647" s="14"/>
    </row>
    <row r="10648" spans="7:7">
      <c r="G10648" s="14"/>
    </row>
    <row r="10649" spans="7:7">
      <c r="G10649" s="14"/>
    </row>
    <row r="10650" spans="7:7">
      <c r="G10650" s="14"/>
    </row>
    <row r="10651" spans="7:7">
      <c r="G10651" s="14"/>
    </row>
    <row r="10652" spans="7:7">
      <c r="G10652" s="14"/>
    </row>
    <row r="10653" spans="7:7">
      <c r="G10653" s="14"/>
    </row>
    <row r="10654" spans="7:7">
      <c r="G10654" s="14"/>
    </row>
    <row r="10655" spans="7:7">
      <c r="G10655" s="14"/>
    </row>
    <row r="10656" spans="7:7">
      <c r="G10656" s="14"/>
    </row>
    <row r="10657" spans="7:7">
      <c r="G10657" s="14"/>
    </row>
    <row r="10658" spans="7:7">
      <c r="G10658" s="14"/>
    </row>
    <row r="10659" spans="7:7">
      <c r="G10659" s="14"/>
    </row>
    <row r="10660" spans="7:7">
      <c r="G10660" s="14"/>
    </row>
    <row r="10661" spans="7:7">
      <c r="G10661" s="14"/>
    </row>
    <row r="10662" spans="7:7">
      <c r="G10662" s="14"/>
    </row>
    <row r="10663" spans="7:7">
      <c r="G10663" s="14"/>
    </row>
    <row r="10664" spans="7:7">
      <c r="G10664" s="14"/>
    </row>
    <row r="10665" spans="7:7">
      <c r="G10665" s="14"/>
    </row>
    <row r="10666" spans="7:7">
      <c r="G10666" s="14"/>
    </row>
    <row r="10667" spans="7:7">
      <c r="G10667" s="14"/>
    </row>
    <row r="10668" spans="7:7">
      <c r="G10668" s="14"/>
    </row>
    <row r="10669" spans="7:7">
      <c r="G10669" s="14"/>
    </row>
    <row r="10670" spans="7:7">
      <c r="G10670" s="14"/>
    </row>
    <row r="10671" spans="7:7">
      <c r="G10671" s="14"/>
    </row>
    <row r="10672" spans="7:7">
      <c r="G10672" s="14"/>
    </row>
    <row r="10673" spans="7:7">
      <c r="G10673" s="14"/>
    </row>
    <row r="10674" spans="7:7">
      <c r="G10674" s="14"/>
    </row>
    <row r="10675" spans="7:7">
      <c r="G10675" s="14"/>
    </row>
    <row r="10676" spans="7:7">
      <c r="G10676" s="14"/>
    </row>
    <row r="10677" spans="7:7">
      <c r="G10677" s="14"/>
    </row>
    <row r="10678" spans="7:7">
      <c r="G10678" s="14"/>
    </row>
    <row r="10679" spans="7:7">
      <c r="G10679" s="14"/>
    </row>
    <row r="10680" spans="7:7">
      <c r="G10680" s="14"/>
    </row>
    <row r="10681" spans="7:7">
      <c r="G10681" s="14"/>
    </row>
    <row r="10682" spans="7:7">
      <c r="G10682" s="14"/>
    </row>
    <row r="10683" spans="7:7">
      <c r="G10683" s="14"/>
    </row>
    <row r="10684" spans="7:7">
      <c r="G10684" s="14"/>
    </row>
    <row r="10685" spans="7:7">
      <c r="G10685" s="14"/>
    </row>
    <row r="10686" spans="7:7">
      <c r="G10686" s="14"/>
    </row>
    <row r="10687" spans="7:7">
      <c r="G10687" s="14"/>
    </row>
    <row r="10688" spans="7:7">
      <c r="G10688" s="14"/>
    </row>
    <row r="10689" spans="7:7">
      <c r="G10689" s="14"/>
    </row>
    <row r="10690" spans="7:7">
      <c r="G10690" s="14"/>
    </row>
    <row r="10691" spans="7:7">
      <c r="G10691" s="14"/>
    </row>
    <row r="10692" spans="7:7">
      <c r="G10692" s="14"/>
    </row>
    <row r="10693" spans="7:7">
      <c r="G10693" s="14"/>
    </row>
    <row r="10694" spans="7:7">
      <c r="G10694" s="14"/>
    </row>
    <row r="10695" spans="7:7">
      <c r="G10695" s="14"/>
    </row>
    <row r="10696" spans="7:7">
      <c r="G10696" s="14"/>
    </row>
    <row r="10697" spans="7:7">
      <c r="G10697" s="14"/>
    </row>
    <row r="10698" spans="7:7">
      <c r="G10698" s="14"/>
    </row>
    <row r="10699" spans="7:7">
      <c r="G10699" s="14"/>
    </row>
    <row r="10700" spans="7:7">
      <c r="G10700" s="14"/>
    </row>
    <row r="10701" spans="7:7">
      <c r="G10701" s="14"/>
    </row>
    <row r="10702" spans="7:7">
      <c r="G10702" s="14"/>
    </row>
    <row r="10703" spans="7:7">
      <c r="G10703" s="14"/>
    </row>
    <row r="10704" spans="7:7">
      <c r="G10704" s="14"/>
    </row>
    <row r="10705" spans="7:7">
      <c r="G10705" s="14"/>
    </row>
    <row r="10706" spans="7:7">
      <c r="G10706" s="14"/>
    </row>
    <row r="10707" spans="7:7">
      <c r="G10707" s="14"/>
    </row>
    <row r="10708" spans="7:7">
      <c r="G10708" s="14"/>
    </row>
    <row r="10709" spans="7:7">
      <c r="G10709" s="14"/>
    </row>
    <row r="10710" spans="7:7">
      <c r="G10710" s="14"/>
    </row>
    <row r="10711" spans="7:7">
      <c r="G10711" s="14"/>
    </row>
    <row r="10712" spans="7:7">
      <c r="G10712" s="14"/>
    </row>
    <row r="10713" spans="7:7">
      <c r="G10713" s="14"/>
    </row>
    <row r="10714" spans="7:7">
      <c r="G10714" s="14"/>
    </row>
    <row r="10715" spans="7:7">
      <c r="G10715" s="14"/>
    </row>
    <row r="10716" spans="7:7">
      <c r="G10716" s="14"/>
    </row>
    <row r="10717" spans="7:7">
      <c r="G10717" s="14"/>
    </row>
    <row r="10718" spans="7:7">
      <c r="G10718" s="14"/>
    </row>
    <row r="10719" spans="7:7">
      <c r="G10719" s="14"/>
    </row>
    <row r="10720" spans="7:7">
      <c r="G10720" s="14"/>
    </row>
    <row r="10721" spans="7:7">
      <c r="G10721" s="14"/>
    </row>
    <row r="10722" spans="7:7">
      <c r="G10722" s="14"/>
    </row>
    <row r="10723" spans="7:7">
      <c r="G10723" s="14"/>
    </row>
    <row r="10724" spans="7:7">
      <c r="G10724" s="14"/>
    </row>
    <row r="10725" spans="7:7">
      <c r="G10725" s="14"/>
    </row>
    <row r="10726" spans="7:7">
      <c r="G10726" s="14"/>
    </row>
    <row r="10727" spans="7:7">
      <c r="G10727" s="14"/>
    </row>
    <row r="10728" spans="7:7">
      <c r="G10728" s="14"/>
    </row>
    <row r="10729" spans="7:7">
      <c r="G10729" s="14"/>
    </row>
    <row r="10730" spans="7:7">
      <c r="G10730" s="14"/>
    </row>
    <row r="10731" spans="7:7">
      <c r="G10731" s="14"/>
    </row>
    <row r="10732" spans="7:7">
      <c r="G10732" s="14"/>
    </row>
    <row r="10733" spans="7:7">
      <c r="G10733" s="14"/>
    </row>
    <row r="10734" spans="7:7">
      <c r="G10734" s="14"/>
    </row>
    <row r="10735" spans="7:7">
      <c r="G10735" s="14"/>
    </row>
    <row r="10736" spans="7:7">
      <c r="G10736" s="14"/>
    </row>
    <row r="10737" spans="7:7">
      <c r="G10737" s="14"/>
    </row>
    <row r="10738" spans="7:7">
      <c r="G10738" s="14"/>
    </row>
    <row r="10739" spans="7:7">
      <c r="G10739" s="14"/>
    </row>
    <row r="10740" spans="7:7">
      <c r="G10740" s="14"/>
    </row>
    <row r="10741" spans="7:7">
      <c r="G10741" s="14"/>
    </row>
    <row r="10742" spans="7:7">
      <c r="G10742" s="14"/>
    </row>
    <row r="10743" spans="7:7">
      <c r="G10743" s="14"/>
    </row>
    <row r="10744" spans="7:7">
      <c r="G10744" s="14"/>
    </row>
    <row r="10745" spans="7:7">
      <c r="G10745" s="14"/>
    </row>
    <row r="10746" spans="7:7">
      <c r="G10746" s="14"/>
    </row>
    <row r="10747" spans="7:7">
      <c r="G10747" s="14"/>
    </row>
    <row r="10748" spans="7:7">
      <c r="G10748" s="14"/>
    </row>
    <row r="10749" spans="7:7">
      <c r="G10749" s="14"/>
    </row>
    <row r="10750" spans="7:7">
      <c r="G10750" s="14"/>
    </row>
    <row r="10751" spans="7:7">
      <c r="G10751" s="14"/>
    </row>
    <row r="10752" spans="7:7">
      <c r="G10752" s="14"/>
    </row>
    <row r="10753" spans="7:7">
      <c r="G10753" s="14"/>
    </row>
    <row r="10754" spans="7:7">
      <c r="G10754" s="14"/>
    </row>
    <row r="10755" spans="7:7">
      <c r="G10755" s="14"/>
    </row>
    <row r="10756" spans="7:7">
      <c r="G10756" s="14"/>
    </row>
    <row r="10757" spans="7:7">
      <c r="G10757" s="14"/>
    </row>
    <row r="10758" spans="7:7">
      <c r="G10758" s="14"/>
    </row>
    <row r="10759" spans="7:7">
      <c r="G10759" s="14"/>
    </row>
    <row r="10760" spans="7:7">
      <c r="G10760" s="14"/>
    </row>
    <row r="10761" spans="7:7">
      <c r="G10761" s="14"/>
    </row>
    <row r="10762" spans="7:7">
      <c r="G10762" s="14"/>
    </row>
    <row r="10763" spans="7:7">
      <c r="G10763" s="14"/>
    </row>
    <row r="10764" spans="7:7">
      <c r="G10764" s="14"/>
    </row>
    <row r="10765" spans="7:7">
      <c r="G10765" s="14"/>
    </row>
    <row r="10766" spans="7:7">
      <c r="G10766" s="14"/>
    </row>
    <row r="10767" spans="7:7">
      <c r="G10767" s="14"/>
    </row>
    <row r="10768" spans="7:7">
      <c r="G10768" s="14"/>
    </row>
    <row r="10769" spans="7:7">
      <c r="G10769" s="14"/>
    </row>
    <row r="10770" spans="7:7">
      <c r="G10770" s="14"/>
    </row>
    <row r="10771" spans="7:7">
      <c r="G10771" s="14"/>
    </row>
    <row r="10772" spans="7:7">
      <c r="G10772" s="14"/>
    </row>
    <row r="10773" spans="7:7">
      <c r="G10773" s="14"/>
    </row>
    <row r="10774" spans="7:7">
      <c r="G10774" s="14"/>
    </row>
    <row r="10775" spans="7:7">
      <c r="G10775" s="14"/>
    </row>
    <row r="10776" spans="7:7">
      <c r="G10776" s="14"/>
    </row>
    <row r="10777" spans="7:7">
      <c r="G10777" s="14"/>
    </row>
    <row r="10778" spans="7:7">
      <c r="G10778" s="14"/>
    </row>
    <row r="10779" spans="7:7">
      <c r="G10779" s="14"/>
    </row>
    <row r="10780" spans="7:7">
      <c r="G10780" s="14"/>
    </row>
    <row r="10781" spans="7:7">
      <c r="G10781" s="14"/>
    </row>
    <row r="10782" spans="7:7">
      <c r="G10782" s="14"/>
    </row>
    <row r="10783" spans="7:7">
      <c r="G10783" s="14"/>
    </row>
    <row r="10784" spans="7:7">
      <c r="G10784" s="14"/>
    </row>
    <row r="10785" spans="7:7">
      <c r="G10785" s="14"/>
    </row>
    <row r="10786" spans="7:7">
      <c r="G10786" s="14"/>
    </row>
    <row r="10787" spans="7:7">
      <c r="G10787" s="14"/>
    </row>
    <row r="10788" spans="7:7">
      <c r="G10788" s="14"/>
    </row>
    <row r="10789" spans="7:7">
      <c r="G10789" s="14"/>
    </row>
    <row r="10790" spans="7:7">
      <c r="G10790" s="14"/>
    </row>
    <row r="10791" spans="7:7">
      <c r="G10791" s="14"/>
    </row>
    <row r="10792" spans="7:7">
      <c r="G10792" s="14"/>
    </row>
    <row r="10793" spans="7:7">
      <c r="G10793" s="14"/>
    </row>
    <row r="10794" spans="7:7">
      <c r="G10794" s="14"/>
    </row>
    <row r="10795" spans="7:7">
      <c r="G10795" s="14"/>
    </row>
    <row r="10796" spans="7:7">
      <c r="G10796" s="14"/>
    </row>
    <row r="10797" spans="7:7">
      <c r="G10797" s="14"/>
    </row>
    <row r="10798" spans="7:7">
      <c r="G10798" s="14"/>
    </row>
    <row r="10799" spans="7:7">
      <c r="G10799" s="14"/>
    </row>
    <row r="10800" spans="7:7">
      <c r="G10800" s="14"/>
    </row>
    <row r="10801" spans="7:7">
      <c r="G10801" s="14"/>
    </row>
    <row r="10802" spans="7:7">
      <c r="G10802" s="14"/>
    </row>
    <row r="10803" spans="7:7">
      <c r="G10803" s="14"/>
    </row>
    <row r="10804" spans="7:7">
      <c r="G10804" s="14"/>
    </row>
    <row r="10805" spans="7:7">
      <c r="G10805" s="14"/>
    </row>
    <row r="10806" spans="7:7">
      <c r="G10806" s="14"/>
    </row>
    <row r="10807" spans="7:7">
      <c r="G10807" s="14"/>
    </row>
    <row r="10808" spans="7:7">
      <c r="G10808" s="14"/>
    </row>
    <row r="10809" spans="7:7">
      <c r="G10809" s="14"/>
    </row>
    <row r="10810" spans="7:7">
      <c r="G10810" s="14"/>
    </row>
    <row r="10811" spans="7:7">
      <c r="G10811" s="14"/>
    </row>
    <row r="10812" spans="7:7">
      <c r="G10812" s="14"/>
    </row>
    <row r="10813" spans="7:7">
      <c r="G10813" s="14"/>
    </row>
    <row r="10814" spans="7:7">
      <c r="G10814" s="14"/>
    </row>
    <row r="10815" spans="7:7">
      <c r="G10815" s="14"/>
    </row>
    <row r="10816" spans="7:7">
      <c r="G10816" s="14"/>
    </row>
    <row r="10817" spans="7:7">
      <c r="G10817" s="14"/>
    </row>
    <row r="10818" spans="7:7">
      <c r="G10818" s="14"/>
    </row>
    <row r="10819" spans="7:7">
      <c r="G10819" s="14"/>
    </row>
    <row r="10820" spans="7:7">
      <c r="G10820" s="14"/>
    </row>
    <row r="10821" spans="7:7">
      <c r="G10821" s="14"/>
    </row>
    <row r="10822" spans="7:7">
      <c r="G10822" s="14"/>
    </row>
    <row r="10823" spans="7:7">
      <c r="G10823" s="14"/>
    </row>
    <row r="10824" spans="7:7">
      <c r="G10824" s="14"/>
    </row>
    <row r="10825" spans="7:7">
      <c r="G10825" s="14"/>
    </row>
    <row r="10826" spans="7:7">
      <c r="G10826" s="14"/>
    </row>
    <row r="10827" spans="7:7">
      <c r="G10827" s="14"/>
    </row>
    <row r="10828" spans="7:7">
      <c r="G10828" s="14"/>
    </row>
    <row r="10829" spans="7:7">
      <c r="G10829" s="14"/>
    </row>
    <row r="10830" spans="7:7">
      <c r="G10830" s="14"/>
    </row>
    <row r="10831" spans="7:7">
      <c r="G10831" s="14"/>
    </row>
    <row r="10832" spans="7:7">
      <c r="G10832" s="14"/>
    </row>
    <row r="10833" spans="7:7">
      <c r="G10833" s="14"/>
    </row>
    <row r="10834" spans="7:7">
      <c r="G10834" s="14"/>
    </row>
    <row r="10835" spans="7:7">
      <c r="G10835" s="14"/>
    </row>
    <row r="10836" spans="7:7">
      <c r="G10836" s="14"/>
    </row>
    <row r="10837" spans="7:7">
      <c r="G10837" s="14"/>
    </row>
    <row r="10838" spans="7:7">
      <c r="G10838" s="14"/>
    </row>
    <row r="10839" spans="7:7">
      <c r="G10839" s="14"/>
    </row>
    <row r="10840" spans="7:7">
      <c r="G10840" s="14"/>
    </row>
    <row r="10841" spans="7:7">
      <c r="G10841" s="14"/>
    </row>
    <row r="10842" spans="7:7">
      <c r="G10842" s="14"/>
    </row>
    <row r="10843" spans="7:7">
      <c r="G10843" s="14"/>
    </row>
    <row r="10844" spans="7:7">
      <c r="G10844" s="14"/>
    </row>
    <row r="10845" spans="7:7">
      <c r="G10845" s="14"/>
    </row>
    <row r="10846" spans="7:7">
      <c r="G10846" s="14"/>
    </row>
    <row r="10847" spans="7:7">
      <c r="G10847" s="14"/>
    </row>
    <row r="10848" spans="7:7">
      <c r="G10848" s="14"/>
    </row>
    <row r="10849" spans="7:7">
      <c r="G10849" s="14"/>
    </row>
    <row r="10850" spans="7:7">
      <c r="G10850" s="14"/>
    </row>
    <row r="10851" spans="7:7">
      <c r="G10851" s="14"/>
    </row>
    <row r="10852" spans="7:7">
      <c r="G10852" s="14"/>
    </row>
    <row r="10853" spans="7:7">
      <c r="G10853" s="14"/>
    </row>
    <row r="10854" spans="7:7">
      <c r="G10854" s="14"/>
    </row>
    <row r="10855" spans="7:7">
      <c r="G10855" s="14"/>
    </row>
    <row r="10856" spans="7:7">
      <c r="G10856" s="14"/>
    </row>
    <row r="10857" spans="7:7">
      <c r="G10857" s="14"/>
    </row>
    <row r="10858" spans="7:7">
      <c r="G10858" s="14"/>
    </row>
    <row r="10859" spans="7:7">
      <c r="G10859" s="14"/>
    </row>
    <row r="10860" spans="7:7">
      <c r="G10860" s="14"/>
    </row>
    <row r="10861" spans="7:7">
      <c r="G10861" s="14"/>
    </row>
    <row r="10862" spans="7:7">
      <c r="G10862" s="14"/>
    </row>
    <row r="10863" spans="7:7">
      <c r="G10863" s="14"/>
    </row>
    <row r="10864" spans="7:7">
      <c r="G10864" s="14"/>
    </row>
    <row r="10865" spans="7:7">
      <c r="G10865" s="14"/>
    </row>
    <row r="10866" spans="7:7">
      <c r="G10866" s="14"/>
    </row>
    <row r="10867" spans="7:7">
      <c r="G10867" s="14"/>
    </row>
    <row r="10868" spans="7:7">
      <c r="G10868" s="14"/>
    </row>
    <row r="10869" spans="7:7">
      <c r="G10869" s="14"/>
    </row>
    <row r="10870" spans="7:7">
      <c r="G10870" s="14"/>
    </row>
    <row r="10871" spans="7:7">
      <c r="G10871" s="14"/>
    </row>
    <row r="10872" spans="7:7">
      <c r="G10872" s="14"/>
    </row>
    <row r="10873" spans="7:7">
      <c r="G10873" s="14"/>
    </row>
    <row r="10874" spans="7:7">
      <c r="G10874" s="14"/>
    </row>
    <row r="10875" spans="7:7">
      <c r="G10875" s="14"/>
    </row>
    <row r="10876" spans="7:7">
      <c r="G10876" s="14"/>
    </row>
    <row r="10877" spans="7:7">
      <c r="G10877" s="14"/>
    </row>
    <row r="10878" spans="7:7">
      <c r="G10878" s="14"/>
    </row>
    <row r="10879" spans="7:7">
      <c r="G10879" s="14"/>
    </row>
    <row r="10880" spans="7:7">
      <c r="G10880" s="14"/>
    </row>
    <row r="10881" spans="7:7">
      <c r="G10881" s="14"/>
    </row>
    <row r="10882" spans="7:7">
      <c r="G10882" s="14"/>
    </row>
    <row r="10883" spans="7:7">
      <c r="G10883" s="14"/>
    </row>
    <row r="10884" spans="7:7">
      <c r="G10884" s="14"/>
    </row>
    <row r="10885" spans="7:7">
      <c r="G10885" s="14"/>
    </row>
    <row r="10886" spans="7:7">
      <c r="G10886" s="14"/>
    </row>
    <row r="10887" spans="7:7">
      <c r="G10887" s="14"/>
    </row>
    <row r="10888" spans="7:7">
      <c r="G10888" s="14"/>
    </row>
    <row r="10889" spans="7:7">
      <c r="G10889" s="14"/>
    </row>
    <row r="10890" spans="7:7">
      <c r="G10890" s="14"/>
    </row>
    <row r="10891" spans="7:7">
      <c r="G10891" s="14"/>
    </row>
    <row r="10892" spans="7:7">
      <c r="G10892" s="14"/>
    </row>
    <row r="10893" spans="7:7">
      <c r="G10893" s="14"/>
    </row>
    <row r="10894" spans="7:7">
      <c r="G10894" s="14"/>
    </row>
    <row r="10895" spans="7:7">
      <c r="G10895" s="14"/>
    </row>
    <row r="10896" spans="7:7">
      <c r="G10896" s="14"/>
    </row>
    <row r="10897" spans="7:7">
      <c r="G10897" s="14"/>
    </row>
    <row r="10898" spans="7:7">
      <c r="G10898" s="14"/>
    </row>
    <row r="10899" spans="7:7">
      <c r="G10899" s="14"/>
    </row>
    <row r="10900" spans="7:7">
      <c r="G10900" s="14"/>
    </row>
    <row r="10901" spans="7:7">
      <c r="G10901" s="14"/>
    </row>
    <row r="10902" spans="7:7">
      <c r="G10902" s="14"/>
    </row>
    <row r="10903" spans="7:7">
      <c r="G10903" s="14"/>
    </row>
    <row r="10904" spans="7:7">
      <c r="G10904" s="14"/>
    </row>
    <row r="10905" spans="7:7">
      <c r="G10905" s="14"/>
    </row>
    <row r="10906" spans="7:7">
      <c r="G10906" s="14"/>
    </row>
    <row r="10907" spans="7:7">
      <c r="G10907" s="14"/>
    </row>
    <row r="10908" spans="7:7">
      <c r="G10908" s="14"/>
    </row>
    <row r="10909" spans="7:7">
      <c r="G10909" s="14"/>
    </row>
    <row r="10910" spans="7:7">
      <c r="G10910" s="14"/>
    </row>
    <row r="10911" spans="7:7">
      <c r="G10911" s="14"/>
    </row>
    <row r="10912" spans="7:7">
      <c r="G10912" s="14"/>
    </row>
    <row r="10913" spans="7:7">
      <c r="G10913" s="14"/>
    </row>
    <row r="10914" spans="7:7">
      <c r="G10914" s="14"/>
    </row>
    <row r="10915" spans="7:7">
      <c r="G10915" s="14"/>
    </row>
    <row r="10916" spans="7:7">
      <c r="G10916" s="14"/>
    </row>
    <row r="10917" spans="7:7">
      <c r="G10917" s="14"/>
    </row>
    <row r="10918" spans="7:7">
      <c r="G10918" s="14"/>
    </row>
    <row r="10919" spans="7:7">
      <c r="G10919" s="14"/>
    </row>
    <row r="10920" spans="7:7">
      <c r="G10920" s="14"/>
    </row>
    <row r="10921" spans="7:7">
      <c r="G10921" s="14"/>
    </row>
    <row r="10922" spans="7:7">
      <c r="G10922" s="14"/>
    </row>
    <row r="10923" spans="7:7">
      <c r="G10923" s="14"/>
    </row>
    <row r="10924" spans="7:7">
      <c r="G10924" s="14"/>
    </row>
    <row r="10925" spans="7:7">
      <c r="G10925" s="14"/>
    </row>
    <row r="10926" spans="7:7">
      <c r="G10926" s="14"/>
    </row>
    <row r="10927" spans="7:7">
      <c r="G10927" s="14"/>
    </row>
    <row r="10928" spans="7:7">
      <c r="G10928" s="14"/>
    </row>
    <row r="10929" spans="7:7">
      <c r="G10929" s="14"/>
    </row>
    <row r="10930" spans="7:7">
      <c r="G10930" s="14"/>
    </row>
    <row r="10931" spans="7:7">
      <c r="G10931" s="14"/>
    </row>
    <row r="10932" spans="7:7">
      <c r="G10932" s="14"/>
    </row>
    <row r="10933" spans="7:7">
      <c r="G10933" s="14"/>
    </row>
    <row r="10934" spans="7:7">
      <c r="G10934" s="14"/>
    </row>
    <row r="10935" spans="7:7">
      <c r="G10935" s="14"/>
    </row>
    <row r="10936" spans="7:7">
      <c r="G10936" s="14"/>
    </row>
    <row r="10937" spans="7:7">
      <c r="G10937" s="14"/>
    </row>
    <row r="10938" spans="7:7">
      <c r="G10938" s="14"/>
    </row>
    <row r="10939" spans="7:7">
      <c r="G10939" s="14"/>
    </row>
    <row r="10940" spans="7:7">
      <c r="G10940" s="14"/>
    </row>
    <row r="10941" spans="7:7">
      <c r="G10941" s="14"/>
    </row>
    <row r="10942" spans="7:7">
      <c r="G10942" s="14"/>
    </row>
    <row r="10943" spans="7:7">
      <c r="G10943" s="14"/>
    </row>
    <row r="10944" spans="7:7">
      <c r="G10944" s="14"/>
    </row>
    <row r="10945" spans="7:7">
      <c r="G10945" s="14"/>
    </row>
    <row r="10946" spans="7:7">
      <c r="G10946" s="14"/>
    </row>
    <row r="10947" spans="7:7">
      <c r="G10947" s="14"/>
    </row>
    <row r="10948" spans="7:7">
      <c r="G10948" s="14"/>
    </row>
    <row r="10949" spans="7:7">
      <c r="G10949" s="14"/>
    </row>
    <row r="10950" spans="7:7">
      <c r="G10950" s="14"/>
    </row>
    <row r="10951" spans="7:7">
      <c r="G10951" s="14"/>
    </row>
    <row r="10952" spans="7:7">
      <c r="G10952" s="14"/>
    </row>
    <row r="10953" spans="7:7">
      <c r="G10953" s="14"/>
    </row>
    <row r="10954" spans="7:7">
      <c r="G10954" s="14"/>
    </row>
    <row r="10955" spans="7:7">
      <c r="G10955" s="14"/>
    </row>
    <row r="10956" spans="7:7">
      <c r="G10956" s="14"/>
    </row>
    <row r="10957" spans="7:7">
      <c r="G10957" s="14"/>
    </row>
    <row r="10958" spans="7:7">
      <c r="G10958" s="14"/>
    </row>
    <row r="10959" spans="7:7">
      <c r="G10959" s="14"/>
    </row>
    <row r="10960" spans="7:7">
      <c r="G10960" s="14"/>
    </row>
    <row r="10961" spans="7:7">
      <c r="G10961" s="14"/>
    </row>
    <row r="10962" spans="7:7">
      <c r="G10962" s="14"/>
    </row>
    <row r="10963" spans="7:7">
      <c r="G10963" s="14"/>
    </row>
    <row r="10964" spans="7:7">
      <c r="G10964" s="14"/>
    </row>
    <row r="10965" spans="7:7">
      <c r="G10965" s="14"/>
    </row>
    <row r="10966" spans="7:7">
      <c r="G10966" s="14"/>
    </row>
    <row r="10967" spans="7:7">
      <c r="G10967" s="14"/>
    </row>
    <row r="10968" spans="7:7">
      <c r="G10968" s="14"/>
    </row>
    <row r="10969" spans="7:7">
      <c r="G10969" s="14"/>
    </row>
    <row r="10970" spans="7:7">
      <c r="G10970" s="14"/>
    </row>
    <row r="10971" spans="7:7">
      <c r="G10971" s="14"/>
    </row>
    <row r="10972" spans="7:7">
      <c r="G10972" s="14"/>
    </row>
    <row r="10973" spans="7:7">
      <c r="G10973" s="14"/>
    </row>
    <row r="10974" spans="7:7">
      <c r="G10974" s="14"/>
    </row>
    <row r="10975" spans="7:7">
      <c r="G10975" s="14"/>
    </row>
    <row r="10976" spans="7:7">
      <c r="G10976" s="14"/>
    </row>
    <row r="10977" spans="7:7">
      <c r="G10977" s="14"/>
    </row>
    <row r="10978" spans="7:7">
      <c r="G10978" s="14"/>
    </row>
    <row r="10979" spans="7:7">
      <c r="G10979" s="14"/>
    </row>
    <row r="10980" spans="7:7">
      <c r="G10980" s="14"/>
    </row>
    <row r="10981" spans="7:7">
      <c r="G10981" s="14"/>
    </row>
    <row r="10982" spans="7:7">
      <c r="G10982" s="14"/>
    </row>
    <row r="10983" spans="7:7">
      <c r="G10983" s="14"/>
    </row>
    <row r="10984" spans="7:7">
      <c r="G10984" s="14"/>
    </row>
    <row r="10985" spans="7:7">
      <c r="G10985" s="14"/>
    </row>
    <row r="10986" spans="7:7">
      <c r="G10986" s="14"/>
    </row>
    <row r="10987" spans="7:7">
      <c r="G10987" s="14"/>
    </row>
    <row r="10988" spans="7:7">
      <c r="G10988" s="14"/>
    </row>
    <row r="10989" spans="7:7">
      <c r="G10989" s="14"/>
    </row>
    <row r="10990" spans="7:7">
      <c r="G10990" s="14"/>
    </row>
    <row r="10991" spans="7:7">
      <c r="G10991" s="14"/>
    </row>
    <row r="10992" spans="7:7">
      <c r="G10992" s="14"/>
    </row>
    <row r="10993" spans="7:7">
      <c r="G10993" s="14"/>
    </row>
    <row r="10994" spans="7:7">
      <c r="G10994" s="14"/>
    </row>
    <row r="10995" spans="7:7">
      <c r="G10995" s="14"/>
    </row>
    <row r="10996" spans="7:7">
      <c r="G10996" s="14"/>
    </row>
    <row r="10997" spans="7:7">
      <c r="G10997" s="14"/>
    </row>
    <row r="10998" spans="7:7">
      <c r="G10998" s="14"/>
    </row>
    <row r="10999" spans="7:7">
      <c r="G10999" s="14"/>
    </row>
    <row r="11000" spans="7:7">
      <c r="G11000" s="14"/>
    </row>
    <row r="11001" spans="7:7">
      <c r="G11001" s="14"/>
    </row>
    <row r="11002" spans="7:7">
      <c r="G11002" s="14"/>
    </row>
    <row r="11003" spans="7:7">
      <c r="G11003" s="14"/>
    </row>
    <row r="11004" spans="7:7">
      <c r="G11004" s="14"/>
    </row>
    <row r="11005" spans="7:7">
      <c r="G11005" s="14"/>
    </row>
    <row r="11006" spans="7:7">
      <c r="G11006" s="14"/>
    </row>
    <row r="11007" spans="7:7">
      <c r="G11007" s="14"/>
    </row>
    <row r="11008" spans="7:7">
      <c r="G11008" s="14"/>
    </row>
    <row r="11009" spans="7:7">
      <c r="G11009" s="14"/>
    </row>
    <row r="11010" spans="7:7">
      <c r="G11010" s="14"/>
    </row>
    <row r="11011" spans="7:7">
      <c r="G11011" s="14"/>
    </row>
    <row r="11012" spans="7:7">
      <c r="G11012" s="14"/>
    </row>
    <row r="11013" spans="7:7">
      <c r="G11013" s="14"/>
    </row>
    <row r="11014" spans="7:7">
      <c r="G11014" s="14"/>
    </row>
    <row r="11015" spans="7:7">
      <c r="G11015" s="14"/>
    </row>
    <row r="11016" spans="7:7">
      <c r="G11016" s="14"/>
    </row>
    <row r="11017" spans="7:7">
      <c r="G11017" s="14"/>
    </row>
    <row r="11018" spans="7:7">
      <c r="G11018" s="14"/>
    </row>
    <row r="11019" spans="7:7">
      <c r="G11019" s="14"/>
    </row>
    <row r="11020" spans="7:7">
      <c r="G11020" s="14"/>
    </row>
    <row r="11021" spans="7:7">
      <c r="G11021" s="14"/>
    </row>
    <row r="11022" spans="7:7">
      <c r="G11022" s="14"/>
    </row>
    <row r="11023" spans="7:7">
      <c r="G11023" s="14"/>
    </row>
    <row r="11024" spans="7:7">
      <c r="G11024" s="14"/>
    </row>
    <row r="11025" spans="7:7">
      <c r="G11025" s="14"/>
    </row>
    <row r="11026" spans="7:7">
      <c r="G11026" s="14"/>
    </row>
    <row r="11027" spans="7:7">
      <c r="G11027" s="14"/>
    </row>
    <row r="11028" spans="7:7">
      <c r="G11028" s="14"/>
    </row>
    <row r="11029" spans="7:7">
      <c r="G11029" s="14"/>
    </row>
    <row r="11030" spans="7:7">
      <c r="G11030" s="14"/>
    </row>
    <row r="11031" spans="7:7">
      <c r="G11031" s="14"/>
    </row>
    <row r="11032" spans="7:7">
      <c r="G11032" s="14"/>
    </row>
    <row r="11033" spans="7:7">
      <c r="G11033" s="14"/>
    </row>
    <row r="11034" spans="7:7">
      <c r="G11034" s="14"/>
    </row>
    <row r="11035" spans="7:7">
      <c r="G11035" s="14"/>
    </row>
    <row r="11036" spans="7:7">
      <c r="G11036" s="14"/>
    </row>
    <row r="11037" spans="7:7">
      <c r="G11037" s="14"/>
    </row>
    <row r="11038" spans="7:7">
      <c r="G11038" s="14"/>
    </row>
    <row r="11039" spans="7:7">
      <c r="G11039" s="14"/>
    </row>
    <row r="11040" spans="7:7">
      <c r="G11040" s="14"/>
    </row>
    <row r="11041" spans="7:7">
      <c r="G11041" s="14"/>
    </row>
    <row r="11042" spans="7:7">
      <c r="G11042" s="14"/>
    </row>
    <row r="11043" spans="7:7">
      <c r="G11043" s="14"/>
    </row>
    <row r="11044" spans="7:7">
      <c r="G11044" s="14"/>
    </row>
    <row r="11045" spans="7:7">
      <c r="G11045" s="14"/>
    </row>
    <row r="11046" spans="7:7">
      <c r="G11046" s="14"/>
    </row>
    <row r="11047" spans="7:7">
      <c r="G11047" s="14"/>
    </row>
    <row r="11048" spans="7:7">
      <c r="G11048" s="14"/>
    </row>
    <row r="11049" spans="7:7">
      <c r="G11049" s="14"/>
    </row>
    <row r="11050" spans="7:7">
      <c r="G11050" s="14"/>
    </row>
    <row r="11051" spans="7:7">
      <c r="G11051" s="14"/>
    </row>
    <row r="11052" spans="7:7">
      <c r="G11052" s="14"/>
    </row>
    <row r="11053" spans="7:7">
      <c r="G11053" s="14"/>
    </row>
    <row r="11054" spans="7:7">
      <c r="G11054" s="14"/>
    </row>
    <row r="11055" spans="7:7">
      <c r="G11055" s="14"/>
    </row>
    <row r="11056" spans="7:7">
      <c r="G11056" s="14"/>
    </row>
    <row r="11057" spans="7:7">
      <c r="G11057" s="14"/>
    </row>
    <row r="11058" spans="7:7">
      <c r="G11058" s="14"/>
    </row>
    <row r="11059" spans="7:7">
      <c r="G11059" s="14"/>
    </row>
    <row r="11060" spans="7:7">
      <c r="G11060" s="14"/>
    </row>
    <row r="11061" spans="7:7">
      <c r="G11061" s="14"/>
    </row>
    <row r="11062" spans="7:7">
      <c r="G11062" s="14"/>
    </row>
    <row r="11063" spans="7:7">
      <c r="G11063" s="14"/>
    </row>
    <row r="11064" spans="7:7">
      <c r="G11064" s="14"/>
    </row>
    <row r="11065" spans="7:7">
      <c r="G11065" s="14"/>
    </row>
    <row r="11066" spans="7:7">
      <c r="G11066" s="14"/>
    </row>
    <row r="11067" spans="7:7">
      <c r="G11067" s="14"/>
    </row>
    <row r="11068" spans="7:7">
      <c r="G11068" s="14"/>
    </row>
    <row r="11069" spans="7:7">
      <c r="G11069" s="14"/>
    </row>
    <row r="11070" spans="7:7">
      <c r="G11070" s="14"/>
    </row>
    <row r="11071" spans="7:7">
      <c r="G11071" s="14"/>
    </row>
    <row r="11072" spans="7:7">
      <c r="G11072" s="14"/>
    </row>
    <row r="11073" spans="7:7">
      <c r="G11073" s="14"/>
    </row>
    <row r="11074" spans="7:7">
      <c r="G11074" s="14"/>
    </row>
    <row r="11075" spans="7:7">
      <c r="G11075" s="14"/>
    </row>
    <row r="11076" spans="7:7">
      <c r="G11076" s="14"/>
    </row>
    <row r="11077" spans="7:7">
      <c r="G11077" s="14"/>
    </row>
    <row r="11078" spans="7:7">
      <c r="G11078" s="14"/>
    </row>
    <row r="11079" spans="7:7">
      <c r="G11079" s="14"/>
    </row>
    <row r="11080" spans="7:7">
      <c r="G11080" s="14"/>
    </row>
    <row r="11081" spans="7:7">
      <c r="G11081" s="14"/>
    </row>
    <row r="11082" spans="7:7">
      <c r="G11082" s="14"/>
    </row>
    <row r="11083" spans="7:7">
      <c r="G11083" s="14"/>
    </row>
    <row r="11084" spans="7:7">
      <c r="G11084" s="14"/>
    </row>
    <row r="11085" spans="7:7">
      <c r="G11085" s="14"/>
    </row>
    <row r="11086" spans="7:7">
      <c r="G11086" s="14"/>
    </row>
    <row r="11087" spans="7:7">
      <c r="G11087" s="14"/>
    </row>
    <row r="11088" spans="7:7">
      <c r="G11088" s="14"/>
    </row>
    <row r="11089" spans="7:7">
      <c r="G11089" s="14"/>
    </row>
    <row r="11090" spans="7:7">
      <c r="G11090" s="14"/>
    </row>
    <row r="11091" spans="7:7">
      <c r="G11091" s="14"/>
    </row>
    <row r="11092" spans="7:7">
      <c r="G11092" s="14"/>
    </row>
    <row r="11093" spans="7:7">
      <c r="G11093" s="14"/>
    </row>
    <row r="11094" spans="7:7">
      <c r="G11094" s="14"/>
    </row>
    <row r="11095" spans="7:7">
      <c r="G11095" s="14"/>
    </row>
    <row r="11096" spans="7:7">
      <c r="G11096" s="14"/>
    </row>
    <row r="11097" spans="7:7">
      <c r="G11097" s="14"/>
    </row>
    <row r="11098" spans="7:7">
      <c r="G11098" s="14"/>
    </row>
    <row r="11099" spans="7:7">
      <c r="G11099" s="14"/>
    </row>
    <row r="11100" spans="7:7">
      <c r="G11100" s="14"/>
    </row>
    <row r="11101" spans="7:7">
      <c r="G11101" s="14"/>
    </row>
    <row r="11102" spans="7:7">
      <c r="G11102" s="14"/>
    </row>
    <row r="11103" spans="7:7">
      <c r="G11103" s="14"/>
    </row>
    <row r="11104" spans="7:7">
      <c r="G11104" s="14"/>
    </row>
    <row r="11105" spans="7:7">
      <c r="G11105" s="14"/>
    </row>
    <row r="11106" spans="7:7">
      <c r="G11106" s="14"/>
    </row>
    <row r="11107" spans="7:7">
      <c r="G11107" s="14"/>
    </row>
    <row r="11108" spans="7:7">
      <c r="G11108" s="14"/>
    </row>
    <row r="11109" spans="7:7">
      <c r="G11109" s="14"/>
    </row>
    <row r="11110" spans="7:7">
      <c r="G11110" s="14"/>
    </row>
    <row r="11111" spans="7:7">
      <c r="G11111" s="14"/>
    </row>
    <row r="11112" spans="7:7">
      <c r="G11112" s="14"/>
    </row>
    <row r="11113" spans="7:7">
      <c r="G11113" s="14"/>
    </row>
    <row r="11114" spans="7:7">
      <c r="G11114" s="14"/>
    </row>
    <row r="11115" spans="7:7">
      <c r="G11115" s="14"/>
    </row>
    <row r="11116" spans="7:7">
      <c r="G11116" s="14"/>
    </row>
    <row r="11117" spans="7:7">
      <c r="G11117" s="14"/>
    </row>
    <row r="11118" spans="7:7">
      <c r="G11118" s="14"/>
    </row>
    <row r="11119" spans="7:7">
      <c r="G11119" s="14"/>
    </row>
    <row r="11120" spans="7:7">
      <c r="G11120" s="14"/>
    </row>
    <row r="11121" spans="7:7">
      <c r="G11121" s="14"/>
    </row>
    <row r="11122" spans="7:7">
      <c r="G11122" s="14"/>
    </row>
    <row r="11123" spans="7:7">
      <c r="G11123" s="14"/>
    </row>
    <row r="11124" spans="7:7">
      <c r="G11124" s="14"/>
    </row>
    <row r="11125" spans="7:7">
      <c r="G11125" s="14"/>
    </row>
    <row r="11126" spans="7:7">
      <c r="G11126" s="14"/>
    </row>
    <row r="11127" spans="7:7">
      <c r="G11127" s="14"/>
    </row>
    <row r="11128" spans="7:7">
      <c r="G11128" s="14"/>
    </row>
    <row r="11129" spans="7:7">
      <c r="G11129" s="14"/>
    </row>
    <row r="11130" spans="7:7">
      <c r="G11130" s="14"/>
    </row>
    <row r="11131" spans="7:7">
      <c r="G11131" s="14"/>
    </row>
    <row r="11132" spans="7:7">
      <c r="G11132" s="14"/>
    </row>
    <row r="11133" spans="7:7">
      <c r="G11133" s="14"/>
    </row>
    <row r="11134" spans="7:7">
      <c r="G11134" s="14"/>
    </row>
    <row r="11135" spans="7:7">
      <c r="G11135" s="14"/>
    </row>
    <row r="11136" spans="7:7">
      <c r="G11136" s="14"/>
    </row>
    <row r="11137" spans="7:7">
      <c r="G11137" s="14"/>
    </row>
    <row r="11138" spans="7:7">
      <c r="G11138" s="14"/>
    </row>
    <row r="11139" spans="7:7">
      <c r="G11139" s="14"/>
    </row>
    <row r="11140" spans="7:7">
      <c r="G11140" s="14"/>
    </row>
    <row r="11141" spans="7:7">
      <c r="G11141" s="14"/>
    </row>
    <row r="11142" spans="7:7">
      <c r="G11142" s="14"/>
    </row>
    <row r="11143" spans="7:7">
      <c r="G11143" s="14"/>
    </row>
    <row r="11144" spans="7:7">
      <c r="G11144" s="14"/>
    </row>
    <row r="11145" spans="7:7">
      <c r="G11145" s="14"/>
    </row>
    <row r="11146" spans="7:7">
      <c r="G11146" s="14"/>
    </row>
    <row r="11147" spans="7:7">
      <c r="G11147" s="14"/>
    </row>
    <row r="11148" spans="7:7">
      <c r="G11148" s="14"/>
    </row>
    <row r="11149" spans="7:7">
      <c r="G11149" s="14"/>
    </row>
    <row r="11150" spans="7:7">
      <c r="G11150" s="14"/>
    </row>
    <row r="11151" spans="7:7">
      <c r="G11151" s="14"/>
    </row>
    <row r="11152" spans="7:7">
      <c r="G11152" s="14"/>
    </row>
    <row r="11153" spans="7:7">
      <c r="G11153" s="14"/>
    </row>
    <row r="11154" spans="7:7">
      <c r="G11154" s="14"/>
    </row>
    <row r="11155" spans="7:7">
      <c r="G11155" s="14"/>
    </row>
    <row r="11156" spans="7:7">
      <c r="G11156" s="14"/>
    </row>
    <row r="11157" spans="7:7">
      <c r="G11157" s="14"/>
    </row>
    <row r="11158" spans="7:7">
      <c r="G11158" s="14"/>
    </row>
    <row r="11159" spans="7:7">
      <c r="G11159" s="14"/>
    </row>
    <row r="11160" spans="7:7">
      <c r="G11160" s="14"/>
    </row>
    <row r="11161" spans="7:7">
      <c r="G11161" s="14"/>
    </row>
    <row r="11162" spans="7:7">
      <c r="G11162" s="14"/>
    </row>
    <row r="11163" spans="7:7">
      <c r="G11163" s="14"/>
    </row>
    <row r="11164" spans="7:7">
      <c r="G11164" s="14"/>
    </row>
    <row r="11165" spans="7:7">
      <c r="G11165" s="14"/>
    </row>
    <row r="11166" spans="7:7">
      <c r="G11166" s="14"/>
    </row>
    <row r="11167" spans="7:7">
      <c r="G11167" s="14"/>
    </row>
    <row r="11168" spans="7:7">
      <c r="G11168" s="14"/>
    </row>
    <row r="11169" spans="7:7">
      <c r="G11169" s="14"/>
    </row>
    <row r="11170" spans="7:7">
      <c r="G11170" s="14"/>
    </row>
    <row r="11171" spans="7:7">
      <c r="G11171" s="14"/>
    </row>
    <row r="11172" spans="7:7">
      <c r="G11172" s="14"/>
    </row>
    <row r="11173" spans="7:7">
      <c r="G11173" s="14"/>
    </row>
    <row r="11174" spans="7:7">
      <c r="G11174" s="14"/>
    </row>
    <row r="11175" spans="7:7">
      <c r="G11175" s="14"/>
    </row>
    <row r="11176" spans="7:7">
      <c r="G11176" s="14"/>
    </row>
    <row r="11177" spans="7:7">
      <c r="G11177" s="14"/>
    </row>
    <row r="11178" spans="7:7">
      <c r="G11178" s="14"/>
    </row>
    <row r="11179" spans="7:7">
      <c r="G11179" s="14"/>
    </row>
    <row r="11180" spans="7:7">
      <c r="G11180" s="14"/>
    </row>
    <row r="11181" spans="7:7">
      <c r="G11181" s="14"/>
    </row>
    <row r="11182" spans="7:7">
      <c r="G11182" s="14"/>
    </row>
    <row r="11183" spans="7:7">
      <c r="G11183" s="14"/>
    </row>
    <row r="11184" spans="7:7">
      <c r="G11184" s="14"/>
    </row>
    <row r="11185" spans="7:7">
      <c r="G11185" s="14"/>
    </row>
    <row r="11186" spans="7:7">
      <c r="G11186" s="14"/>
    </row>
    <row r="11187" spans="7:7">
      <c r="G11187" s="14"/>
    </row>
    <row r="11188" spans="7:7">
      <c r="G11188" s="14"/>
    </row>
    <row r="11189" spans="7:7">
      <c r="G11189" s="14"/>
    </row>
    <row r="11190" spans="7:7">
      <c r="G11190" s="14"/>
    </row>
    <row r="11191" spans="7:7">
      <c r="G11191" s="14"/>
    </row>
    <row r="11192" spans="7:7">
      <c r="G11192" s="14"/>
    </row>
    <row r="11193" spans="7:7">
      <c r="G11193" s="14"/>
    </row>
    <row r="11194" spans="7:7">
      <c r="G11194" s="14"/>
    </row>
    <row r="11195" spans="7:7">
      <c r="G11195" s="14"/>
    </row>
    <row r="11196" spans="7:7">
      <c r="G11196" s="14"/>
    </row>
    <row r="11197" spans="7:7">
      <c r="G11197" s="14"/>
    </row>
    <row r="11198" spans="7:7">
      <c r="G11198" s="14"/>
    </row>
    <row r="11199" spans="7:7">
      <c r="G11199" s="14"/>
    </row>
    <row r="11200" spans="7:7">
      <c r="G11200" s="14"/>
    </row>
    <row r="11201" spans="7:7">
      <c r="G11201" s="14"/>
    </row>
    <row r="11202" spans="7:7">
      <c r="G11202" s="14"/>
    </row>
    <row r="11203" spans="7:7">
      <c r="G11203" s="14"/>
    </row>
    <row r="11204" spans="7:7">
      <c r="G11204" s="14"/>
    </row>
    <row r="11205" spans="7:7">
      <c r="G11205" s="14"/>
    </row>
    <row r="11206" spans="7:7">
      <c r="G11206" s="14"/>
    </row>
    <row r="11207" spans="7:7">
      <c r="G11207" s="14"/>
    </row>
    <row r="11208" spans="7:7">
      <c r="G11208" s="14"/>
    </row>
    <row r="11209" spans="7:7">
      <c r="G11209" s="14"/>
    </row>
    <row r="11210" spans="7:7">
      <c r="G11210" s="14"/>
    </row>
    <row r="11211" spans="7:7">
      <c r="G11211" s="14"/>
    </row>
    <row r="11212" spans="7:7">
      <c r="G11212" s="14"/>
    </row>
    <row r="11213" spans="7:7">
      <c r="G11213" s="14"/>
    </row>
    <row r="11214" spans="7:7">
      <c r="G11214" s="14"/>
    </row>
    <row r="11215" spans="7:7">
      <c r="G11215" s="14"/>
    </row>
    <row r="11216" spans="7:7">
      <c r="G11216" s="14"/>
    </row>
    <row r="11217" spans="7:7">
      <c r="G11217" s="14"/>
    </row>
    <row r="11218" spans="7:7">
      <c r="G11218" s="14"/>
    </row>
    <row r="11219" spans="7:7">
      <c r="G11219" s="14"/>
    </row>
    <row r="11220" spans="7:7">
      <c r="G11220" s="14"/>
    </row>
    <row r="11221" spans="7:7">
      <c r="G11221" s="14"/>
    </row>
    <row r="11222" spans="7:7">
      <c r="G11222" s="14"/>
    </row>
    <row r="11223" spans="7:7">
      <c r="G11223" s="14"/>
    </row>
    <row r="11224" spans="7:7">
      <c r="G11224" s="14"/>
    </row>
    <row r="11225" spans="7:7">
      <c r="G11225" s="14"/>
    </row>
    <row r="11226" spans="7:7">
      <c r="G11226" s="14"/>
    </row>
    <row r="11227" spans="7:7">
      <c r="G11227" s="14"/>
    </row>
    <row r="11228" spans="7:7">
      <c r="G11228" s="14"/>
    </row>
    <row r="11229" spans="7:7">
      <c r="G11229" s="14"/>
    </row>
    <row r="11230" spans="7:7">
      <c r="G11230" s="14"/>
    </row>
    <row r="11231" spans="7:7">
      <c r="G11231" s="14"/>
    </row>
    <row r="11232" spans="7:7">
      <c r="G11232" s="14"/>
    </row>
    <row r="11233" spans="7:7">
      <c r="G11233" s="14"/>
    </row>
    <row r="11234" spans="7:7">
      <c r="G11234" s="14"/>
    </row>
    <row r="11235" spans="7:7">
      <c r="G11235" s="14"/>
    </row>
    <row r="11236" spans="7:7">
      <c r="G11236" s="14"/>
    </row>
    <row r="11237" spans="7:7">
      <c r="G11237" s="14"/>
    </row>
    <row r="11238" spans="7:7">
      <c r="G11238" s="14"/>
    </row>
    <row r="11239" spans="7:7">
      <c r="G11239" s="14"/>
    </row>
    <row r="11240" spans="7:7">
      <c r="G11240" s="14"/>
    </row>
    <row r="11241" spans="7:7">
      <c r="G11241" s="14"/>
    </row>
    <row r="11242" spans="7:7">
      <c r="G11242" s="14"/>
    </row>
    <row r="11243" spans="7:7">
      <c r="G11243" s="14"/>
    </row>
    <row r="11244" spans="7:7">
      <c r="G11244" s="14"/>
    </row>
    <row r="11245" spans="7:7">
      <c r="G11245" s="14"/>
    </row>
    <row r="11246" spans="7:7">
      <c r="G11246" s="14"/>
    </row>
    <row r="11247" spans="7:7">
      <c r="G11247" s="14"/>
    </row>
    <row r="11248" spans="7:7">
      <c r="G11248" s="14"/>
    </row>
    <row r="11249" spans="7:7">
      <c r="G11249" s="14"/>
    </row>
    <row r="11250" spans="7:7">
      <c r="G11250" s="14"/>
    </row>
    <row r="11251" spans="7:7">
      <c r="G11251" s="14"/>
    </row>
    <row r="11252" spans="7:7">
      <c r="G11252" s="14"/>
    </row>
    <row r="11253" spans="7:7">
      <c r="G11253" s="14"/>
    </row>
    <row r="11254" spans="7:7">
      <c r="G11254" s="14"/>
    </row>
    <row r="11255" spans="7:7">
      <c r="G11255" s="14"/>
    </row>
    <row r="11256" spans="7:7">
      <c r="G11256" s="14"/>
    </row>
    <row r="11257" spans="7:7">
      <c r="G11257" s="14"/>
    </row>
    <row r="11258" spans="7:7">
      <c r="G11258" s="14"/>
    </row>
    <row r="11259" spans="7:7">
      <c r="G11259" s="14"/>
    </row>
    <row r="11260" spans="7:7">
      <c r="G11260" s="14"/>
    </row>
    <row r="11261" spans="7:7">
      <c r="G11261" s="14"/>
    </row>
    <row r="11262" spans="7:7">
      <c r="G11262" s="14"/>
    </row>
    <row r="11263" spans="7:7">
      <c r="G11263" s="14"/>
    </row>
    <row r="11264" spans="7:7">
      <c r="G11264" s="14"/>
    </row>
    <row r="11265" spans="7:7">
      <c r="G11265" s="14"/>
    </row>
    <row r="11266" spans="7:7">
      <c r="G11266" s="14"/>
    </row>
    <row r="11267" spans="7:7">
      <c r="G11267" s="14"/>
    </row>
    <row r="11268" spans="7:7">
      <c r="G11268" s="14"/>
    </row>
    <row r="11269" spans="7:7">
      <c r="G11269" s="14"/>
    </row>
    <row r="11270" spans="7:7">
      <c r="G11270" s="14"/>
    </row>
    <row r="11271" spans="7:7">
      <c r="G11271" s="14"/>
    </row>
    <row r="11272" spans="7:7">
      <c r="G11272" s="14"/>
    </row>
    <row r="11273" spans="7:7">
      <c r="G11273" s="14"/>
    </row>
    <row r="11274" spans="7:7">
      <c r="G11274" s="14"/>
    </row>
    <row r="11275" spans="7:7">
      <c r="G11275" s="14"/>
    </row>
    <row r="11276" spans="7:7">
      <c r="G11276" s="14"/>
    </row>
    <row r="11277" spans="7:7">
      <c r="G11277" s="14"/>
    </row>
    <row r="11278" spans="7:7">
      <c r="G11278" s="14"/>
    </row>
    <row r="11279" spans="7:7">
      <c r="G11279" s="14"/>
    </row>
    <row r="11280" spans="7:7">
      <c r="G11280" s="14"/>
    </row>
    <row r="11281" spans="7:7">
      <c r="G11281" s="14"/>
    </row>
    <row r="11282" spans="7:7">
      <c r="G11282" s="14"/>
    </row>
    <row r="11283" spans="7:7">
      <c r="G11283" s="14"/>
    </row>
    <row r="11284" spans="7:7">
      <c r="G11284" s="14"/>
    </row>
    <row r="11285" spans="7:7">
      <c r="G11285" s="14"/>
    </row>
    <row r="11286" spans="7:7">
      <c r="G11286" s="14"/>
    </row>
    <row r="11287" spans="7:7">
      <c r="G11287" s="14"/>
    </row>
    <row r="11288" spans="7:7">
      <c r="G11288" s="14"/>
    </row>
    <row r="11289" spans="7:7">
      <c r="G11289" s="14"/>
    </row>
    <row r="11290" spans="7:7">
      <c r="G11290" s="14"/>
    </row>
    <row r="11291" spans="7:7">
      <c r="G11291" s="14"/>
    </row>
    <row r="11292" spans="7:7">
      <c r="G11292" s="14"/>
    </row>
    <row r="11293" spans="7:7">
      <c r="G11293" s="14"/>
    </row>
    <row r="11294" spans="7:7">
      <c r="G11294" s="14"/>
    </row>
    <row r="11295" spans="7:7">
      <c r="G11295" s="14"/>
    </row>
    <row r="11296" spans="7:7">
      <c r="G11296" s="14"/>
    </row>
    <row r="11297" spans="7:7">
      <c r="G11297" s="14"/>
    </row>
    <row r="11298" spans="7:7">
      <c r="G11298" s="14"/>
    </row>
    <row r="11299" spans="7:7">
      <c r="G11299" s="14"/>
    </row>
    <row r="11300" spans="7:7">
      <c r="G11300" s="14"/>
    </row>
    <row r="11301" spans="7:7">
      <c r="G11301" s="14"/>
    </row>
    <row r="11302" spans="7:7">
      <c r="G11302" s="14"/>
    </row>
    <row r="11303" spans="7:7">
      <c r="G11303" s="14"/>
    </row>
    <row r="11304" spans="7:7">
      <c r="G11304" s="14"/>
    </row>
    <row r="11305" spans="7:7">
      <c r="G11305" s="14"/>
    </row>
    <row r="11306" spans="7:7">
      <c r="G11306" s="14"/>
    </row>
    <row r="11307" spans="7:7">
      <c r="G11307" s="14"/>
    </row>
    <row r="11308" spans="7:7">
      <c r="G11308" s="14"/>
    </row>
    <row r="11309" spans="7:7">
      <c r="G11309" s="14"/>
    </row>
    <row r="11310" spans="7:7">
      <c r="G11310" s="14"/>
    </row>
    <row r="11311" spans="7:7">
      <c r="G11311" s="14"/>
    </row>
    <row r="11312" spans="7:7">
      <c r="G11312" s="14"/>
    </row>
    <row r="11313" spans="7:7">
      <c r="G11313" s="14"/>
    </row>
    <row r="11314" spans="7:7">
      <c r="G11314" s="14"/>
    </row>
    <row r="11315" spans="7:7">
      <c r="G11315" s="14"/>
    </row>
    <row r="11316" spans="7:7">
      <c r="G11316" s="14"/>
    </row>
    <row r="11317" spans="7:7">
      <c r="G11317" s="14"/>
    </row>
    <row r="11318" spans="7:7">
      <c r="G11318" s="14"/>
    </row>
    <row r="11319" spans="7:7">
      <c r="G11319" s="14"/>
    </row>
    <row r="11320" spans="7:7">
      <c r="G11320" s="14"/>
    </row>
    <row r="11321" spans="7:7">
      <c r="G11321" s="14"/>
    </row>
    <row r="11322" spans="7:7">
      <c r="G11322" s="14"/>
    </row>
    <row r="11323" spans="7:7">
      <c r="G11323" s="14"/>
    </row>
    <row r="11324" spans="7:7">
      <c r="G11324" s="14"/>
    </row>
    <row r="11325" spans="7:7">
      <c r="G11325" s="14"/>
    </row>
    <row r="11326" spans="7:7">
      <c r="G11326" s="14"/>
    </row>
    <row r="11327" spans="7:7">
      <c r="G11327" s="14"/>
    </row>
    <row r="11328" spans="7:7">
      <c r="G11328" s="14"/>
    </row>
    <row r="11329" spans="7:7">
      <c r="G11329" s="14"/>
    </row>
    <row r="11330" spans="7:7">
      <c r="G11330" s="14"/>
    </row>
    <row r="11331" spans="7:7">
      <c r="G11331" s="14"/>
    </row>
    <row r="11332" spans="7:7">
      <c r="G11332" s="14"/>
    </row>
    <row r="11333" spans="7:7">
      <c r="G11333" s="14"/>
    </row>
    <row r="11334" spans="7:7">
      <c r="G11334" s="14"/>
    </row>
    <row r="11335" spans="7:7">
      <c r="G11335" s="14"/>
    </row>
    <row r="11336" spans="7:7">
      <c r="G11336" s="14"/>
    </row>
    <row r="11337" spans="7:7">
      <c r="G11337" s="14"/>
    </row>
    <row r="11338" spans="7:7">
      <c r="G11338" s="14"/>
    </row>
    <row r="11339" spans="7:7">
      <c r="G11339" s="14"/>
    </row>
    <row r="11340" spans="7:7">
      <c r="G11340" s="14"/>
    </row>
    <row r="11341" spans="7:7">
      <c r="G11341" s="14"/>
    </row>
    <row r="11342" spans="7:7">
      <c r="G11342" s="14"/>
    </row>
    <row r="11343" spans="7:7">
      <c r="G11343" s="14"/>
    </row>
    <row r="11344" spans="7:7">
      <c r="G11344" s="14"/>
    </row>
    <row r="11345" spans="7:7">
      <c r="G11345" s="14"/>
    </row>
    <row r="11346" spans="7:7">
      <c r="G11346" s="14"/>
    </row>
    <row r="11347" spans="7:7">
      <c r="G11347" s="14"/>
    </row>
    <row r="11348" spans="7:7">
      <c r="G11348" s="14"/>
    </row>
    <row r="11349" spans="7:7">
      <c r="G11349" s="14"/>
    </row>
    <row r="11350" spans="7:7">
      <c r="G11350" s="14"/>
    </row>
    <row r="11351" spans="7:7">
      <c r="G11351" s="14"/>
    </row>
    <row r="11352" spans="7:7">
      <c r="G11352" s="14"/>
    </row>
    <row r="11353" spans="7:7">
      <c r="G11353" s="14"/>
    </row>
    <row r="11354" spans="7:7">
      <c r="G11354" s="14"/>
    </row>
    <row r="11355" spans="7:7">
      <c r="G11355" s="14"/>
    </row>
    <row r="11356" spans="7:7">
      <c r="G11356" s="14"/>
    </row>
    <row r="11357" spans="7:7">
      <c r="G11357" s="14"/>
    </row>
    <row r="11358" spans="7:7">
      <c r="G11358" s="14"/>
    </row>
    <row r="11359" spans="7:7">
      <c r="G11359" s="14"/>
    </row>
    <row r="11360" spans="7:7">
      <c r="G11360" s="14"/>
    </row>
    <row r="11361" spans="7:7">
      <c r="G11361" s="14"/>
    </row>
    <row r="11362" spans="7:7">
      <c r="G11362" s="14"/>
    </row>
    <row r="11363" spans="7:7">
      <c r="G11363" s="14"/>
    </row>
    <row r="11364" spans="7:7">
      <c r="G11364" s="14"/>
    </row>
    <row r="11365" spans="7:7">
      <c r="G11365" s="14"/>
    </row>
    <row r="11366" spans="7:7">
      <c r="G11366" s="14"/>
    </row>
    <row r="11367" spans="7:7">
      <c r="G11367" s="14"/>
    </row>
    <row r="11368" spans="7:7">
      <c r="G11368" s="14"/>
    </row>
    <row r="11369" spans="7:7">
      <c r="G11369" s="14"/>
    </row>
    <row r="11370" spans="7:7">
      <c r="G11370" s="14"/>
    </row>
    <row r="11371" spans="7:7">
      <c r="G11371" s="14"/>
    </row>
    <row r="11372" spans="7:7">
      <c r="G11372" s="14"/>
    </row>
    <row r="11373" spans="7:7">
      <c r="G11373" s="14"/>
    </row>
    <row r="11374" spans="7:7">
      <c r="G11374" s="14"/>
    </row>
    <row r="11375" spans="7:7">
      <c r="G11375" s="14"/>
    </row>
    <row r="11376" spans="7:7">
      <c r="G11376" s="14"/>
    </row>
    <row r="11377" spans="7:7">
      <c r="G11377" s="14"/>
    </row>
    <row r="11378" spans="7:7">
      <c r="G11378" s="14"/>
    </row>
    <row r="11379" spans="7:7">
      <c r="G11379" s="14"/>
    </row>
    <row r="11380" spans="7:7">
      <c r="G11380" s="14"/>
    </row>
    <row r="11381" spans="7:7">
      <c r="G11381" s="14"/>
    </row>
    <row r="11382" spans="7:7">
      <c r="G11382" s="14"/>
    </row>
    <row r="11383" spans="7:7">
      <c r="G11383" s="14"/>
    </row>
    <row r="11384" spans="7:7">
      <c r="G11384" s="14"/>
    </row>
    <row r="11385" spans="7:7">
      <c r="G11385" s="14"/>
    </row>
    <row r="11386" spans="7:7">
      <c r="G11386" s="14"/>
    </row>
    <row r="11387" spans="7:7">
      <c r="G11387" s="14"/>
    </row>
    <row r="11388" spans="7:7">
      <c r="G11388" s="14"/>
    </row>
    <row r="11389" spans="7:7">
      <c r="G11389" s="14"/>
    </row>
    <row r="11390" spans="7:7">
      <c r="G11390" s="14"/>
    </row>
    <row r="11391" spans="7:7">
      <c r="G11391" s="14"/>
    </row>
    <row r="11392" spans="7:7">
      <c r="G11392" s="14"/>
    </row>
    <row r="11393" spans="7:7">
      <c r="G11393" s="14"/>
    </row>
    <row r="11394" spans="7:7">
      <c r="G11394" s="14"/>
    </row>
    <row r="11395" spans="7:7">
      <c r="G11395" s="14"/>
    </row>
    <row r="11396" spans="7:7">
      <c r="G11396" s="14"/>
    </row>
    <row r="11397" spans="7:7">
      <c r="G11397" s="14"/>
    </row>
    <row r="11398" spans="7:7">
      <c r="G11398" s="14"/>
    </row>
    <row r="11399" spans="7:7">
      <c r="G11399" s="14"/>
    </row>
    <row r="11400" spans="7:7">
      <c r="G11400" s="14"/>
    </row>
    <row r="11401" spans="7:7">
      <c r="G11401" s="14"/>
    </row>
    <row r="11402" spans="7:7">
      <c r="G11402" s="14"/>
    </row>
    <row r="11403" spans="7:7">
      <c r="G11403" s="14"/>
    </row>
    <row r="11404" spans="7:7">
      <c r="G11404" s="14"/>
    </row>
    <row r="11405" spans="7:7">
      <c r="G11405" s="14"/>
    </row>
    <row r="11406" spans="7:7">
      <c r="G11406" s="14"/>
    </row>
    <row r="11407" spans="7:7">
      <c r="G11407" s="14"/>
    </row>
    <row r="11408" spans="7:7">
      <c r="G11408" s="14"/>
    </row>
    <row r="11409" spans="7:7">
      <c r="G11409" s="14"/>
    </row>
    <row r="11410" spans="7:7">
      <c r="G11410" s="14"/>
    </row>
    <row r="11411" spans="7:7">
      <c r="G11411" s="14"/>
    </row>
    <row r="11412" spans="7:7">
      <c r="G11412" s="14"/>
    </row>
    <row r="11413" spans="7:7">
      <c r="G11413" s="14"/>
    </row>
    <row r="11414" spans="7:7">
      <c r="G11414" s="14"/>
    </row>
    <row r="11415" spans="7:7">
      <c r="G11415" s="14"/>
    </row>
    <row r="11416" spans="7:7">
      <c r="G11416" s="14"/>
    </row>
    <row r="11417" spans="7:7">
      <c r="G11417" s="14"/>
    </row>
    <row r="11418" spans="7:7">
      <c r="G11418" s="14"/>
    </row>
    <row r="11419" spans="7:7">
      <c r="G11419" s="14"/>
    </row>
    <row r="11420" spans="7:7">
      <c r="G11420" s="14"/>
    </row>
    <row r="11421" spans="7:7">
      <c r="G11421" s="14"/>
    </row>
    <row r="11422" spans="7:7">
      <c r="G11422" s="14"/>
    </row>
    <row r="11423" spans="7:7">
      <c r="G11423" s="14"/>
    </row>
    <row r="11424" spans="7:7">
      <c r="G11424" s="14"/>
    </row>
    <row r="11425" spans="7:7">
      <c r="G11425" s="14"/>
    </row>
    <row r="11426" spans="7:7">
      <c r="G11426" s="14"/>
    </row>
    <row r="11427" spans="7:7">
      <c r="G11427" s="14"/>
    </row>
    <row r="11428" spans="7:7">
      <c r="G11428" s="14"/>
    </row>
    <row r="11429" spans="7:7">
      <c r="G11429" s="14"/>
    </row>
    <row r="11430" spans="7:7">
      <c r="G11430" s="14"/>
    </row>
    <row r="11431" spans="7:7">
      <c r="G11431" s="14"/>
    </row>
    <row r="11432" spans="7:7">
      <c r="G11432" s="14"/>
    </row>
    <row r="11433" spans="7:7">
      <c r="G11433" s="14"/>
    </row>
    <row r="11434" spans="7:7">
      <c r="G11434" s="14"/>
    </row>
    <row r="11435" spans="7:7">
      <c r="G11435" s="14"/>
    </row>
    <row r="11436" spans="7:7">
      <c r="G11436" s="14"/>
    </row>
    <row r="11437" spans="7:7">
      <c r="G11437" s="14"/>
    </row>
    <row r="11438" spans="7:7">
      <c r="G11438" s="14"/>
    </row>
    <row r="11439" spans="7:7">
      <c r="G11439" s="14"/>
    </row>
    <row r="11440" spans="7:7">
      <c r="G11440" s="14"/>
    </row>
    <row r="11441" spans="7:7">
      <c r="G11441" s="14"/>
    </row>
    <row r="11442" spans="7:7">
      <c r="G11442" s="14"/>
    </row>
    <row r="11443" spans="7:7">
      <c r="G11443" s="14"/>
    </row>
    <row r="11444" spans="7:7">
      <c r="G11444" s="14"/>
    </row>
    <row r="11445" spans="7:7">
      <c r="G11445" s="14"/>
    </row>
    <row r="11446" spans="7:7">
      <c r="G11446" s="14"/>
    </row>
    <row r="11447" spans="7:7">
      <c r="G11447" s="14"/>
    </row>
    <row r="11448" spans="7:7">
      <c r="G11448" s="14"/>
    </row>
    <row r="11449" spans="7:7">
      <c r="G11449" s="14"/>
    </row>
    <row r="11450" spans="7:7">
      <c r="G11450" s="14"/>
    </row>
    <row r="11451" spans="7:7">
      <c r="G11451" s="14"/>
    </row>
    <row r="11452" spans="7:7">
      <c r="G11452" s="14"/>
    </row>
    <row r="11453" spans="7:7">
      <c r="G11453" s="14"/>
    </row>
    <row r="11454" spans="7:7">
      <c r="G11454" s="14"/>
    </row>
    <row r="11455" spans="7:7">
      <c r="G11455" s="14"/>
    </row>
    <row r="11456" spans="7:7">
      <c r="G11456" s="14"/>
    </row>
    <row r="11457" spans="7:7">
      <c r="G11457" s="14"/>
    </row>
    <row r="11458" spans="7:7">
      <c r="G11458" s="14"/>
    </row>
    <row r="11459" spans="7:7">
      <c r="G11459" s="14"/>
    </row>
    <row r="11460" spans="7:7">
      <c r="G11460" s="14"/>
    </row>
    <row r="11461" spans="7:7">
      <c r="G11461" s="14"/>
    </row>
    <row r="11462" spans="7:7">
      <c r="G11462" s="14"/>
    </row>
    <row r="11463" spans="7:7">
      <c r="G11463" s="14"/>
    </row>
    <row r="11464" spans="7:7">
      <c r="G11464" s="14"/>
    </row>
    <row r="11465" spans="7:7">
      <c r="G11465" s="14"/>
    </row>
    <row r="11466" spans="7:7">
      <c r="G11466" s="14"/>
    </row>
    <row r="11467" spans="7:7">
      <c r="G11467" s="14"/>
    </row>
    <row r="11468" spans="7:7">
      <c r="G11468" s="14"/>
    </row>
    <row r="11469" spans="7:7">
      <c r="G11469" s="14"/>
    </row>
    <row r="11470" spans="7:7">
      <c r="G11470" s="14"/>
    </row>
    <row r="11471" spans="7:7">
      <c r="G11471" s="14"/>
    </row>
    <row r="11472" spans="7:7">
      <c r="G11472" s="14"/>
    </row>
    <row r="11473" spans="7:7">
      <c r="G11473" s="14"/>
    </row>
    <row r="11474" spans="7:7">
      <c r="G11474" s="14"/>
    </row>
    <row r="11475" spans="7:7">
      <c r="G11475" s="14"/>
    </row>
    <row r="11476" spans="7:7">
      <c r="G11476" s="14"/>
    </row>
    <row r="11477" spans="7:7">
      <c r="G11477" s="14"/>
    </row>
    <row r="11478" spans="7:7">
      <c r="G11478" s="14"/>
    </row>
    <row r="11479" spans="7:7">
      <c r="G11479" s="14"/>
    </row>
    <row r="11480" spans="7:7">
      <c r="G11480" s="14"/>
    </row>
    <row r="11481" spans="7:7">
      <c r="G11481" s="14"/>
    </row>
    <row r="11482" spans="7:7">
      <c r="G11482" s="14"/>
    </row>
    <row r="11483" spans="7:7">
      <c r="G11483" s="14"/>
    </row>
    <row r="11484" spans="7:7">
      <c r="G11484" s="14"/>
    </row>
    <row r="11485" spans="7:7">
      <c r="G11485" s="14"/>
    </row>
    <row r="11486" spans="7:7">
      <c r="G11486" s="14"/>
    </row>
    <row r="11487" spans="7:7">
      <c r="G11487" s="14"/>
    </row>
    <row r="11488" spans="7:7">
      <c r="G11488" s="14"/>
    </row>
    <row r="11489" spans="7:7">
      <c r="G11489" s="14"/>
    </row>
    <row r="11490" spans="7:7">
      <c r="G11490" s="14"/>
    </row>
    <row r="11491" spans="7:7">
      <c r="G11491" s="14"/>
    </row>
    <row r="11492" spans="7:7">
      <c r="G11492" s="14"/>
    </row>
    <row r="11493" spans="7:7">
      <c r="G11493" s="14"/>
    </row>
    <row r="11494" spans="7:7">
      <c r="G11494" s="14"/>
    </row>
    <row r="11495" spans="7:7">
      <c r="G11495" s="14"/>
    </row>
    <row r="11496" spans="7:7">
      <c r="G11496" s="14"/>
    </row>
    <row r="11497" spans="7:7">
      <c r="G11497" s="14"/>
    </row>
    <row r="11498" spans="7:7">
      <c r="G11498" s="14"/>
    </row>
    <row r="11499" spans="7:7">
      <c r="G11499" s="14"/>
    </row>
    <row r="11500" spans="7:7">
      <c r="G11500" s="14"/>
    </row>
    <row r="11501" spans="7:7">
      <c r="G11501" s="14"/>
    </row>
    <row r="11502" spans="7:7">
      <c r="G11502" s="14"/>
    </row>
    <row r="11503" spans="7:7">
      <c r="G11503" s="14"/>
    </row>
    <row r="11504" spans="7:7">
      <c r="G11504" s="14"/>
    </row>
    <row r="11505" spans="7:7">
      <c r="G11505" s="14"/>
    </row>
    <row r="11506" spans="7:7">
      <c r="G11506" s="14"/>
    </row>
    <row r="11507" spans="7:7">
      <c r="G11507" s="14"/>
    </row>
    <row r="11508" spans="7:7">
      <c r="G11508" s="14"/>
    </row>
    <row r="11509" spans="7:7">
      <c r="G11509" s="14"/>
    </row>
    <row r="11510" spans="7:7">
      <c r="G11510" s="14"/>
    </row>
    <row r="11511" spans="7:7">
      <c r="G11511" s="14"/>
    </row>
    <row r="11512" spans="7:7">
      <c r="G11512" s="14"/>
    </row>
    <row r="11513" spans="7:7">
      <c r="G11513" s="14"/>
    </row>
    <row r="11514" spans="7:7">
      <c r="G11514" s="14"/>
    </row>
    <row r="11515" spans="7:7">
      <c r="G11515" s="14"/>
    </row>
    <row r="11516" spans="7:7">
      <c r="G11516" s="14"/>
    </row>
    <row r="11517" spans="7:7">
      <c r="G11517" s="14"/>
    </row>
    <row r="11518" spans="7:7">
      <c r="G11518" s="14"/>
    </row>
    <row r="11519" spans="7:7">
      <c r="G11519" s="14"/>
    </row>
    <row r="11520" spans="7:7">
      <c r="G11520" s="14"/>
    </row>
    <row r="11521" spans="7:7">
      <c r="G11521" s="14"/>
    </row>
    <row r="11522" spans="7:7">
      <c r="G11522" s="14"/>
    </row>
    <row r="11523" spans="7:7">
      <c r="G11523" s="14"/>
    </row>
    <row r="11524" spans="7:7">
      <c r="G11524" s="14"/>
    </row>
    <row r="11525" spans="7:7">
      <c r="G11525" s="14"/>
    </row>
    <row r="11526" spans="7:7">
      <c r="G11526" s="14"/>
    </row>
    <row r="11527" spans="7:7">
      <c r="G11527" s="14"/>
    </row>
    <row r="11528" spans="7:7">
      <c r="G11528" s="14"/>
    </row>
    <row r="11529" spans="7:7">
      <c r="G11529" s="14"/>
    </row>
    <row r="11530" spans="7:7">
      <c r="G11530" s="14"/>
    </row>
    <row r="11531" spans="7:7">
      <c r="G11531" s="14"/>
    </row>
    <row r="11532" spans="7:7">
      <c r="G11532" s="14"/>
    </row>
    <row r="11533" spans="7:7">
      <c r="G11533" s="14"/>
    </row>
    <row r="11534" spans="7:7">
      <c r="G11534" s="14"/>
    </row>
    <row r="11535" spans="7:7">
      <c r="G11535" s="14"/>
    </row>
    <row r="11536" spans="7:7">
      <c r="G11536" s="14"/>
    </row>
    <row r="11537" spans="7:7">
      <c r="G11537" s="14"/>
    </row>
    <row r="11538" spans="7:7">
      <c r="G11538" s="14"/>
    </row>
    <row r="11539" spans="7:7">
      <c r="G11539" s="14"/>
    </row>
    <row r="11540" spans="7:7">
      <c r="G11540" s="14"/>
    </row>
    <row r="11541" spans="7:7">
      <c r="G11541" s="14"/>
    </row>
    <row r="11542" spans="7:7">
      <c r="G11542" s="14"/>
    </row>
    <row r="11543" spans="7:7">
      <c r="G11543" s="14"/>
    </row>
    <row r="11544" spans="7:7">
      <c r="G11544" s="14"/>
    </row>
    <row r="11545" spans="7:7">
      <c r="G11545" s="14"/>
    </row>
    <row r="11546" spans="7:7">
      <c r="G11546" s="14"/>
    </row>
    <row r="11547" spans="7:7">
      <c r="G11547" s="14"/>
    </row>
    <row r="11548" spans="7:7">
      <c r="G11548" s="14"/>
    </row>
    <row r="11549" spans="7:7">
      <c r="G11549" s="14"/>
    </row>
    <row r="11550" spans="7:7">
      <c r="G11550" s="14"/>
    </row>
    <row r="11551" spans="7:7">
      <c r="G11551" s="14"/>
    </row>
    <row r="11552" spans="7:7">
      <c r="G11552" s="14"/>
    </row>
    <row r="11553" spans="7:7">
      <c r="G11553" s="14"/>
    </row>
    <row r="11554" spans="7:7">
      <c r="G11554" s="14"/>
    </row>
    <row r="11555" spans="7:7">
      <c r="G11555" s="14"/>
    </row>
    <row r="11556" spans="7:7">
      <c r="G11556" s="14"/>
    </row>
    <row r="11557" spans="7:7">
      <c r="G11557" s="14"/>
    </row>
    <row r="11558" spans="7:7">
      <c r="G11558" s="14"/>
    </row>
    <row r="11559" spans="7:7">
      <c r="G11559" s="14"/>
    </row>
    <row r="11560" spans="7:7">
      <c r="G11560" s="14"/>
    </row>
    <row r="11561" spans="7:7">
      <c r="G11561" s="14"/>
    </row>
    <row r="11562" spans="7:7">
      <c r="G11562" s="14"/>
    </row>
    <row r="11563" spans="7:7">
      <c r="G11563" s="14"/>
    </row>
    <row r="11564" spans="7:7">
      <c r="G11564" s="14"/>
    </row>
    <row r="11565" spans="7:7">
      <c r="G11565" s="14"/>
    </row>
    <row r="11566" spans="7:7">
      <c r="G11566" s="14"/>
    </row>
    <row r="11567" spans="7:7">
      <c r="G11567" s="14"/>
    </row>
    <row r="11568" spans="7:7">
      <c r="G11568" s="14"/>
    </row>
    <row r="11569" spans="7:7">
      <c r="G11569" s="14"/>
    </row>
    <row r="11570" spans="7:7">
      <c r="G11570" s="14"/>
    </row>
    <row r="11571" spans="7:7">
      <c r="G11571" s="14"/>
    </row>
    <row r="11572" spans="7:7">
      <c r="G11572" s="14"/>
    </row>
    <row r="11573" spans="7:7">
      <c r="G11573" s="14"/>
    </row>
    <row r="11574" spans="7:7">
      <c r="G11574" s="14"/>
    </row>
    <row r="11575" spans="7:7">
      <c r="G11575" s="14"/>
    </row>
    <row r="11576" spans="7:7">
      <c r="G11576" s="14"/>
    </row>
    <row r="11577" spans="7:7">
      <c r="G11577" s="14"/>
    </row>
    <row r="11578" spans="7:7">
      <c r="G11578" s="14"/>
    </row>
    <row r="11579" spans="7:7">
      <c r="G11579" s="14"/>
    </row>
    <row r="11580" spans="7:7">
      <c r="G11580" s="14"/>
    </row>
    <row r="11581" spans="7:7">
      <c r="G11581" s="14"/>
    </row>
    <row r="11582" spans="7:7">
      <c r="G11582" s="14"/>
    </row>
    <row r="11583" spans="7:7">
      <c r="G11583" s="14"/>
    </row>
    <row r="11584" spans="7:7">
      <c r="G11584" s="14"/>
    </row>
    <row r="11585" spans="7:7">
      <c r="G11585" s="14"/>
    </row>
    <row r="11586" spans="7:7">
      <c r="G11586" s="14"/>
    </row>
    <row r="11587" spans="7:7">
      <c r="G11587" s="14"/>
    </row>
    <row r="11588" spans="7:7">
      <c r="G11588" s="14"/>
    </row>
    <row r="11589" spans="7:7">
      <c r="G11589" s="14"/>
    </row>
    <row r="11590" spans="7:7">
      <c r="G11590" s="14"/>
    </row>
    <row r="11591" spans="7:7">
      <c r="G11591" s="14"/>
    </row>
    <row r="11592" spans="7:7">
      <c r="G11592" s="14"/>
    </row>
    <row r="11593" spans="7:7">
      <c r="G11593" s="14"/>
    </row>
    <row r="11594" spans="7:7">
      <c r="G11594" s="14"/>
    </row>
    <row r="11595" spans="7:7">
      <c r="G11595" s="14"/>
    </row>
    <row r="11596" spans="7:7">
      <c r="G11596" s="14"/>
    </row>
    <row r="11597" spans="7:7">
      <c r="G11597" s="14"/>
    </row>
    <row r="11598" spans="7:7">
      <c r="G11598" s="14"/>
    </row>
    <row r="11599" spans="7:7">
      <c r="G11599" s="14"/>
    </row>
    <row r="11600" spans="7:7">
      <c r="G11600" s="14"/>
    </row>
    <row r="11601" spans="7:7">
      <c r="G11601" s="14"/>
    </row>
    <row r="11602" spans="7:7">
      <c r="G11602" s="14"/>
    </row>
    <row r="11603" spans="7:7">
      <c r="G11603" s="14"/>
    </row>
    <row r="11604" spans="7:7">
      <c r="G11604" s="14"/>
    </row>
    <row r="11605" spans="7:7">
      <c r="G11605" s="14"/>
    </row>
    <row r="11606" spans="7:7">
      <c r="G11606" s="14"/>
    </row>
    <row r="11607" spans="7:7">
      <c r="G11607" s="14"/>
    </row>
    <row r="11608" spans="7:7">
      <c r="G11608" s="14"/>
    </row>
    <row r="11609" spans="7:7">
      <c r="G11609" s="14"/>
    </row>
    <row r="11610" spans="7:7">
      <c r="G11610" s="14"/>
    </row>
    <row r="11611" spans="7:7">
      <c r="G11611" s="14"/>
    </row>
    <row r="11612" spans="7:7">
      <c r="G11612" s="14"/>
    </row>
    <row r="11613" spans="7:7">
      <c r="G11613" s="14"/>
    </row>
    <row r="11614" spans="7:7">
      <c r="G11614" s="14"/>
    </row>
    <row r="11615" spans="7:7">
      <c r="G11615" s="14"/>
    </row>
    <row r="11616" spans="7:7">
      <c r="G11616" s="14"/>
    </row>
    <row r="11617" spans="7:7">
      <c r="G11617" s="14"/>
    </row>
    <row r="11618" spans="7:7">
      <c r="G11618" s="14"/>
    </row>
    <row r="11619" spans="7:7">
      <c r="G11619" s="14"/>
    </row>
    <row r="11620" spans="7:7">
      <c r="G11620" s="14"/>
    </row>
    <row r="11621" spans="7:7">
      <c r="G11621" s="14"/>
    </row>
    <row r="11622" spans="7:7">
      <c r="G11622" s="14"/>
    </row>
    <row r="11623" spans="7:7">
      <c r="G11623" s="14"/>
    </row>
    <row r="11624" spans="7:7">
      <c r="G11624" s="14"/>
    </row>
    <row r="11625" spans="7:7">
      <c r="G11625" s="14"/>
    </row>
    <row r="11626" spans="7:7">
      <c r="G11626" s="14"/>
    </row>
    <row r="11627" spans="7:7">
      <c r="G11627" s="14"/>
    </row>
    <row r="11628" spans="7:7">
      <c r="G11628" s="14"/>
    </row>
    <row r="11629" spans="7:7">
      <c r="G11629" s="14"/>
    </row>
    <row r="11630" spans="7:7">
      <c r="G11630" s="14"/>
    </row>
    <row r="11631" spans="7:7">
      <c r="G11631" s="14"/>
    </row>
    <row r="11632" spans="7:7">
      <c r="G11632" s="14"/>
    </row>
    <row r="11633" spans="7:7">
      <c r="G11633" s="14"/>
    </row>
    <row r="11634" spans="7:7">
      <c r="G11634" s="14"/>
    </row>
    <row r="11635" spans="7:7">
      <c r="G11635" s="14"/>
    </row>
    <row r="11636" spans="7:7">
      <c r="G11636" s="14"/>
    </row>
    <row r="11637" spans="7:7">
      <c r="G11637" s="14"/>
    </row>
    <row r="11638" spans="7:7">
      <c r="G11638" s="14"/>
    </row>
    <row r="11639" spans="7:7">
      <c r="G11639" s="14"/>
    </row>
    <row r="11640" spans="7:7">
      <c r="G11640" s="14"/>
    </row>
    <row r="11641" spans="7:7">
      <c r="G11641" s="14"/>
    </row>
    <row r="11642" spans="7:7">
      <c r="G11642" s="14"/>
    </row>
    <row r="11643" spans="7:7">
      <c r="G11643" s="14"/>
    </row>
    <row r="11644" spans="7:7">
      <c r="G11644" s="14"/>
    </row>
    <row r="11645" spans="7:7">
      <c r="G11645" s="14"/>
    </row>
    <row r="11646" spans="7:7">
      <c r="G11646" s="14"/>
    </row>
    <row r="11647" spans="7:7">
      <c r="G11647" s="14"/>
    </row>
    <row r="11648" spans="7:7">
      <c r="G11648" s="14"/>
    </row>
    <row r="11649" spans="7:7">
      <c r="G11649" s="14"/>
    </row>
    <row r="11650" spans="7:7">
      <c r="G11650" s="14"/>
    </row>
    <row r="11651" spans="7:7">
      <c r="G11651" s="14"/>
    </row>
    <row r="11652" spans="7:7">
      <c r="G11652" s="14"/>
    </row>
    <row r="11653" spans="7:7">
      <c r="G11653" s="14"/>
    </row>
    <row r="11654" spans="7:7">
      <c r="G11654" s="14"/>
    </row>
    <row r="11655" spans="7:7">
      <c r="G11655" s="14"/>
    </row>
    <row r="11656" spans="7:7">
      <c r="G11656" s="14"/>
    </row>
    <row r="11657" spans="7:7">
      <c r="G11657" s="14"/>
    </row>
    <row r="11658" spans="7:7">
      <c r="G11658" s="14"/>
    </row>
    <row r="11659" spans="7:7">
      <c r="G11659" s="14"/>
    </row>
    <row r="11660" spans="7:7">
      <c r="G11660" s="14"/>
    </row>
    <row r="11661" spans="7:7">
      <c r="G11661" s="14"/>
    </row>
    <row r="11662" spans="7:7">
      <c r="G11662" s="14"/>
    </row>
    <row r="11663" spans="7:7">
      <c r="G11663" s="14"/>
    </row>
    <row r="11664" spans="7:7">
      <c r="G11664" s="14"/>
    </row>
    <row r="11665" spans="7:7">
      <c r="G11665" s="14"/>
    </row>
    <row r="11666" spans="7:7">
      <c r="G11666" s="14"/>
    </row>
    <row r="11667" spans="7:7">
      <c r="G11667" s="14"/>
    </row>
    <row r="11668" spans="7:7">
      <c r="G11668" s="14"/>
    </row>
    <row r="11669" spans="7:7">
      <c r="G11669" s="14"/>
    </row>
    <row r="11670" spans="7:7">
      <c r="G11670" s="14"/>
    </row>
    <row r="11671" spans="7:7">
      <c r="G11671" s="14"/>
    </row>
    <row r="11672" spans="7:7">
      <c r="G11672" s="14"/>
    </row>
    <row r="11673" spans="7:7">
      <c r="G11673" s="14"/>
    </row>
    <row r="11674" spans="7:7">
      <c r="G11674" s="14"/>
    </row>
    <row r="11675" spans="7:7">
      <c r="G11675" s="14"/>
    </row>
    <row r="11676" spans="7:7">
      <c r="G11676" s="14"/>
    </row>
    <row r="11677" spans="7:7">
      <c r="G11677" s="14"/>
    </row>
    <row r="11678" spans="7:7">
      <c r="G11678" s="14"/>
    </row>
    <row r="11679" spans="7:7">
      <c r="G11679" s="14"/>
    </row>
    <row r="11680" spans="7:7">
      <c r="G11680" s="14"/>
    </row>
    <row r="11681" spans="7:7">
      <c r="G11681" s="14"/>
    </row>
    <row r="11682" spans="7:7">
      <c r="G11682" s="14"/>
    </row>
    <row r="11683" spans="7:7">
      <c r="G11683" s="14"/>
    </row>
    <row r="11684" spans="7:7">
      <c r="G11684" s="14"/>
    </row>
    <row r="11685" spans="7:7">
      <c r="G11685" s="14"/>
    </row>
    <row r="11686" spans="7:7">
      <c r="G11686" s="14"/>
    </row>
    <row r="11687" spans="7:7">
      <c r="G11687" s="14"/>
    </row>
    <row r="11688" spans="7:7">
      <c r="G11688" s="14"/>
    </row>
    <row r="11689" spans="7:7">
      <c r="G11689" s="14"/>
    </row>
    <row r="11690" spans="7:7">
      <c r="G11690" s="14"/>
    </row>
    <row r="11691" spans="7:7">
      <c r="G11691" s="14"/>
    </row>
    <row r="11692" spans="7:7">
      <c r="G11692" s="14"/>
    </row>
    <row r="11693" spans="7:7">
      <c r="G11693" s="14"/>
    </row>
    <row r="11694" spans="7:7">
      <c r="G11694" s="14"/>
    </row>
    <row r="11695" spans="7:7">
      <c r="G11695" s="14"/>
    </row>
    <row r="11696" spans="7:7">
      <c r="G11696" s="14"/>
    </row>
    <row r="11697" spans="7:7">
      <c r="G11697" s="14"/>
    </row>
    <row r="11698" spans="7:7">
      <c r="G11698" s="14"/>
    </row>
    <row r="11699" spans="7:7">
      <c r="G11699" s="14"/>
    </row>
    <row r="11700" spans="7:7">
      <c r="G11700" s="14"/>
    </row>
    <row r="11701" spans="7:7">
      <c r="G11701" s="14"/>
    </row>
    <row r="11702" spans="7:7">
      <c r="G11702" s="14"/>
    </row>
    <row r="11703" spans="7:7">
      <c r="G11703" s="14"/>
    </row>
    <row r="11704" spans="7:7">
      <c r="G11704" s="14"/>
    </row>
    <row r="11705" spans="7:7">
      <c r="G11705" s="14"/>
    </row>
    <row r="11706" spans="7:7">
      <c r="G11706" s="14"/>
    </row>
    <row r="11707" spans="7:7">
      <c r="G11707" s="14"/>
    </row>
    <row r="11708" spans="7:7">
      <c r="G11708" s="14"/>
    </row>
    <row r="11709" spans="7:7">
      <c r="G11709" s="14"/>
    </row>
    <row r="11710" spans="7:7">
      <c r="G11710" s="14"/>
    </row>
    <row r="11711" spans="7:7">
      <c r="G11711" s="14"/>
    </row>
    <row r="11712" spans="7:7">
      <c r="G11712" s="14"/>
    </row>
    <row r="11713" spans="7:7">
      <c r="G11713" s="14"/>
    </row>
    <row r="11714" spans="7:7">
      <c r="G11714" s="14"/>
    </row>
    <row r="11715" spans="7:7">
      <c r="G11715" s="14"/>
    </row>
    <row r="11716" spans="7:7">
      <c r="G11716" s="14"/>
    </row>
    <row r="11717" spans="7:7">
      <c r="G11717" s="14"/>
    </row>
    <row r="11718" spans="7:7">
      <c r="G11718" s="14"/>
    </row>
    <row r="11719" spans="7:7">
      <c r="G11719" s="14"/>
    </row>
    <row r="11720" spans="7:7">
      <c r="G11720" s="14"/>
    </row>
    <row r="11721" spans="7:7">
      <c r="G11721" s="14"/>
    </row>
    <row r="11722" spans="7:7">
      <c r="G11722" s="14"/>
    </row>
    <row r="11723" spans="7:7">
      <c r="G11723" s="14"/>
    </row>
    <row r="11724" spans="7:7">
      <c r="G11724" s="14"/>
    </row>
    <row r="11725" spans="7:7">
      <c r="G11725" s="14"/>
    </row>
    <row r="11726" spans="7:7">
      <c r="G11726" s="14"/>
    </row>
    <row r="11727" spans="7:7">
      <c r="G11727" s="14"/>
    </row>
    <row r="11728" spans="7:7">
      <c r="G11728" s="14"/>
    </row>
    <row r="11729" spans="7:7">
      <c r="G11729" s="14"/>
    </row>
    <row r="11730" spans="7:7">
      <c r="G11730" s="14"/>
    </row>
    <row r="11731" spans="7:7">
      <c r="G11731" s="14"/>
    </row>
    <row r="11732" spans="7:7">
      <c r="G11732" s="14"/>
    </row>
    <row r="11733" spans="7:7">
      <c r="G11733" s="14"/>
    </row>
    <row r="11734" spans="7:7">
      <c r="G11734" s="14"/>
    </row>
    <row r="11735" spans="7:7">
      <c r="G11735" s="14"/>
    </row>
    <row r="11736" spans="7:7">
      <c r="G11736" s="14"/>
    </row>
    <row r="11737" spans="7:7">
      <c r="G11737" s="14"/>
    </row>
    <row r="11738" spans="7:7">
      <c r="G11738" s="14"/>
    </row>
    <row r="11739" spans="7:7">
      <c r="G11739" s="14"/>
    </row>
    <row r="11740" spans="7:7">
      <c r="G11740" s="14"/>
    </row>
    <row r="11741" spans="7:7">
      <c r="G11741" s="14"/>
    </row>
    <row r="11742" spans="7:7">
      <c r="G11742" s="14"/>
    </row>
    <row r="11743" spans="7:7">
      <c r="G11743" s="14"/>
    </row>
    <row r="11744" spans="7:7">
      <c r="G11744" s="14"/>
    </row>
    <row r="11745" spans="7:7">
      <c r="G11745" s="14"/>
    </row>
    <row r="11746" spans="7:7">
      <c r="G11746" s="14"/>
    </row>
    <row r="11747" spans="7:7">
      <c r="G11747" s="14"/>
    </row>
    <row r="11748" spans="7:7">
      <c r="G11748" s="14"/>
    </row>
    <row r="11749" spans="7:7">
      <c r="G11749" s="14"/>
    </row>
    <row r="11750" spans="7:7">
      <c r="G11750" s="14"/>
    </row>
    <row r="11751" spans="7:7">
      <c r="G11751" s="14"/>
    </row>
    <row r="11752" spans="7:7">
      <c r="G11752" s="14"/>
    </row>
    <row r="11753" spans="7:7">
      <c r="G11753" s="14"/>
    </row>
    <row r="11754" spans="7:7">
      <c r="G11754" s="14"/>
    </row>
    <row r="11755" spans="7:7">
      <c r="G11755" s="14"/>
    </row>
    <row r="11756" spans="7:7">
      <c r="G11756" s="14"/>
    </row>
    <row r="11757" spans="7:7">
      <c r="G11757" s="14"/>
    </row>
    <row r="11758" spans="7:7">
      <c r="G11758" s="14"/>
    </row>
    <row r="11759" spans="7:7">
      <c r="G11759" s="14"/>
    </row>
    <row r="11760" spans="7:7">
      <c r="G11760" s="14"/>
    </row>
    <row r="11761" spans="7:7">
      <c r="G11761" s="14"/>
    </row>
    <row r="11762" spans="7:7">
      <c r="G11762" s="14"/>
    </row>
    <row r="11763" spans="7:7">
      <c r="G11763" s="14"/>
    </row>
    <row r="11764" spans="7:7">
      <c r="G11764" s="14"/>
    </row>
    <row r="11765" spans="7:7">
      <c r="G11765" s="14"/>
    </row>
    <row r="11766" spans="7:7">
      <c r="G11766" s="14"/>
    </row>
    <row r="11767" spans="7:7">
      <c r="G11767" s="14"/>
    </row>
    <row r="11768" spans="7:7">
      <c r="G11768" s="14"/>
    </row>
    <row r="11769" spans="7:7">
      <c r="G11769" s="14"/>
    </row>
    <row r="11770" spans="7:7">
      <c r="G11770" s="14"/>
    </row>
    <row r="11771" spans="7:7">
      <c r="G11771" s="14"/>
    </row>
    <row r="11772" spans="7:7">
      <c r="G11772" s="14"/>
    </row>
    <row r="11773" spans="7:7">
      <c r="G11773" s="14"/>
    </row>
    <row r="11774" spans="7:7">
      <c r="G11774" s="14"/>
    </row>
    <row r="11775" spans="7:7">
      <c r="G11775" s="14"/>
    </row>
    <row r="11776" spans="7:7">
      <c r="G11776" s="14"/>
    </row>
    <row r="11777" spans="7:7">
      <c r="G11777" s="14"/>
    </row>
    <row r="11778" spans="7:7">
      <c r="G11778" s="14"/>
    </row>
    <row r="11779" spans="7:7">
      <c r="G11779" s="14"/>
    </row>
    <row r="11780" spans="7:7">
      <c r="G11780" s="14"/>
    </row>
    <row r="11781" spans="7:7">
      <c r="G11781" s="14"/>
    </row>
    <row r="11782" spans="7:7">
      <c r="G11782" s="14"/>
    </row>
    <row r="11783" spans="7:7">
      <c r="G11783" s="14"/>
    </row>
    <row r="11784" spans="7:7">
      <c r="G11784" s="14"/>
    </row>
    <row r="11785" spans="7:7">
      <c r="G11785" s="14"/>
    </row>
    <row r="11786" spans="7:7">
      <c r="G11786" s="14"/>
    </row>
    <row r="11787" spans="7:7">
      <c r="G11787" s="14"/>
    </row>
    <row r="11788" spans="7:7">
      <c r="G11788" s="14"/>
    </row>
    <row r="11789" spans="7:7">
      <c r="G11789" s="14"/>
    </row>
    <row r="11790" spans="7:7">
      <c r="G11790" s="14"/>
    </row>
    <row r="11791" spans="7:7">
      <c r="G11791" s="14"/>
    </row>
    <row r="11792" spans="7:7">
      <c r="G11792" s="14"/>
    </row>
    <row r="11793" spans="7:7">
      <c r="G11793" s="14"/>
    </row>
    <row r="11794" spans="7:7">
      <c r="G11794" s="14"/>
    </row>
    <row r="11795" spans="7:7">
      <c r="G11795" s="14"/>
    </row>
    <row r="11796" spans="7:7">
      <c r="G11796" s="14"/>
    </row>
    <row r="11797" spans="7:7">
      <c r="G11797" s="14"/>
    </row>
    <row r="11798" spans="7:7">
      <c r="G11798" s="14"/>
    </row>
    <row r="11799" spans="7:7">
      <c r="G11799" s="14"/>
    </row>
    <row r="11800" spans="7:7">
      <c r="G11800" s="14"/>
    </row>
    <row r="11801" spans="7:7">
      <c r="G11801" s="14"/>
    </row>
    <row r="11802" spans="7:7">
      <c r="G11802" s="14"/>
    </row>
    <row r="11803" spans="7:7">
      <c r="G11803" s="14"/>
    </row>
    <row r="11804" spans="7:7">
      <c r="G11804" s="14"/>
    </row>
    <row r="11805" spans="7:7">
      <c r="G11805" s="14"/>
    </row>
    <row r="11806" spans="7:7">
      <c r="G11806" s="14"/>
    </row>
    <row r="11807" spans="7:7">
      <c r="G11807" s="14"/>
    </row>
    <row r="11808" spans="7:7">
      <c r="G11808" s="14"/>
    </row>
    <row r="11809" spans="7:7">
      <c r="G11809" s="14"/>
    </row>
    <row r="11810" spans="7:7">
      <c r="G11810" s="14"/>
    </row>
    <row r="11811" spans="7:7">
      <c r="G11811" s="14"/>
    </row>
    <row r="11812" spans="7:7">
      <c r="G11812" s="14"/>
    </row>
    <row r="11813" spans="7:7">
      <c r="G11813" s="14"/>
    </row>
    <row r="11814" spans="7:7">
      <c r="G11814" s="14"/>
    </row>
    <row r="11815" spans="7:7">
      <c r="G11815" s="14"/>
    </row>
    <row r="11816" spans="7:7">
      <c r="G11816" s="14"/>
    </row>
    <row r="11817" spans="7:7">
      <c r="G11817" s="14"/>
    </row>
    <row r="11818" spans="7:7">
      <c r="G11818" s="14"/>
    </row>
    <row r="11819" spans="7:7">
      <c r="G11819" s="14"/>
    </row>
    <row r="11820" spans="7:7">
      <c r="G11820" s="14"/>
    </row>
    <row r="11821" spans="7:7">
      <c r="G11821" s="14"/>
    </row>
    <row r="11822" spans="7:7">
      <c r="G11822" s="14"/>
    </row>
    <row r="11823" spans="7:7">
      <c r="G11823" s="14"/>
    </row>
    <row r="11824" spans="7:7">
      <c r="G11824" s="14"/>
    </row>
    <row r="11825" spans="7:7">
      <c r="G11825" s="14"/>
    </row>
    <row r="11826" spans="7:7">
      <c r="G11826" s="14"/>
    </row>
    <row r="11827" spans="7:7">
      <c r="G11827" s="14"/>
    </row>
    <row r="11828" spans="7:7">
      <c r="G11828" s="14"/>
    </row>
    <row r="11829" spans="7:7">
      <c r="G11829" s="14"/>
    </row>
    <row r="11830" spans="7:7">
      <c r="G11830" s="14"/>
    </row>
    <row r="11831" spans="7:7">
      <c r="G11831" s="14"/>
    </row>
    <row r="11832" spans="7:7">
      <c r="G11832" s="14"/>
    </row>
    <row r="11833" spans="7:7">
      <c r="G11833" s="14"/>
    </row>
    <row r="11834" spans="7:7">
      <c r="G11834" s="14"/>
    </row>
    <row r="11835" spans="7:7">
      <c r="G11835" s="14"/>
    </row>
    <row r="11836" spans="7:7">
      <c r="G11836" s="14"/>
    </row>
    <row r="11837" spans="7:7">
      <c r="G11837" s="14"/>
    </row>
    <row r="11838" spans="7:7">
      <c r="G11838" s="14"/>
    </row>
    <row r="11839" spans="7:7">
      <c r="G11839" s="14"/>
    </row>
    <row r="11840" spans="7:7">
      <c r="G11840" s="14"/>
    </row>
    <row r="11841" spans="7:7">
      <c r="G11841" s="14"/>
    </row>
    <row r="11842" spans="7:7">
      <c r="G11842" s="14"/>
    </row>
    <row r="11843" spans="7:7">
      <c r="G11843" s="14"/>
    </row>
    <row r="11844" spans="7:7">
      <c r="G11844" s="14"/>
    </row>
    <row r="11845" spans="7:7">
      <c r="G11845" s="14"/>
    </row>
    <row r="11846" spans="7:7">
      <c r="G11846" s="14"/>
    </row>
    <row r="11847" spans="7:7">
      <c r="G11847" s="14"/>
    </row>
    <row r="11848" spans="7:7">
      <c r="G11848" s="14"/>
    </row>
    <row r="11849" spans="7:7">
      <c r="G11849" s="14"/>
    </row>
    <row r="11850" spans="7:7">
      <c r="G11850" s="14"/>
    </row>
    <row r="11851" spans="7:7">
      <c r="G11851" s="14"/>
    </row>
    <row r="11852" spans="7:7">
      <c r="G11852" s="14"/>
    </row>
    <row r="11853" spans="7:7">
      <c r="G11853" s="14"/>
    </row>
    <row r="11854" spans="7:7">
      <c r="G11854" s="14"/>
    </row>
    <row r="11855" spans="7:7">
      <c r="G11855" s="14"/>
    </row>
    <row r="11856" spans="7:7">
      <c r="G11856" s="14"/>
    </row>
    <row r="11857" spans="7:7">
      <c r="G11857" s="14"/>
    </row>
    <row r="11858" spans="7:7">
      <c r="G11858" s="14"/>
    </row>
    <row r="11859" spans="7:7">
      <c r="G11859" s="14"/>
    </row>
    <row r="11860" spans="7:7">
      <c r="G11860" s="14"/>
    </row>
    <row r="11861" spans="7:7">
      <c r="G11861" s="14"/>
    </row>
    <row r="11862" spans="7:7">
      <c r="G11862" s="14"/>
    </row>
    <row r="11863" spans="7:7">
      <c r="G11863" s="14"/>
    </row>
    <row r="11864" spans="7:7">
      <c r="G11864" s="14"/>
    </row>
    <row r="11865" spans="7:7">
      <c r="G11865" s="14"/>
    </row>
    <row r="11866" spans="7:7">
      <c r="G11866" s="14"/>
    </row>
    <row r="11867" spans="7:7">
      <c r="G11867" s="14"/>
    </row>
    <row r="11868" spans="7:7">
      <c r="G11868" s="14"/>
    </row>
    <row r="11869" spans="7:7">
      <c r="G11869" s="14"/>
    </row>
    <row r="11870" spans="7:7">
      <c r="G11870" s="14"/>
    </row>
    <row r="11871" spans="7:7">
      <c r="G11871" s="14"/>
    </row>
    <row r="11872" spans="7:7">
      <c r="G11872" s="14"/>
    </row>
    <row r="11873" spans="7:7">
      <c r="G11873" s="14"/>
    </row>
    <row r="11874" spans="7:7">
      <c r="G11874" s="14"/>
    </row>
    <row r="11875" spans="7:7">
      <c r="G11875" s="14"/>
    </row>
    <row r="11876" spans="7:7">
      <c r="G11876" s="14"/>
    </row>
    <row r="11877" spans="7:7">
      <c r="G11877" s="14"/>
    </row>
    <row r="11878" spans="7:7">
      <c r="G11878" s="14"/>
    </row>
    <row r="11879" spans="7:7">
      <c r="G11879" s="14"/>
    </row>
    <row r="11880" spans="7:7">
      <c r="G11880" s="14"/>
    </row>
    <row r="11881" spans="7:7">
      <c r="G11881" s="14"/>
    </row>
    <row r="11882" spans="7:7">
      <c r="G11882" s="14"/>
    </row>
    <row r="11883" spans="7:7">
      <c r="G11883" s="14"/>
    </row>
    <row r="11884" spans="7:7">
      <c r="G11884" s="14"/>
    </row>
    <row r="11885" spans="7:7">
      <c r="G11885" s="14"/>
    </row>
    <row r="11886" spans="7:7">
      <c r="G11886" s="14"/>
    </row>
    <row r="11887" spans="7:7">
      <c r="G11887" s="14"/>
    </row>
    <row r="11888" spans="7:7">
      <c r="G11888" s="14"/>
    </row>
    <row r="11889" spans="7:7">
      <c r="G11889" s="14"/>
    </row>
    <row r="11890" spans="7:7">
      <c r="G11890" s="14"/>
    </row>
    <row r="11891" spans="7:7">
      <c r="G11891" s="14"/>
    </row>
    <row r="11892" spans="7:7">
      <c r="G11892" s="14"/>
    </row>
    <row r="11893" spans="7:7">
      <c r="G11893" s="14"/>
    </row>
    <row r="11894" spans="7:7">
      <c r="G11894" s="14"/>
    </row>
    <row r="11895" spans="7:7">
      <c r="G11895" s="14"/>
    </row>
    <row r="11896" spans="7:7">
      <c r="G11896" s="14"/>
    </row>
    <row r="11897" spans="7:7">
      <c r="G11897" s="14"/>
    </row>
    <row r="11898" spans="7:7">
      <c r="G11898" s="14"/>
    </row>
    <row r="11899" spans="7:7">
      <c r="G11899" s="14"/>
    </row>
    <row r="11900" spans="7:7">
      <c r="G11900" s="14"/>
    </row>
    <row r="11901" spans="7:7">
      <c r="G11901" s="14"/>
    </row>
    <row r="11902" spans="7:7">
      <c r="G11902" s="14"/>
    </row>
    <row r="11903" spans="7:7">
      <c r="G11903" s="14"/>
    </row>
    <row r="11904" spans="7:7">
      <c r="G11904" s="14"/>
    </row>
    <row r="11905" spans="7:7">
      <c r="G11905" s="14"/>
    </row>
    <row r="11906" spans="7:7">
      <c r="G11906" s="14"/>
    </row>
    <row r="11907" spans="7:7">
      <c r="G11907" s="14"/>
    </row>
    <row r="11908" spans="7:7">
      <c r="G11908" s="14"/>
    </row>
    <row r="11909" spans="7:7">
      <c r="G11909" s="14"/>
    </row>
    <row r="11910" spans="7:7">
      <c r="G11910" s="14"/>
    </row>
    <row r="11911" spans="7:7">
      <c r="G11911" s="14"/>
    </row>
    <row r="11912" spans="7:7">
      <c r="G11912" s="14"/>
    </row>
    <row r="11913" spans="7:7">
      <c r="G11913" s="14"/>
    </row>
    <row r="11914" spans="7:7">
      <c r="G11914" s="14"/>
    </row>
    <row r="11915" spans="7:7">
      <c r="G11915" s="14"/>
    </row>
    <row r="11916" spans="7:7">
      <c r="G11916" s="14"/>
    </row>
    <row r="11917" spans="7:7">
      <c r="G11917" s="14"/>
    </row>
    <row r="11918" spans="7:7">
      <c r="G11918" s="14"/>
    </row>
    <row r="11919" spans="7:7">
      <c r="G11919" s="14"/>
    </row>
    <row r="11920" spans="7:7">
      <c r="G11920" s="14"/>
    </row>
    <row r="11921" spans="7:7">
      <c r="G11921" s="14"/>
    </row>
    <row r="11922" spans="7:7">
      <c r="G11922" s="14"/>
    </row>
    <row r="11923" spans="7:7">
      <c r="G11923" s="14"/>
    </row>
    <row r="11924" spans="7:7">
      <c r="G11924" s="14"/>
    </row>
    <row r="11925" spans="7:7">
      <c r="G11925" s="14"/>
    </row>
    <row r="11926" spans="7:7">
      <c r="G11926" s="14"/>
    </row>
    <row r="11927" spans="7:7">
      <c r="G11927" s="14"/>
    </row>
    <row r="11928" spans="7:7">
      <c r="G11928" s="14"/>
    </row>
    <row r="11929" spans="7:7">
      <c r="G11929" s="14"/>
    </row>
    <row r="11930" spans="7:7">
      <c r="G11930" s="14"/>
    </row>
    <row r="11931" spans="7:7">
      <c r="G11931" s="14"/>
    </row>
    <row r="11932" spans="7:7">
      <c r="G11932" s="14"/>
    </row>
    <row r="11933" spans="7:7">
      <c r="G11933" s="14"/>
    </row>
    <row r="11934" spans="7:7">
      <c r="G11934" s="14"/>
    </row>
    <row r="11935" spans="7:7">
      <c r="G11935" s="14"/>
    </row>
    <row r="11936" spans="7:7">
      <c r="G11936" s="14"/>
    </row>
    <row r="11937" spans="7:7">
      <c r="G11937" s="14"/>
    </row>
    <row r="11938" spans="7:7">
      <c r="G11938" s="14"/>
    </row>
    <row r="11939" spans="7:7">
      <c r="G11939" s="14"/>
    </row>
    <row r="11940" spans="7:7">
      <c r="G11940" s="14"/>
    </row>
    <row r="11941" spans="7:7">
      <c r="G11941" s="14"/>
    </row>
    <row r="11942" spans="7:7">
      <c r="G11942" s="14"/>
    </row>
    <row r="11943" spans="7:7">
      <c r="G11943" s="14"/>
    </row>
    <row r="11944" spans="7:7">
      <c r="G11944" s="14"/>
    </row>
    <row r="11945" spans="7:7">
      <c r="G11945" s="14"/>
    </row>
    <row r="11946" spans="7:7">
      <c r="G11946" s="14"/>
    </row>
    <row r="11947" spans="7:7">
      <c r="G11947" s="14"/>
    </row>
    <row r="11948" spans="7:7">
      <c r="G11948" s="14"/>
    </row>
    <row r="11949" spans="7:7">
      <c r="G11949" s="14"/>
    </row>
    <row r="11950" spans="7:7">
      <c r="G11950" s="14"/>
    </row>
    <row r="11951" spans="7:7">
      <c r="G11951" s="14"/>
    </row>
    <row r="11952" spans="7:7">
      <c r="G11952" s="14"/>
    </row>
    <row r="11953" spans="7:7">
      <c r="G11953" s="14"/>
    </row>
    <row r="11954" spans="7:7">
      <c r="G11954" s="14"/>
    </row>
    <row r="11955" spans="7:7">
      <c r="G11955" s="14"/>
    </row>
    <row r="11956" spans="7:7">
      <c r="G11956" s="14"/>
    </row>
    <row r="11957" spans="7:7">
      <c r="G11957" s="14"/>
    </row>
    <row r="11958" spans="7:7">
      <c r="G11958" s="14"/>
    </row>
    <row r="11959" spans="7:7">
      <c r="G11959" s="14"/>
    </row>
    <row r="11960" spans="7:7">
      <c r="G11960" s="14"/>
    </row>
    <row r="11961" spans="7:7">
      <c r="G11961" s="14"/>
    </row>
    <row r="11962" spans="7:7">
      <c r="G11962" s="14"/>
    </row>
    <row r="11963" spans="7:7">
      <c r="G11963" s="14"/>
    </row>
    <row r="11964" spans="7:7">
      <c r="G11964" s="14"/>
    </row>
    <row r="11965" spans="7:7">
      <c r="G11965" s="14"/>
    </row>
    <row r="11966" spans="7:7">
      <c r="G11966" s="14"/>
    </row>
    <row r="11967" spans="7:7">
      <c r="G11967" s="14"/>
    </row>
    <row r="11968" spans="7:7">
      <c r="G11968" s="14"/>
    </row>
    <row r="11969" spans="7:7">
      <c r="G11969" s="14"/>
    </row>
    <row r="11970" spans="7:7">
      <c r="G11970" s="14"/>
    </row>
    <row r="11971" spans="7:7">
      <c r="G11971" s="14"/>
    </row>
    <row r="11972" spans="7:7">
      <c r="G11972" s="14"/>
    </row>
    <row r="11973" spans="7:7">
      <c r="G11973" s="14"/>
    </row>
    <row r="11974" spans="7:7">
      <c r="G11974" s="14"/>
    </row>
    <row r="11975" spans="7:7">
      <c r="G11975" s="14"/>
    </row>
    <row r="11976" spans="7:7">
      <c r="G11976" s="14"/>
    </row>
    <row r="11977" spans="7:7">
      <c r="G11977" s="14"/>
    </row>
    <row r="11978" spans="7:7">
      <c r="G11978" s="14"/>
    </row>
    <row r="11979" spans="7:7">
      <c r="G11979" s="14"/>
    </row>
    <row r="11980" spans="7:7">
      <c r="G11980" s="14"/>
    </row>
    <row r="11981" spans="7:7">
      <c r="G11981" s="14"/>
    </row>
    <row r="11982" spans="7:7">
      <c r="G11982" s="14"/>
    </row>
    <row r="11983" spans="7:7">
      <c r="G11983" s="14"/>
    </row>
    <row r="11984" spans="7:7">
      <c r="G11984" s="14"/>
    </row>
    <row r="11985" spans="7:7">
      <c r="G11985" s="14"/>
    </row>
    <row r="11986" spans="7:7">
      <c r="G11986" s="14"/>
    </row>
    <row r="11987" spans="7:7">
      <c r="G11987" s="14"/>
    </row>
    <row r="11988" spans="7:7">
      <c r="G11988" s="14"/>
    </row>
    <row r="11989" spans="7:7">
      <c r="G11989" s="14"/>
    </row>
    <row r="11990" spans="7:7">
      <c r="G11990" s="14"/>
    </row>
    <row r="11991" spans="7:7">
      <c r="G11991" s="14"/>
    </row>
    <row r="11992" spans="7:7">
      <c r="G11992" s="14"/>
    </row>
    <row r="11993" spans="7:7">
      <c r="G11993" s="14"/>
    </row>
    <row r="11994" spans="7:7">
      <c r="G11994" s="14"/>
    </row>
    <row r="11995" spans="7:7">
      <c r="G11995" s="14"/>
    </row>
    <row r="11996" spans="7:7">
      <c r="G11996" s="14"/>
    </row>
    <row r="11997" spans="7:7">
      <c r="G11997" s="14"/>
    </row>
    <row r="11998" spans="7:7">
      <c r="G11998" s="14"/>
    </row>
    <row r="11999" spans="7:7">
      <c r="G11999" s="14"/>
    </row>
    <row r="12000" spans="7:7">
      <c r="G12000" s="14"/>
    </row>
    <row r="12001" spans="7:7">
      <c r="G12001" s="14"/>
    </row>
    <row r="12002" spans="7:7">
      <c r="G12002" s="14"/>
    </row>
    <row r="12003" spans="7:7">
      <c r="G12003" s="14"/>
    </row>
    <row r="12004" spans="7:7">
      <c r="G12004" s="14"/>
    </row>
    <row r="12005" spans="7:7">
      <c r="G12005" s="14"/>
    </row>
    <row r="12006" spans="7:7">
      <c r="G12006" s="14"/>
    </row>
    <row r="12007" spans="7:7">
      <c r="G12007" s="14"/>
    </row>
    <row r="12008" spans="7:7">
      <c r="G12008" s="14"/>
    </row>
    <row r="12009" spans="7:7">
      <c r="G12009" s="14"/>
    </row>
    <row r="12010" spans="7:7">
      <c r="G12010" s="14"/>
    </row>
    <row r="12011" spans="7:7">
      <c r="G12011" s="14"/>
    </row>
    <row r="12012" spans="7:7">
      <c r="G12012" s="14"/>
    </row>
    <row r="12013" spans="7:7">
      <c r="G12013" s="14"/>
    </row>
    <row r="12014" spans="7:7">
      <c r="G12014" s="14"/>
    </row>
    <row r="12015" spans="7:7">
      <c r="G12015" s="14"/>
    </row>
    <row r="12016" spans="7:7">
      <c r="G12016" s="14"/>
    </row>
    <row r="12017" spans="7:7">
      <c r="G12017" s="14"/>
    </row>
    <row r="12018" spans="7:7">
      <c r="G12018" s="14"/>
    </row>
    <row r="12019" spans="7:7">
      <c r="G12019" s="14"/>
    </row>
    <row r="12020" spans="7:7">
      <c r="G12020" s="14"/>
    </row>
    <row r="12021" spans="7:7">
      <c r="G12021" s="14"/>
    </row>
    <row r="12022" spans="7:7">
      <c r="G12022" s="14"/>
    </row>
    <row r="12023" spans="7:7">
      <c r="G12023" s="14"/>
    </row>
    <row r="12024" spans="7:7">
      <c r="G12024" s="14"/>
    </row>
    <row r="12025" spans="7:7">
      <c r="G12025" s="14"/>
    </row>
    <row r="12026" spans="7:7">
      <c r="G12026" s="14"/>
    </row>
    <row r="12027" spans="7:7">
      <c r="G12027" s="14"/>
    </row>
    <row r="12028" spans="7:7">
      <c r="G12028" s="14"/>
    </row>
    <row r="12029" spans="7:7">
      <c r="G12029" s="14"/>
    </row>
    <row r="12030" spans="7:7">
      <c r="G12030" s="14"/>
    </row>
    <row r="12031" spans="7:7">
      <c r="G12031" s="14"/>
    </row>
    <row r="12032" spans="7:7">
      <c r="G12032" s="14"/>
    </row>
    <row r="12033" spans="7:7">
      <c r="G12033" s="14"/>
    </row>
    <row r="12034" spans="7:7">
      <c r="G12034" s="14"/>
    </row>
    <row r="12035" spans="7:7">
      <c r="G12035" s="14"/>
    </row>
    <row r="12036" spans="7:7">
      <c r="G12036" s="14"/>
    </row>
    <row r="12037" spans="7:7">
      <c r="G12037" s="14"/>
    </row>
    <row r="12038" spans="7:7">
      <c r="G12038" s="14"/>
    </row>
    <row r="12039" spans="7:7">
      <c r="G12039" s="14"/>
    </row>
    <row r="12040" spans="7:7">
      <c r="G12040" s="14"/>
    </row>
    <row r="12041" spans="7:7">
      <c r="G12041" s="14"/>
    </row>
    <row r="12042" spans="7:7">
      <c r="G12042" s="14"/>
    </row>
    <row r="12043" spans="7:7">
      <c r="G12043" s="14"/>
    </row>
    <row r="12044" spans="7:7">
      <c r="G12044" s="14"/>
    </row>
    <row r="12045" spans="7:7">
      <c r="G12045" s="14"/>
    </row>
    <row r="12046" spans="7:7">
      <c r="G12046" s="14"/>
    </row>
    <row r="12047" spans="7:7">
      <c r="G12047" s="14"/>
    </row>
    <row r="12048" spans="7:7">
      <c r="G12048" s="14"/>
    </row>
    <row r="12049" spans="7:7">
      <c r="G12049" s="14"/>
    </row>
    <row r="12050" spans="7:7">
      <c r="G12050" s="14"/>
    </row>
    <row r="12051" spans="7:7">
      <c r="G12051" s="14"/>
    </row>
    <row r="12052" spans="7:7">
      <c r="G12052" s="14"/>
    </row>
    <row r="12053" spans="7:7">
      <c r="G12053" s="14"/>
    </row>
    <row r="12054" spans="7:7">
      <c r="G12054" s="14"/>
    </row>
    <row r="12055" spans="7:7">
      <c r="G12055" s="14"/>
    </row>
    <row r="12056" spans="7:7">
      <c r="G12056" s="14"/>
    </row>
    <row r="12057" spans="7:7">
      <c r="G12057" s="14"/>
    </row>
    <row r="12058" spans="7:7">
      <c r="G12058" s="14"/>
    </row>
    <row r="12059" spans="7:7">
      <c r="G12059" s="14"/>
    </row>
    <row r="12060" spans="7:7">
      <c r="G12060" s="14"/>
    </row>
    <row r="12061" spans="7:7">
      <c r="G12061" s="14"/>
    </row>
    <row r="12062" spans="7:7">
      <c r="G12062" s="14"/>
    </row>
    <row r="12063" spans="7:7">
      <c r="G12063" s="14"/>
    </row>
    <row r="12064" spans="7:7">
      <c r="G12064" s="14"/>
    </row>
    <row r="12065" spans="7:7">
      <c r="G12065" s="14"/>
    </row>
    <row r="12066" spans="7:7">
      <c r="G12066" s="14"/>
    </row>
    <row r="12067" spans="7:7">
      <c r="G12067" s="14"/>
    </row>
    <row r="12068" spans="7:7">
      <c r="G12068" s="14"/>
    </row>
    <row r="12069" spans="7:7">
      <c r="G12069" s="14"/>
    </row>
    <row r="12070" spans="7:7">
      <c r="G12070" s="14"/>
    </row>
    <row r="12071" spans="7:7">
      <c r="G12071" s="14"/>
    </row>
    <row r="12072" spans="7:7">
      <c r="G12072" s="14"/>
    </row>
    <row r="12073" spans="7:7">
      <c r="G12073" s="14"/>
    </row>
    <row r="12074" spans="7:7">
      <c r="G12074" s="14"/>
    </row>
    <row r="12075" spans="7:7">
      <c r="G12075" s="14"/>
    </row>
    <row r="12076" spans="7:7">
      <c r="G12076" s="14"/>
    </row>
    <row r="12077" spans="7:7">
      <c r="G12077" s="14"/>
    </row>
    <row r="12078" spans="7:7">
      <c r="G12078" s="14"/>
    </row>
    <row r="12079" spans="7:7">
      <c r="G12079" s="14"/>
    </row>
    <row r="12080" spans="7:7">
      <c r="G12080" s="14"/>
    </row>
    <row r="12081" spans="7:7">
      <c r="G12081" s="14"/>
    </row>
    <row r="12082" spans="7:7">
      <c r="G12082" s="14"/>
    </row>
    <row r="12083" spans="7:7">
      <c r="G12083" s="14"/>
    </row>
    <row r="12084" spans="7:7">
      <c r="G12084" s="14"/>
    </row>
    <row r="12085" spans="7:7">
      <c r="G12085" s="14"/>
    </row>
    <row r="12086" spans="7:7">
      <c r="G12086" s="14"/>
    </row>
    <row r="12087" spans="7:7">
      <c r="G12087" s="14"/>
    </row>
    <row r="12088" spans="7:7">
      <c r="G12088" s="14"/>
    </row>
    <row r="12089" spans="7:7">
      <c r="G12089" s="14"/>
    </row>
    <row r="12090" spans="7:7">
      <c r="G12090" s="14"/>
    </row>
    <row r="12091" spans="7:7">
      <c r="G12091" s="14"/>
    </row>
    <row r="12092" spans="7:7">
      <c r="G12092" s="14"/>
    </row>
    <row r="12093" spans="7:7">
      <c r="G12093" s="14"/>
    </row>
    <row r="12094" spans="7:7">
      <c r="G12094" s="14"/>
    </row>
    <row r="12095" spans="7:7">
      <c r="G12095" s="14"/>
    </row>
    <row r="12096" spans="7:7">
      <c r="G12096" s="14"/>
    </row>
    <row r="12097" spans="7:7">
      <c r="G12097" s="14"/>
    </row>
    <row r="12098" spans="7:7">
      <c r="G12098" s="14"/>
    </row>
    <row r="12099" spans="7:7">
      <c r="G12099" s="14"/>
    </row>
    <row r="12100" spans="7:7">
      <c r="G12100" s="14"/>
    </row>
    <row r="12101" spans="7:7">
      <c r="G12101" s="14"/>
    </row>
    <row r="12102" spans="7:7">
      <c r="G12102" s="14"/>
    </row>
    <row r="12103" spans="7:7">
      <c r="G12103" s="14"/>
    </row>
    <row r="12104" spans="7:7">
      <c r="G12104" s="14"/>
    </row>
    <row r="12105" spans="7:7">
      <c r="G12105" s="14"/>
    </row>
    <row r="12106" spans="7:7">
      <c r="G12106" s="14"/>
    </row>
    <row r="12107" spans="7:7">
      <c r="G12107" s="14"/>
    </row>
    <row r="12108" spans="7:7">
      <c r="G12108" s="14"/>
    </row>
    <row r="12109" spans="7:7">
      <c r="G12109" s="14"/>
    </row>
    <row r="12110" spans="7:7">
      <c r="G12110" s="14"/>
    </row>
    <row r="12111" spans="7:7">
      <c r="G12111" s="14"/>
    </row>
    <row r="12112" spans="7:7">
      <c r="G12112" s="14"/>
    </row>
    <row r="12113" spans="7:7">
      <c r="G12113" s="14"/>
    </row>
    <row r="12114" spans="7:7">
      <c r="G12114" s="14"/>
    </row>
    <row r="12115" spans="7:7">
      <c r="G12115" s="14"/>
    </row>
    <row r="12116" spans="7:7">
      <c r="G12116" s="14"/>
    </row>
    <row r="12117" spans="7:7">
      <c r="G12117" s="14"/>
    </row>
    <row r="12118" spans="7:7">
      <c r="G12118" s="14"/>
    </row>
    <row r="12119" spans="7:7">
      <c r="G12119" s="14"/>
    </row>
    <row r="12120" spans="7:7">
      <c r="G12120" s="14"/>
    </row>
    <row r="12121" spans="7:7">
      <c r="G12121" s="14"/>
    </row>
    <row r="12122" spans="7:7">
      <c r="G12122" s="14"/>
    </row>
    <row r="12123" spans="7:7">
      <c r="G12123" s="14"/>
    </row>
    <row r="12124" spans="7:7">
      <c r="G12124" s="14"/>
    </row>
    <row r="12125" spans="7:7">
      <c r="G12125" s="14"/>
    </row>
    <row r="12126" spans="7:7">
      <c r="G12126" s="14"/>
    </row>
    <row r="12127" spans="7:7">
      <c r="G12127" s="14"/>
    </row>
    <row r="12128" spans="7:7">
      <c r="G12128" s="14"/>
    </row>
    <row r="12129" spans="7:7">
      <c r="G12129" s="14"/>
    </row>
    <row r="12130" spans="7:7">
      <c r="G12130" s="14"/>
    </row>
    <row r="12131" spans="7:7">
      <c r="G12131" s="14"/>
    </row>
    <row r="12132" spans="7:7">
      <c r="G12132" s="14"/>
    </row>
    <row r="12133" spans="7:7">
      <c r="G12133" s="14"/>
    </row>
    <row r="12134" spans="7:7">
      <c r="G12134" s="14"/>
    </row>
    <row r="12135" spans="7:7">
      <c r="G12135" s="14"/>
    </row>
    <row r="12136" spans="7:7">
      <c r="G12136" s="14"/>
    </row>
    <row r="12137" spans="7:7">
      <c r="G12137" s="14"/>
    </row>
    <row r="12138" spans="7:7">
      <c r="G12138" s="14"/>
    </row>
    <row r="12139" spans="7:7">
      <c r="G12139" s="14"/>
    </row>
    <row r="12140" spans="7:7">
      <c r="G12140" s="14"/>
    </row>
    <row r="12141" spans="7:7">
      <c r="G12141" s="14"/>
    </row>
    <row r="12142" spans="7:7">
      <c r="G12142" s="14"/>
    </row>
    <row r="12143" spans="7:7">
      <c r="G12143" s="14"/>
    </row>
    <row r="12144" spans="7:7">
      <c r="G12144" s="14"/>
    </row>
    <row r="12145" spans="7:7">
      <c r="G12145" s="14"/>
    </row>
    <row r="12146" spans="7:7">
      <c r="G12146" s="14"/>
    </row>
    <row r="12147" spans="7:7">
      <c r="G12147" s="14"/>
    </row>
    <row r="12148" spans="7:7">
      <c r="G12148" s="14"/>
    </row>
    <row r="12149" spans="7:7">
      <c r="G12149" s="14"/>
    </row>
    <row r="12150" spans="7:7">
      <c r="G12150" s="14"/>
    </row>
    <row r="12151" spans="7:7">
      <c r="G12151" s="14"/>
    </row>
    <row r="12152" spans="7:7">
      <c r="G12152" s="14"/>
    </row>
    <row r="12153" spans="7:7">
      <c r="G12153" s="14"/>
    </row>
    <row r="12154" spans="7:7">
      <c r="G12154" s="14"/>
    </row>
    <row r="12155" spans="7:7">
      <c r="G12155" s="14"/>
    </row>
    <row r="12156" spans="7:7">
      <c r="G12156" s="14"/>
    </row>
    <row r="12157" spans="7:7">
      <c r="G12157" s="14"/>
    </row>
    <row r="12158" spans="7:7">
      <c r="G12158" s="14"/>
    </row>
    <row r="12159" spans="7:7">
      <c r="G12159" s="14"/>
    </row>
    <row r="12160" spans="7:7">
      <c r="G12160" s="14"/>
    </row>
    <row r="12161" spans="7:7">
      <c r="G12161" s="14"/>
    </row>
    <row r="12162" spans="7:7">
      <c r="G12162" s="14"/>
    </row>
    <row r="12163" spans="7:7">
      <c r="G12163" s="14"/>
    </row>
    <row r="12164" spans="7:7">
      <c r="G12164" s="14"/>
    </row>
    <row r="12165" spans="7:7">
      <c r="G12165" s="14"/>
    </row>
    <row r="12166" spans="7:7">
      <c r="G12166" s="14"/>
    </row>
    <row r="12167" spans="7:7">
      <c r="G12167" s="14"/>
    </row>
    <row r="12168" spans="7:7">
      <c r="G12168" s="14"/>
    </row>
    <row r="12169" spans="7:7">
      <c r="G12169" s="14"/>
    </row>
    <row r="12170" spans="7:7">
      <c r="G12170" s="14"/>
    </row>
    <row r="12171" spans="7:7">
      <c r="G12171" s="14"/>
    </row>
    <row r="12172" spans="7:7">
      <c r="G12172" s="14"/>
    </row>
    <row r="12173" spans="7:7">
      <c r="G12173" s="14"/>
    </row>
    <row r="12174" spans="7:7">
      <c r="G12174" s="14"/>
    </row>
    <row r="12175" spans="7:7">
      <c r="G12175" s="14"/>
    </row>
    <row r="12176" spans="7:7">
      <c r="G12176" s="14"/>
    </row>
    <row r="12177" spans="7:7">
      <c r="G12177" s="14"/>
    </row>
    <row r="12178" spans="7:7">
      <c r="G12178" s="14"/>
    </row>
    <row r="12179" spans="7:7">
      <c r="G12179" s="14"/>
    </row>
    <row r="12180" spans="7:7">
      <c r="G12180" s="14"/>
    </row>
    <row r="12181" spans="7:7">
      <c r="G12181" s="14"/>
    </row>
    <row r="12182" spans="7:7">
      <c r="G12182" s="14"/>
    </row>
    <row r="12183" spans="7:7">
      <c r="G12183" s="14"/>
    </row>
    <row r="12184" spans="7:7">
      <c r="G12184" s="14"/>
    </row>
    <row r="12185" spans="7:7">
      <c r="G12185" s="14"/>
    </row>
    <row r="12186" spans="7:7">
      <c r="G12186" s="14"/>
    </row>
    <row r="12187" spans="7:7">
      <c r="G12187" s="14"/>
    </row>
    <row r="12188" spans="7:7">
      <c r="G12188" s="14"/>
    </row>
    <row r="12189" spans="7:7">
      <c r="G12189" s="14"/>
    </row>
    <row r="12190" spans="7:7">
      <c r="G12190" s="14"/>
    </row>
    <row r="12191" spans="7:7">
      <c r="G12191" s="14"/>
    </row>
    <row r="12192" spans="7:7">
      <c r="G12192" s="14"/>
    </row>
    <row r="12193" spans="7:7">
      <c r="G12193" s="14"/>
    </row>
    <row r="12194" spans="7:7">
      <c r="G12194" s="14"/>
    </row>
    <row r="12195" spans="7:7">
      <c r="G12195" s="14"/>
    </row>
    <row r="12196" spans="7:7">
      <c r="G12196" s="14"/>
    </row>
    <row r="12197" spans="7:7">
      <c r="G12197" s="14"/>
    </row>
    <row r="12198" spans="7:7">
      <c r="G12198" s="14"/>
    </row>
    <row r="12199" spans="7:7">
      <c r="G12199" s="14"/>
    </row>
    <row r="12200" spans="7:7">
      <c r="G12200" s="14"/>
    </row>
    <row r="12201" spans="7:7">
      <c r="G12201" s="14"/>
    </row>
    <row r="12202" spans="7:7">
      <c r="G12202" s="14"/>
    </row>
    <row r="12203" spans="7:7">
      <c r="G12203" s="14"/>
    </row>
    <row r="12204" spans="7:7">
      <c r="G12204" s="14"/>
    </row>
    <row r="12205" spans="7:7">
      <c r="G12205" s="14"/>
    </row>
    <row r="12206" spans="7:7">
      <c r="G12206" s="14"/>
    </row>
    <row r="12207" spans="7:7">
      <c r="G12207" s="14"/>
    </row>
    <row r="12208" spans="7:7">
      <c r="G12208" s="14"/>
    </row>
    <row r="12209" spans="7:7">
      <c r="G12209" s="14"/>
    </row>
    <row r="12210" spans="7:7">
      <c r="G12210" s="14"/>
    </row>
    <row r="12211" spans="7:7">
      <c r="G12211" s="14"/>
    </row>
    <row r="12212" spans="7:7">
      <c r="G12212" s="14"/>
    </row>
    <row r="12213" spans="7:7">
      <c r="G12213" s="14"/>
    </row>
    <row r="12214" spans="7:7">
      <c r="G12214" s="14"/>
    </row>
    <row r="12215" spans="7:7">
      <c r="G12215" s="14"/>
    </row>
    <row r="12216" spans="7:7">
      <c r="G12216" s="14"/>
    </row>
    <row r="12217" spans="7:7">
      <c r="G12217" s="14"/>
    </row>
    <row r="12218" spans="7:7">
      <c r="G12218" s="14"/>
    </row>
    <row r="12219" spans="7:7">
      <c r="G12219" s="14"/>
    </row>
    <row r="12220" spans="7:7">
      <c r="G12220" s="14"/>
    </row>
    <row r="12221" spans="7:7">
      <c r="G12221" s="14"/>
    </row>
    <row r="12222" spans="7:7">
      <c r="G12222" s="14"/>
    </row>
    <row r="12223" spans="7:7">
      <c r="G12223" s="14"/>
    </row>
    <row r="12224" spans="7:7">
      <c r="G12224" s="14"/>
    </row>
    <row r="12225" spans="7:7">
      <c r="G12225" s="14"/>
    </row>
    <row r="12226" spans="7:7">
      <c r="G12226" s="14"/>
    </row>
    <row r="12227" spans="7:7">
      <c r="G12227" s="14"/>
    </row>
    <row r="12228" spans="7:7">
      <c r="G12228" s="14"/>
    </row>
    <row r="12229" spans="7:7">
      <c r="G12229" s="14"/>
    </row>
    <row r="12230" spans="7:7">
      <c r="G12230" s="14"/>
    </row>
    <row r="12231" spans="7:7">
      <c r="G12231" s="14"/>
    </row>
    <row r="12232" spans="7:7">
      <c r="G12232" s="14"/>
    </row>
    <row r="12233" spans="7:7">
      <c r="G12233" s="14"/>
    </row>
    <row r="12234" spans="7:7">
      <c r="G12234" s="14"/>
    </row>
    <row r="12235" spans="7:7">
      <c r="G12235" s="14"/>
    </row>
    <row r="12236" spans="7:7">
      <c r="G12236" s="14"/>
    </row>
    <row r="12237" spans="7:7">
      <c r="G12237" s="14"/>
    </row>
    <row r="12238" spans="7:7">
      <c r="G12238" s="14"/>
    </row>
    <row r="12239" spans="7:7">
      <c r="G12239" s="14"/>
    </row>
    <row r="12240" spans="7:7">
      <c r="G12240" s="14"/>
    </row>
    <row r="12241" spans="7:7">
      <c r="G12241" s="14"/>
    </row>
    <row r="12242" spans="7:7">
      <c r="G12242" s="14"/>
    </row>
    <row r="12243" spans="7:7">
      <c r="G12243" s="14"/>
    </row>
    <row r="12244" spans="7:7">
      <c r="G12244" s="14"/>
    </row>
    <row r="12245" spans="7:7">
      <c r="G12245" s="14"/>
    </row>
    <row r="12246" spans="7:7">
      <c r="G12246" s="14"/>
    </row>
    <row r="12247" spans="7:7">
      <c r="G12247" s="14"/>
    </row>
    <row r="12248" spans="7:7">
      <c r="G12248" s="14"/>
    </row>
    <row r="12249" spans="7:7">
      <c r="G12249" s="14"/>
    </row>
    <row r="12250" spans="7:7">
      <c r="G12250" s="14"/>
    </row>
    <row r="12251" spans="7:7">
      <c r="G12251" s="14"/>
    </row>
    <row r="12252" spans="7:7">
      <c r="G12252" s="14"/>
    </row>
    <row r="12253" spans="7:7">
      <c r="G12253" s="14"/>
    </row>
    <row r="12254" spans="7:7">
      <c r="G12254" s="14"/>
    </row>
    <row r="12255" spans="7:7">
      <c r="G12255" s="14"/>
    </row>
    <row r="12256" spans="7:7">
      <c r="G12256" s="14"/>
    </row>
    <row r="12257" spans="7:7">
      <c r="G12257" s="14"/>
    </row>
    <row r="12258" spans="7:7">
      <c r="G12258" s="14"/>
    </row>
    <row r="12259" spans="7:7">
      <c r="G12259" s="14"/>
    </row>
    <row r="12260" spans="7:7">
      <c r="G12260" s="14"/>
    </row>
    <row r="12261" spans="7:7">
      <c r="G12261" s="14"/>
    </row>
    <row r="12262" spans="7:7">
      <c r="G12262" s="14"/>
    </row>
    <row r="12263" spans="7:7">
      <c r="G12263" s="14"/>
    </row>
    <row r="12264" spans="7:7">
      <c r="G12264" s="14"/>
    </row>
    <row r="12265" spans="7:7">
      <c r="G12265" s="14"/>
    </row>
    <row r="12266" spans="7:7">
      <c r="G12266" s="14"/>
    </row>
    <row r="12267" spans="7:7">
      <c r="G12267" s="14"/>
    </row>
    <row r="12268" spans="7:7">
      <c r="G12268" s="14"/>
    </row>
    <row r="12269" spans="7:7">
      <c r="G12269" s="14"/>
    </row>
    <row r="12270" spans="7:7">
      <c r="G12270" s="14"/>
    </row>
    <row r="12271" spans="7:7">
      <c r="G12271" s="14"/>
    </row>
    <row r="12272" spans="7:7">
      <c r="G12272" s="14"/>
    </row>
    <row r="12273" spans="7:7">
      <c r="G12273" s="14"/>
    </row>
    <row r="12274" spans="7:7">
      <c r="G12274" s="14"/>
    </row>
    <row r="12275" spans="7:7">
      <c r="G12275" s="14"/>
    </row>
    <row r="12276" spans="7:7">
      <c r="G12276" s="14"/>
    </row>
    <row r="12277" spans="7:7">
      <c r="G12277" s="14"/>
    </row>
    <row r="12278" spans="7:7">
      <c r="G12278" s="14"/>
    </row>
    <row r="12279" spans="7:7">
      <c r="G12279" s="14"/>
    </row>
    <row r="12280" spans="7:7">
      <c r="G12280" s="14"/>
    </row>
    <row r="12281" spans="7:7">
      <c r="G12281" s="14"/>
    </row>
    <row r="12282" spans="7:7">
      <c r="G12282" s="14"/>
    </row>
    <row r="12283" spans="7:7">
      <c r="G12283" s="14"/>
    </row>
    <row r="12284" spans="7:7">
      <c r="G12284" s="14"/>
    </row>
    <row r="12285" spans="7:7">
      <c r="G12285" s="14"/>
    </row>
    <row r="12286" spans="7:7">
      <c r="G12286" s="14"/>
    </row>
    <row r="12287" spans="7:7">
      <c r="G12287" s="14"/>
    </row>
    <row r="12288" spans="7:7">
      <c r="G12288" s="14"/>
    </row>
    <row r="12289" spans="7:7">
      <c r="G12289" s="14"/>
    </row>
    <row r="12290" spans="7:7">
      <c r="G12290" s="14"/>
    </row>
    <row r="12291" spans="7:7">
      <c r="G12291" s="14"/>
    </row>
    <row r="12292" spans="7:7">
      <c r="G12292" s="14"/>
    </row>
    <row r="12293" spans="7:7">
      <c r="G12293" s="14"/>
    </row>
    <row r="12294" spans="7:7">
      <c r="G12294" s="14"/>
    </row>
    <row r="12295" spans="7:7">
      <c r="G12295" s="14"/>
    </row>
    <row r="12296" spans="7:7">
      <c r="G12296" s="14"/>
    </row>
    <row r="12297" spans="7:7">
      <c r="G12297" s="14"/>
    </row>
    <row r="12298" spans="7:7">
      <c r="G12298" s="14"/>
    </row>
    <row r="12299" spans="7:7">
      <c r="G12299" s="14"/>
    </row>
    <row r="12300" spans="7:7">
      <c r="G12300" s="14"/>
    </row>
    <row r="12301" spans="7:7">
      <c r="G12301" s="14"/>
    </row>
    <row r="12302" spans="7:7">
      <c r="G12302" s="14"/>
    </row>
    <row r="12303" spans="7:7">
      <c r="G12303" s="14"/>
    </row>
    <row r="12304" spans="7:7">
      <c r="G12304" s="14"/>
    </row>
    <row r="12305" spans="7:7">
      <c r="G12305" s="14"/>
    </row>
    <row r="12306" spans="7:7">
      <c r="G12306" s="14"/>
    </row>
    <row r="12307" spans="7:7">
      <c r="G12307" s="14"/>
    </row>
    <row r="12308" spans="7:7">
      <c r="G12308" s="14"/>
    </row>
    <row r="12309" spans="7:7">
      <c r="G12309" s="14"/>
    </row>
    <row r="12310" spans="7:7">
      <c r="G12310" s="14"/>
    </row>
    <row r="12311" spans="7:7">
      <c r="G12311" s="14"/>
    </row>
    <row r="12312" spans="7:7">
      <c r="G12312" s="14"/>
    </row>
    <row r="12313" spans="7:7">
      <c r="G12313" s="14"/>
    </row>
    <row r="12314" spans="7:7">
      <c r="G12314" s="14"/>
    </row>
    <row r="12315" spans="7:7">
      <c r="G12315" s="14"/>
    </row>
    <row r="12316" spans="7:7">
      <c r="G12316" s="14"/>
    </row>
    <row r="12317" spans="7:7">
      <c r="G12317" s="14"/>
    </row>
    <row r="12318" spans="7:7">
      <c r="G12318" s="14"/>
    </row>
    <row r="12319" spans="7:7">
      <c r="G12319" s="14"/>
    </row>
    <row r="12320" spans="7:7">
      <c r="G12320" s="14"/>
    </row>
    <row r="12321" spans="7:7">
      <c r="G12321" s="14"/>
    </row>
    <row r="12322" spans="7:7">
      <c r="G12322" s="14"/>
    </row>
    <row r="12323" spans="7:7">
      <c r="G12323" s="14"/>
    </row>
    <row r="12324" spans="7:7">
      <c r="G12324" s="14"/>
    </row>
    <row r="12325" spans="7:7">
      <c r="G12325" s="14"/>
    </row>
    <row r="12326" spans="7:7">
      <c r="G12326" s="14"/>
    </row>
    <row r="12327" spans="7:7">
      <c r="G12327" s="14"/>
    </row>
    <row r="12328" spans="7:7">
      <c r="G12328" s="14"/>
    </row>
    <row r="12329" spans="7:7">
      <c r="G12329" s="14"/>
    </row>
    <row r="12330" spans="7:7">
      <c r="G12330" s="14"/>
    </row>
    <row r="12331" spans="7:7">
      <c r="G12331" s="14"/>
    </row>
    <row r="12332" spans="7:7">
      <c r="G12332" s="14"/>
    </row>
    <row r="12333" spans="7:7">
      <c r="G12333" s="14"/>
    </row>
    <row r="12334" spans="7:7">
      <c r="G12334" s="14"/>
    </row>
    <row r="12335" spans="7:7">
      <c r="G12335" s="14"/>
    </row>
    <row r="12336" spans="7:7">
      <c r="G12336" s="14"/>
    </row>
    <row r="12337" spans="7:7">
      <c r="G12337" s="14"/>
    </row>
    <row r="12338" spans="7:7">
      <c r="G12338" s="14"/>
    </row>
    <row r="12339" spans="7:7">
      <c r="G12339" s="14"/>
    </row>
    <row r="12340" spans="7:7">
      <c r="G12340" s="14"/>
    </row>
    <row r="12341" spans="7:7">
      <c r="G12341" s="14"/>
    </row>
    <row r="12342" spans="7:7">
      <c r="G12342" s="14"/>
    </row>
    <row r="12343" spans="7:7">
      <c r="G12343" s="14"/>
    </row>
    <row r="12344" spans="7:7">
      <c r="G12344" s="14"/>
    </row>
    <row r="12345" spans="7:7">
      <c r="G12345" s="14"/>
    </row>
    <row r="12346" spans="7:7">
      <c r="G12346" s="14"/>
    </row>
    <row r="12347" spans="7:7">
      <c r="G12347" s="14"/>
    </row>
    <row r="12348" spans="7:7">
      <c r="G12348" s="14"/>
    </row>
    <row r="12349" spans="7:7">
      <c r="G12349" s="14"/>
    </row>
    <row r="12350" spans="7:7">
      <c r="G12350" s="14"/>
    </row>
    <row r="12351" spans="7:7">
      <c r="G12351" s="14"/>
    </row>
    <row r="12352" spans="7:7">
      <c r="G12352" s="14"/>
    </row>
    <row r="12353" spans="7:7">
      <c r="G12353" s="14"/>
    </row>
    <row r="12354" spans="7:7">
      <c r="G12354" s="14"/>
    </row>
    <row r="12355" spans="7:7">
      <c r="G12355" s="14"/>
    </row>
    <row r="12356" spans="7:7">
      <c r="G12356" s="14"/>
    </row>
    <row r="12357" spans="7:7">
      <c r="G12357" s="14"/>
    </row>
    <row r="12358" spans="7:7">
      <c r="G12358" s="14"/>
    </row>
    <row r="12359" spans="7:7">
      <c r="G12359" s="14"/>
    </row>
    <row r="12360" spans="7:7">
      <c r="G12360" s="14"/>
    </row>
    <row r="12361" spans="7:7">
      <c r="G12361" s="14"/>
    </row>
    <row r="12362" spans="7:7">
      <c r="G12362" s="14"/>
    </row>
    <row r="12363" spans="7:7">
      <c r="G12363" s="14"/>
    </row>
    <row r="12364" spans="7:7">
      <c r="G12364" s="14"/>
    </row>
    <row r="12365" spans="7:7">
      <c r="G12365" s="14"/>
    </row>
    <row r="12366" spans="7:7">
      <c r="G12366" s="14"/>
    </row>
    <row r="12367" spans="7:7">
      <c r="G12367" s="14"/>
    </row>
    <row r="12368" spans="7:7">
      <c r="G12368" s="14"/>
    </row>
    <row r="12369" spans="7:7">
      <c r="G12369" s="14"/>
    </row>
    <row r="12370" spans="7:7">
      <c r="G12370" s="14"/>
    </row>
    <row r="12371" spans="7:7">
      <c r="G12371" s="14"/>
    </row>
    <row r="12372" spans="7:7">
      <c r="G12372" s="14"/>
    </row>
    <row r="12373" spans="7:7">
      <c r="G12373" s="14"/>
    </row>
    <row r="12374" spans="7:7">
      <c r="G12374" s="14"/>
    </row>
    <row r="12375" spans="7:7">
      <c r="G12375" s="14"/>
    </row>
    <row r="12376" spans="7:7">
      <c r="G12376" s="14"/>
    </row>
    <row r="12377" spans="7:7">
      <c r="G12377" s="14"/>
    </row>
    <row r="12378" spans="7:7">
      <c r="G12378" s="14"/>
    </row>
    <row r="12379" spans="7:7">
      <c r="G12379" s="14"/>
    </row>
    <row r="12380" spans="7:7">
      <c r="G12380" s="14"/>
    </row>
    <row r="12381" spans="7:7">
      <c r="G12381" s="14"/>
    </row>
    <row r="12382" spans="7:7">
      <c r="G12382" s="14"/>
    </row>
    <row r="12383" spans="7:7">
      <c r="G12383" s="14"/>
    </row>
    <row r="12384" spans="7:7">
      <c r="G12384" s="14"/>
    </row>
    <row r="12385" spans="7:7">
      <c r="G12385" s="14"/>
    </row>
    <row r="12386" spans="7:7">
      <c r="G12386" s="14"/>
    </row>
    <row r="12387" spans="7:7">
      <c r="G12387" s="14"/>
    </row>
    <row r="12388" spans="7:7">
      <c r="G12388" s="14"/>
    </row>
    <row r="12389" spans="7:7">
      <c r="G12389" s="14"/>
    </row>
    <row r="12390" spans="7:7">
      <c r="G12390" s="14"/>
    </row>
    <row r="12391" spans="7:7">
      <c r="G12391" s="14"/>
    </row>
    <row r="12392" spans="7:7">
      <c r="G12392" s="14"/>
    </row>
    <row r="12393" spans="7:7">
      <c r="G12393" s="14"/>
    </row>
    <row r="12394" spans="7:7">
      <c r="G12394" s="14"/>
    </row>
    <row r="12395" spans="7:7">
      <c r="G12395" s="14"/>
    </row>
    <row r="12396" spans="7:7">
      <c r="G12396" s="14"/>
    </row>
    <row r="12397" spans="7:7">
      <c r="G12397" s="14"/>
    </row>
    <row r="12398" spans="7:7">
      <c r="G12398" s="14"/>
    </row>
    <row r="12399" spans="7:7">
      <c r="G12399" s="14"/>
    </row>
    <row r="12400" spans="7:7">
      <c r="G12400" s="14"/>
    </row>
    <row r="12401" spans="7:7">
      <c r="G12401" s="14"/>
    </row>
    <row r="12402" spans="7:7">
      <c r="G12402" s="14"/>
    </row>
    <row r="12403" spans="7:7">
      <c r="G12403" s="14"/>
    </row>
    <row r="12404" spans="7:7">
      <c r="G12404" s="14"/>
    </row>
    <row r="12405" spans="7:7">
      <c r="G12405" s="14"/>
    </row>
    <row r="12406" spans="7:7">
      <c r="G12406" s="14"/>
    </row>
    <row r="12407" spans="7:7">
      <c r="G12407" s="14"/>
    </row>
    <row r="12408" spans="7:7">
      <c r="G12408" s="14"/>
    </row>
    <row r="12409" spans="7:7">
      <c r="G12409" s="14"/>
    </row>
    <row r="12410" spans="7:7">
      <c r="G12410" s="14"/>
    </row>
    <row r="12411" spans="7:7">
      <c r="G12411" s="14"/>
    </row>
    <row r="12412" spans="7:7">
      <c r="G12412" s="14"/>
    </row>
    <row r="12413" spans="7:7">
      <c r="G12413" s="14"/>
    </row>
    <row r="12414" spans="7:7">
      <c r="G12414" s="14"/>
    </row>
    <row r="12415" spans="7:7">
      <c r="G12415" s="14"/>
    </row>
    <row r="12416" spans="7:7">
      <c r="G12416" s="14"/>
    </row>
    <row r="12417" spans="7:7">
      <c r="G12417" s="14"/>
    </row>
    <row r="12418" spans="7:7">
      <c r="G12418" s="14"/>
    </row>
    <row r="12419" spans="7:7">
      <c r="G12419" s="14"/>
    </row>
    <row r="12420" spans="7:7">
      <c r="G12420" s="14"/>
    </row>
    <row r="12421" spans="7:7">
      <c r="G12421" s="14"/>
    </row>
    <row r="12422" spans="7:7">
      <c r="G12422" s="14"/>
    </row>
    <row r="12423" spans="7:7">
      <c r="G12423" s="14"/>
    </row>
    <row r="12424" spans="7:7">
      <c r="G12424" s="14"/>
    </row>
    <row r="12425" spans="7:7">
      <c r="G12425" s="14"/>
    </row>
    <row r="12426" spans="7:7">
      <c r="G12426" s="14"/>
    </row>
    <row r="12427" spans="7:7">
      <c r="G12427" s="14"/>
    </row>
    <row r="12428" spans="7:7">
      <c r="G12428" s="14"/>
    </row>
    <row r="12429" spans="7:7">
      <c r="G12429" s="14"/>
    </row>
    <row r="12430" spans="7:7">
      <c r="G12430" s="14"/>
    </row>
    <row r="12431" spans="7:7">
      <c r="G12431" s="14"/>
    </row>
    <row r="12432" spans="7:7">
      <c r="G12432" s="14"/>
    </row>
    <row r="12433" spans="7:7">
      <c r="G12433" s="14"/>
    </row>
    <row r="12434" spans="7:7">
      <c r="G12434" s="14"/>
    </row>
    <row r="12435" spans="7:7">
      <c r="G12435" s="14"/>
    </row>
    <row r="12436" spans="7:7">
      <c r="G12436" s="14"/>
    </row>
    <row r="12437" spans="7:7">
      <c r="G12437" s="14"/>
    </row>
    <row r="12438" spans="7:7">
      <c r="G12438" s="14"/>
    </row>
    <row r="12439" spans="7:7">
      <c r="G12439" s="14"/>
    </row>
    <row r="12440" spans="7:7">
      <c r="G12440" s="14"/>
    </row>
    <row r="12441" spans="7:7">
      <c r="G12441" s="14"/>
    </row>
    <row r="12442" spans="7:7">
      <c r="G12442" s="14"/>
    </row>
    <row r="12443" spans="7:7">
      <c r="G12443" s="14"/>
    </row>
    <row r="12444" spans="7:7">
      <c r="G12444" s="14"/>
    </row>
    <row r="12445" spans="7:7">
      <c r="G12445" s="14"/>
    </row>
    <row r="12446" spans="7:7">
      <c r="G12446" s="14"/>
    </row>
    <row r="12447" spans="7:7">
      <c r="G12447" s="14"/>
    </row>
    <row r="12448" spans="7:7">
      <c r="G12448" s="14"/>
    </row>
    <row r="12449" spans="7:7">
      <c r="G12449" s="14"/>
    </row>
    <row r="12450" spans="7:7">
      <c r="G12450" s="14"/>
    </row>
    <row r="12451" spans="7:7">
      <c r="G12451" s="14"/>
    </row>
    <row r="12452" spans="7:7">
      <c r="G12452" s="14"/>
    </row>
    <row r="12453" spans="7:7">
      <c r="G12453" s="14"/>
    </row>
    <row r="12454" spans="7:7">
      <c r="G12454" s="14"/>
    </row>
    <row r="12455" spans="7:7">
      <c r="G12455" s="14"/>
    </row>
    <row r="12456" spans="7:7">
      <c r="G12456" s="14"/>
    </row>
    <row r="12457" spans="7:7">
      <c r="G12457" s="14"/>
    </row>
    <row r="12458" spans="7:7">
      <c r="G12458" s="14"/>
    </row>
    <row r="12459" spans="7:7">
      <c r="G12459" s="14"/>
    </row>
    <row r="12460" spans="7:7">
      <c r="G12460" s="14"/>
    </row>
    <row r="12461" spans="7:7">
      <c r="G12461" s="14"/>
    </row>
    <row r="12462" spans="7:7">
      <c r="G12462" s="14"/>
    </row>
    <row r="12463" spans="7:7">
      <c r="G12463" s="14"/>
    </row>
    <row r="12464" spans="7:7">
      <c r="G12464" s="14"/>
    </row>
    <row r="12465" spans="7:7">
      <c r="G12465" s="14"/>
    </row>
    <row r="12466" spans="7:7">
      <c r="G12466" s="14"/>
    </row>
    <row r="12467" spans="7:7">
      <c r="G12467" s="14"/>
    </row>
    <row r="12468" spans="7:7">
      <c r="G12468" s="14"/>
    </row>
    <row r="12469" spans="7:7">
      <c r="G12469" s="14"/>
    </row>
    <row r="12470" spans="7:7">
      <c r="G12470" s="14"/>
    </row>
    <row r="12471" spans="7:7">
      <c r="G12471" s="14"/>
    </row>
    <row r="12472" spans="7:7">
      <c r="G12472" s="14"/>
    </row>
    <row r="12473" spans="7:7">
      <c r="G12473" s="14"/>
    </row>
    <row r="12474" spans="7:7">
      <c r="G12474" s="14"/>
    </row>
    <row r="12475" spans="7:7">
      <c r="G12475" s="14"/>
    </row>
    <row r="12476" spans="7:7">
      <c r="G12476" s="14"/>
    </row>
    <row r="12477" spans="7:7">
      <c r="G12477" s="14"/>
    </row>
    <row r="12478" spans="7:7">
      <c r="G12478" s="14"/>
    </row>
    <row r="12479" spans="7:7">
      <c r="G12479" s="14"/>
    </row>
    <row r="12480" spans="7:7">
      <c r="G12480" s="14"/>
    </row>
    <row r="12481" spans="7:7">
      <c r="G12481" s="14"/>
    </row>
    <row r="12482" spans="7:7">
      <c r="G12482" s="14"/>
    </row>
    <row r="12483" spans="7:7">
      <c r="G12483" s="14"/>
    </row>
    <row r="12484" spans="7:7">
      <c r="G12484" s="14"/>
    </row>
    <row r="12485" spans="7:7">
      <c r="G12485" s="14"/>
    </row>
    <row r="12486" spans="7:7">
      <c r="G12486" s="14"/>
    </row>
    <row r="12487" spans="7:7">
      <c r="G12487" s="14"/>
    </row>
    <row r="12488" spans="7:7">
      <c r="G12488" s="14"/>
    </row>
    <row r="12489" spans="7:7">
      <c r="G12489" s="14"/>
    </row>
    <row r="12490" spans="7:7">
      <c r="G12490" s="14"/>
    </row>
    <row r="12491" spans="7:7">
      <c r="G12491" s="14"/>
    </row>
    <row r="12492" spans="7:7">
      <c r="G12492" s="14"/>
    </row>
    <row r="12493" spans="7:7">
      <c r="G12493" s="14"/>
    </row>
    <row r="12494" spans="7:7">
      <c r="G12494" s="14"/>
    </row>
    <row r="12495" spans="7:7">
      <c r="G12495" s="14"/>
    </row>
    <row r="12496" spans="7:7">
      <c r="G12496" s="14"/>
    </row>
    <row r="12497" spans="7:7">
      <c r="G12497" s="14"/>
    </row>
    <row r="12498" spans="7:7">
      <c r="G12498" s="14"/>
    </row>
    <row r="12499" spans="7:7">
      <c r="G12499" s="14"/>
    </row>
    <row r="12500" spans="7:7">
      <c r="G12500" s="14"/>
    </row>
    <row r="12501" spans="7:7">
      <c r="G12501" s="14"/>
    </row>
    <row r="12502" spans="7:7">
      <c r="G12502" s="14"/>
    </row>
    <row r="12503" spans="7:7">
      <c r="G12503" s="14"/>
    </row>
    <row r="12504" spans="7:7">
      <c r="G12504" s="14"/>
    </row>
    <row r="12505" spans="7:7">
      <c r="G12505" s="14"/>
    </row>
    <row r="12506" spans="7:7">
      <c r="G12506" s="14"/>
    </row>
    <row r="12507" spans="7:7">
      <c r="G12507" s="14"/>
    </row>
    <row r="12508" spans="7:7">
      <c r="G12508" s="14"/>
    </row>
    <row r="12509" spans="7:7">
      <c r="G12509" s="14"/>
    </row>
    <row r="12510" spans="7:7">
      <c r="G12510" s="14"/>
    </row>
    <row r="12511" spans="7:7">
      <c r="G12511" s="14"/>
    </row>
    <row r="12512" spans="7:7">
      <c r="G12512" s="14"/>
    </row>
    <row r="12513" spans="7:7">
      <c r="G12513" s="14"/>
    </row>
    <row r="12514" spans="7:7">
      <c r="G12514" s="14"/>
    </row>
    <row r="12515" spans="7:7">
      <c r="G12515" s="14"/>
    </row>
    <row r="12516" spans="7:7">
      <c r="G12516" s="14"/>
    </row>
    <row r="12517" spans="7:7">
      <c r="G12517" s="14"/>
    </row>
    <row r="12518" spans="7:7">
      <c r="G12518" s="14"/>
    </row>
    <row r="12519" spans="7:7">
      <c r="G12519" s="14"/>
    </row>
    <row r="12520" spans="7:7">
      <c r="G12520" s="14"/>
    </row>
    <row r="12521" spans="7:7">
      <c r="G12521" s="14"/>
    </row>
    <row r="12522" spans="7:7">
      <c r="G12522" s="14"/>
    </row>
    <row r="12523" spans="7:7">
      <c r="G12523" s="14"/>
    </row>
    <row r="12524" spans="7:7">
      <c r="G12524" s="14"/>
    </row>
    <row r="12525" spans="7:7">
      <c r="G12525" s="14"/>
    </row>
    <row r="12526" spans="7:7">
      <c r="G12526" s="14"/>
    </row>
    <row r="12527" spans="7:7">
      <c r="G12527" s="14"/>
    </row>
    <row r="12528" spans="7:7">
      <c r="G12528" s="14"/>
    </row>
    <row r="12529" spans="7:7">
      <c r="G12529" s="14"/>
    </row>
    <row r="12530" spans="7:7">
      <c r="G12530" s="14"/>
    </row>
    <row r="12531" spans="7:7">
      <c r="G12531" s="14"/>
    </row>
    <row r="12532" spans="7:7">
      <c r="G12532" s="14"/>
    </row>
    <row r="12533" spans="7:7">
      <c r="G12533" s="14"/>
    </row>
    <row r="12534" spans="7:7">
      <c r="G12534" s="14"/>
    </row>
    <row r="12535" spans="7:7">
      <c r="G12535" s="14"/>
    </row>
    <row r="12536" spans="7:7">
      <c r="G12536" s="14"/>
    </row>
    <row r="12537" spans="7:7">
      <c r="G12537" s="14"/>
    </row>
    <row r="12538" spans="7:7">
      <c r="G12538" s="14"/>
    </row>
    <row r="12539" spans="7:7">
      <c r="G12539" s="14"/>
    </row>
    <row r="12540" spans="7:7">
      <c r="G12540" s="14"/>
    </row>
    <row r="12541" spans="7:7">
      <c r="G12541" s="14"/>
    </row>
    <row r="12542" spans="7:7">
      <c r="G12542" s="14"/>
    </row>
    <row r="12543" spans="7:7">
      <c r="G12543" s="14"/>
    </row>
    <row r="12544" spans="7:7">
      <c r="G12544" s="14"/>
    </row>
    <row r="12545" spans="7:7">
      <c r="G12545" s="14"/>
    </row>
    <row r="12546" spans="7:7">
      <c r="G12546" s="14"/>
    </row>
    <row r="12547" spans="7:7">
      <c r="G12547" s="14"/>
    </row>
    <row r="12548" spans="7:7">
      <c r="G12548" s="14"/>
    </row>
    <row r="12549" spans="7:7">
      <c r="G12549" s="14"/>
    </row>
    <row r="12550" spans="7:7">
      <c r="G12550" s="14"/>
    </row>
    <row r="12551" spans="7:7">
      <c r="G12551" s="14"/>
    </row>
    <row r="12552" spans="7:7">
      <c r="G12552" s="14"/>
    </row>
    <row r="12553" spans="7:7">
      <c r="G12553" s="14"/>
    </row>
    <row r="12554" spans="7:7">
      <c r="G12554" s="14"/>
    </row>
    <row r="12555" spans="7:7">
      <c r="G12555" s="14"/>
    </row>
    <row r="12556" spans="7:7">
      <c r="G12556" s="14"/>
    </row>
    <row r="12557" spans="7:7">
      <c r="G12557" s="14"/>
    </row>
    <row r="12558" spans="7:7">
      <c r="G12558" s="14"/>
    </row>
    <row r="12559" spans="7:7">
      <c r="G12559" s="14"/>
    </row>
    <row r="12560" spans="7:7">
      <c r="G12560" s="14"/>
    </row>
    <row r="12561" spans="7:7">
      <c r="G12561" s="14"/>
    </row>
    <row r="12562" spans="7:7">
      <c r="G12562" s="14"/>
    </row>
    <row r="12563" spans="7:7">
      <c r="G12563" s="14"/>
    </row>
    <row r="12564" spans="7:7">
      <c r="G12564" s="14"/>
    </row>
    <row r="12565" spans="7:7">
      <c r="G12565" s="14"/>
    </row>
    <row r="12566" spans="7:7">
      <c r="G12566" s="14"/>
    </row>
    <row r="12567" spans="7:7">
      <c r="G12567" s="14"/>
    </row>
    <row r="12568" spans="7:7">
      <c r="G12568" s="14"/>
    </row>
    <row r="12569" spans="7:7">
      <c r="G12569" s="14"/>
    </row>
    <row r="12570" spans="7:7">
      <c r="G12570" s="14"/>
    </row>
    <row r="12571" spans="7:7">
      <c r="G12571" s="14"/>
    </row>
    <row r="12572" spans="7:7">
      <c r="G12572" s="14"/>
    </row>
    <row r="12573" spans="7:7">
      <c r="G12573" s="14"/>
    </row>
    <row r="12574" spans="7:7">
      <c r="G12574" s="14"/>
    </row>
    <row r="12575" spans="7:7">
      <c r="G12575" s="14"/>
    </row>
    <row r="12576" spans="7:7">
      <c r="G12576" s="14"/>
    </row>
    <row r="12577" spans="7:7">
      <c r="G12577" s="14"/>
    </row>
    <row r="12578" spans="7:7">
      <c r="G12578" s="14"/>
    </row>
    <row r="12579" spans="7:7">
      <c r="G12579" s="14"/>
    </row>
    <row r="12580" spans="7:7">
      <c r="G12580" s="14"/>
    </row>
    <row r="12581" spans="7:7">
      <c r="G12581" s="14"/>
    </row>
    <row r="12582" spans="7:7">
      <c r="G12582" s="14"/>
    </row>
    <row r="12583" spans="7:7">
      <c r="G12583" s="14"/>
    </row>
    <row r="12584" spans="7:7">
      <c r="G12584" s="14"/>
    </row>
    <row r="12585" spans="7:7">
      <c r="G12585" s="14"/>
    </row>
    <row r="12586" spans="7:7">
      <c r="G12586" s="14"/>
    </row>
    <row r="12587" spans="7:7">
      <c r="G12587" s="14"/>
    </row>
    <row r="12588" spans="7:7">
      <c r="G12588" s="14"/>
    </row>
    <row r="12589" spans="7:7">
      <c r="G12589" s="14"/>
    </row>
    <row r="12590" spans="7:7">
      <c r="G12590" s="14"/>
    </row>
    <row r="12591" spans="7:7">
      <c r="G12591" s="14"/>
    </row>
    <row r="12592" spans="7:7">
      <c r="G12592" s="14"/>
    </row>
    <row r="12593" spans="7:7">
      <c r="G12593" s="14"/>
    </row>
    <row r="12594" spans="7:7">
      <c r="G12594" s="14"/>
    </row>
    <row r="12595" spans="7:7">
      <c r="G12595" s="14"/>
    </row>
    <row r="12596" spans="7:7">
      <c r="G12596" s="14"/>
    </row>
    <row r="12597" spans="7:7">
      <c r="G12597" s="14"/>
    </row>
    <row r="12598" spans="7:7">
      <c r="G12598" s="14"/>
    </row>
    <row r="12599" spans="7:7">
      <c r="G12599" s="14"/>
    </row>
    <row r="12600" spans="7:7">
      <c r="G12600" s="14"/>
    </row>
    <row r="12601" spans="7:7">
      <c r="G12601" s="14"/>
    </row>
    <row r="12602" spans="7:7">
      <c r="G12602" s="14"/>
    </row>
    <row r="12603" spans="7:7">
      <c r="G12603" s="14"/>
    </row>
    <row r="12604" spans="7:7">
      <c r="G12604" s="14"/>
    </row>
    <row r="12605" spans="7:7">
      <c r="G12605" s="14"/>
    </row>
    <row r="12606" spans="7:7">
      <c r="G12606" s="14"/>
    </row>
    <row r="12607" spans="7:7">
      <c r="G12607" s="14"/>
    </row>
    <row r="12608" spans="7:7">
      <c r="G12608" s="14"/>
    </row>
    <row r="12609" spans="7:7">
      <c r="G12609" s="14"/>
    </row>
    <row r="12610" spans="7:7">
      <c r="G12610" s="14"/>
    </row>
    <row r="12611" spans="7:7">
      <c r="G12611" s="14"/>
    </row>
    <row r="12612" spans="7:7">
      <c r="G12612" s="14"/>
    </row>
    <row r="12613" spans="7:7">
      <c r="G12613" s="14"/>
    </row>
    <row r="12614" spans="7:7">
      <c r="G12614" s="14"/>
    </row>
    <row r="12615" spans="7:7">
      <c r="G12615" s="14"/>
    </row>
    <row r="12616" spans="7:7">
      <c r="G12616" s="14"/>
    </row>
    <row r="12617" spans="7:7">
      <c r="G12617" s="14"/>
    </row>
    <row r="12618" spans="7:7">
      <c r="G12618" s="14"/>
    </row>
    <row r="12619" spans="7:7">
      <c r="G12619" s="14"/>
    </row>
    <row r="12620" spans="7:7">
      <c r="G12620" s="14"/>
    </row>
    <row r="12621" spans="7:7">
      <c r="G12621" s="14"/>
    </row>
    <row r="12622" spans="7:7">
      <c r="G12622" s="14"/>
    </row>
    <row r="12623" spans="7:7">
      <c r="G12623" s="14"/>
    </row>
    <row r="12624" spans="7:7">
      <c r="G12624" s="14"/>
    </row>
    <row r="12625" spans="7:7">
      <c r="G12625" s="14"/>
    </row>
    <row r="12626" spans="7:7">
      <c r="G12626" s="14"/>
    </row>
    <row r="12627" spans="7:7">
      <c r="G12627" s="14"/>
    </row>
    <row r="12628" spans="7:7">
      <c r="G12628" s="14"/>
    </row>
    <row r="12629" spans="7:7">
      <c r="G12629" s="14"/>
    </row>
    <row r="12630" spans="7:7">
      <c r="G12630" s="14"/>
    </row>
    <row r="12631" spans="7:7">
      <c r="G12631" s="14"/>
    </row>
    <row r="12632" spans="7:7">
      <c r="G12632" s="14"/>
    </row>
    <row r="12633" spans="7:7">
      <c r="G12633" s="14"/>
    </row>
    <row r="12634" spans="7:7">
      <c r="G12634" s="14"/>
    </row>
    <row r="12635" spans="7:7">
      <c r="G12635" s="14"/>
    </row>
    <row r="12636" spans="7:7">
      <c r="G12636" s="14"/>
    </row>
    <row r="12637" spans="7:7">
      <c r="G12637" s="14"/>
    </row>
    <row r="12638" spans="7:7">
      <c r="G12638" s="14"/>
    </row>
    <row r="12639" spans="7:7">
      <c r="G12639" s="14"/>
    </row>
    <row r="12640" spans="7:7">
      <c r="G12640" s="14"/>
    </row>
    <row r="12641" spans="7:7">
      <c r="G12641" s="14"/>
    </row>
    <row r="12642" spans="7:7">
      <c r="G12642" s="14"/>
    </row>
    <row r="12643" spans="7:7">
      <c r="G12643" s="14"/>
    </row>
    <row r="12644" spans="7:7">
      <c r="G12644" s="14"/>
    </row>
    <row r="12645" spans="7:7">
      <c r="G12645" s="14"/>
    </row>
    <row r="12646" spans="7:7">
      <c r="G12646" s="14"/>
    </row>
    <row r="12647" spans="7:7">
      <c r="G12647" s="14"/>
    </row>
    <row r="12648" spans="7:7">
      <c r="G12648" s="14"/>
    </row>
    <row r="12649" spans="7:7">
      <c r="G12649" s="14"/>
    </row>
    <row r="12650" spans="7:7">
      <c r="G12650" s="14"/>
    </row>
    <row r="12651" spans="7:7">
      <c r="G12651" s="14"/>
    </row>
    <row r="12652" spans="7:7">
      <c r="G12652" s="14"/>
    </row>
    <row r="12653" spans="7:7">
      <c r="G12653" s="14"/>
    </row>
    <row r="12654" spans="7:7">
      <c r="G12654" s="14"/>
    </row>
    <row r="12655" spans="7:7">
      <c r="G12655" s="14"/>
    </row>
    <row r="12656" spans="7:7">
      <c r="G12656" s="14"/>
    </row>
    <row r="12657" spans="7:7">
      <c r="G12657" s="14"/>
    </row>
    <row r="12658" spans="7:7">
      <c r="G12658" s="14"/>
    </row>
    <row r="12659" spans="7:7">
      <c r="G12659" s="14"/>
    </row>
    <row r="12660" spans="7:7">
      <c r="G12660" s="14"/>
    </row>
    <row r="12661" spans="7:7">
      <c r="G12661" s="14"/>
    </row>
    <row r="12662" spans="7:7">
      <c r="G12662" s="14"/>
    </row>
    <row r="12663" spans="7:7">
      <c r="G12663" s="14"/>
    </row>
    <row r="12664" spans="7:7">
      <c r="G12664" s="14"/>
    </row>
    <row r="12665" spans="7:7">
      <c r="G12665" s="14"/>
    </row>
    <row r="12666" spans="7:7">
      <c r="G12666" s="14"/>
    </row>
    <row r="12667" spans="7:7">
      <c r="G12667" s="14"/>
    </row>
    <row r="12668" spans="7:7">
      <c r="G12668" s="14"/>
    </row>
    <row r="12669" spans="7:7">
      <c r="G12669" s="14"/>
    </row>
    <row r="12670" spans="7:7">
      <c r="G12670" s="14"/>
    </row>
    <row r="12671" spans="7:7">
      <c r="G12671" s="14"/>
    </row>
    <row r="12672" spans="7:7">
      <c r="G12672" s="14"/>
    </row>
    <row r="12673" spans="7:7">
      <c r="G12673" s="14"/>
    </row>
    <row r="12674" spans="7:7">
      <c r="G12674" s="14"/>
    </row>
    <row r="12675" spans="7:7">
      <c r="G12675" s="14"/>
    </row>
    <row r="12676" spans="7:7">
      <c r="G12676" s="14"/>
    </row>
    <row r="12677" spans="7:7">
      <c r="G12677" s="14"/>
    </row>
    <row r="12678" spans="7:7">
      <c r="G12678" s="14"/>
    </row>
    <row r="12679" spans="7:7">
      <c r="G12679" s="14"/>
    </row>
    <row r="12680" spans="7:7">
      <c r="G12680" s="14"/>
    </row>
    <row r="12681" spans="7:7">
      <c r="G12681" s="14"/>
    </row>
    <row r="12682" spans="7:7">
      <c r="G12682" s="14"/>
    </row>
    <row r="12683" spans="7:7">
      <c r="G12683" s="14"/>
    </row>
    <row r="12684" spans="7:7">
      <c r="G12684" s="14"/>
    </row>
    <row r="12685" spans="7:7">
      <c r="G12685" s="14"/>
    </row>
    <row r="12686" spans="7:7">
      <c r="G12686" s="14"/>
    </row>
    <row r="12687" spans="7:7">
      <c r="G12687" s="14"/>
    </row>
    <row r="12688" spans="7:7">
      <c r="G12688" s="14"/>
    </row>
    <row r="12689" spans="7:7">
      <c r="G12689" s="14"/>
    </row>
    <row r="12690" spans="7:7">
      <c r="G12690" s="14"/>
    </row>
    <row r="12691" spans="7:7">
      <c r="G12691" s="14"/>
    </row>
    <row r="12692" spans="7:7">
      <c r="G12692" s="14"/>
    </row>
    <row r="12693" spans="7:7">
      <c r="G12693" s="14"/>
    </row>
    <row r="12694" spans="7:7">
      <c r="G12694" s="14"/>
    </row>
    <row r="12695" spans="7:7">
      <c r="G12695" s="14"/>
    </row>
    <row r="12696" spans="7:7">
      <c r="G12696" s="14"/>
    </row>
    <row r="12697" spans="7:7">
      <c r="G12697" s="14"/>
    </row>
    <row r="12698" spans="7:7">
      <c r="G12698" s="14"/>
    </row>
    <row r="12699" spans="7:7">
      <c r="G12699" s="14"/>
    </row>
    <row r="12700" spans="7:7">
      <c r="G12700" s="14"/>
    </row>
    <row r="12701" spans="7:7">
      <c r="G12701" s="14"/>
    </row>
    <row r="12702" spans="7:7">
      <c r="G12702" s="14"/>
    </row>
    <row r="12703" spans="7:7">
      <c r="G12703" s="14"/>
    </row>
    <row r="12704" spans="7:7">
      <c r="G12704" s="14"/>
    </row>
    <row r="12705" spans="7:7">
      <c r="G12705" s="14"/>
    </row>
    <row r="12706" spans="7:7">
      <c r="G12706" s="14"/>
    </row>
    <row r="12707" spans="7:7">
      <c r="G12707" s="14"/>
    </row>
    <row r="12708" spans="7:7">
      <c r="G12708" s="14"/>
    </row>
    <row r="12709" spans="7:7">
      <c r="G12709" s="14"/>
    </row>
    <row r="12710" spans="7:7">
      <c r="G12710" s="14"/>
    </row>
    <row r="12711" spans="7:7">
      <c r="G12711" s="14"/>
    </row>
    <row r="12712" spans="7:7">
      <c r="G12712" s="14"/>
    </row>
    <row r="12713" spans="7:7">
      <c r="G12713" s="14"/>
    </row>
    <row r="12714" spans="7:7">
      <c r="G12714" s="14"/>
    </row>
    <row r="12715" spans="7:7">
      <c r="G12715" s="14"/>
    </row>
    <row r="12716" spans="7:7">
      <c r="G12716" s="14"/>
    </row>
    <row r="12717" spans="7:7">
      <c r="G12717" s="14"/>
    </row>
    <row r="12718" spans="7:7">
      <c r="G12718" s="14"/>
    </row>
    <row r="12719" spans="7:7">
      <c r="G12719" s="14"/>
    </row>
    <row r="12720" spans="7:7">
      <c r="G12720" s="14"/>
    </row>
    <row r="12721" spans="7:7">
      <c r="G12721" s="14"/>
    </row>
    <row r="12722" spans="7:7">
      <c r="G12722" s="14"/>
    </row>
    <row r="12723" spans="7:7">
      <c r="G12723" s="14"/>
    </row>
    <row r="12724" spans="7:7">
      <c r="G12724" s="14"/>
    </row>
    <row r="12725" spans="7:7">
      <c r="G12725" s="14"/>
    </row>
    <row r="12726" spans="7:7">
      <c r="G12726" s="14"/>
    </row>
    <row r="12727" spans="7:7">
      <c r="G12727" s="14"/>
    </row>
    <row r="12728" spans="7:7">
      <c r="G12728" s="14"/>
    </row>
    <row r="12729" spans="7:7">
      <c r="G12729" s="14"/>
    </row>
    <row r="12730" spans="7:7">
      <c r="G12730" s="14"/>
    </row>
    <row r="12731" spans="7:7">
      <c r="G12731" s="14"/>
    </row>
    <row r="12732" spans="7:7">
      <c r="G12732" s="14"/>
    </row>
    <row r="12733" spans="7:7">
      <c r="G12733" s="14"/>
    </row>
    <row r="12734" spans="7:7">
      <c r="G12734" s="14"/>
    </row>
    <row r="12735" spans="7:7">
      <c r="G12735" s="14"/>
    </row>
    <row r="12736" spans="7:7">
      <c r="G12736" s="14"/>
    </row>
    <row r="12737" spans="7:7">
      <c r="G12737" s="14"/>
    </row>
    <row r="12738" spans="7:7">
      <c r="G12738" s="14"/>
    </row>
    <row r="12739" spans="7:7">
      <c r="G12739" s="14"/>
    </row>
    <row r="12740" spans="7:7">
      <c r="G12740" s="14"/>
    </row>
    <row r="12741" spans="7:7">
      <c r="G12741" s="14"/>
    </row>
    <row r="12742" spans="7:7">
      <c r="G12742" s="14"/>
    </row>
    <row r="12743" spans="7:7">
      <c r="G12743" s="14"/>
    </row>
    <row r="12744" spans="7:7">
      <c r="G12744" s="14"/>
    </row>
    <row r="12745" spans="7:7">
      <c r="G12745" s="14"/>
    </row>
    <row r="12746" spans="7:7">
      <c r="G12746" s="14"/>
    </row>
    <row r="12747" spans="7:7">
      <c r="G12747" s="14"/>
    </row>
    <row r="12748" spans="7:7">
      <c r="G12748" s="14"/>
    </row>
    <row r="12749" spans="7:7">
      <c r="G12749" s="14"/>
    </row>
    <row r="12750" spans="7:7">
      <c r="G12750" s="14"/>
    </row>
    <row r="12751" spans="7:7">
      <c r="G12751" s="14"/>
    </row>
    <row r="12752" spans="7:7">
      <c r="G12752" s="14"/>
    </row>
    <row r="12753" spans="7:7">
      <c r="G12753" s="14"/>
    </row>
    <row r="12754" spans="7:7">
      <c r="G12754" s="14"/>
    </row>
    <row r="12755" spans="7:7">
      <c r="G12755" s="14"/>
    </row>
    <row r="12756" spans="7:7">
      <c r="G12756" s="14"/>
    </row>
    <row r="12757" spans="7:7">
      <c r="G12757" s="14"/>
    </row>
    <row r="12758" spans="7:7">
      <c r="G12758" s="14"/>
    </row>
    <row r="12759" spans="7:7">
      <c r="G12759" s="14"/>
    </row>
    <row r="12760" spans="7:7">
      <c r="G12760" s="14"/>
    </row>
    <row r="12761" spans="7:7">
      <c r="G12761" s="14"/>
    </row>
    <row r="12762" spans="7:7">
      <c r="G12762" s="14"/>
    </row>
    <row r="12763" spans="7:7">
      <c r="G12763" s="14"/>
    </row>
    <row r="12764" spans="7:7">
      <c r="G12764" s="14"/>
    </row>
    <row r="12765" spans="7:7">
      <c r="G12765" s="14"/>
    </row>
    <row r="12766" spans="7:7">
      <c r="G12766" s="14"/>
    </row>
    <row r="12767" spans="7:7">
      <c r="G12767" s="14"/>
    </row>
    <row r="12768" spans="7:7">
      <c r="G12768" s="14"/>
    </row>
    <row r="12769" spans="7:7">
      <c r="G12769" s="14"/>
    </row>
    <row r="12770" spans="7:7">
      <c r="G12770" s="14"/>
    </row>
    <row r="12771" spans="7:7">
      <c r="G12771" s="14"/>
    </row>
    <row r="12772" spans="7:7">
      <c r="G12772" s="14"/>
    </row>
    <row r="12773" spans="7:7">
      <c r="G12773" s="14"/>
    </row>
    <row r="12774" spans="7:7">
      <c r="G12774" s="14"/>
    </row>
    <row r="12775" spans="7:7">
      <c r="G12775" s="14"/>
    </row>
    <row r="12776" spans="7:7">
      <c r="G12776" s="14"/>
    </row>
    <row r="12777" spans="7:7">
      <c r="G12777" s="14"/>
    </row>
    <row r="12778" spans="7:7">
      <c r="G12778" s="14"/>
    </row>
    <row r="12779" spans="7:7">
      <c r="G12779" s="14"/>
    </row>
    <row r="12780" spans="7:7">
      <c r="G12780" s="14"/>
    </row>
    <row r="12781" spans="7:7">
      <c r="G12781" s="14"/>
    </row>
    <row r="12782" spans="7:7">
      <c r="G12782" s="14"/>
    </row>
    <row r="12783" spans="7:7">
      <c r="G12783" s="14"/>
    </row>
    <row r="12784" spans="7:7">
      <c r="G12784" s="14"/>
    </row>
    <row r="12785" spans="7:7">
      <c r="G12785" s="14"/>
    </row>
    <row r="12786" spans="7:7">
      <c r="G12786" s="14"/>
    </row>
    <row r="12787" spans="7:7">
      <c r="G12787" s="14"/>
    </row>
    <row r="12788" spans="7:7">
      <c r="G12788" s="14"/>
    </row>
    <row r="12789" spans="7:7">
      <c r="G12789" s="14"/>
    </row>
    <row r="12790" spans="7:7">
      <c r="G12790" s="14"/>
    </row>
    <row r="12791" spans="7:7">
      <c r="G12791" s="14"/>
    </row>
    <row r="12792" spans="7:7">
      <c r="G12792" s="14"/>
    </row>
    <row r="12793" spans="7:7">
      <c r="G12793" s="14"/>
    </row>
    <row r="12794" spans="7:7">
      <c r="G12794" s="14"/>
    </row>
    <row r="12795" spans="7:7">
      <c r="G12795" s="14"/>
    </row>
    <row r="12796" spans="7:7">
      <c r="G12796" s="14"/>
    </row>
    <row r="12797" spans="7:7">
      <c r="G12797" s="14"/>
    </row>
    <row r="12798" spans="7:7">
      <c r="G12798" s="14"/>
    </row>
    <row r="12799" spans="7:7">
      <c r="G12799" s="14"/>
    </row>
    <row r="12800" spans="7:7">
      <c r="G12800" s="14"/>
    </row>
    <row r="12801" spans="7:7">
      <c r="G12801" s="14"/>
    </row>
    <row r="12802" spans="7:7">
      <c r="G12802" s="14"/>
    </row>
    <row r="12803" spans="7:7">
      <c r="G12803" s="14"/>
    </row>
    <row r="12804" spans="7:7">
      <c r="G12804" s="14"/>
    </row>
    <row r="12805" spans="7:7">
      <c r="G12805" s="14"/>
    </row>
    <row r="12806" spans="7:7">
      <c r="G12806" s="14"/>
    </row>
    <row r="12807" spans="7:7">
      <c r="G12807" s="14"/>
    </row>
    <row r="12808" spans="7:7">
      <c r="G12808" s="14"/>
    </row>
    <row r="12809" spans="7:7">
      <c r="G12809" s="14"/>
    </row>
    <row r="12810" spans="7:7">
      <c r="G12810" s="14"/>
    </row>
    <row r="12811" spans="7:7">
      <c r="G12811" s="14"/>
    </row>
    <row r="12812" spans="7:7">
      <c r="G12812" s="14"/>
    </row>
    <row r="12813" spans="7:7">
      <c r="G12813" s="14"/>
    </row>
    <row r="12814" spans="7:7">
      <c r="G12814" s="14"/>
    </row>
    <row r="12815" spans="7:7">
      <c r="G12815" s="14"/>
    </row>
    <row r="12816" spans="7:7">
      <c r="G12816" s="14"/>
    </row>
    <row r="12817" spans="7:7">
      <c r="G12817" s="14"/>
    </row>
    <row r="12818" spans="7:7">
      <c r="G12818" s="14"/>
    </row>
    <row r="12819" spans="7:7">
      <c r="G12819" s="14"/>
    </row>
    <row r="12820" spans="7:7">
      <c r="G12820" s="14"/>
    </row>
    <row r="12821" spans="7:7">
      <c r="G12821" s="14"/>
    </row>
    <row r="12822" spans="7:7">
      <c r="G12822" s="14"/>
    </row>
    <row r="12823" spans="7:7">
      <c r="G12823" s="14"/>
    </row>
    <row r="12824" spans="7:7">
      <c r="G12824" s="14"/>
    </row>
    <row r="12825" spans="7:7">
      <c r="G12825" s="14"/>
    </row>
    <row r="12826" spans="7:7">
      <c r="G12826" s="14"/>
    </row>
    <row r="12827" spans="7:7">
      <c r="G12827" s="14"/>
    </row>
    <row r="12828" spans="7:7">
      <c r="G12828" s="14"/>
    </row>
    <row r="12829" spans="7:7">
      <c r="G12829" s="14"/>
    </row>
    <row r="12830" spans="7:7">
      <c r="G12830" s="14"/>
    </row>
    <row r="12831" spans="7:7">
      <c r="G12831" s="14"/>
    </row>
    <row r="12832" spans="7:7">
      <c r="G12832" s="14"/>
    </row>
    <row r="12833" spans="7:7">
      <c r="G12833" s="14"/>
    </row>
    <row r="12834" spans="7:7">
      <c r="G12834" s="14"/>
    </row>
    <row r="12835" spans="7:7">
      <c r="G12835" s="14"/>
    </row>
    <row r="12836" spans="7:7">
      <c r="G12836" s="14"/>
    </row>
    <row r="12837" spans="7:7">
      <c r="G12837" s="14"/>
    </row>
    <row r="12838" spans="7:7">
      <c r="G12838" s="14"/>
    </row>
    <row r="12839" spans="7:7">
      <c r="G12839" s="14"/>
    </row>
    <row r="12840" spans="7:7">
      <c r="G12840" s="14"/>
    </row>
    <row r="12841" spans="7:7">
      <c r="G12841" s="14"/>
    </row>
    <row r="12842" spans="7:7">
      <c r="G12842" s="14"/>
    </row>
    <row r="12843" spans="7:7">
      <c r="G12843" s="14"/>
    </row>
    <row r="12844" spans="7:7">
      <c r="G12844" s="14"/>
    </row>
    <row r="12845" spans="7:7">
      <c r="G12845" s="14"/>
    </row>
    <row r="12846" spans="7:7">
      <c r="G12846" s="14"/>
    </row>
    <row r="12847" spans="7:7">
      <c r="G12847" s="14"/>
    </row>
    <row r="12848" spans="7:7">
      <c r="G12848" s="14"/>
    </row>
    <row r="12849" spans="7:7">
      <c r="G12849" s="14"/>
    </row>
    <row r="12850" spans="7:7">
      <c r="G12850" s="14"/>
    </row>
    <row r="12851" spans="7:7">
      <c r="G12851" s="14"/>
    </row>
    <row r="12852" spans="7:7">
      <c r="G12852" s="14"/>
    </row>
    <row r="12853" spans="7:7">
      <c r="G12853" s="14"/>
    </row>
    <row r="12854" spans="7:7">
      <c r="G12854" s="14"/>
    </row>
    <row r="12855" spans="7:7">
      <c r="G12855" s="14"/>
    </row>
    <row r="12856" spans="7:7">
      <c r="G12856" s="14"/>
    </row>
    <row r="12857" spans="7:7">
      <c r="G12857" s="14"/>
    </row>
    <row r="12858" spans="7:7">
      <c r="G12858" s="14"/>
    </row>
    <row r="12859" spans="7:7">
      <c r="G12859" s="14"/>
    </row>
    <row r="12860" spans="7:7">
      <c r="G12860" s="14"/>
    </row>
    <row r="12861" spans="7:7">
      <c r="G12861" s="14"/>
    </row>
    <row r="12862" spans="7:7">
      <c r="G12862" s="14"/>
    </row>
    <row r="12863" spans="7:7">
      <c r="G12863" s="14"/>
    </row>
    <row r="12864" spans="7:7">
      <c r="G12864" s="14"/>
    </row>
    <row r="12865" spans="7:7">
      <c r="G12865" s="14"/>
    </row>
    <row r="12866" spans="7:7">
      <c r="G12866" s="14"/>
    </row>
    <row r="12867" spans="7:7">
      <c r="G12867" s="14"/>
    </row>
    <row r="12868" spans="7:7">
      <c r="G12868" s="14"/>
    </row>
    <row r="12869" spans="7:7">
      <c r="G12869" s="14"/>
    </row>
    <row r="12870" spans="7:7">
      <c r="G12870" s="14"/>
    </row>
    <row r="12871" spans="7:7">
      <c r="G12871" s="14"/>
    </row>
    <row r="12872" spans="7:7">
      <c r="G12872" s="14"/>
    </row>
    <row r="12873" spans="7:7">
      <c r="G12873" s="14"/>
    </row>
    <row r="12874" spans="7:7">
      <c r="G12874" s="14"/>
    </row>
    <row r="12875" spans="7:7">
      <c r="G12875" s="14"/>
    </row>
    <row r="12876" spans="7:7">
      <c r="G12876" s="14"/>
    </row>
    <row r="12877" spans="7:7">
      <c r="G12877" s="14"/>
    </row>
    <row r="12878" spans="7:7">
      <c r="G12878" s="14"/>
    </row>
    <row r="12879" spans="7:7">
      <c r="G12879" s="14"/>
    </row>
    <row r="12880" spans="7:7">
      <c r="G12880" s="14"/>
    </row>
    <row r="12881" spans="7:7">
      <c r="G12881" s="14"/>
    </row>
    <row r="12882" spans="7:7">
      <c r="G12882" s="14"/>
    </row>
    <row r="12883" spans="7:7">
      <c r="G12883" s="14"/>
    </row>
    <row r="12884" spans="7:7">
      <c r="G12884" s="14"/>
    </row>
    <row r="12885" spans="7:7">
      <c r="G12885" s="14"/>
    </row>
    <row r="12886" spans="7:7">
      <c r="G12886" s="14"/>
    </row>
    <row r="12887" spans="7:7">
      <c r="G12887" s="14"/>
    </row>
    <row r="12888" spans="7:7">
      <c r="G12888" s="14"/>
    </row>
    <row r="12889" spans="7:7">
      <c r="G12889" s="14"/>
    </row>
    <row r="12890" spans="7:7">
      <c r="G12890" s="14"/>
    </row>
    <row r="12891" spans="7:7">
      <c r="G12891" s="14"/>
    </row>
    <row r="12892" spans="7:7">
      <c r="G12892" s="14"/>
    </row>
    <row r="12893" spans="7:7">
      <c r="G12893" s="14"/>
    </row>
    <row r="12894" spans="7:7">
      <c r="G12894" s="14"/>
    </row>
    <row r="12895" spans="7:7">
      <c r="G12895" s="14"/>
    </row>
    <row r="12896" spans="7:7">
      <c r="G12896" s="14"/>
    </row>
    <row r="12897" spans="7:7">
      <c r="G12897" s="14"/>
    </row>
    <row r="12898" spans="7:7">
      <c r="G12898" s="14"/>
    </row>
    <row r="12899" spans="7:7">
      <c r="G12899" s="14"/>
    </row>
    <row r="12900" spans="7:7">
      <c r="G12900" s="14"/>
    </row>
    <row r="12901" spans="7:7">
      <c r="G12901" s="14"/>
    </row>
    <row r="12902" spans="7:7">
      <c r="G12902" s="14"/>
    </row>
    <row r="12903" spans="7:7">
      <c r="G12903" s="14"/>
    </row>
    <row r="12904" spans="7:7">
      <c r="G12904" s="14"/>
    </row>
    <row r="12905" spans="7:7">
      <c r="G12905" s="14"/>
    </row>
    <row r="12906" spans="7:7">
      <c r="G12906" s="14"/>
    </row>
    <row r="12907" spans="7:7">
      <c r="G12907" s="14"/>
    </row>
    <row r="12908" spans="7:7">
      <c r="G12908" s="14"/>
    </row>
    <row r="12909" spans="7:7">
      <c r="G12909" s="14"/>
    </row>
    <row r="12910" spans="7:7">
      <c r="G12910" s="14"/>
    </row>
    <row r="12911" spans="7:7">
      <c r="G12911" s="14"/>
    </row>
    <row r="12912" spans="7:7">
      <c r="G12912" s="14"/>
    </row>
    <row r="12913" spans="7:7">
      <c r="G12913" s="14"/>
    </row>
    <row r="12914" spans="7:7">
      <c r="G12914" s="14"/>
    </row>
    <row r="12915" spans="7:7">
      <c r="G12915" s="14"/>
    </row>
    <row r="12916" spans="7:7">
      <c r="G12916" s="14"/>
    </row>
    <row r="12917" spans="7:7">
      <c r="G12917" s="14"/>
    </row>
    <row r="12918" spans="7:7">
      <c r="G12918" s="14"/>
    </row>
    <row r="12919" spans="7:7">
      <c r="G12919" s="14"/>
    </row>
    <row r="12920" spans="7:7">
      <c r="G12920" s="14"/>
    </row>
    <row r="12921" spans="7:7">
      <c r="G12921" s="14"/>
    </row>
    <row r="12922" spans="7:7">
      <c r="G12922" s="14"/>
    </row>
    <row r="12923" spans="7:7">
      <c r="G12923" s="14"/>
    </row>
    <row r="12924" spans="7:7">
      <c r="G12924" s="14"/>
    </row>
    <row r="12925" spans="7:7">
      <c r="G12925" s="14"/>
    </row>
    <row r="12926" spans="7:7">
      <c r="G12926" s="14"/>
    </row>
    <row r="12927" spans="7:7">
      <c r="G12927" s="14"/>
    </row>
    <row r="12928" spans="7:7">
      <c r="G12928" s="14"/>
    </row>
    <row r="12929" spans="7:7">
      <c r="G12929" s="14"/>
    </row>
    <row r="12930" spans="7:7">
      <c r="G12930" s="14"/>
    </row>
    <row r="12931" spans="7:7">
      <c r="G12931" s="14"/>
    </row>
    <row r="12932" spans="7:7">
      <c r="G12932" s="14"/>
    </row>
    <row r="12933" spans="7:7">
      <c r="G12933" s="14"/>
    </row>
    <row r="12934" spans="7:7">
      <c r="G12934" s="14"/>
    </row>
    <row r="12935" spans="7:7">
      <c r="G12935" s="14"/>
    </row>
    <row r="12936" spans="7:7">
      <c r="G12936" s="14"/>
    </row>
    <row r="12937" spans="7:7">
      <c r="G12937" s="14"/>
    </row>
    <row r="12938" spans="7:7">
      <c r="G12938" s="14"/>
    </row>
    <row r="12939" spans="7:7">
      <c r="G12939" s="14"/>
    </row>
    <row r="12940" spans="7:7">
      <c r="G12940" s="14"/>
    </row>
    <row r="12941" spans="7:7">
      <c r="G12941" s="14"/>
    </row>
    <row r="12942" spans="7:7">
      <c r="G12942" s="14"/>
    </row>
    <row r="12943" spans="7:7">
      <c r="G12943" s="14"/>
    </row>
    <row r="12944" spans="7:7">
      <c r="G12944" s="14"/>
    </row>
    <row r="12945" spans="7:7">
      <c r="G12945" s="14"/>
    </row>
    <row r="12946" spans="7:7">
      <c r="G12946" s="14"/>
    </row>
    <row r="12947" spans="7:7">
      <c r="G12947" s="14"/>
    </row>
    <row r="12948" spans="7:7">
      <c r="G12948" s="14"/>
    </row>
    <row r="12949" spans="7:7">
      <c r="G12949" s="14"/>
    </row>
    <row r="12950" spans="7:7">
      <c r="G12950" s="14"/>
    </row>
    <row r="12951" spans="7:7">
      <c r="G12951" s="14"/>
    </row>
    <row r="12952" spans="7:7">
      <c r="G12952" s="14"/>
    </row>
    <row r="12953" spans="7:7">
      <c r="G12953" s="14"/>
    </row>
    <row r="12954" spans="7:7">
      <c r="G12954" s="14"/>
    </row>
    <row r="12955" spans="7:7">
      <c r="G12955" s="14"/>
    </row>
    <row r="12956" spans="7:7">
      <c r="G12956" s="14"/>
    </row>
    <row r="12957" spans="7:7">
      <c r="G12957" s="14"/>
    </row>
    <row r="12958" spans="7:7">
      <c r="G12958" s="14"/>
    </row>
    <row r="12959" spans="7:7">
      <c r="G12959" s="14"/>
    </row>
    <row r="12960" spans="7:7">
      <c r="G12960" s="14"/>
    </row>
    <row r="12961" spans="7:7">
      <c r="G12961" s="14"/>
    </row>
    <row r="12962" spans="7:7">
      <c r="G12962" s="14"/>
    </row>
    <row r="12963" spans="7:7">
      <c r="G12963" s="14"/>
    </row>
    <row r="12964" spans="7:7">
      <c r="G12964" s="14"/>
    </row>
    <row r="12965" spans="7:7">
      <c r="G12965" s="14"/>
    </row>
    <row r="12966" spans="7:7">
      <c r="G12966" s="14"/>
    </row>
    <row r="12967" spans="7:7">
      <c r="G12967" s="14"/>
    </row>
    <row r="12968" spans="7:7">
      <c r="G12968" s="14"/>
    </row>
    <row r="12969" spans="7:7">
      <c r="G12969" s="14"/>
    </row>
    <row r="12970" spans="7:7">
      <c r="G12970" s="14"/>
    </row>
    <row r="12971" spans="7:7">
      <c r="G12971" s="14"/>
    </row>
    <row r="12972" spans="7:7">
      <c r="G12972" s="14"/>
    </row>
    <row r="12973" spans="7:7">
      <c r="G12973" s="14"/>
    </row>
    <row r="12974" spans="7:7">
      <c r="G12974" s="14"/>
    </row>
    <row r="12975" spans="7:7">
      <c r="G12975" s="14"/>
    </row>
    <row r="12976" spans="7:7">
      <c r="G12976" s="14"/>
    </row>
    <row r="12977" spans="7:7">
      <c r="G12977" s="14"/>
    </row>
    <row r="12978" spans="7:7">
      <c r="G12978" s="14"/>
    </row>
    <row r="12979" spans="7:7">
      <c r="G12979" s="14"/>
    </row>
    <row r="12980" spans="7:7">
      <c r="G12980" s="14"/>
    </row>
    <row r="12981" spans="7:7">
      <c r="G12981" s="14"/>
    </row>
    <row r="12982" spans="7:7">
      <c r="G12982" s="14"/>
    </row>
    <row r="12983" spans="7:7">
      <c r="G12983" s="14"/>
    </row>
    <row r="12984" spans="7:7">
      <c r="G12984" s="14"/>
    </row>
    <row r="12985" spans="7:7">
      <c r="G12985" s="14"/>
    </row>
    <row r="12986" spans="7:7">
      <c r="G12986" s="14"/>
    </row>
    <row r="12987" spans="7:7">
      <c r="G12987" s="14"/>
    </row>
    <row r="12988" spans="7:7">
      <c r="G12988" s="14"/>
    </row>
    <row r="12989" spans="7:7">
      <c r="G12989" s="14"/>
    </row>
    <row r="12990" spans="7:7">
      <c r="G12990" s="14"/>
    </row>
    <row r="12991" spans="7:7">
      <c r="G12991" s="14"/>
    </row>
    <row r="12992" spans="7:7">
      <c r="G12992" s="14"/>
    </row>
    <row r="12993" spans="7:7">
      <c r="G12993" s="14"/>
    </row>
    <row r="12994" spans="7:7">
      <c r="G12994" s="14"/>
    </row>
    <row r="12995" spans="7:7">
      <c r="G12995" s="14"/>
    </row>
    <row r="12996" spans="7:7">
      <c r="G12996" s="14"/>
    </row>
    <row r="12997" spans="7:7">
      <c r="G12997" s="14"/>
    </row>
    <row r="12998" spans="7:7">
      <c r="G12998" s="14"/>
    </row>
    <row r="12999" spans="7:7">
      <c r="G12999" s="14"/>
    </row>
    <row r="13000" spans="7:7">
      <c r="G13000" s="14"/>
    </row>
    <row r="13001" spans="7:7">
      <c r="G13001" s="14"/>
    </row>
    <row r="13002" spans="7:7">
      <c r="G13002" s="14"/>
    </row>
    <row r="13003" spans="7:7">
      <c r="G13003" s="14"/>
    </row>
    <row r="13004" spans="7:7">
      <c r="G13004" s="14"/>
    </row>
    <row r="13005" spans="7:7">
      <c r="G13005" s="14"/>
    </row>
    <row r="13006" spans="7:7">
      <c r="G13006" s="14"/>
    </row>
    <row r="13007" spans="7:7">
      <c r="G13007" s="14"/>
    </row>
    <row r="13008" spans="7:7">
      <c r="G13008" s="14"/>
    </row>
    <row r="13009" spans="7:7">
      <c r="G13009" s="14"/>
    </row>
    <row r="13010" spans="7:7">
      <c r="G13010" s="14"/>
    </row>
    <row r="13011" spans="7:7">
      <c r="G13011" s="14"/>
    </row>
    <row r="13012" spans="7:7">
      <c r="G13012" s="14"/>
    </row>
    <row r="13013" spans="7:7">
      <c r="G13013" s="14"/>
    </row>
    <row r="13014" spans="7:7">
      <c r="G13014" s="14"/>
    </row>
    <row r="13015" spans="7:7">
      <c r="G13015" s="14"/>
    </row>
    <row r="13016" spans="7:7">
      <c r="G13016" s="14"/>
    </row>
    <row r="13017" spans="7:7">
      <c r="G13017" s="14"/>
    </row>
    <row r="13018" spans="7:7">
      <c r="G13018" s="14"/>
    </row>
    <row r="13019" spans="7:7">
      <c r="G13019" s="14"/>
    </row>
    <row r="13020" spans="7:7">
      <c r="G13020" s="14"/>
    </row>
    <row r="13021" spans="7:7">
      <c r="G13021" s="14"/>
    </row>
    <row r="13022" spans="7:7">
      <c r="G13022" s="14"/>
    </row>
    <row r="13023" spans="7:7">
      <c r="G13023" s="14"/>
    </row>
    <row r="13024" spans="7:7">
      <c r="G13024" s="14"/>
    </row>
    <row r="13025" spans="7:7">
      <c r="G13025" s="14"/>
    </row>
    <row r="13026" spans="7:7">
      <c r="G13026" s="14"/>
    </row>
    <row r="13027" spans="7:7">
      <c r="G13027" s="14"/>
    </row>
    <row r="13028" spans="7:7">
      <c r="G13028" s="14"/>
    </row>
    <row r="13029" spans="7:7">
      <c r="G13029" s="14"/>
    </row>
    <row r="13030" spans="7:7">
      <c r="G13030" s="14"/>
    </row>
    <row r="13031" spans="7:7">
      <c r="G13031" s="14"/>
    </row>
    <row r="13032" spans="7:7">
      <c r="G13032" s="14"/>
    </row>
    <row r="13033" spans="7:7">
      <c r="G13033" s="14"/>
    </row>
    <row r="13034" spans="7:7">
      <c r="G13034" s="14"/>
    </row>
    <row r="13035" spans="7:7">
      <c r="G13035" s="14"/>
    </row>
    <row r="13036" spans="7:7">
      <c r="G13036" s="14"/>
    </row>
    <row r="13037" spans="7:7">
      <c r="G13037" s="14"/>
    </row>
    <row r="13038" spans="7:7">
      <c r="G13038" s="14"/>
    </row>
    <row r="13039" spans="7:7">
      <c r="G13039" s="14"/>
    </row>
    <row r="13040" spans="7:7">
      <c r="G13040" s="14"/>
    </row>
    <row r="13041" spans="7:7">
      <c r="G13041" s="14"/>
    </row>
    <row r="13042" spans="7:7">
      <c r="G13042" s="14"/>
    </row>
    <row r="13043" spans="7:7">
      <c r="G13043" s="14"/>
    </row>
    <row r="13044" spans="7:7">
      <c r="G13044" s="14"/>
    </row>
    <row r="13045" spans="7:7">
      <c r="G13045" s="14"/>
    </row>
    <row r="13046" spans="7:7">
      <c r="G13046" s="14"/>
    </row>
    <row r="13047" spans="7:7">
      <c r="G13047" s="14"/>
    </row>
    <row r="13048" spans="7:7">
      <c r="G13048" s="14"/>
    </row>
    <row r="13049" spans="7:7">
      <c r="G13049" s="14"/>
    </row>
    <row r="13050" spans="7:7">
      <c r="G13050" s="14"/>
    </row>
    <row r="13051" spans="7:7">
      <c r="G13051" s="14"/>
    </row>
    <row r="13052" spans="7:7">
      <c r="G13052" s="14"/>
    </row>
    <row r="13053" spans="7:7">
      <c r="G13053" s="14"/>
    </row>
    <row r="13054" spans="7:7">
      <c r="G13054" s="14"/>
    </row>
    <row r="13055" spans="7:7">
      <c r="G13055" s="14"/>
    </row>
    <row r="13056" spans="7:7">
      <c r="G13056" s="14"/>
    </row>
    <row r="13057" spans="7:7">
      <c r="G13057" s="14"/>
    </row>
    <row r="13058" spans="7:7">
      <c r="G13058" s="14"/>
    </row>
    <row r="13059" spans="7:7">
      <c r="G13059" s="14"/>
    </row>
    <row r="13060" spans="7:7">
      <c r="G13060" s="14"/>
    </row>
    <row r="13061" spans="7:7">
      <c r="G13061" s="14"/>
    </row>
    <row r="13062" spans="7:7">
      <c r="G13062" s="14"/>
    </row>
    <row r="13063" spans="7:7">
      <c r="G13063" s="14"/>
    </row>
    <row r="13064" spans="7:7">
      <c r="G13064" s="14"/>
    </row>
    <row r="13065" spans="7:7">
      <c r="G13065" s="14"/>
    </row>
    <row r="13066" spans="7:7">
      <c r="G13066" s="14"/>
    </row>
    <row r="13067" spans="7:7">
      <c r="G13067" s="14"/>
    </row>
    <row r="13068" spans="7:7">
      <c r="G13068" s="14"/>
    </row>
    <row r="13069" spans="7:7">
      <c r="G13069" s="14"/>
    </row>
    <row r="13070" spans="7:7">
      <c r="G13070" s="14"/>
    </row>
    <row r="13071" spans="7:7">
      <c r="G13071" s="14"/>
    </row>
    <row r="13072" spans="7:7">
      <c r="G13072" s="14"/>
    </row>
    <row r="13073" spans="7:7">
      <c r="G13073" s="14"/>
    </row>
    <row r="13074" spans="7:7">
      <c r="G13074" s="14"/>
    </row>
    <row r="13075" spans="7:7">
      <c r="G13075" s="14"/>
    </row>
    <row r="13076" spans="7:7">
      <c r="G13076" s="14"/>
    </row>
    <row r="13077" spans="7:7">
      <c r="G13077" s="14"/>
    </row>
    <row r="13078" spans="7:7">
      <c r="G13078" s="14"/>
    </row>
    <row r="13079" spans="7:7">
      <c r="G13079" s="14"/>
    </row>
    <row r="13080" spans="7:7">
      <c r="G13080" s="14"/>
    </row>
    <row r="13081" spans="7:7">
      <c r="G13081" s="14"/>
    </row>
    <row r="13082" spans="7:7">
      <c r="G13082" s="14"/>
    </row>
    <row r="13083" spans="7:7">
      <c r="G13083" s="14"/>
    </row>
    <row r="13084" spans="7:7">
      <c r="G13084" s="14"/>
    </row>
    <row r="13085" spans="7:7">
      <c r="G13085" s="14"/>
    </row>
    <row r="13086" spans="7:7">
      <c r="G13086" s="14"/>
    </row>
    <row r="13087" spans="7:7">
      <c r="G13087" s="14"/>
    </row>
    <row r="13088" spans="7:7">
      <c r="G13088" s="14"/>
    </row>
    <row r="13089" spans="7:7">
      <c r="G13089" s="14"/>
    </row>
    <row r="13090" spans="7:7">
      <c r="G13090" s="14"/>
    </row>
    <row r="13091" spans="7:7">
      <c r="G13091" s="14"/>
    </row>
    <row r="13092" spans="7:7">
      <c r="G13092" s="14"/>
    </row>
    <row r="13093" spans="7:7">
      <c r="G13093" s="14"/>
    </row>
    <row r="13094" spans="7:7">
      <c r="G13094" s="14"/>
    </row>
    <row r="13095" spans="7:7">
      <c r="G13095" s="14"/>
    </row>
    <row r="13096" spans="7:7">
      <c r="G13096" s="14"/>
    </row>
    <row r="13097" spans="7:7">
      <c r="G13097" s="14"/>
    </row>
    <row r="13098" spans="7:7">
      <c r="G13098" s="14"/>
    </row>
    <row r="13099" spans="7:7">
      <c r="G13099" s="14"/>
    </row>
    <row r="13100" spans="7:7">
      <c r="G13100" s="14"/>
    </row>
    <row r="13101" spans="7:7">
      <c r="G13101" s="14"/>
    </row>
    <row r="13102" spans="7:7">
      <c r="G13102" s="14"/>
    </row>
    <row r="13103" spans="7:7">
      <c r="G13103" s="14"/>
    </row>
    <row r="13104" spans="7:7">
      <c r="G13104" s="14"/>
    </row>
    <row r="13105" spans="7:7">
      <c r="G13105" s="14"/>
    </row>
    <row r="13106" spans="7:7">
      <c r="G13106" s="14"/>
    </row>
    <row r="13107" spans="7:7">
      <c r="G13107" s="14"/>
    </row>
    <row r="13108" spans="7:7">
      <c r="G13108" s="14"/>
    </row>
    <row r="13109" spans="7:7">
      <c r="G13109" s="14"/>
    </row>
    <row r="13110" spans="7:7">
      <c r="G13110" s="14"/>
    </row>
    <row r="13111" spans="7:7">
      <c r="G13111" s="14"/>
    </row>
    <row r="13112" spans="7:7">
      <c r="G13112" s="14"/>
    </row>
    <row r="13113" spans="7:7">
      <c r="G13113" s="14"/>
    </row>
    <row r="13114" spans="7:7">
      <c r="G13114" s="14"/>
    </row>
    <row r="13115" spans="7:7">
      <c r="G13115" s="14"/>
    </row>
    <row r="13116" spans="7:7">
      <c r="G13116" s="14"/>
    </row>
    <row r="13117" spans="7:7">
      <c r="G13117" s="14"/>
    </row>
    <row r="13118" spans="7:7">
      <c r="G13118" s="14"/>
    </row>
    <row r="13119" spans="7:7">
      <c r="G13119" s="14"/>
    </row>
    <row r="13120" spans="7:7">
      <c r="G13120" s="14"/>
    </row>
    <row r="13121" spans="7:7">
      <c r="G13121" s="14"/>
    </row>
    <row r="13122" spans="7:7">
      <c r="G13122" s="14"/>
    </row>
    <row r="13123" spans="7:7">
      <c r="G13123" s="14"/>
    </row>
    <row r="13124" spans="7:7">
      <c r="G13124" s="14"/>
    </row>
    <row r="13125" spans="7:7">
      <c r="G13125" s="14"/>
    </row>
    <row r="13126" spans="7:7">
      <c r="G13126" s="14"/>
    </row>
    <row r="13127" spans="7:7">
      <c r="G13127" s="14"/>
    </row>
    <row r="13128" spans="7:7">
      <c r="G13128" s="14"/>
    </row>
    <row r="13129" spans="7:7">
      <c r="G13129" s="14"/>
    </row>
    <row r="13130" spans="7:7">
      <c r="G13130" s="14"/>
    </row>
    <row r="13131" spans="7:7">
      <c r="G13131" s="14"/>
    </row>
    <row r="13132" spans="7:7">
      <c r="G13132" s="14"/>
    </row>
    <row r="13133" spans="7:7">
      <c r="G13133" s="14"/>
    </row>
    <row r="13134" spans="7:7">
      <c r="G13134" s="14"/>
    </row>
    <row r="13135" spans="7:7">
      <c r="G13135" s="14"/>
    </row>
    <row r="13136" spans="7:7">
      <c r="G13136" s="14"/>
    </row>
    <row r="13137" spans="7:7">
      <c r="G13137" s="14"/>
    </row>
    <row r="13138" spans="7:7">
      <c r="G13138" s="14"/>
    </row>
    <row r="13139" spans="7:7">
      <c r="G13139" s="14"/>
    </row>
    <row r="13140" spans="7:7">
      <c r="G13140" s="14"/>
    </row>
    <row r="13141" spans="7:7">
      <c r="G13141" s="14"/>
    </row>
    <row r="13142" spans="7:7">
      <c r="G13142" s="14"/>
    </row>
    <row r="13143" spans="7:7">
      <c r="G13143" s="14"/>
    </row>
    <row r="13144" spans="7:7">
      <c r="G13144" s="14"/>
    </row>
    <row r="13145" spans="7:7">
      <c r="G13145" s="14"/>
    </row>
    <row r="13146" spans="7:7">
      <c r="G13146" s="14"/>
    </row>
    <row r="13147" spans="7:7">
      <c r="G13147" s="14"/>
    </row>
    <row r="13148" spans="7:7">
      <c r="G13148" s="14"/>
    </row>
    <row r="13149" spans="7:7">
      <c r="G13149" s="14"/>
    </row>
    <row r="13150" spans="7:7">
      <c r="G13150" s="14"/>
    </row>
    <row r="13151" spans="7:7">
      <c r="G13151" s="14"/>
    </row>
    <row r="13152" spans="7:7">
      <c r="G13152" s="14"/>
    </row>
    <row r="13153" spans="7:7">
      <c r="G13153" s="14"/>
    </row>
    <row r="13154" spans="7:7">
      <c r="G13154" s="14"/>
    </row>
    <row r="13155" spans="7:7">
      <c r="G13155" s="14"/>
    </row>
    <row r="13156" spans="7:7">
      <c r="G13156" s="14"/>
    </row>
    <row r="13157" spans="7:7">
      <c r="G13157" s="14"/>
    </row>
    <row r="13158" spans="7:7">
      <c r="G13158" s="14"/>
    </row>
    <row r="13159" spans="7:7">
      <c r="G13159" s="14"/>
    </row>
    <row r="13160" spans="7:7">
      <c r="G13160" s="14"/>
    </row>
    <row r="13161" spans="7:7">
      <c r="G13161" s="14"/>
    </row>
    <row r="13162" spans="7:7">
      <c r="G13162" s="14"/>
    </row>
    <row r="13163" spans="7:7">
      <c r="G13163" s="14"/>
    </row>
    <row r="13164" spans="7:7">
      <c r="G13164" s="14"/>
    </row>
    <row r="13165" spans="7:7">
      <c r="G13165" s="14"/>
    </row>
    <row r="13166" spans="7:7">
      <c r="G13166" s="14"/>
    </row>
    <row r="13167" spans="7:7">
      <c r="G13167" s="14"/>
    </row>
    <row r="13168" spans="7:7">
      <c r="G13168" s="14"/>
    </row>
    <row r="13169" spans="7:7">
      <c r="G13169" s="14"/>
    </row>
    <row r="13170" spans="7:7">
      <c r="G13170" s="14"/>
    </row>
    <row r="13171" spans="7:7">
      <c r="G13171" s="14"/>
    </row>
    <row r="13172" spans="7:7">
      <c r="G13172" s="14"/>
    </row>
    <row r="13173" spans="7:7">
      <c r="G13173" s="14"/>
    </row>
    <row r="13174" spans="7:7">
      <c r="G13174" s="14"/>
    </row>
    <row r="13175" spans="7:7">
      <c r="G13175" s="14"/>
    </row>
    <row r="13176" spans="7:7">
      <c r="G13176" s="14"/>
    </row>
    <row r="13177" spans="7:7">
      <c r="G13177" s="14"/>
    </row>
    <row r="13178" spans="7:7">
      <c r="G13178" s="14"/>
    </row>
    <row r="13179" spans="7:7">
      <c r="G13179" s="14"/>
    </row>
    <row r="13180" spans="7:7">
      <c r="G13180" s="14"/>
    </row>
    <row r="13181" spans="7:7">
      <c r="G13181" s="14"/>
    </row>
    <row r="13182" spans="7:7">
      <c r="G13182" s="14"/>
    </row>
    <row r="13183" spans="7:7">
      <c r="G13183" s="14"/>
    </row>
    <row r="13184" spans="7:7">
      <c r="G13184" s="14"/>
    </row>
    <row r="13185" spans="7:7">
      <c r="G13185" s="14"/>
    </row>
    <row r="13186" spans="7:7">
      <c r="G13186" s="14"/>
    </row>
    <row r="13187" spans="7:7">
      <c r="G13187" s="14"/>
    </row>
    <row r="13188" spans="7:7">
      <c r="G13188" s="14"/>
    </row>
    <row r="13189" spans="7:7">
      <c r="G13189" s="14"/>
    </row>
    <row r="13190" spans="7:7">
      <c r="G13190" s="14"/>
    </row>
    <row r="13191" spans="7:7">
      <c r="G13191" s="14"/>
    </row>
    <row r="13192" spans="7:7">
      <c r="G13192" s="14"/>
    </row>
    <row r="13193" spans="7:7">
      <c r="G13193" s="14"/>
    </row>
    <row r="13194" spans="7:7">
      <c r="G13194" s="14"/>
    </row>
    <row r="13195" spans="7:7">
      <c r="G13195" s="14"/>
    </row>
    <row r="13196" spans="7:7">
      <c r="G13196" s="14"/>
    </row>
    <row r="13197" spans="7:7">
      <c r="G13197" s="14"/>
    </row>
    <row r="13198" spans="7:7">
      <c r="G13198" s="14"/>
    </row>
    <row r="13199" spans="7:7">
      <c r="G13199" s="14"/>
    </row>
    <row r="13200" spans="7:7">
      <c r="G13200" s="14"/>
    </row>
    <row r="13201" spans="7:7">
      <c r="G13201" s="14"/>
    </row>
    <row r="13202" spans="7:7">
      <c r="G13202" s="14"/>
    </row>
    <row r="13203" spans="7:7">
      <c r="G13203" s="14"/>
    </row>
    <row r="13204" spans="7:7">
      <c r="G13204" s="14"/>
    </row>
    <row r="13205" spans="7:7">
      <c r="G13205" s="14"/>
    </row>
    <row r="13206" spans="7:7">
      <c r="G13206" s="14"/>
    </row>
    <row r="13207" spans="7:7">
      <c r="G13207" s="14"/>
    </row>
    <row r="13208" spans="7:7">
      <c r="G13208" s="14"/>
    </row>
    <row r="13209" spans="7:7">
      <c r="G13209" s="14"/>
    </row>
    <row r="13210" spans="7:7">
      <c r="G13210" s="14"/>
    </row>
    <row r="13211" spans="7:7">
      <c r="G13211" s="14"/>
    </row>
    <row r="13212" spans="7:7">
      <c r="G13212" s="14"/>
    </row>
    <row r="13213" spans="7:7">
      <c r="G13213" s="14"/>
    </row>
    <row r="13214" spans="7:7">
      <c r="G13214" s="14"/>
    </row>
    <row r="13215" spans="7:7">
      <c r="G13215" s="14"/>
    </row>
    <row r="13216" spans="7:7">
      <c r="G13216" s="14"/>
    </row>
    <row r="13217" spans="7:7">
      <c r="G13217" s="14"/>
    </row>
    <row r="13218" spans="7:7">
      <c r="G13218" s="14"/>
    </row>
    <row r="13219" spans="7:7">
      <c r="G13219" s="14"/>
    </row>
    <row r="13220" spans="7:7">
      <c r="G13220" s="14"/>
    </row>
    <row r="13221" spans="7:7">
      <c r="G13221" s="14"/>
    </row>
    <row r="13222" spans="7:7">
      <c r="G13222" s="14"/>
    </row>
    <row r="13223" spans="7:7">
      <c r="G13223" s="14"/>
    </row>
    <row r="13224" spans="7:7">
      <c r="G13224" s="14"/>
    </row>
    <row r="13225" spans="7:7">
      <c r="G13225" s="14"/>
    </row>
    <row r="13226" spans="7:7">
      <c r="G13226" s="14"/>
    </row>
    <row r="13227" spans="7:7">
      <c r="G13227" s="14"/>
    </row>
    <row r="13228" spans="7:7">
      <c r="G13228" s="14"/>
    </row>
    <row r="13229" spans="7:7">
      <c r="G13229" s="14"/>
    </row>
    <row r="13230" spans="7:7">
      <c r="G13230" s="14"/>
    </row>
    <row r="13231" spans="7:7">
      <c r="G13231" s="14"/>
    </row>
    <row r="13232" spans="7:7">
      <c r="G13232" s="14"/>
    </row>
    <row r="13233" spans="7:7">
      <c r="G13233" s="14"/>
    </row>
    <row r="13234" spans="7:7">
      <c r="G13234" s="14"/>
    </row>
    <row r="13235" spans="7:7">
      <c r="G13235" s="14"/>
    </row>
    <row r="13236" spans="7:7">
      <c r="G13236" s="14"/>
    </row>
    <row r="13237" spans="7:7">
      <c r="G13237" s="14"/>
    </row>
    <row r="13238" spans="7:7">
      <c r="G13238" s="14"/>
    </row>
    <row r="13239" spans="7:7">
      <c r="G13239" s="14"/>
    </row>
    <row r="13240" spans="7:7">
      <c r="G13240" s="14"/>
    </row>
    <row r="13241" spans="7:7">
      <c r="G13241" s="14"/>
    </row>
    <row r="13242" spans="7:7">
      <c r="G13242" s="14"/>
    </row>
    <row r="13243" spans="7:7">
      <c r="G13243" s="14"/>
    </row>
    <row r="13244" spans="7:7">
      <c r="G13244" s="14"/>
    </row>
    <row r="13245" spans="7:7">
      <c r="G13245" s="14"/>
    </row>
    <row r="13246" spans="7:7">
      <c r="G13246" s="14"/>
    </row>
    <row r="13247" spans="7:7">
      <c r="G13247" s="14"/>
    </row>
    <row r="13248" spans="7:7">
      <c r="G13248" s="14"/>
    </row>
    <row r="13249" spans="7:7">
      <c r="G13249" s="14"/>
    </row>
    <row r="13250" spans="7:7">
      <c r="G13250" s="14"/>
    </row>
    <row r="13251" spans="7:7">
      <c r="G13251" s="14"/>
    </row>
    <row r="13252" spans="7:7">
      <c r="G13252" s="14"/>
    </row>
    <row r="13253" spans="7:7">
      <c r="G13253" s="14"/>
    </row>
    <row r="13254" spans="7:7">
      <c r="G13254" s="14"/>
    </row>
    <row r="13255" spans="7:7">
      <c r="G13255" s="14"/>
    </row>
    <row r="13256" spans="7:7">
      <c r="G13256" s="14"/>
    </row>
    <row r="13257" spans="7:7">
      <c r="G13257" s="14"/>
    </row>
    <row r="13258" spans="7:7">
      <c r="G13258" s="14"/>
    </row>
    <row r="13259" spans="7:7">
      <c r="G13259" s="14"/>
    </row>
    <row r="13260" spans="7:7">
      <c r="G13260" s="14"/>
    </row>
    <row r="13261" spans="7:7">
      <c r="G13261" s="14"/>
    </row>
    <row r="13262" spans="7:7">
      <c r="G13262" s="14"/>
    </row>
    <row r="13263" spans="7:7">
      <c r="G13263" s="14"/>
    </row>
    <row r="13264" spans="7:7">
      <c r="G13264" s="14"/>
    </row>
    <row r="13265" spans="7:7">
      <c r="G13265" s="14"/>
    </row>
    <row r="13266" spans="7:7">
      <c r="G13266" s="14"/>
    </row>
    <row r="13267" spans="7:7">
      <c r="G13267" s="14"/>
    </row>
    <row r="13268" spans="7:7">
      <c r="G13268" s="14"/>
    </row>
    <row r="13269" spans="7:7">
      <c r="G13269" s="14"/>
    </row>
    <row r="13270" spans="7:7">
      <c r="G13270" s="14"/>
    </row>
    <row r="13271" spans="7:7">
      <c r="G13271" s="14"/>
    </row>
    <row r="13272" spans="7:7">
      <c r="G13272" s="14"/>
    </row>
    <row r="13273" spans="7:7">
      <c r="G13273" s="14"/>
    </row>
    <row r="13274" spans="7:7">
      <c r="G13274" s="14"/>
    </row>
    <row r="13275" spans="7:7">
      <c r="G13275" s="14"/>
    </row>
    <row r="13276" spans="7:7">
      <c r="G13276" s="14"/>
    </row>
    <row r="13277" spans="7:7">
      <c r="G13277" s="14"/>
    </row>
    <row r="13278" spans="7:7">
      <c r="G13278" s="14"/>
    </row>
    <row r="13279" spans="7:7">
      <c r="G13279" s="14"/>
    </row>
    <row r="13280" spans="7:7">
      <c r="G13280" s="14"/>
    </row>
    <row r="13281" spans="7:7">
      <c r="G13281" s="14"/>
    </row>
    <row r="13282" spans="7:7">
      <c r="G13282" s="14"/>
    </row>
    <row r="13283" spans="7:7">
      <c r="G13283" s="14"/>
    </row>
    <row r="13284" spans="7:7">
      <c r="G13284" s="14"/>
    </row>
    <row r="13285" spans="7:7">
      <c r="G13285" s="14"/>
    </row>
    <row r="13286" spans="7:7">
      <c r="G13286" s="14"/>
    </row>
    <row r="13287" spans="7:7">
      <c r="G13287" s="14"/>
    </row>
    <row r="13288" spans="7:7">
      <c r="G13288" s="14"/>
    </row>
    <row r="13289" spans="7:7">
      <c r="G13289" s="14"/>
    </row>
    <row r="13290" spans="7:7">
      <c r="G13290" s="14"/>
    </row>
    <row r="13291" spans="7:7">
      <c r="G13291" s="14"/>
    </row>
    <row r="13292" spans="7:7">
      <c r="G13292" s="14"/>
    </row>
    <row r="13293" spans="7:7">
      <c r="G13293" s="14"/>
    </row>
    <row r="13294" spans="7:7">
      <c r="G13294" s="14"/>
    </row>
    <row r="13295" spans="7:7">
      <c r="G13295" s="14"/>
    </row>
    <row r="13296" spans="7:7">
      <c r="G13296" s="14"/>
    </row>
    <row r="13297" spans="7:7">
      <c r="G13297" s="14"/>
    </row>
    <row r="13298" spans="7:7">
      <c r="G13298" s="14"/>
    </row>
    <row r="13299" spans="7:7">
      <c r="G13299" s="14"/>
    </row>
    <row r="13300" spans="7:7">
      <c r="G13300" s="14"/>
    </row>
    <row r="13301" spans="7:7">
      <c r="G13301" s="14"/>
    </row>
    <row r="13302" spans="7:7">
      <c r="G13302" s="14"/>
    </row>
    <row r="13303" spans="7:7">
      <c r="G13303" s="14"/>
    </row>
    <row r="13304" spans="7:7">
      <c r="G13304" s="14"/>
    </row>
    <row r="13305" spans="7:7">
      <c r="G13305" s="14"/>
    </row>
    <row r="13306" spans="7:7">
      <c r="G13306" s="14"/>
    </row>
    <row r="13307" spans="7:7">
      <c r="G13307" s="14"/>
    </row>
    <row r="13308" spans="7:7">
      <c r="G13308" s="14"/>
    </row>
    <row r="13309" spans="7:7">
      <c r="G13309" s="14"/>
    </row>
    <row r="13310" spans="7:7">
      <c r="G13310" s="14"/>
    </row>
    <row r="13311" spans="7:7">
      <c r="G13311" s="14"/>
    </row>
    <row r="13312" spans="7:7">
      <c r="G13312" s="14"/>
    </row>
    <row r="13313" spans="7:7">
      <c r="G13313" s="14"/>
    </row>
    <row r="13314" spans="7:7">
      <c r="G13314" s="14"/>
    </row>
    <row r="13315" spans="7:7">
      <c r="G13315" s="14"/>
    </row>
    <row r="13316" spans="7:7">
      <c r="G13316" s="14"/>
    </row>
    <row r="13317" spans="7:7">
      <c r="G13317" s="14"/>
    </row>
    <row r="13318" spans="7:7">
      <c r="G13318" s="14"/>
    </row>
    <row r="13319" spans="7:7">
      <c r="G13319" s="14"/>
    </row>
    <row r="13320" spans="7:7">
      <c r="G13320" s="14"/>
    </row>
    <row r="13321" spans="7:7">
      <c r="G13321" s="14"/>
    </row>
    <row r="13322" spans="7:7">
      <c r="G13322" s="14"/>
    </row>
    <row r="13323" spans="7:7">
      <c r="G13323" s="14"/>
    </row>
    <row r="13324" spans="7:7">
      <c r="G13324" s="14"/>
    </row>
    <row r="13325" spans="7:7">
      <c r="G13325" s="14"/>
    </row>
    <row r="13326" spans="7:7">
      <c r="G13326" s="14"/>
    </row>
    <row r="13327" spans="7:7">
      <c r="G13327" s="14"/>
    </row>
    <row r="13328" spans="7:7">
      <c r="G13328" s="14"/>
    </row>
    <row r="13329" spans="7:7">
      <c r="G13329" s="14"/>
    </row>
    <row r="13330" spans="7:7">
      <c r="G13330" s="14"/>
    </row>
    <row r="13331" spans="7:7">
      <c r="G13331" s="14"/>
    </row>
    <row r="13332" spans="7:7">
      <c r="G13332" s="14"/>
    </row>
    <row r="13333" spans="7:7">
      <c r="G13333" s="14"/>
    </row>
    <row r="13334" spans="7:7">
      <c r="G13334" s="14"/>
    </row>
    <row r="13335" spans="7:7">
      <c r="G13335" s="14"/>
    </row>
    <row r="13336" spans="7:7">
      <c r="G13336" s="14"/>
    </row>
    <row r="13337" spans="7:7">
      <c r="G13337" s="14"/>
    </row>
    <row r="13338" spans="7:7">
      <c r="G13338" s="14"/>
    </row>
    <row r="13339" spans="7:7">
      <c r="G13339" s="14"/>
    </row>
    <row r="13340" spans="7:7">
      <c r="G13340" s="14"/>
    </row>
    <row r="13341" spans="7:7">
      <c r="G13341" s="14"/>
    </row>
    <row r="13342" spans="7:7">
      <c r="G13342" s="14"/>
    </row>
    <row r="13343" spans="7:7">
      <c r="G13343" s="14"/>
    </row>
    <row r="13344" spans="7:7">
      <c r="G13344" s="14"/>
    </row>
    <row r="13345" spans="7:7">
      <c r="G13345" s="14"/>
    </row>
    <row r="13346" spans="7:7">
      <c r="G13346" s="14"/>
    </row>
    <row r="13347" spans="7:7">
      <c r="G13347" s="14"/>
    </row>
    <row r="13348" spans="7:7">
      <c r="G13348" s="14"/>
    </row>
    <row r="13349" spans="7:7">
      <c r="G13349" s="14"/>
    </row>
    <row r="13350" spans="7:7">
      <c r="G13350" s="14"/>
    </row>
    <row r="13351" spans="7:7">
      <c r="G13351" s="14"/>
    </row>
    <row r="13352" spans="7:7">
      <c r="G13352" s="14"/>
    </row>
    <row r="13353" spans="7:7">
      <c r="G13353" s="14"/>
    </row>
    <row r="13354" spans="7:7">
      <c r="G13354" s="14"/>
    </row>
    <row r="13355" spans="7:7">
      <c r="G13355" s="14"/>
    </row>
    <row r="13356" spans="7:7">
      <c r="G13356" s="14"/>
    </row>
    <row r="13357" spans="7:7">
      <c r="G13357" s="14"/>
    </row>
    <row r="13358" spans="7:7">
      <c r="G13358" s="14"/>
    </row>
    <row r="13359" spans="7:7">
      <c r="G13359" s="14"/>
    </row>
    <row r="13360" spans="7:7">
      <c r="G13360" s="14"/>
    </row>
    <row r="13361" spans="7:7">
      <c r="G13361" s="14"/>
    </row>
    <row r="13362" spans="7:7">
      <c r="G13362" s="14"/>
    </row>
    <row r="13363" spans="7:7">
      <c r="G13363" s="14"/>
    </row>
    <row r="13364" spans="7:7">
      <c r="G13364" s="14"/>
    </row>
    <row r="13365" spans="7:7">
      <c r="G13365" s="14"/>
    </row>
    <row r="13366" spans="7:7">
      <c r="G13366" s="14"/>
    </row>
    <row r="13367" spans="7:7">
      <c r="G13367" s="14"/>
    </row>
    <row r="13368" spans="7:7">
      <c r="G13368" s="14"/>
    </row>
    <row r="13369" spans="7:7">
      <c r="G13369" s="14"/>
    </row>
    <row r="13370" spans="7:7">
      <c r="G13370" s="14"/>
    </row>
    <row r="13371" spans="7:7">
      <c r="G13371" s="14"/>
    </row>
    <row r="13372" spans="7:7">
      <c r="G13372" s="14"/>
    </row>
    <row r="13373" spans="7:7">
      <c r="G13373" s="14"/>
    </row>
    <row r="13374" spans="7:7">
      <c r="G13374" s="14"/>
    </row>
    <row r="13375" spans="7:7">
      <c r="G13375" s="14"/>
    </row>
    <row r="13376" spans="7:7">
      <c r="G13376" s="14"/>
    </row>
    <row r="13377" spans="7:7">
      <c r="G13377" s="14"/>
    </row>
    <row r="13378" spans="7:7">
      <c r="G13378" s="14"/>
    </row>
    <row r="13379" spans="7:7">
      <c r="G13379" s="14"/>
    </row>
    <row r="13380" spans="7:7">
      <c r="G13380" s="14"/>
    </row>
    <row r="13381" spans="7:7">
      <c r="G13381" s="14"/>
    </row>
    <row r="13382" spans="7:7">
      <c r="G13382" s="14"/>
    </row>
    <row r="13383" spans="7:7">
      <c r="G13383" s="14"/>
    </row>
    <row r="13384" spans="7:7">
      <c r="G13384" s="14"/>
    </row>
    <row r="13385" spans="7:7">
      <c r="G13385" s="14"/>
    </row>
    <row r="13386" spans="7:7">
      <c r="G13386" s="14"/>
    </row>
    <row r="13387" spans="7:7">
      <c r="G13387" s="14"/>
    </row>
    <row r="13388" spans="7:7">
      <c r="G13388" s="14"/>
    </row>
    <row r="13389" spans="7:7">
      <c r="G13389" s="14"/>
    </row>
    <row r="13390" spans="7:7">
      <c r="G13390" s="14"/>
    </row>
    <row r="13391" spans="7:7">
      <c r="G13391" s="14"/>
    </row>
    <row r="13392" spans="7:7">
      <c r="G13392" s="14"/>
    </row>
    <row r="13393" spans="7:7">
      <c r="G13393" s="14"/>
    </row>
    <row r="13394" spans="7:7">
      <c r="G13394" s="14"/>
    </row>
    <row r="13395" spans="7:7">
      <c r="G13395" s="14"/>
    </row>
    <row r="13396" spans="7:7">
      <c r="G13396" s="14"/>
    </row>
    <row r="13397" spans="7:7">
      <c r="G13397" s="14"/>
    </row>
    <row r="13398" spans="7:7">
      <c r="G13398" s="14"/>
    </row>
    <row r="13399" spans="7:7">
      <c r="G13399" s="14"/>
    </row>
    <row r="13400" spans="7:7">
      <c r="G13400" s="14"/>
    </row>
    <row r="13401" spans="7:7">
      <c r="G13401" s="14"/>
    </row>
    <row r="13402" spans="7:7">
      <c r="G13402" s="14"/>
    </row>
    <row r="13403" spans="7:7">
      <c r="G13403" s="14"/>
    </row>
    <row r="13404" spans="7:7">
      <c r="G13404" s="14"/>
    </row>
    <row r="13405" spans="7:7">
      <c r="G13405" s="14"/>
    </row>
    <row r="13406" spans="7:7">
      <c r="G13406" s="14"/>
    </row>
    <row r="13407" spans="7:7">
      <c r="G13407" s="14"/>
    </row>
    <row r="13408" spans="7:7">
      <c r="G13408" s="14"/>
    </row>
    <row r="13409" spans="7:7">
      <c r="G13409" s="14"/>
    </row>
    <row r="13410" spans="7:7">
      <c r="G13410" s="14"/>
    </row>
    <row r="13411" spans="7:7">
      <c r="G13411" s="14"/>
    </row>
    <row r="13412" spans="7:7">
      <c r="G13412" s="14"/>
    </row>
    <row r="13413" spans="7:7">
      <c r="G13413" s="14"/>
    </row>
    <row r="13414" spans="7:7">
      <c r="G13414" s="14"/>
    </row>
    <row r="13415" spans="7:7">
      <c r="G13415" s="14"/>
    </row>
    <row r="13416" spans="7:7">
      <c r="G13416" s="14"/>
    </row>
    <row r="13417" spans="7:7">
      <c r="G13417" s="14"/>
    </row>
    <row r="13418" spans="7:7">
      <c r="G13418" s="14"/>
    </row>
    <row r="13419" spans="7:7">
      <c r="G13419" s="14"/>
    </row>
    <row r="13420" spans="7:7">
      <c r="G13420" s="14"/>
    </row>
    <row r="13421" spans="7:7">
      <c r="G13421" s="14"/>
    </row>
    <row r="13422" spans="7:7">
      <c r="G13422" s="14"/>
    </row>
    <row r="13423" spans="7:7">
      <c r="G13423" s="14"/>
    </row>
    <row r="13424" spans="7:7">
      <c r="G13424" s="14"/>
    </row>
    <row r="13425" spans="7:7">
      <c r="G13425" s="14"/>
    </row>
    <row r="13426" spans="7:7">
      <c r="G13426" s="14"/>
    </row>
    <row r="13427" spans="7:7">
      <c r="G13427" s="14"/>
    </row>
    <row r="13428" spans="7:7">
      <c r="G13428" s="14"/>
    </row>
    <row r="13429" spans="7:7">
      <c r="G13429" s="14"/>
    </row>
    <row r="13430" spans="7:7">
      <c r="G13430" s="14"/>
    </row>
    <row r="13431" spans="7:7">
      <c r="G13431" s="14"/>
    </row>
    <row r="13432" spans="7:7">
      <c r="G13432" s="14"/>
    </row>
    <row r="13433" spans="7:7">
      <c r="G13433" s="14"/>
    </row>
    <row r="13434" spans="7:7">
      <c r="G13434" s="14"/>
    </row>
    <row r="13435" spans="7:7">
      <c r="G13435" s="14"/>
    </row>
    <row r="13436" spans="7:7">
      <c r="G13436" s="14"/>
    </row>
    <row r="13437" spans="7:7">
      <c r="G13437" s="14"/>
    </row>
    <row r="13438" spans="7:7">
      <c r="G13438" s="14"/>
    </row>
    <row r="13439" spans="7:7">
      <c r="G13439" s="14"/>
    </row>
    <row r="13440" spans="7:7">
      <c r="G13440" s="14"/>
    </row>
    <row r="13441" spans="7:7">
      <c r="G13441" s="14"/>
    </row>
    <row r="13442" spans="7:7">
      <c r="G13442" s="14"/>
    </row>
    <row r="13443" spans="7:7">
      <c r="G13443" s="14"/>
    </row>
    <row r="13444" spans="7:7">
      <c r="G13444" s="14"/>
    </row>
    <row r="13445" spans="7:7">
      <c r="G13445" s="14"/>
    </row>
    <row r="13446" spans="7:7">
      <c r="G13446" s="14"/>
    </row>
    <row r="13447" spans="7:7">
      <c r="G13447" s="14"/>
    </row>
    <row r="13448" spans="7:7">
      <c r="G13448" s="14"/>
    </row>
    <row r="13449" spans="7:7">
      <c r="G13449" s="14"/>
    </row>
    <row r="13450" spans="7:7">
      <c r="G13450" s="14"/>
    </row>
    <row r="13451" spans="7:7">
      <c r="G13451" s="14"/>
    </row>
    <row r="13452" spans="7:7">
      <c r="G13452" s="14"/>
    </row>
    <row r="13453" spans="7:7">
      <c r="G13453" s="14"/>
    </row>
    <row r="13454" spans="7:7">
      <c r="G13454" s="14"/>
    </row>
    <row r="13455" spans="7:7">
      <c r="G13455" s="14"/>
    </row>
    <row r="13456" spans="7:7">
      <c r="G13456" s="14"/>
    </row>
    <row r="13457" spans="7:7">
      <c r="G13457" s="14"/>
    </row>
    <row r="13458" spans="7:7">
      <c r="G13458" s="14"/>
    </row>
    <row r="13459" spans="7:7">
      <c r="G13459" s="14"/>
    </row>
    <row r="13460" spans="7:7">
      <c r="G13460" s="14"/>
    </row>
    <row r="13461" spans="7:7">
      <c r="G13461" s="14"/>
    </row>
    <row r="13462" spans="7:7">
      <c r="G13462" s="14"/>
    </row>
    <row r="13463" spans="7:7">
      <c r="G13463" s="14"/>
    </row>
    <row r="13464" spans="7:7">
      <c r="G13464" s="14"/>
    </row>
    <row r="13465" spans="7:7">
      <c r="G13465" s="14"/>
    </row>
    <row r="13466" spans="7:7">
      <c r="G13466" s="14"/>
    </row>
    <row r="13467" spans="7:7">
      <c r="G13467" s="14"/>
    </row>
    <row r="13468" spans="7:7">
      <c r="G13468" s="14"/>
    </row>
    <row r="13469" spans="7:7">
      <c r="G13469" s="14"/>
    </row>
    <row r="13470" spans="7:7">
      <c r="G13470" s="14"/>
    </row>
    <row r="13471" spans="7:7">
      <c r="G13471" s="14"/>
    </row>
    <row r="13472" spans="7:7">
      <c r="G13472" s="14"/>
    </row>
    <row r="13473" spans="7:7">
      <c r="G13473" s="14"/>
    </row>
    <row r="13474" spans="7:7">
      <c r="G13474" s="14"/>
    </row>
    <row r="13475" spans="7:7">
      <c r="G13475" s="14"/>
    </row>
    <row r="13476" spans="7:7">
      <c r="G13476" s="14"/>
    </row>
    <row r="13477" spans="7:7">
      <c r="G13477" s="14"/>
    </row>
    <row r="13478" spans="7:7">
      <c r="G13478" s="14"/>
    </row>
    <row r="13479" spans="7:7">
      <c r="G13479" s="14"/>
    </row>
    <row r="13480" spans="7:7">
      <c r="G13480" s="14"/>
    </row>
    <row r="13481" spans="7:7">
      <c r="G13481" s="14"/>
    </row>
    <row r="13482" spans="7:7">
      <c r="G13482" s="14"/>
    </row>
    <row r="13483" spans="7:7">
      <c r="G13483" s="14"/>
    </row>
    <row r="13484" spans="7:7">
      <c r="G13484" s="14"/>
    </row>
    <row r="13485" spans="7:7">
      <c r="G13485" s="14"/>
    </row>
    <row r="13486" spans="7:7">
      <c r="G13486" s="14"/>
    </row>
    <row r="13487" spans="7:7">
      <c r="G13487" s="14"/>
    </row>
    <row r="13488" spans="7:7">
      <c r="G13488" s="14"/>
    </row>
    <row r="13489" spans="7:7">
      <c r="G13489" s="14"/>
    </row>
    <row r="13490" spans="7:7">
      <c r="G13490" s="14"/>
    </row>
    <row r="13491" spans="7:7">
      <c r="G13491" s="14"/>
    </row>
    <row r="13492" spans="7:7">
      <c r="G13492" s="14"/>
    </row>
    <row r="13493" spans="7:7">
      <c r="G13493" s="14"/>
    </row>
    <row r="13494" spans="7:7">
      <c r="G13494" s="14"/>
    </row>
    <row r="13495" spans="7:7">
      <c r="G13495" s="14"/>
    </row>
    <row r="13496" spans="7:7">
      <c r="G13496" s="14"/>
    </row>
    <row r="13497" spans="7:7">
      <c r="G13497" s="14"/>
    </row>
    <row r="13498" spans="7:7">
      <c r="G13498" s="14"/>
    </row>
    <row r="13499" spans="7:7">
      <c r="G13499" s="14"/>
    </row>
    <row r="13500" spans="7:7">
      <c r="G13500" s="14"/>
    </row>
    <row r="13501" spans="7:7">
      <c r="G13501" s="14"/>
    </row>
    <row r="13502" spans="7:7">
      <c r="G13502" s="14"/>
    </row>
    <row r="13503" spans="7:7">
      <c r="G13503" s="14"/>
    </row>
    <row r="13504" spans="7:7">
      <c r="G13504" s="14"/>
    </row>
    <row r="13505" spans="7:7">
      <c r="G13505" s="14"/>
    </row>
    <row r="13506" spans="7:7">
      <c r="G13506" s="14"/>
    </row>
    <row r="13507" spans="7:7">
      <c r="G13507" s="14"/>
    </row>
    <row r="13508" spans="7:7">
      <c r="G13508" s="14"/>
    </row>
    <row r="13509" spans="7:7">
      <c r="G13509" s="14"/>
    </row>
    <row r="13510" spans="7:7">
      <c r="G13510" s="14"/>
    </row>
    <row r="13511" spans="7:7">
      <c r="G13511" s="14"/>
    </row>
    <row r="13512" spans="7:7">
      <c r="G13512" s="14"/>
    </row>
    <row r="13513" spans="7:7">
      <c r="G13513" s="14"/>
    </row>
    <row r="13514" spans="7:7">
      <c r="G13514" s="14"/>
    </row>
    <row r="13515" spans="7:7">
      <c r="G13515" s="14"/>
    </row>
    <row r="13516" spans="7:7">
      <c r="G13516" s="14"/>
    </row>
    <row r="13517" spans="7:7">
      <c r="G13517" s="14"/>
    </row>
    <row r="13518" spans="7:7">
      <c r="G13518" s="14"/>
    </row>
    <row r="13519" spans="7:7">
      <c r="G13519" s="14"/>
    </row>
    <row r="13520" spans="7:7">
      <c r="G13520" s="14"/>
    </row>
    <row r="13521" spans="7:7">
      <c r="G13521" s="14"/>
    </row>
    <row r="13522" spans="7:7">
      <c r="G13522" s="14"/>
    </row>
    <row r="13523" spans="7:7">
      <c r="G13523" s="14"/>
    </row>
    <row r="13524" spans="7:7">
      <c r="G13524" s="14"/>
    </row>
    <row r="13525" spans="7:7">
      <c r="G13525" s="14"/>
    </row>
    <row r="13526" spans="7:7">
      <c r="G13526" s="14"/>
    </row>
    <row r="13527" spans="7:7">
      <c r="G13527" s="14"/>
    </row>
    <row r="13528" spans="7:7">
      <c r="G13528" s="14"/>
    </row>
    <row r="13529" spans="7:7">
      <c r="G13529" s="14"/>
    </row>
    <row r="13530" spans="7:7">
      <c r="G13530" s="14"/>
    </row>
    <row r="13531" spans="7:7">
      <c r="G13531" s="14"/>
    </row>
    <row r="13532" spans="7:7">
      <c r="G13532" s="14"/>
    </row>
    <row r="13533" spans="7:7">
      <c r="G13533" s="14"/>
    </row>
    <row r="13534" spans="7:7">
      <c r="G13534" s="14"/>
    </row>
    <row r="13535" spans="7:7">
      <c r="G13535" s="14"/>
    </row>
    <row r="13536" spans="7:7">
      <c r="G13536" s="14"/>
    </row>
    <row r="13537" spans="7:7">
      <c r="G13537" s="14"/>
    </row>
    <row r="13538" spans="7:7">
      <c r="G13538" s="14"/>
    </row>
    <row r="13539" spans="7:7">
      <c r="G13539" s="14"/>
    </row>
    <row r="13540" spans="7:7">
      <c r="G13540" s="14"/>
    </row>
    <row r="13541" spans="7:7">
      <c r="G13541" s="14"/>
    </row>
    <row r="13542" spans="7:7">
      <c r="G13542" s="14"/>
    </row>
    <row r="13543" spans="7:7">
      <c r="G13543" s="14"/>
    </row>
    <row r="13544" spans="7:7">
      <c r="G13544" s="14"/>
    </row>
    <row r="13545" spans="7:7">
      <c r="G13545" s="14"/>
    </row>
    <row r="13546" spans="7:7">
      <c r="G13546" s="14"/>
    </row>
    <row r="13547" spans="7:7">
      <c r="G13547" s="14"/>
    </row>
    <row r="13548" spans="7:7">
      <c r="G13548" s="14"/>
    </row>
    <row r="13549" spans="7:7">
      <c r="G13549" s="14"/>
    </row>
    <row r="13550" spans="7:7">
      <c r="G13550" s="14"/>
    </row>
    <row r="13551" spans="7:7">
      <c r="G13551" s="14"/>
    </row>
    <row r="13552" spans="7:7">
      <c r="G13552" s="14"/>
    </row>
    <row r="13553" spans="7:7">
      <c r="G13553" s="14"/>
    </row>
    <row r="13554" spans="7:7">
      <c r="G13554" s="14"/>
    </row>
    <row r="13555" spans="7:7">
      <c r="G13555" s="14"/>
    </row>
    <row r="13556" spans="7:7">
      <c r="G13556" s="14"/>
    </row>
    <row r="13557" spans="7:7">
      <c r="G13557" s="14"/>
    </row>
    <row r="13558" spans="7:7">
      <c r="G13558" s="14"/>
    </row>
    <row r="13559" spans="7:7">
      <c r="G13559" s="14"/>
    </row>
    <row r="13560" spans="7:7">
      <c r="G13560" s="14"/>
    </row>
    <row r="13561" spans="7:7">
      <c r="G13561" s="14"/>
    </row>
    <row r="13562" spans="7:7">
      <c r="G13562" s="14"/>
    </row>
    <row r="13563" spans="7:7">
      <c r="G13563" s="14"/>
    </row>
    <row r="13564" spans="7:7">
      <c r="G13564" s="14"/>
    </row>
    <row r="13565" spans="7:7">
      <c r="G13565" s="14"/>
    </row>
    <row r="13566" spans="7:7">
      <c r="G13566" s="14"/>
    </row>
    <row r="13567" spans="7:7">
      <c r="G13567" s="14"/>
    </row>
    <row r="13568" spans="7:7">
      <c r="G13568" s="14"/>
    </row>
    <row r="13569" spans="7:7">
      <c r="G13569" s="14"/>
    </row>
    <row r="13570" spans="7:7">
      <c r="G13570" s="14"/>
    </row>
    <row r="13571" spans="7:7">
      <c r="G13571" s="14"/>
    </row>
    <row r="13572" spans="7:7">
      <c r="G13572" s="14"/>
    </row>
    <row r="13573" spans="7:7">
      <c r="G13573" s="14"/>
    </row>
    <row r="13574" spans="7:7">
      <c r="G13574" s="14"/>
    </row>
    <row r="13575" spans="7:7">
      <c r="G13575" s="14"/>
    </row>
    <row r="13576" spans="7:7">
      <c r="G13576" s="14"/>
    </row>
    <row r="13577" spans="7:7">
      <c r="G13577" s="14"/>
    </row>
    <row r="13578" spans="7:7">
      <c r="G13578" s="14"/>
    </row>
    <row r="13579" spans="7:7">
      <c r="G13579" s="14"/>
    </row>
    <row r="13580" spans="7:7">
      <c r="G13580" s="14"/>
    </row>
    <row r="13581" spans="7:7">
      <c r="G13581" s="14"/>
    </row>
    <row r="13582" spans="7:7">
      <c r="G13582" s="14"/>
    </row>
    <row r="13583" spans="7:7">
      <c r="G13583" s="14"/>
    </row>
    <row r="13584" spans="7:7">
      <c r="G13584" s="14"/>
    </row>
    <row r="13585" spans="7:7">
      <c r="G13585" s="14"/>
    </row>
    <row r="13586" spans="7:7">
      <c r="G13586" s="14"/>
    </row>
    <row r="13587" spans="7:7">
      <c r="G13587" s="14"/>
    </row>
    <row r="13588" spans="7:7">
      <c r="G13588" s="14"/>
    </row>
    <row r="13589" spans="7:7">
      <c r="G13589" s="14"/>
    </row>
    <row r="13590" spans="7:7">
      <c r="G13590" s="14"/>
    </row>
    <row r="13591" spans="7:7">
      <c r="G13591" s="14"/>
    </row>
    <row r="13592" spans="7:7">
      <c r="G13592" s="14"/>
    </row>
    <row r="13593" spans="7:7">
      <c r="G13593" s="14"/>
    </row>
    <row r="13594" spans="7:7">
      <c r="G13594" s="14"/>
    </row>
    <row r="13595" spans="7:7">
      <c r="G13595" s="14"/>
    </row>
    <row r="13596" spans="7:7">
      <c r="G13596" s="14"/>
    </row>
    <row r="13597" spans="7:7">
      <c r="G13597" s="14"/>
    </row>
    <row r="13598" spans="7:7">
      <c r="G13598" s="14"/>
    </row>
    <row r="13599" spans="7:7">
      <c r="G13599" s="14"/>
    </row>
    <row r="13600" spans="7:7">
      <c r="G13600" s="14"/>
    </row>
    <row r="13601" spans="7:7">
      <c r="G13601" s="14"/>
    </row>
    <row r="13602" spans="7:7">
      <c r="G13602" s="14"/>
    </row>
    <row r="13603" spans="7:7">
      <c r="G13603" s="14"/>
    </row>
    <row r="13604" spans="7:7">
      <c r="G13604" s="14"/>
    </row>
    <row r="13605" spans="7:7">
      <c r="G13605" s="14"/>
    </row>
    <row r="13606" spans="7:7">
      <c r="G13606" s="14"/>
    </row>
    <row r="13607" spans="7:7">
      <c r="G13607" s="14"/>
    </row>
    <row r="13608" spans="7:7">
      <c r="G13608" s="14"/>
    </row>
    <row r="13609" spans="7:7">
      <c r="G13609" s="14"/>
    </row>
    <row r="13610" spans="7:7">
      <c r="G13610" s="14"/>
    </row>
    <row r="13611" spans="7:7">
      <c r="G13611" s="14"/>
    </row>
    <row r="13612" spans="7:7">
      <c r="G13612" s="14"/>
    </row>
    <row r="13613" spans="7:7">
      <c r="G13613" s="14"/>
    </row>
    <row r="13614" spans="7:7">
      <c r="G13614" s="14"/>
    </row>
    <row r="13615" spans="7:7">
      <c r="G13615" s="14"/>
    </row>
    <row r="13616" spans="7:7">
      <c r="G13616" s="14"/>
    </row>
    <row r="13617" spans="7:7">
      <c r="G13617" s="14"/>
    </row>
    <row r="13618" spans="7:7">
      <c r="G13618" s="14"/>
    </row>
    <row r="13619" spans="7:7">
      <c r="G13619" s="14"/>
    </row>
    <row r="13620" spans="7:7">
      <c r="G13620" s="14"/>
    </row>
    <row r="13621" spans="7:7">
      <c r="G13621" s="14"/>
    </row>
    <row r="13622" spans="7:7">
      <c r="G13622" s="14"/>
    </row>
    <row r="13623" spans="7:7">
      <c r="G13623" s="14"/>
    </row>
    <row r="13624" spans="7:7">
      <c r="G13624" s="14"/>
    </row>
    <row r="13625" spans="7:7">
      <c r="G13625" s="14"/>
    </row>
    <row r="13626" spans="7:7">
      <c r="G13626" s="14"/>
    </row>
    <row r="13627" spans="7:7">
      <c r="G13627" s="14"/>
    </row>
    <row r="13628" spans="7:7">
      <c r="G13628" s="14"/>
    </row>
    <row r="13629" spans="7:7">
      <c r="G13629" s="14"/>
    </row>
    <row r="13630" spans="7:7">
      <c r="G13630" s="14"/>
    </row>
    <row r="13631" spans="7:7">
      <c r="G13631" s="14"/>
    </row>
    <row r="13632" spans="7:7">
      <c r="G13632" s="14"/>
    </row>
    <row r="13633" spans="7:7">
      <c r="G13633" s="14"/>
    </row>
    <row r="13634" spans="7:7">
      <c r="G13634" s="14"/>
    </row>
    <row r="13635" spans="7:7">
      <c r="G13635" s="14"/>
    </row>
    <row r="13636" spans="7:7">
      <c r="G13636" s="14"/>
    </row>
    <row r="13637" spans="7:7">
      <c r="G13637" s="14"/>
    </row>
    <row r="13638" spans="7:7">
      <c r="G13638" s="14"/>
    </row>
    <row r="13639" spans="7:7">
      <c r="G13639" s="14"/>
    </row>
    <row r="13640" spans="7:7">
      <c r="G13640" s="14"/>
    </row>
    <row r="13641" spans="7:7">
      <c r="G13641" s="14"/>
    </row>
    <row r="13642" spans="7:7">
      <c r="G13642" s="14"/>
    </row>
    <row r="13643" spans="7:7">
      <c r="G13643" s="14"/>
    </row>
    <row r="13644" spans="7:7">
      <c r="G13644" s="14"/>
    </row>
    <row r="13645" spans="7:7">
      <c r="G13645" s="14"/>
    </row>
    <row r="13646" spans="7:7">
      <c r="G13646" s="14"/>
    </row>
    <row r="13647" spans="7:7">
      <c r="G13647" s="14"/>
    </row>
    <row r="13648" spans="7:7">
      <c r="G13648" s="14"/>
    </row>
    <row r="13649" spans="7:7">
      <c r="G13649" s="14"/>
    </row>
    <row r="13650" spans="7:7">
      <c r="G13650" s="14"/>
    </row>
    <row r="13651" spans="7:7">
      <c r="G13651" s="14"/>
    </row>
    <row r="13652" spans="7:7">
      <c r="G13652" s="14"/>
    </row>
    <row r="13653" spans="7:7">
      <c r="G13653" s="14"/>
    </row>
    <row r="13654" spans="7:7">
      <c r="G13654" s="14"/>
    </row>
    <row r="13655" spans="7:7">
      <c r="G13655" s="14"/>
    </row>
    <row r="13656" spans="7:7">
      <c r="G13656" s="14"/>
    </row>
    <row r="13657" spans="7:7">
      <c r="G13657" s="14"/>
    </row>
    <row r="13658" spans="7:7">
      <c r="G13658" s="14"/>
    </row>
    <row r="13659" spans="7:7">
      <c r="G13659" s="14"/>
    </row>
    <row r="13660" spans="7:7">
      <c r="G13660" s="14"/>
    </row>
    <row r="13661" spans="7:7">
      <c r="G13661" s="14"/>
    </row>
    <row r="13662" spans="7:7">
      <c r="G13662" s="14"/>
    </row>
    <row r="13663" spans="7:7">
      <c r="G13663" s="14"/>
    </row>
    <row r="13664" spans="7:7">
      <c r="G13664" s="14"/>
    </row>
    <row r="13665" spans="7:7">
      <c r="G13665" s="14"/>
    </row>
    <row r="13666" spans="7:7">
      <c r="G13666" s="14"/>
    </row>
    <row r="13667" spans="7:7">
      <c r="G13667" s="14"/>
    </row>
    <row r="13668" spans="7:7">
      <c r="G13668" s="14"/>
    </row>
    <row r="13669" spans="7:7">
      <c r="G13669" s="14"/>
    </row>
    <row r="13670" spans="7:7">
      <c r="G13670" s="14"/>
    </row>
    <row r="13671" spans="7:7">
      <c r="G13671" s="14"/>
    </row>
    <row r="13672" spans="7:7">
      <c r="G13672" s="14"/>
    </row>
    <row r="13673" spans="7:7">
      <c r="G13673" s="14"/>
    </row>
    <row r="13674" spans="7:7">
      <c r="G13674" s="14"/>
    </row>
    <row r="13675" spans="7:7">
      <c r="G13675" s="14"/>
    </row>
    <row r="13676" spans="7:7">
      <c r="G13676" s="14"/>
    </row>
    <row r="13677" spans="7:7">
      <c r="G13677" s="14"/>
    </row>
    <row r="13678" spans="7:7">
      <c r="G13678" s="14"/>
    </row>
    <row r="13679" spans="7:7">
      <c r="G13679" s="14"/>
    </row>
    <row r="13680" spans="7:7">
      <c r="G13680" s="14"/>
    </row>
    <row r="13681" spans="7:7">
      <c r="G13681" s="14"/>
    </row>
    <row r="13682" spans="7:7">
      <c r="G13682" s="14"/>
    </row>
    <row r="13683" spans="7:7">
      <c r="G13683" s="14"/>
    </row>
    <row r="13684" spans="7:7">
      <c r="G13684" s="14"/>
    </row>
    <row r="13685" spans="7:7">
      <c r="G13685" s="14"/>
    </row>
    <row r="13686" spans="7:7">
      <c r="G13686" s="14"/>
    </row>
    <row r="13687" spans="7:7">
      <c r="G13687" s="14"/>
    </row>
    <row r="13688" spans="7:7">
      <c r="G13688" s="14"/>
    </row>
    <row r="13689" spans="7:7">
      <c r="G13689" s="14"/>
    </row>
    <row r="13690" spans="7:7">
      <c r="G13690" s="14"/>
    </row>
    <row r="13691" spans="7:7">
      <c r="G13691" s="14"/>
    </row>
    <row r="13692" spans="7:7">
      <c r="G13692" s="14"/>
    </row>
    <row r="13693" spans="7:7">
      <c r="G13693" s="14"/>
    </row>
    <row r="13694" spans="7:7">
      <c r="G13694" s="14"/>
    </row>
    <row r="13695" spans="7:7">
      <c r="G13695" s="14"/>
    </row>
    <row r="13696" spans="7:7">
      <c r="G13696" s="14"/>
    </row>
    <row r="13697" spans="7:7">
      <c r="G13697" s="14"/>
    </row>
    <row r="13698" spans="7:7">
      <c r="G13698" s="14"/>
    </row>
    <row r="13699" spans="7:7">
      <c r="G13699" s="14"/>
    </row>
    <row r="13700" spans="7:7">
      <c r="G13700" s="14"/>
    </row>
    <row r="13701" spans="7:7">
      <c r="G13701" s="14"/>
    </row>
    <row r="13702" spans="7:7">
      <c r="G13702" s="14"/>
    </row>
    <row r="13703" spans="7:7">
      <c r="G13703" s="14"/>
    </row>
    <row r="13704" spans="7:7">
      <c r="G13704" s="14"/>
    </row>
    <row r="13705" spans="7:7">
      <c r="G13705" s="14"/>
    </row>
    <row r="13706" spans="7:7">
      <c r="G13706" s="14"/>
    </row>
    <row r="13707" spans="7:7">
      <c r="G13707" s="14"/>
    </row>
    <row r="13708" spans="7:7">
      <c r="G13708" s="14"/>
    </row>
    <row r="13709" spans="7:7">
      <c r="G13709" s="14"/>
    </row>
    <row r="13710" spans="7:7">
      <c r="G13710" s="14"/>
    </row>
    <row r="13711" spans="7:7">
      <c r="G13711" s="14"/>
    </row>
    <row r="13712" spans="7:7">
      <c r="G13712" s="14"/>
    </row>
    <row r="13713" spans="7:7">
      <c r="G13713" s="14"/>
    </row>
    <row r="13714" spans="7:7">
      <c r="G13714" s="14"/>
    </row>
    <row r="13715" spans="7:7">
      <c r="G13715" s="14"/>
    </row>
    <row r="13716" spans="7:7">
      <c r="G13716" s="14"/>
    </row>
    <row r="13717" spans="7:7">
      <c r="G13717" s="14"/>
    </row>
    <row r="13718" spans="7:7">
      <c r="G13718" s="14"/>
    </row>
    <row r="13719" spans="7:7">
      <c r="G13719" s="14"/>
    </row>
    <row r="13720" spans="7:7">
      <c r="G13720" s="14"/>
    </row>
    <row r="13721" spans="7:7">
      <c r="G13721" s="14"/>
    </row>
    <row r="13722" spans="7:7">
      <c r="G13722" s="14"/>
    </row>
    <row r="13723" spans="7:7">
      <c r="G13723" s="14"/>
    </row>
    <row r="13724" spans="7:7">
      <c r="G13724" s="14"/>
    </row>
    <row r="13725" spans="7:7">
      <c r="G13725" s="14"/>
    </row>
    <row r="13726" spans="7:7">
      <c r="G13726" s="14"/>
    </row>
    <row r="13727" spans="7:7">
      <c r="G13727" s="14"/>
    </row>
    <row r="13728" spans="7:7">
      <c r="G13728" s="14"/>
    </row>
    <row r="13729" spans="7:7">
      <c r="G13729" s="14"/>
    </row>
    <row r="13730" spans="7:7">
      <c r="G13730" s="14"/>
    </row>
    <row r="13731" spans="7:7">
      <c r="G13731" s="14"/>
    </row>
    <row r="13732" spans="7:7">
      <c r="G13732" s="14"/>
    </row>
    <row r="13733" spans="7:7">
      <c r="G13733" s="14"/>
    </row>
    <row r="13734" spans="7:7">
      <c r="G13734" s="14"/>
    </row>
    <row r="13735" spans="7:7">
      <c r="G13735" s="14"/>
    </row>
    <row r="13736" spans="7:7">
      <c r="G13736" s="14"/>
    </row>
    <row r="13737" spans="7:7">
      <c r="G13737" s="14"/>
    </row>
    <row r="13738" spans="7:7">
      <c r="G13738" s="14"/>
    </row>
    <row r="13739" spans="7:7">
      <c r="G13739" s="14"/>
    </row>
    <row r="13740" spans="7:7">
      <c r="G13740" s="14"/>
    </row>
    <row r="13741" spans="7:7">
      <c r="G13741" s="14"/>
    </row>
    <row r="13742" spans="7:7">
      <c r="G13742" s="14"/>
    </row>
    <row r="13743" spans="7:7">
      <c r="G13743" s="14"/>
    </row>
    <row r="13744" spans="7:7">
      <c r="G13744" s="14"/>
    </row>
    <row r="13745" spans="7:7">
      <c r="G13745" s="14"/>
    </row>
    <row r="13746" spans="7:7">
      <c r="G13746" s="14"/>
    </row>
    <row r="13747" spans="7:7">
      <c r="G13747" s="14"/>
    </row>
    <row r="13748" spans="7:7">
      <c r="G13748" s="14"/>
    </row>
    <row r="13749" spans="7:7">
      <c r="G13749" s="14"/>
    </row>
    <row r="13750" spans="7:7">
      <c r="G13750" s="14"/>
    </row>
    <row r="13751" spans="7:7">
      <c r="G13751" s="14"/>
    </row>
    <row r="13752" spans="7:7">
      <c r="G13752" s="14"/>
    </row>
    <row r="13753" spans="7:7">
      <c r="G13753" s="14"/>
    </row>
    <row r="13754" spans="7:7">
      <c r="G13754" s="14"/>
    </row>
    <row r="13755" spans="7:7">
      <c r="G13755" s="14"/>
    </row>
    <row r="13756" spans="7:7">
      <c r="G13756" s="14"/>
    </row>
    <row r="13757" spans="7:7">
      <c r="G13757" s="14"/>
    </row>
    <row r="13758" spans="7:7">
      <c r="G13758" s="14"/>
    </row>
    <row r="13759" spans="7:7">
      <c r="G13759" s="14"/>
    </row>
    <row r="13760" spans="7:7">
      <c r="G13760" s="14"/>
    </row>
    <row r="13761" spans="7:7">
      <c r="G13761" s="14"/>
    </row>
    <row r="13762" spans="7:7">
      <c r="G13762" s="14"/>
    </row>
    <row r="13763" spans="7:7">
      <c r="G13763" s="14"/>
    </row>
    <row r="13764" spans="7:7">
      <c r="G13764" s="14"/>
    </row>
    <row r="13765" spans="7:7">
      <c r="G13765" s="14"/>
    </row>
    <row r="13766" spans="7:7">
      <c r="G13766" s="14"/>
    </row>
    <row r="13767" spans="7:7">
      <c r="G13767" s="14"/>
    </row>
    <row r="13768" spans="7:7">
      <c r="G13768" s="14"/>
    </row>
    <row r="13769" spans="7:7">
      <c r="G13769" s="14"/>
    </row>
    <row r="13770" spans="7:7">
      <c r="G13770" s="14"/>
    </row>
    <row r="13771" spans="7:7">
      <c r="G13771" s="14"/>
    </row>
    <row r="13772" spans="7:7">
      <c r="G13772" s="14"/>
    </row>
    <row r="13773" spans="7:7">
      <c r="G13773" s="14"/>
    </row>
    <row r="13774" spans="7:7">
      <c r="G13774" s="14"/>
    </row>
    <row r="13775" spans="7:7">
      <c r="G13775" s="14"/>
    </row>
    <row r="13776" spans="7:7">
      <c r="G13776" s="14"/>
    </row>
    <row r="13777" spans="7:7">
      <c r="G13777" s="14"/>
    </row>
    <row r="13778" spans="7:7">
      <c r="G13778" s="14"/>
    </row>
    <row r="13779" spans="7:7">
      <c r="G13779" s="14"/>
    </row>
    <row r="13780" spans="7:7">
      <c r="G13780" s="14"/>
    </row>
    <row r="13781" spans="7:7">
      <c r="G13781" s="14"/>
    </row>
    <row r="13782" spans="7:7">
      <c r="G13782" s="14"/>
    </row>
    <row r="13783" spans="7:7">
      <c r="G13783" s="14"/>
    </row>
    <row r="13784" spans="7:7">
      <c r="G13784" s="14"/>
    </row>
    <row r="13785" spans="7:7">
      <c r="G13785" s="14"/>
    </row>
    <row r="13786" spans="7:7">
      <c r="G13786" s="14"/>
    </row>
    <row r="13787" spans="7:7">
      <c r="G13787" s="14"/>
    </row>
    <row r="13788" spans="7:7">
      <c r="G13788" s="14"/>
    </row>
    <row r="13789" spans="7:7">
      <c r="G13789" s="14"/>
    </row>
    <row r="13790" spans="7:7">
      <c r="G13790" s="14"/>
    </row>
    <row r="13791" spans="7:7">
      <c r="G13791" s="14"/>
    </row>
    <row r="13792" spans="7:7">
      <c r="G13792" s="14"/>
    </row>
    <row r="13793" spans="7:7">
      <c r="G13793" s="14"/>
    </row>
    <row r="13794" spans="7:7">
      <c r="G13794" s="14"/>
    </row>
    <row r="13795" spans="7:7">
      <c r="G13795" s="14"/>
    </row>
    <row r="13796" spans="7:7">
      <c r="G13796" s="14"/>
    </row>
    <row r="13797" spans="7:7">
      <c r="G13797" s="14"/>
    </row>
    <row r="13798" spans="7:7">
      <c r="G13798" s="14"/>
    </row>
    <row r="13799" spans="7:7">
      <c r="G13799" s="14"/>
    </row>
    <row r="13800" spans="7:7">
      <c r="G13800" s="14"/>
    </row>
    <row r="13801" spans="7:7">
      <c r="G13801" s="14"/>
    </row>
    <row r="13802" spans="7:7">
      <c r="G13802" s="14"/>
    </row>
    <row r="13803" spans="7:7">
      <c r="G13803" s="14"/>
    </row>
    <row r="13804" spans="7:7">
      <c r="G13804" s="14"/>
    </row>
    <row r="13805" spans="7:7">
      <c r="G13805" s="14"/>
    </row>
    <row r="13806" spans="7:7">
      <c r="G13806" s="14"/>
    </row>
    <row r="13807" spans="7:7">
      <c r="G13807" s="14"/>
    </row>
    <row r="13808" spans="7:7">
      <c r="G13808" s="14"/>
    </row>
    <row r="13809" spans="7:7">
      <c r="G13809" s="14"/>
    </row>
    <row r="13810" spans="7:7">
      <c r="G13810" s="14"/>
    </row>
    <row r="13811" spans="7:7">
      <c r="G13811" s="14"/>
    </row>
    <row r="13812" spans="7:7">
      <c r="G13812" s="14"/>
    </row>
    <row r="13813" spans="7:7">
      <c r="G13813" s="14"/>
    </row>
    <row r="13814" spans="7:7">
      <c r="G13814" s="14"/>
    </row>
    <row r="13815" spans="7:7">
      <c r="G13815" s="14"/>
    </row>
    <row r="13816" spans="7:7">
      <c r="G13816" s="14"/>
    </row>
    <row r="13817" spans="7:7">
      <c r="G13817" s="14"/>
    </row>
    <row r="13818" spans="7:7">
      <c r="G13818" s="14"/>
    </row>
    <row r="13819" spans="7:7">
      <c r="G13819" s="14"/>
    </row>
    <row r="13820" spans="7:7">
      <c r="G13820" s="14"/>
    </row>
    <row r="13821" spans="7:7">
      <c r="G13821" s="14"/>
    </row>
    <row r="13822" spans="7:7">
      <c r="G13822" s="14"/>
    </row>
    <row r="13823" spans="7:7">
      <c r="G13823" s="14"/>
    </row>
    <row r="13824" spans="7:7">
      <c r="G13824" s="14"/>
    </row>
    <row r="13825" spans="7:7">
      <c r="G13825" s="14"/>
    </row>
    <row r="13826" spans="7:7">
      <c r="G13826" s="14"/>
    </row>
    <row r="13827" spans="7:7">
      <c r="G13827" s="14"/>
    </row>
    <row r="13828" spans="7:7">
      <c r="G13828" s="14"/>
    </row>
    <row r="13829" spans="7:7">
      <c r="G13829" s="14"/>
    </row>
    <row r="13830" spans="7:7">
      <c r="G13830" s="14"/>
    </row>
    <row r="13831" spans="7:7">
      <c r="G13831" s="14"/>
    </row>
    <row r="13832" spans="7:7">
      <c r="G13832" s="14"/>
    </row>
    <row r="13833" spans="7:7">
      <c r="G13833" s="14"/>
    </row>
    <row r="13834" spans="7:7">
      <c r="G13834" s="14"/>
    </row>
    <row r="13835" spans="7:7">
      <c r="G13835" s="14"/>
    </row>
    <row r="13836" spans="7:7">
      <c r="G13836" s="14"/>
    </row>
    <row r="13837" spans="7:7">
      <c r="G13837" s="14"/>
    </row>
    <row r="13838" spans="7:7">
      <c r="G13838" s="14"/>
    </row>
    <row r="13839" spans="7:7">
      <c r="G13839" s="14"/>
    </row>
    <row r="13840" spans="7:7">
      <c r="G13840" s="14"/>
    </row>
    <row r="13841" spans="7:7">
      <c r="G13841" s="14"/>
    </row>
    <row r="13842" spans="7:7">
      <c r="G13842" s="14"/>
    </row>
    <row r="13843" spans="7:7">
      <c r="G13843" s="14"/>
    </row>
    <row r="13844" spans="7:7">
      <c r="G13844" s="14"/>
    </row>
    <row r="13845" spans="7:7">
      <c r="G13845" s="14"/>
    </row>
    <row r="13846" spans="7:7">
      <c r="G13846" s="14"/>
    </row>
    <row r="13847" spans="7:7">
      <c r="G13847" s="14"/>
    </row>
    <row r="13848" spans="7:7">
      <c r="G13848" s="14"/>
    </row>
    <row r="13849" spans="7:7">
      <c r="G13849" s="14"/>
    </row>
    <row r="13850" spans="7:7">
      <c r="G13850" s="14"/>
    </row>
    <row r="13851" spans="7:7">
      <c r="G13851" s="14"/>
    </row>
    <row r="13852" spans="7:7">
      <c r="G13852" s="14"/>
    </row>
    <row r="13853" spans="7:7">
      <c r="G13853" s="14"/>
    </row>
    <row r="13854" spans="7:7">
      <c r="G13854" s="14"/>
    </row>
    <row r="13855" spans="7:7">
      <c r="G13855" s="14"/>
    </row>
    <row r="13856" spans="7:7">
      <c r="G13856" s="14"/>
    </row>
    <row r="13857" spans="7:7">
      <c r="G13857" s="14"/>
    </row>
    <row r="13858" spans="7:7">
      <c r="G13858" s="14"/>
    </row>
    <row r="13859" spans="7:7">
      <c r="G13859" s="14"/>
    </row>
    <row r="13860" spans="7:7">
      <c r="G13860" s="14"/>
    </row>
    <row r="13861" spans="7:7">
      <c r="G13861" s="14"/>
    </row>
    <row r="13862" spans="7:7">
      <c r="G13862" s="14"/>
    </row>
    <row r="13863" spans="7:7">
      <c r="G13863" s="14"/>
    </row>
    <row r="13864" spans="7:7">
      <c r="G13864" s="14"/>
    </row>
    <row r="13865" spans="7:7">
      <c r="G13865" s="14"/>
    </row>
    <row r="13866" spans="7:7">
      <c r="G13866" s="14"/>
    </row>
    <row r="13867" spans="7:7">
      <c r="G13867" s="14"/>
    </row>
    <row r="13868" spans="7:7">
      <c r="G13868" s="14"/>
    </row>
    <row r="13869" spans="7:7">
      <c r="G13869" s="14"/>
    </row>
    <row r="13870" spans="7:7">
      <c r="G13870" s="14"/>
    </row>
    <row r="13871" spans="7:7">
      <c r="G13871" s="14"/>
    </row>
    <row r="13872" spans="7:7">
      <c r="G13872" s="14"/>
    </row>
    <row r="13873" spans="7:7">
      <c r="G13873" s="14"/>
    </row>
    <row r="13874" spans="7:7">
      <c r="G13874" s="14"/>
    </row>
    <row r="13875" spans="7:7">
      <c r="G13875" s="14"/>
    </row>
    <row r="13876" spans="7:7">
      <c r="G13876" s="14"/>
    </row>
    <row r="13877" spans="7:7">
      <c r="G13877" s="14"/>
    </row>
    <row r="13878" spans="7:7">
      <c r="G13878" s="14"/>
    </row>
    <row r="13879" spans="7:7">
      <c r="G13879" s="14"/>
    </row>
    <row r="13880" spans="7:7">
      <c r="G13880" s="14"/>
    </row>
    <row r="13881" spans="7:7">
      <c r="G13881" s="14"/>
    </row>
    <row r="13882" spans="7:7">
      <c r="G13882" s="14"/>
    </row>
    <row r="13883" spans="7:7">
      <c r="G13883" s="14"/>
    </row>
    <row r="13884" spans="7:7">
      <c r="G13884" s="14"/>
    </row>
    <row r="13885" spans="7:7">
      <c r="G13885" s="14"/>
    </row>
    <row r="13886" spans="7:7">
      <c r="G13886" s="14"/>
    </row>
    <row r="13887" spans="7:7">
      <c r="G13887" s="14"/>
    </row>
    <row r="13888" spans="7:7">
      <c r="G13888" s="14"/>
    </row>
    <row r="13889" spans="7:7">
      <c r="G13889" s="14"/>
    </row>
    <row r="13890" spans="7:7">
      <c r="G13890" s="14"/>
    </row>
    <row r="13891" spans="7:7">
      <c r="G13891" s="14"/>
    </row>
    <row r="13892" spans="7:7">
      <c r="G13892" s="14"/>
    </row>
    <row r="13893" spans="7:7">
      <c r="G13893" s="14"/>
    </row>
    <row r="13894" spans="7:7">
      <c r="G13894" s="14"/>
    </row>
    <row r="13895" spans="7:7">
      <c r="G13895" s="14"/>
    </row>
    <row r="13896" spans="7:7">
      <c r="G13896" s="14"/>
    </row>
    <row r="13897" spans="7:7">
      <c r="G13897" s="14"/>
    </row>
    <row r="13898" spans="7:7">
      <c r="G13898" s="14"/>
    </row>
    <row r="13899" spans="7:7">
      <c r="G13899" s="14"/>
    </row>
    <row r="13900" spans="7:7">
      <c r="G13900" s="14"/>
    </row>
    <row r="13901" spans="7:7">
      <c r="G13901" s="14"/>
    </row>
    <row r="13902" spans="7:7">
      <c r="G13902" s="14"/>
    </row>
    <row r="13903" spans="7:7">
      <c r="G13903" s="14"/>
    </row>
    <row r="13904" spans="7:7">
      <c r="G13904" s="14"/>
    </row>
    <row r="13905" spans="7:7">
      <c r="G13905" s="14"/>
    </row>
    <row r="13906" spans="7:7">
      <c r="G13906" s="14"/>
    </row>
    <row r="13907" spans="7:7">
      <c r="G13907" s="14"/>
    </row>
    <row r="13908" spans="7:7">
      <c r="G13908" s="14"/>
    </row>
    <row r="13909" spans="7:7">
      <c r="G13909" s="14"/>
    </row>
    <row r="13910" spans="7:7">
      <c r="G13910" s="14"/>
    </row>
    <row r="13911" spans="7:7">
      <c r="G13911" s="14"/>
    </row>
    <row r="13912" spans="7:7">
      <c r="G13912" s="14"/>
    </row>
    <row r="13913" spans="7:7">
      <c r="G13913" s="14"/>
    </row>
    <row r="13914" spans="7:7">
      <c r="G13914" s="14"/>
    </row>
    <row r="13915" spans="7:7">
      <c r="G13915" s="14"/>
    </row>
    <row r="13916" spans="7:7">
      <c r="G13916" s="14"/>
    </row>
    <row r="13917" spans="7:7">
      <c r="G13917" s="14"/>
    </row>
    <row r="13918" spans="7:7">
      <c r="G13918" s="14"/>
    </row>
    <row r="13919" spans="7:7">
      <c r="G13919" s="14"/>
    </row>
    <row r="13920" spans="7:7">
      <c r="G13920" s="14"/>
    </row>
    <row r="13921" spans="7:7">
      <c r="G13921" s="14"/>
    </row>
    <row r="13922" spans="7:7">
      <c r="G13922" s="14"/>
    </row>
    <row r="13923" spans="7:7">
      <c r="G13923" s="14"/>
    </row>
    <row r="13924" spans="7:7">
      <c r="G13924" s="14"/>
    </row>
    <row r="13925" spans="7:7">
      <c r="G13925" s="14"/>
    </row>
    <row r="13926" spans="7:7">
      <c r="G13926" s="14"/>
    </row>
    <row r="13927" spans="7:7">
      <c r="G13927" s="14"/>
    </row>
    <row r="13928" spans="7:7">
      <c r="G13928" s="14"/>
    </row>
    <row r="13929" spans="7:7">
      <c r="G13929" s="14"/>
    </row>
    <row r="13930" spans="7:7">
      <c r="G13930" s="14"/>
    </row>
    <row r="13931" spans="7:7">
      <c r="G13931" s="14"/>
    </row>
    <row r="13932" spans="7:7">
      <c r="G13932" s="14"/>
    </row>
    <row r="13933" spans="7:7">
      <c r="G13933" s="14"/>
    </row>
    <row r="13934" spans="7:7">
      <c r="G13934" s="14"/>
    </row>
    <row r="13935" spans="7:7">
      <c r="G13935" s="14"/>
    </row>
    <row r="13936" spans="7:7">
      <c r="G13936" s="14"/>
    </row>
    <row r="13937" spans="7:7">
      <c r="G13937" s="14"/>
    </row>
    <row r="13938" spans="7:7">
      <c r="G13938" s="14"/>
    </row>
    <row r="13939" spans="7:7">
      <c r="G13939" s="14"/>
    </row>
    <row r="13940" spans="7:7">
      <c r="G13940" s="14"/>
    </row>
    <row r="13941" spans="7:7">
      <c r="G13941" s="14"/>
    </row>
    <row r="13942" spans="7:7">
      <c r="G13942" s="14"/>
    </row>
    <row r="13943" spans="7:7">
      <c r="G13943" s="14"/>
    </row>
    <row r="13944" spans="7:7">
      <c r="G13944" s="14"/>
    </row>
    <row r="13945" spans="7:7">
      <c r="G13945" s="14"/>
    </row>
    <row r="13946" spans="7:7">
      <c r="G13946" s="14"/>
    </row>
    <row r="13947" spans="7:7">
      <c r="G13947" s="14"/>
    </row>
    <row r="13948" spans="7:7">
      <c r="G13948" s="14"/>
    </row>
    <row r="13949" spans="7:7">
      <c r="G13949" s="14"/>
    </row>
    <row r="13950" spans="7:7">
      <c r="G13950" s="14"/>
    </row>
    <row r="13951" spans="7:7">
      <c r="G13951" s="14"/>
    </row>
    <row r="13952" spans="7:7">
      <c r="G13952" s="14"/>
    </row>
    <row r="13953" spans="7:7">
      <c r="G13953" s="14"/>
    </row>
    <row r="13954" spans="7:7">
      <c r="G13954" s="14"/>
    </row>
    <row r="13955" spans="7:7">
      <c r="G13955" s="14"/>
    </row>
    <row r="13956" spans="7:7">
      <c r="G13956" s="14"/>
    </row>
    <row r="13957" spans="7:7">
      <c r="G13957" s="14"/>
    </row>
    <row r="13958" spans="7:7">
      <c r="G13958" s="14"/>
    </row>
    <row r="13959" spans="7:7">
      <c r="G13959" s="14"/>
    </row>
    <row r="13960" spans="7:7">
      <c r="G13960" s="14"/>
    </row>
    <row r="13961" spans="7:7">
      <c r="G13961" s="14"/>
    </row>
    <row r="13962" spans="7:7">
      <c r="G13962" s="14"/>
    </row>
    <row r="13963" spans="7:7">
      <c r="G13963" s="14"/>
    </row>
    <row r="13964" spans="7:7">
      <c r="G13964" s="14"/>
    </row>
    <row r="13965" spans="7:7">
      <c r="G13965" s="14"/>
    </row>
    <row r="13966" spans="7:7">
      <c r="G13966" s="14"/>
    </row>
    <row r="13967" spans="7:7">
      <c r="G13967" s="14"/>
    </row>
    <row r="13968" spans="7:7">
      <c r="G13968" s="14"/>
    </row>
    <row r="13969" spans="7:7">
      <c r="G13969" s="14"/>
    </row>
    <row r="13970" spans="7:7">
      <c r="G13970" s="14"/>
    </row>
    <row r="13971" spans="7:7">
      <c r="G13971" s="14"/>
    </row>
    <row r="13972" spans="7:7">
      <c r="G13972" s="14"/>
    </row>
    <row r="13973" spans="7:7">
      <c r="G13973" s="14"/>
    </row>
    <row r="13974" spans="7:7">
      <c r="G13974" s="14"/>
    </row>
    <row r="13975" spans="7:7">
      <c r="G13975" s="14"/>
    </row>
    <row r="13976" spans="7:7">
      <c r="G13976" s="14"/>
    </row>
    <row r="13977" spans="7:7">
      <c r="G13977" s="14"/>
    </row>
    <row r="13978" spans="7:7">
      <c r="G13978" s="14"/>
    </row>
    <row r="13979" spans="7:7">
      <c r="G13979" s="14"/>
    </row>
    <row r="13980" spans="7:7">
      <c r="G13980" s="14"/>
    </row>
    <row r="13981" spans="7:7">
      <c r="G13981" s="14"/>
    </row>
    <row r="13982" spans="7:7">
      <c r="G13982" s="14"/>
    </row>
    <row r="13983" spans="7:7">
      <c r="G13983" s="14"/>
    </row>
    <row r="13984" spans="7:7">
      <c r="G13984" s="14"/>
    </row>
    <row r="13985" spans="7:7">
      <c r="G13985" s="14"/>
    </row>
    <row r="13986" spans="7:7">
      <c r="G13986" s="14"/>
    </row>
    <row r="13987" spans="7:7">
      <c r="G13987" s="14"/>
    </row>
    <row r="13988" spans="7:7">
      <c r="G13988" s="14"/>
    </row>
    <row r="13989" spans="7:7">
      <c r="G13989" s="14"/>
    </row>
    <row r="13990" spans="7:7">
      <c r="G13990" s="14"/>
    </row>
    <row r="13991" spans="7:7">
      <c r="G13991" s="14"/>
    </row>
    <row r="13992" spans="7:7">
      <c r="G13992" s="14"/>
    </row>
    <row r="13993" spans="7:7">
      <c r="G13993" s="14"/>
    </row>
    <row r="13994" spans="7:7">
      <c r="G13994" s="14"/>
    </row>
    <row r="13995" spans="7:7">
      <c r="G13995" s="14"/>
    </row>
    <row r="13996" spans="7:7">
      <c r="G13996" s="14"/>
    </row>
    <row r="13997" spans="7:7">
      <c r="G13997" s="14"/>
    </row>
    <row r="13998" spans="7:7">
      <c r="G13998" s="14"/>
    </row>
    <row r="13999" spans="7:7">
      <c r="G13999" s="14"/>
    </row>
    <row r="14000" spans="7:7">
      <c r="G14000" s="14"/>
    </row>
    <row r="14001" spans="7:7">
      <c r="G14001" s="14"/>
    </row>
    <row r="14002" spans="7:7">
      <c r="G14002" s="14"/>
    </row>
    <row r="14003" spans="7:7">
      <c r="G14003" s="14"/>
    </row>
    <row r="14004" spans="7:7">
      <c r="G14004" s="14"/>
    </row>
    <row r="14005" spans="7:7">
      <c r="G14005" s="14"/>
    </row>
    <row r="14006" spans="7:7">
      <c r="G14006" s="14"/>
    </row>
    <row r="14007" spans="7:7">
      <c r="G14007" s="14"/>
    </row>
    <row r="14008" spans="7:7">
      <c r="G14008" s="14"/>
    </row>
    <row r="14009" spans="7:7">
      <c r="G14009" s="14"/>
    </row>
    <row r="14010" spans="7:7">
      <c r="G14010" s="14"/>
    </row>
    <row r="14011" spans="7:7">
      <c r="G14011" s="14"/>
    </row>
    <row r="14012" spans="7:7">
      <c r="G14012" s="14"/>
    </row>
    <row r="14013" spans="7:7">
      <c r="G14013" s="14"/>
    </row>
    <row r="14014" spans="7:7">
      <c r="G14014" s="14"/>
    </row>
    <row r="14015" spans="7:7">
      <c r="G14015" s="14"/>
    </row>
    <row r="14016" spans="7:7">
      <c r="G14016" s="14"/>
    </row>
    <row r="14017" spans="7:7">
      <c r="G14017" s="14"/>
    </row>
    <row r="14018" spans="7:7">
      <c r="G14018" s="14"/>
    </row>
    <row r="14019" spans="7:7">
      <c r="G14019" s="14"/>
    </row>
    <row r="14020" spans="7:7">
      <c r="G14020" s="14"/>
    </row>
    <row r="14021" spans="7:7">
      <c r="G14021" s="14"/>
    </row>
    <row r="14022" spans="7:7">
      <c r="G14022" s="14"/>
    </row>
    <row r="14023" spans="7:7">
      <c r="G14023" s="14"/>
    </row>
    <row r="14024" spans="7:7">
      <c r="G14024" s="14"/>
    </row>
    <row r="14025" spans="7:7">
      <c r="G14025" s="14"/>
    </row>
    <row r="14026" spans="7:7">
      <c r="G14026" s="14"/>
    </row>
    <row r="14027" spans="7:7">
      <c r="G14027" s="14"/>
    </row>
    <row r="14028" spans="7:7">
      <c r="G14028" s="14"/>
    </row>
    <row r="14029" spans="7:7">
      <c r="G14029" s="14"/>
    </row>
    <row r="14030" spans="7:7">
      <c r="G14030" s="14"/>
    </row>
    <row r="14031" spans="7:7">
      <c r="G14031" s="14"/>
    </row>
    <row r="14032" spans="7:7">
      <c r="G14032" s="14"/>
    </row>
    <row r="14033" spans="7:7">
      <c r="G14033" s="14"/>
    </row>
    <row r="14034" spans="7:7">
      <c r="G14034" s="14"/>
    </row>
    <row r="14035" spans="7:7">
      <c r="G14035" s="14"/>
    </row>
    <row r="14036" spans="7:7">
      <c r="G14036" s="14"/>
    </row>
    <row r="14037" spans="7:7">
      <c r="G14037" s="14"/>
    </row>
    <row r="14038" spans="7:7">
      <c r="G14038" s="14"/>
    </row>
    <row r="14039" spans="7:7">
      <c r="G14039" s="14"/>
    </row>
    <row r="14040" spans="7:7">
      <c r="G14040" s="14"/>
    </row>
    <row r="14041" spans="7:7">
      <c r="G14041" s="14"/>
    </row>
    <row r="14042" spans="7:7">
      <c r="G14042" s="14"/>
    </row>
    <row r="14043" spans="7:7">
      <c r="G14043" s="14"/>
    </row>
    <row r="14044" spans="7:7">
      <c r="G14044" s="14"/>
    </row>
    <row r="14045" spans="7:7">
      <c r="G14045" s="14"/>
    </row>
    <row r="14046" spans="7:7">
      <c r="G14046" s="14"/>
    </row>
    <row r="14047" spans="7:7">
      <c r="G14047" s="14"/>
    </row>
    <row r="14048" spans="7:7">
      <c r="G14048" s="14"/>
    </row>
    <row r="14049" spans="7:7">
      <c r="G14049" s="14"/>
    </row>
    <row r="14050" spans="7:7">
      <c r="G14050" s="14"/>
    </row>
    <row r="14051" spans="7:7">
      <c r="G14051" s="14"/>
    </row>
    <row r="14052" spans="7:7">
      <c r="G14052" s="14"/>
    </row>
    <row r="14053" spans="7:7">
      <c r="G14053" s="14"/>
    </row>
    <row r="14054" spans="7:7">
      <c r="G14054" s="14"/>
    </row>
    <row r="14055" spans="7:7">
      <c r="G14055" s="14"/>
    </row>
    <row r="14056" spans="7:7">
      <c r="G14056" s="14"/>
    </row>
    <row r="14057" spans="7:7">
      <c r="G14057" s="14"/>
    </row>
    <row r="14058" spans="7:7">
      <c r="G14058" s="14"/>
    </row>
    <row r="14059" spans="7:7">
      <c r="G14059" s="14"/>
    </row>
    <row r="14060" spans="7:7">
      <c r="G14060" s="14"/>
    </row>
    <row r="14061" spans="7:7">
      <c r="G14061" s="14"/>
    </row>
    <row r="14062" spans="7:7">
      <c r="G14062" s="14"/>
    </row>
    <row r="14063" spans="7:7">
      <c r="G14063" s="14"/>
    </row>
    <row r="14064" spans="7:7">
      <c r="G14064" s="14"/>
    </row>
    <row r="14065" spans="7:7">
      <c r="G14065" s="14"/>
    </row>
    <row r="14066" spans="7:7">
      <c r="G14066" s="14"/>
    </row>
    <row r="14067" spans="7:7">
      <c r="G14067" s="14"/>
    </row>
    <row r="14068" spans="7:7">
      <c r="G14068" s="14"/>
    </row>
    <row r="14069" spans="7:7">
      <c r="G14069" s="14"/>
    </row>
    <row r="14070" spans="7:7">
      <c r="G14070" s="14"/>
    </row>
    <row r="14071" spans="7:7">
      <c r="G14071" s="14"/>
    </row>
    <row r="14072" spans="7:7">
      <c r="G14072" s="14"/>
    </row>
    <row r="14073" spans="7:7">
      <c r="G14073" s="14"/>
    </row>
    <row r="14074" spans="7:7">
      <c r="G14074" s="14"/>
    </row>
    <row r="14075" spans="7:7">
      <c r="G14075" s="14"/>
    </row>
    <row r="14076" spans="7:7">
      <c r="G14076" s="14"/>
    </row>
    <row r="14077" spans="7:7">
      <c r="G14077" s="14"/>
    </row>
    <row r="14078" spans="7:7">
      <c r="G14078" s="14"/>
    </row>
    <row r="14079" spans="7:7">
      <c r="G14079" s="14"/>
    </row>
    <row r="14080" spans="7:7">
      <c r="G14080" s="14"/>
    </row>
    <row r="14081" spans="7:7">
      <c r="G14081" s="14"/>
    </row>
    <row r="14082" spans="7:7">
      <c r="G14082" s="14"/>
    </row>
    <row r="14083" spans="7:7">
      <c r="G14083" s="14"/>
    </row>
    <row r="14084" spans="7:7">
      <c r="G14084" s="14"/>
    </row>
    <row r="14085" spans="7:7">
      <c r="G14085" s="14"/>
    </row>
    <row r="14086" spans="7:7">
      <c r="G14086" s="14"/>
    </row>
    <row r="14087" spans="7:7">
      <c r="G14087" s="14"/>
    </row>
    <row r="14088" spans="7:7">
      <c r="G14088" s="14"/>
    </row>
    <row r="14089" spans="7:7">
      <c r="G14089" s="14"/>
    </row>
    <row r="14090" spans="7:7">
      <c r="G14090" s="14"/>
    </row>
    <row r="14091" spans="7:7">
      <c r="G14091" s="14"/>
    </row>
    <row r="14092" spans="7:7">
      <c r="G14092" s="14"/>
    </row>
    <row r="14093" spans="7:7">
      <c r="G14093" s="14"/>
    </row>
    <row r="14094" spans="7:7">
      <c r="G14094" s="14"/>
    </row>
    <row r="14095" spans="7:7">
      <c r="G14095" s="14"/>
    </row>
    <row r="14096" spans="7:7">
      <c r="G14096" s="14"/>
    </row>
    <row r="14097" spans="7:7">
      <c r="G14097" s="14"/>
    </row>
    <row r="14098" spans="7:7">
      <c r="G14098" s="14"/>
    </row>
    <row r="14099" spans="7:7">
      <c r="G14099" s="14"/>
    </row>
    <row r="14100" spans="7:7">
      <c r="G14100" s="14"/>
    </row>
    <row r="14101" spans="7:7">
      <c r="G14101" s="14"/>
    </row>
    <row r="14102" spans="7:7">
      <c r="G14102" s="14"/>
    </row>
    <row r="14103" spans="7:7">
      <c r="G14103" s="14"/>
    </row>
    <row r="14104" spans="7:7">
      <c r="G14104" s="14"/>
    </row>
    <row r="14105" spans="7:7">
      <c r="G14105" s="14"/>
    </row>
    <row r="14106" spans="7:7">
      <c r="G14106" s="14"/>
    </row>
    <row r="14107" spans="7:7">
      <c r="G14107" s="14"/>
    </row>
    <row r="14108" spans="7:7">
      <c r="G14108" s="14"/>
    </row>
    <row r="14109" spans="7:7">
      <c r="G14109" s="14"/>
    </row>
    <row r="14110" spans="7:7">
      <c r="G14110" s="14"/>
    </row>
    <row r="14111" spans="7:7">
      <c r="G14111" s="14"/>
    </row>
    <row r="14112" spans="7:7">
      <c r="G14112" s="14"/>
    </row>
    <row r="14113" spans="7:7">
      <c r="G14113" s="14"/>
    </row>
    <row r="14114" spans="7:7">
      <c r="G14114" s="14"/>
    </row>
    <row r="14115" spans="7:7">
      <c r="G14115" s="14"/>
    </row>
    <row r="14116" spans="7:7">
      <c r="G14116" s="14"/>
    </row>
    <row r="14117" spans="7:7">
      <c r="G14117" s="14"/>
    </row>
    <row r="14118" spans="7:7">
      <c r="G14118" s="14"/>
    </row>
    <row r="14119" spans="7:7">
      <c r="G14119" s="14"/>
    </row>
    <row r="14120" spans="7:7">
      <c r="G14120" s="14"/>
    </row>
    <row r="14121" spans="7:7">
      <c r="G14121" s="14"/>
    </row>
    <row r="14122" spans="7:7">
      <c r="G14122" s="14"/>
    </row>
    <row r="14123" spans="7:7">
      <c r="G14123" s="14"/>
    </row>
    <row r="14124" spans="7:7">
      <c r="G14124" s="14"/>
    </row>
    <row r="14125" spans="7:7">
      <c r="G14125" s="14"/>
    </row>
    <row r="14126" spans="7:7">
      <c r="G14126" s="14"/>
    </row>
    <row r="14127" spans="7:7">
      <c r="G14127" s="14"/>
    </row>
    <row r="14128" spans="7:7">
      <c r="G14128" s="14"/>
    </row>
    <row r="14129" spans="7:7">
      <c r="G14129" s="14"/>
    </row>
    <row r="14130" spans="7:7">
      <c r="G14130" s="14"/>
    </row>
    <row r="14131" spans="7:7">
      <c r="G14131" s="14"/>
    </row>
    <row r="14132" spans="7:7">
      <c r="G14132" s="14"/>
    </row>
    <row r="14133" spans="7:7">
      <c r="G14133" s="14"/>
    </row>
    <row r="14134" spans="7:7">
      <c r="G14134" s="14"/>
    </row>
    <row r="14135" spans="7:7">
      <c r="G14135" s="14"/>
    </row>
    <row r="14136" spans="7:7">
      <c r="G14136" s="14"/>
    </row>
    <row r="14137" spans="7:7">
      <c r="G14137" s="14"/>
    </row>
    <row r="14138" spans="7:7">
      <c r="G14138" s="14"/>
    </row>
    <row r="14139" spans="7:7">
      <c r="G14139" s="14"/>
    </row>
    <row r="14140" spans="7:7">
      <c r="G14140" s="14"/>
    </row>
    <row r="14141" spans="7:7">
      <c r="G14141" s="14"/>
    </row>
    <row r="14142" spans="7:7">
      <c r="G14142" s="14"/>
    </row>
    <row r="14143" spans="7:7">
      <c r="G14143" s="14"/>
    </row>
    <row r="14144" spans="7:7">
      <c r="G14144" s="14"/>
    </row>
    <row r="14145" spans="7:7">
      <c r="G14145" s="14"/>
    </row>
    <row r="14146" spans="7:7">
      <c r="G14146" s="14"/>
    </row>
    <row r="14147" spans="7:7">
      <c r="G14147" s="14"/>
    </row>
    <row r="14148" spans="7:7">
      <c r="G14148" s="14"/>
    </row>
    <row r="14149" spans="7:7">
      <c r="G14149" s="14"/>
    </row>
    <row r="14150" spans="7:7">
      <c r="G14150" s="14"/>
    </row>
    <row r="14151" spans="7:7">
      <c r="G14151" s="14"/>
    </row>
    <row r="14152" spans="7:7">
      <c r="G14152" s="14"/>
    </row>
    <row r="14153" spans="7:7">
      <c r="G14153" s="14"/>
    </row>
    <row r="14154" spans="7:7">
      <c r="G14154" s="14"/>
    </row>
    <row r="14155" spans="7:7">
      <c r="G14155" s="14"/>
    </row>
    <row r="14156" spans="7:7">
      <c r="G14156" s="14"/>
    </row>
    <row r="14157" spans="7:7">
      <c r="G14157" s="14"/>
    </row>
    <row r="14158" spans="7:7">
      <c r="G14158" s="14"/>
    </row>
    <row r="14159" spans="7:7">
      <c r="G14159" s="14"/>
    </row>
    <row r="14160" spans="7:7">
      <c r="G14160" s="14"/>
    </row>
    <row r="14161" spans="7:7">
      <c r="G14161" s="14"/>
    </row>
    <row r="14162" spans="7:7">
      <c r="G14162" s="14"/>
    </row>
    <row r="14163" spans="7:7">
      <c r="G14163" s="14"/>
    </row>
    <row r="14164" spans="7:7">
      <c r="G14164" s="14"/>
    </row>
    <row r="14165" spans="7:7">
      <c r="G14165" s="14"/>
    </row>
    <row r="14166" spans="7:7">
      <c r="G14166" s="14"/>
    </row>
    <row r="14167" spans="7:7">
      <c r="G14167" s="14"/>
    </row>
    <row r="14168" spans="7:7">
      <c r="G14168" s="14"/>
    </row>
    <row r="14169" spans="7:7">
      <c r="G14169" s="14"/>
    </row>
    <row r="14170" spans="7:7">
      <c r="G14170" s="14"/>
    </row>
    <row r="14171" spans="7:7">
      <c r="G14171" s="14"/>
    </row>
    <row r="14172" spans="7:7">
      <c r="G14172" s="14"/>
    </row>
    <row r="14173" spans="7:7">
      <c r="G14173" s="14"/>
    </row>
    <row r="14174" spans="7:7">
      <c r="G14174" s="14"/>
    </row>
    <row r="14175" spans="7:7">
      <c r="G14175" s="14"/>
    </row>
    <row r="14176" spans="7:7">
      <c r="G14176" s="14"/>
    </row>
    <row r="14177" spans="7:7">
      <c r="G14177" s="14"/>
    </row>
    <row r="14178" spans="7:7">
      <c r="G14178" s="14"/>
    </row>
    <row r="14179" spans="7:7">
      <c r="G14179" s="14"/>
    </row>
    <row r="14180" spans="7:7">
      <c r="G14180" s="14"/>
    </row>
    <row r="14181" spans="7:7">
      <c r="G14181" s="14"/>
    </row>
    <row r="14182" spans="7:7">
      <c r="G14182" s="14"/>
    </row>
    <row r="14183" spans="7:7">
      <c r="G14183" s="14"/>
    </row>
    <row r="14184" spans="7:7">
      <c r="G14184" s="14"/>
    </row>
    <row r="14185" spans="7:7">
      <c r="G14185" s="14"/>
    </row>
    <row r="14186" spans="7:7">
      <c r="G14186" s="14"/>
    </row>
    <row r="14187" spans="7:7">
      <c r="G14187" s="14"/>
    </row>
    <row r="14188" spans="7:7">
      <c r="G14188" s="14"/>
    </row>
    <row r="14189" spans="7:7">
      <c r="G14189" s="14"/>
    </row>
    <row r="14190" spans="7:7">
      <c r="G14190" s="14"/>
    </row>
    <row r="14191" spans="7:7">
      <c r="G14191" s="14"/>
    </row>
    <row r="14192" spans="7:7">
      <c r="G14192" s="14"/>
    </row>
    <row r="14193" spans="7:7">
      <c r="G14193" s="14"/>
    </row>
    <row r="14194" spans="7:7">
      <c r="G14194" s="14"/>
    </row>
    <row r="14195" spans="7:7">
      <c r="G14195" s="14"/>
    </row>
    <row r="14196" spans="7:7">
      <c r="G14196" s="14"/>
    </row>
    <row r="14197" spans="7:7">
      <c r="G14197" s="14"/>
    </row>
    <row r="14198" spans="7:7">
      <c r="G14198" s="14"/>
    </row>
    <row r="14199" spans="7:7">
      <c r="G14199" s="14"/>
    </row>
    <row r="14200" spans="7:7">
      <c r="G14200" s="14"/>
    </row>
    <row r="14201" spans="7:7">
      <c r="G14201" s="14"/>
    </row>
    <row r="14202" spans="7:7">
      <c r="G14202" s="14"/>
    </row>
    <row r="14203" spans="7:7">
      <c r="G14203" s="14"/>
    </row>
    <row r="14204" spans="7:7">
      <c r="G14204" s="14"/>
    </row>
    <row r="14205" spans="7:7">
      <c r="G14205" s="14"/>
    </row>
    <row r="14206" spans="7:7">
      <c r="G14206" s="14"/>
    </row>
    <row r="14207" spans="7:7">
      <c r="G14207" s="14"/>
    </row>
    <row r="14208" spans="7:7">
      <c r="G14208" s="14"/>
    </row>
    <row r="14209" spans="7:7">
      <c r="G14209" s="14"/>
    </row>
    <row r="14210" spans="7:7">
      <c r="G14210" s="14"/>
    </row>
    <row r="14211" spans="7:7">
      <c r="G14211" s="14"/>
    </row>
    <row r="14212" spans="7:7">
      <c r="G14212" s="14"/>
    </row>
    <row r="14213" spans="7:7">
      <c r="G14213" s="14"/>
    </row>
    <row r="14214" spans="7:7">
      <c r="G14214" s="14"/>
    </row>
    <row r="14215" spans="7:7">
      <c r="G14215" s="14"/>
    </row>
    <row r="14216" spans="7:7">
      <c r="G14216" s="14"/>
    </row>
    <row r="14217" spans="7:7">
      <c r="G14217" s="14"/>
    </row>
    <row r="14218" spans="7:7">
      <c r="G14218" s="14"/>
    </row>
    <row r="14219" spans="7:7">
      <c r="G14219" s="14"/>
    </row>
    <row r="14220" spans="7:7">
      <c r="G14220" s="14"/>
    </row>
    <row r="14221" spans="7:7">
      <c r="G14221" s="14"/>
    </row>
    <row r="14222" spans="7:7">
      <c r="G14222" s="14"/>
    </row>
    <row r="14223" spans="7:7">
      <c r="G14223" s="14"/>
    </row>
    <row r="14224" spans="7:7">
      <c r="G14224" s="14"/>
    </row>
    <row r="14225" spans="7:7">
      <c r="G14225" s="14"/>
    </row>
    <row r="14226" spans="7:7">
      <c r="G14226" s="14"/>
    </row>
    <row r="14227" spans="7:7">
      <c r="G14227" s="14"/>
    </row>
    <row r="14228" spans="7:7">
      <c r="G14228" s="14"/>
    </row>
    <row r="14229" spans="7:7">
      <c r="G14229" s="14"/>
    </row>
    <row r="14230" spans="7:7">
      <c r="G14230" s="14"/>
    </row>
    <row r="14231" spans="7:7">
      <c r="G14231" s="14"/>
    </row>
    <row r="14232" spans="7:7">
      <c r="G14232" s="14"/>
    </row>
    <row r="14233" spans="7:7">
      <c r="G14233" s="14"/>
    </row>
    <row r="14234" spans="7:7">
      <c r="G14234" s="14"/>
    </row>
    <row r="14235" spans="7:7">
      <c r="G14235" s="14"/>
    </row>
    <row r="14236" spans="7:7">
      <c r="G14236" s="14"/>
    </row>
    <row r="14237" spans="7:7">
      <c r="G14237" s="14"/>
    </row>
    <row r="14238" spans="7:7">
      <c r="G14238" s="14"/>
    </row>
    <row r="14239" spans="7:7">
      <c r="G14239" s="14"/>
    </row>
    <row r="14240" spans="7:7">
      <c r="G14240" s="14"/>
    </row>
    <row r="14241" spans="7:7">
      <c r="G14241" s="14"/>
    </row>
    <row r="14242" spans="7:7">
      <c r="G14242" s="14"/>
    </row>
    <row r="14243" spans="7:7">
      <c r="G14243" s="14"/>
    </row>
    <row r="14244" spans="7:7">
      <c r="G14244" s="14"/>
    </row>
    <row r="14245" spans="7:7">
      <c r="G14245" s="14"/>
    </row>
    <row r="14246" spans="7:7">
      <c r="G14246" s="14"/>
    </row>
    <row r="14247" spans="7:7">
      <c r="G14247" s="14"/>
    </row>
    <row r="14248" spans="7:7">
      <c r="G14248" s="14"/>
    </row>
    <row r="14249" spans="7:7">
      <c r="G14249" s="14"/>
    </row>
    <row r="14250" spans="7:7">
      <c r="G14250" s="14"/>
    </row>
    <row r="14251" spans="7:7">
      <c r="G14251" s="14"/>
    </row>
    <row r="14252" spans="7:7">
      <c r="G14252" s="14"/>
    </row>
    <row r="14253" spans="7:7">
      <c r="G14253" s="14"/>
    </row>
    <row r="14254" spans="7:7">
      <c r="G14254" s="14"/>
    </row>
    <row r="14255" spans="7:7">
      <c r="G14255" s="14"/>
    </row>
    <row r="14256" spans="7:7">
      <c r="G14256" s="14"/>
    </row>
    <row r="14257" spans="7:7">
      <c r="G14257" s="14"/>
    </row>
    <row r="14258" spans="7:7">
      <c r="G14258" s="14"/>
    </row>
    <row r="14259" spans="7:7">
      <c r="G14259" s="14"/>
    </row>
    <row r="14260" spans="7:7">
      <c r="G14260" s="14"/>
    </row>
    <row r="14261" spans="7:7">
      <c r="G14261" s="14"/>
    </row>
    <row r="14262" spans="7:7">
      <c r="G14262" s="14"/>
    </row>
    <row r="14263" spans="7:7">
      <c r="G14263" s="14"/>
    </row>
    <row r="14264" spans="7:7">
      <c r="G14264" s="14"/>
    </row>
    <row r="14265" spans="7:7">
      <c r="G14265" s="14"/>
    </row>
    <row r="14266" spans="7:7">
      <c r="G14266" s="14"/>
    </row>
    <row r="14267" spans="7:7">
      <c r="G14267" s="14"/>
    </row>
    <row r="14268" spans="7:7">
      <c r="G14268" s="14"/>
    </row>
    <row r="14269" spans="7:7">
      <c r="G14269" s="14"/>
    </row>
    <row r="14270" spans="7:7">
      <c r="G14270" s="14"/>
    </row>
    <row r="14271" spans="7:7">
      <c r="G14271" s="14"/>
    </row>
    <row r="14272" spans="7:7">
      <c r="G14272" s="14"/>
    </row>
    <row r="14273" spans="7:7">
      <c r="G14273" s="14"/>
    </row>
    <row r="14274" spans="7:7">
      <c r="G14274" s="14"/>
    </row>
    <row r="14275" spans="7:7">
      <c r="G14275" s="14"/>
    </row>
    <row r="14276" spans="7:7">
      <c r="G14276" s="14"/>
    </row>
    <row r="14277" spans="7:7">
      <c r="G14277" s="14"/>
    </row>
    <row r="14278" spans="7:7">
      <c r="G14278" s="14"/>
    </row>
    <row r="14279" spans="7:7">
      <c r="G14279" s="14"/>
    </row>
    <row r="14280" spans="7:7">
      <c r="G14280" s="14"/>
    </row>
    <row r="14281" spans="7:7">
      <c r="G14281" s="14"/>
    </row>
    <row r="14282" spans="7:7">
      <c r="G14282" s="14"/>
    </row>
    <row r="14283" spans="7:7">
      <c r="G14283" s="14"/>
    </row>
    <row r="14284" spans="7:7">
      <c r="G14284" s="14"/>
    </row>
    <row r="14285" spans="7:7">
      <c r="G14285" s="14"/>
    </row>
    <row r="14286" spans="7:7">
      <c r="G14286" s="14"/>
    </row>
    <row r="14287" spans="7:7">
      <c r="G14287" s="14"/>
    </row>
    <row r="14288" spans="7:7">
      <c r="G14288" s="14"/>
    </row>
    <row r="14289" spans="7:7">
      <c r="G14289" s="14"/>
    </row>
    <row r="14290" spans="7:7">
      <c r="G14290" s="14"/>
    </row>
    <row r="14291" spans="7:7">
      <c r="G14291" s="14"/>
    </row>
    <row r="14292" spans="7:7">
      <c r="G14292" s="14"/>
    </row>
    <row r="14293" spans="7:7">
      <c r="G14293" s="14"/>
    </row>
    <row r="14294" spans="7:7">
      <c r="G14294" s="14"/>
    </row>
    <row r="14295" spans="7:7">
      <c r="G14295" s="14"/>
    </row>
    <row r="14296" spans="7:7">
      <c r="G14296" s="14"/>
    </row>
    <row r="14297" spans="7:7">
      <c r="G14297" s="14"/>
    </row>
    <row r="14298" spans="7:7">
      <c r="G14298" s="14"/>
    </row>
    <row r="14299" spans="7:7">
      <c r="G14299" s="14"/>
    </row>
    <row r="14300" spans="7:7">
      <c r="G14300" s="14"/>
    </row>
    <row r="14301" spans="7:7">
      <c r="G14301" s="14"/>
    </row>
    <row r="14302" spans="7:7">
      <c r="G14302" s="14"/>
    </row>
    <row r="14303" spans="7:7">
      <c r="G14303" s="14"/>
    </row>
    <row r="14304" spans="7:7">
      <c r="G14304" s="14"/>
    </row>
    <row r="14305" spans="7:7">
      <c r="G14305" s="14"/>
    </row>
    <row r="14306" spans="7:7">
      <c r="G14306" s="14"/>
    </row>
    <row r="14307" spans="7:7">
      <c r="G14307" s="14"/>
    </row>
    <row r="14308" spans="7:7">
      <c r="G14308" s="14"/>
    </row>
    <row r="14309" spans="7:7">
      <c r="G14309" s="14"/>
    </row>
    <row r="14310" spans="7:7">
      <c r="G14310" s="14"/>
    </row>
    <row r="14311" spans="7:7">
      <c r="G14311" s="14"/>
    </row>
    <row r="14312" spans="7:7">
      <c r="G14312" s="14"/>
    </row>
    <row r="14313" spans="7:7">
      <c r="G14313" s="14"/>
    </row>
    <row r="14314" spans="7:7">
      <c r="G14314" s="14"/>
    </row>
    <row r="14315" spans="7:7">
      <c r="G14315" s="14"/>
    </row>
    <row r="14316" spans="7:7">
      <c r="G14316" s="14"/>
    </row>
    <row r="14317" spans="7:7">
      <c r="G14317" s="14"/>
    </row>
    <row r="14318" spans="7:7">
      <c r="G14318" s="14"/>
    </row>
    <row r="14319" spans="7:7">
      <c r="G14319" s="14"/>
    </row>
    <row r="14320" spans="7:7">
      <c r="G14320" s="14"/>
    </row>
    <row r="14321" spans="7:7">
      <c r="G14321" s="14"/>
    </row>
    <row r="14322" spans="7:7">
      <c r="G14322" s="14"/>
    </row>
    <row r="14323" spans="7:7">
      <c r="G14323" s="14"/>
    </row>
    <row r="14324" spans="7:7">
      <c r="G14324" s="14"/>
    </row>
    <row r="14325" spans="7:7">
      <c r="G14325" s="14"/>
    </row>
    <row r="14326" spans="7:7">
      <c r="G14326" s="14"/>
    </row>
    <row r="14327" spans="7:7">
      <c r="G14327" s="14"/>
    </row>
    <row r="14328" spans="7:7">
      <c r="G14328" s="14"/>
    </row>
    <row r="14329" spans="7:7">
      <c r="G14329" s="14"/>
    </row>
    <row r="14330" spans="7:7">
      <c r="G14330" s="14"/>
    </row>
    <row r="14331" spans="7:7">
      <c r="G14331" s="14"/>
    </row>
    <row r="14332" spans="7:7">
      <c r="G14332" s="14"/>
    </row>
    <row r="14333" spans="7:7">
      <c r="G14333" s="14"/>
    </row>
    <row r="14334" spans="7:7">
      <c r="G14334" s="14"/>
    </row>
    <row r="14335" spans="7:7">
      <c r="G14335" s="14"/>
    </row>
    <row r="14336" spans="7:7">
      <c r="G14336" s="14"/>
    </row>
    <row r="14337" spans="7:7">
      <c r="G14337" s="14"/>
    </row>
    <row r="14338" spans="7:7">
      <c r="G14338" s="14"/>
    </row>
    <row r="14339" spans="7:7">
      <c r="G14339" s="14"/>
    </row>
    <row r="14340" spans="7:7">
      <c r="G14340" s="14"/>
    </row>
    <row r="14341" spans="7:7">
      <c r="G14341" s="14"/>
    </row>
    <row r="14342" spans="7:7">
      <c r="G14342" s="14"/>
    </row>
    <row r="14343" spans="7:7">
      <c r="G14343" s="14"/>
    </row>
    <row r="14344" spans="7:7">
      <c r="G14344" s="14"/>
    </row>
    <row r="14345" spans="7:7">
      <c r="G14345" s="14"/>
    </row>
    <row r="14346" spans="7:7">
      <c r="G14346" s="14"/>
    </row>
    <row r="14347" spans="7:7">
      <c r="G14347" s="14"/>
    </row>
    <row r="14348" spans="7:7">
      <c r="G14348" s="14"/>
    </row>
    <row r="14349" spans="7:7">
      <c r="G14349" s="14"/>
    </row>
    <row r="14350" spans="7:7">
      <c r="G14350" s="14"/>
    </row>
    <row r="14351" spans="7:7">
      <c r="G14351" s="14"/>
    </row>
    <row r="14352" spans="7:7">
      <c r="G14352" s="14"/>
    </row>
    <row r="14353" spans="7:7">
      <c r="G14353" s="14"/>
    </row>
    <row r="14354" spans="7:7">
      <c r="G14354" s="14"/>
    </row>
    <row r="14355" spans="7:7">
      <c r="G14355" s="14"/>
    </row>
    <row r="14356" spans="7:7">
      <c r="G14356" s="14"/>
    </row>
    <row r="14357" spans="7:7">
      <c r="G14357" s="14"/>
    </row>
    <row r="14358" spans="7:7">
      <c r="G14358" s="14"/>
    </row>
    <row r="14359" spans="7:7">
      <c r="G14359" s="14"/>
    </row>
    <row r="14360" spans="7:7">
      <c r="G14360" s="14"/>
    </row>
    <row r="14361" spans="7:7">
      <c r="G14361" s="14"/>
    </row>
    <row r="14362" spans="7:7">
      <c r="G14362" s="14"/>
    </row>
    <row r="14363" spans="7:7">
      <c r="G14363" s="14"/>
    </row>
    <row r="14364" spans="7:7">
      <c r="G14364" s="14"/>
    </row>
    <row r="14365" spans="7:7">
      <c r="G14365" s="14"/>
    </row>
    <row r="14366" spans="7:7">
      <c r="G14366" s="14"/>
    </row>
    <row r="14367" spans="7:7">
      <c r="G14367" s="14"/>
    </row>
    <row r="14368" spans="7:7">
      <c r="G14368" s="14"/>
    </row>
    <row r="14369" spans="7:7">
      <c r="G14369" s="14"/>
    </row>
    <row r="14370" spans="7:7">
      <c r="G14370" s="14"/>
    </row>
    <row r="14371" spans="7:7">
      <c r="G14371" s="14"/>
    </row>
    <row r="14372" spans="7:7">
      <c r="G14372" s="14"/>
    </row>
    <row r="14373" spans="7:7">
      <c r="G14373" s="14"/>
    </row>
    <row r="14374" spans="7:7">
      <c r="G14374" s="14"/>
    </row>
    <row r="14375" spans="7:7">
      <c r="G14375" s="14"/>
    </row>
    <row r="14376" spans="7:7">
      <c r="G14376" s="14"/>
    </row>
    <row r="14377" spans="7:7">
      <c r="G14377" s="14"/>
    </row>
    <row r="14378" spans="7:7">
      <c r="G14378" s="14"/>
    </row>
    <row r="14379" spans="7:7">
      <c r="G14379" s="14"/>
    </row>
    <row r="14380" spans="7:7">
      <c r="G14380" s="14"/>
    </row>
    <row r="14381" spans="7:7">
      <c r="G14381" s="14"/>
    </row>
    <row r="14382" spans="7:7">
      <c r="G14382" s="14"/>
    </row>
    <row r="14383" spans="7:7">
      <c r="G14383" s="14"/>
    </row>
    <row r="14384" spans="7:7">
      <c r="G14384" s="14"/>
    </row>
    <row r="14385" spans="7:7">
      <c r="G14385" s="14"/>
    </row>
    <row r="14386" spans="7:7">
      <c r="G14386" s="14"/>
    </row>
    <row r="14387" spans="7:7">
      <c r="G14387" s="14"/>
    </row>
    <row r="14388" spans="7:7">
      <c r="G14388" s="14"/>
    </row>
    <row r="14389" spans="7:7">
      <c r="G14389" s="14"/>
    </row>
    <row r="14390" spans="7:7">
      <c r="G14390" s="14"/>
    </row>
    <row r="14391" spans="7:7">
      <c r="G14391" s="14"/>
    </row>
    <row r="14392" spans="7:7">
      <c r="G14392" s="14"/>
    </row>
    <row r="14393" spans="7:7">
      <c r="G14393" s="14"/>
    </row>
    <row r="14394" spans="7:7">
      <c r="G14394" s="14"/>
    </row>
    <row r="14395" spans="7:7">
      <c r="G14395" s="14"/>
    </row>
    <row r="14396" spans="7:7">
      <c r="G14396" s="14"/>
    </row>
    <row r="14397" spans="7:7">
      <c r="G14397" s="14"/>
    </row>
    <row r="14398" spans="7:7">
      <c r="G14398" s="14"/>
    </row>
    <row r="14399" spans="7:7">
      <c r="G14399" s="14"/>
    </row>
    <row r="14400" spans="7:7">
      <c r="G14400" s="14"/>
    </row>
    <row r="14401" spans="7:7">
      <c r="G14401" s="14"/>
    </row>
    <row r="14402" spans="7:7">
      <c r="G14402" s="14"/>
    </row>
    <row r="14403" spans="7:7">
      <c r="G14403" s="14"/>
    </row>
    <row r="14404" spans="7:7">
      <c r="G14404" s="14"/>
    </row>
    <row r="14405" spans="7:7">
      <c r="G14405" s="14"/>
    </row>
    <row r="14406" spans="7:7">
      <c r="G14406" s="14"/>
    </row>
    <row r="14407" spans="7:7">
      <c r="G14407" s="14"/>
    </row>
    <row r="14408" spans="7:7">
      <c r="G14408" s="14"/>
    </row>
    <row r="14409" spans="7:7">
      <c r="G14409" s="14"/>
    </row>
    <row r="14410" spans="7:7">
      <c r="G14410" s="14"/>
    </row>
    <row r="14411" spans="7:7">
      <c r="G14411" s="14"/>
    </row>
    <row r="14412" spans="7:7">
      <c r="G14412" s="14"/>
    </row>
    <row r="14413" spans="7:7">
      <c r="G14413" s="14"/>
    </row>
    <row r="14414" spans="7:7">
      <c r="G14414" s="14"/>
    </row>
    <row r="14415" spans="7:7">
      <c r="G14415" s="14"/>
    </row>
    <row r="14416" spans="7:7">
      <c r="G14416" s="14"/>
    </row>
    <row r="14417" spans="7:7">
      <c r="G14417" s="14"/>
    </row>
    <row r="14418" spans="7:7">
      <c r="G14418" s="14"/>
    </row>
    <row r="14419" spans="7:7">
      <c r="G14419" s="14"/>
    </row>
    <row r="14420" spans="7:7">
      <c r="G14420" s="14"/>
    </row>
    <row r="14421" spans="7:7">
      <c r="G14421" s="14"/>
    </row>
    <row r="14422" spans="7:7">
      <c r="G14422" s="14"/>
    </row>
    <row r="14423" spans="7:7">
      <c r="G14423" s="14"/>
    </row>
    <row r="14424" spans="7:7">
      <c r="G14424" s="14"/>
    </row>
    <row r="14425" spans="7:7">
      <c r="G14425" s="14"/>
    </row>
    <row r="14426" spans="7:7">
      <c r="G14426" s="14"/>
    </row>
    <row r="14427" spans="7:7">
      <c r="G14427" s="14"/>
    </row>
    <row r="14428" spans="7:7">
      <c r="G14428" s="14"/>
    </row>
    <row r="14429" spans="7:7">
      <c r="G14429" s="14"/>
    </row>
    <row r="14430" spans="7:7">
      <c r="G14430" s="14"/>
    </row>
    <row r="14431" spans="7:7">
      <c r="G14431" s="14"/>
    </row>
    <row r="14432" spans="7:7">
      <c r="G14432" s="14"/>
    </row>
    <row r="14433" spans="7:7">
      <c r="G14433" s="14"/>
    </row>
    <row r="14434" spans="7:7">
      <c r="G14434" s="14"/>
    </row>
    <row r="14435" spans="7:7">
      <c r="G14435" s="14"/>
    </row>
    <row r="14436" spans="7:7">
      <c r="G14436" s="14"/>
    </row>
    <row r="14437" spans="7:7">
      <c r="G14437" s="14"/>
    </row>
    <row r="14438" spans="7:7">
      <c r="G14438" s="14"/>
    </row>
    <row r="14439" spans="7:7">
      <c r="G14439" s="14"/>
    </row>
    <row r="14440" spans="7:7">
      <c r="G14440" s="14"/>
    </row>
    <row r="14441" spans="7:7">
      <c r="G14441" s="14"/>
    </row>
    <row r="14442" spans="7:7">
      <c r="G14442" s="14"/>
    </row>
    <row r="14443" spans="7:7">
      <c r="G14443" s="14"/>
    </row>
    <row r="14444" spans="7:7">
      <c r="G14444" s="14"/>
    </row>
    <row r="14445" spans="7:7">
      <c r="G14445" s="14"/>
    </row>
    <row r="14446" spans="7:7">
      <c r="G14446" s="14"/>
    </row>
    <row r="14447" spans="7:7">
      <c r="G14447" s="14"/>
    </row>
    <row r="14448" spans="7:7">
      <c r="G14448" s="14"/>
    </row>
    <row r="14449" spans="7:7">
      <c r="G14449" s="14"/>
    </row>
    <row r="14450" spans="7:7">
      <c r="G14450" s="14"/>
    </row>
    <row r="14451" spans="7:7">
      <c r="G14451" s="14"/>
    </row>
    <row r="14452" spans="7:7">
      <c r="G14452" s="14"/>
    </row>
    <row r="14453" spans="7:7">
      <c r="G14453" s="14"/>
    </row>
    <row r="14454" spans="7:7">
      <c r="G14454" s="14"/>
    </row>
    <row r="14455" spans="7:7">
      <c r="G14455" s="14"/>
    </row>
    <row r="14456" spans="7:7">
      <c r="G14456" s="14"/>
    </row>
    <row r="14457" spans="7:7">
      <c r="G14457" s="14"/>
    </row>
    <row r="14458" spans="7:7">
      <c r="G14458" s="14"/>
    </row>
    <row r="14459" spans="7:7">
      <c r="G14459" s="14"/>
    </row>
    <row r="14460" spans="7:7">
      <c r="G14460" s="14"/>
    </row>
    <row r="14461" spans="7:7">
      <c r="G14461" s="14"/>
    </row>
    <row r="14462" spans="7:7">
      <c r="G14462" s="14"/>
    </row>
    <row r="14463" spans="7:7">
      <c r="G14463" s="14"/>
    </row>
    <row r="14464" spans="7:7">
      <c r="G14464" s="14"/>
    </row>
    <row r="14465" spans="7:7">
      <c r="G14465" s="14"/>
    </row>
    <row r="14466" spans="7:7">
      <c r="G14466" s="14"/>
    </row>
    <row r="14467" spans="7:7">
      <c r="G14467" s="14"/>
    </row>
    <row r="14468" spans="7:7">
      <c r="G14468" s="14"/>
    </row>
    <row r="14469" spans="7:7">
      <c r="G14469" s="14"/>
    </row>
    <row r="14470" spans="7:7">
      <c r="G14470" s="14"/>
    </row>
    <row r="14471" spans="7:7">
      <c r="G14471" s="14"/>
    </row>
    <row r="14472" spans="7:7">
      <c r="G14472" s="14"/>
    </row>
    <row r="14473" spans="7:7">
      <c r="G14473" s="14"/>
    </row>
    <row r="14474" spans="7:7">
      <c r="G14474" s="14"/>
    </row>
    <row r="14475" spans="7:7">
      <c r="G14475" s="14"/>
    </row>
    <row r="14476" spans="7:7">
      <c r="G14476" s="14"/>
    </row>
    <row r="14477" spans="7:7">
      <c r="G14477" s="14"/>
    </row>
    <row r="14478" spans="7:7">
      <c r="G14478" s="14"/>
    </row>
    <row r="14479" spans="7:7">
      <c r="G14479" s="14"/>
    </row>
    <row r="14480" spans="7:7">
      <c r="G14480" s="14"/>
    </row>
    <row r="14481" spans="7:7">
      <c r="G14481" s="14"/>
    </row>
    <row r="14482" spans="7:7">
      <c r="G14482" s="14"/>
    </row>
    <row r="14483" spans="7:7">
      <c r="G14483" s="14"/>
    </row>
    <row r="14484" spans="7:7">
      <c r="G14484" s="14"/>
    </row>
    <row r="14485" spans="7:7">
      <c r="G14485" s="14"/>
    </row>
    <row r="14486" spans="7:7">
      <c r="G14486" s="14"/>
    </row>
    <row r="14487" spans="7:7">
      <c r="G14487" s="14"/>
    </row>
    <row r="14488" spans="7:7">
      <c r="G14488" s="14"/>
    </row>
    <row r="14489" spans="7:7">
      <c r="G14489" s="14"/>
    </row>
    <row r="14490" spans="7:7">
      <c r="G14490" s="14"/>
    </row>
    <row r="14491" spans="7:7">
      <c r="G14491" s="14"/>
    </row>
    <row r="14492" spans="7:7">
      <c r="G14492" s="14"/>
    </row>
    <row r="14493" spans="7:7">
      <c r="G14493" s="14"/>
    </row>
    <row r="14494" spans="7:7">
      <c r="G14494" s="14"/>
    </row>
    <row r="14495" spans="7:7">
      <c r="G14495" s="14"/>
    </row>
    <row r="14496" spans="7:7">
      <c r="G14496" s="14"/>
    </row>
    <row r="14497" spans="7:7">
      <c r="G14497" s="14"/>
    </row>
    <row r="14498" spans="7:7">
      <c r="G14498" s="14"/>
    </row>
    <row r="14499" spans="7:7">
      <c r="G14499" s="14"/>
    </row>
    <row r="14500" spans="7:7">
      <c r="G14500" s="14"/>
    </row>
    <row r="14501" spans="7:7">
      <c r="G14501" s="14"/>
    </row>
    <row r="14502" spans="7:7">
      <c r="G14502" s="14"/>
    </row>
    <row r="14503" spans="7:7">
      <c r="G14503" s="14"/>
    </row>
    <row r="14504" spans="7:7">
      <c r="G14504" s="14"/>
    </row>
    <row r="14505" spans="7:7">
      <c r="G14505" s="14"/>
    </row>
    <row r="14506" spans="7:7">
      <c r="G14506" s="14"/>
    </row>
    <row r="14507" spans="7:7">
      <c r="G14507" s="14"/>
    </row>
    <row r="14508" spans="7:7">
      <c r="G14508" s="14"/>
    </row>
    <row r="14509" spans="7:7">
      <c r="G14509" s="14"/>
    </row>
    <row r="14510" spans="7:7">
      <c r="G14510" s="14"/>
    </row>
    <row r="14511" spans="7:7">
      <c r="G14511" s="14"/>
    </row>
    <row r="14512" spans="7:7">
      <c r="G14512" s="14"/>
    </row>
    <row r="14513" spans="7:7">
      <c r="G14513" s="14"/>
    </row>
    <row r="14514" spans="7:7">
      <c r="G14514" s="14"/>
    </row>
    <row r="14515" spans="7:7">
      <c r="G14515" s="14"/>
    </row>
    <row r="14516" spans="7:7">
      <c r="G14516" s="14"/>
    </row>
    <row r="14517" spans="7:7">
      <c r="G14517" s="14"/>
    </row>
    <row r="14518" spans="7:7">
      <c r="G14518" s="14"/>
    </row>
    <row r="14519" spans="7:7">
      <c r="G14519" s="14"/>
    </row>
    <row r="14520" spans="7:7">
      <c r="G14520" s="14"/>
    </row>
    <row r="14521" spans="7:7">
      <c r="G14521" s="14"/>
    </row>
    <row r="14522" spans="7:7">
      <c r="G14522" s="14"/>
    </row>
    <row r="14523" spans="7:7">
      <c r="G14523" s="14"/>
    </row>
    <row r="14524" spans="7:7">
      <c r="G14524" s="14"/>
    </row>
    <row r="14525" spans="7:7">
      <c r="G14525" s="14"/>
    </row>
    <row r="14526" spans="7:7">
      <c r="G14526" s="14"/>
    </row>
    <row r="14527" spans="7:7">
      <c r="G14527" s="14"/>
    </row>
    <row r="14528" spans="7:7">
      <c r="G14528" s="14"/>
    </row>
    <row r="14529" spans="7:7">
      <c r="G14529" s="14"/>
    </row>
    <row r="14530" spans="7:7">
      <c r="G14530" s="14"/>
    </row>
    <row r="14531" spans="7:7">
      <c r="G14531" s="14"/>
    </row>
    <row r="14532" spans="7:7">
      <c r="G14532" s="14"/>
    </row>
    <row r="14533" spans="7:7">
      <c r="G14533" s="14"/>
    </row>
    <row r="14534" spans="7:7">
      <c r="G14534" s="14"/>
    </row>
    <row r="14535" spans="7:7">
      <c r="G14535" s="14"/>
    </row>
    <row r="14536" spans="7:7">
      <c r="G14536" s="14"/>
    </row>
    <row r="14537" spans="7:7">
      <c r="G14537" s="14"/>
    </row>
    <row r="14538" spans="7:7">
      <c r="G14538" s="14"/>
    </row>
    <row r="14539" spans="7:7">
      <c r="G14539" s="14"/>
    </row>
    <row r="14540" spans="7:7">
      <c r="G14540" s="14"/>
    </row>
    <row r="14541" spans="7:7">
      <c r="G14541" s="14"/>
    </row>
    <row r="14542" spans="7:7">
      <c r="G14542" s="14"/>
    </row>
    <row r="14543" spans="7:7">
      <c r="G14543" s="14"/>
    </row>
    <row r="14544" spans="7:7">
      <c r="G14544" s="14"/>
    </row>
    <row r="14545" spans="7:7">
      <c r="G14545" s="14"/>
    </row>
    <row r="14546" spans="7:7">
      <c r="G14546" s="14"/>
    </row>
    <row r="14547" spans="7:7">
      <c r="G14547" s="14"/>
    </row>
    <row r="14548" spans="7:7">
      <c r="G14548" s="14"/>
    </row>
    <row r="14549" spans="7:7">
      <c r="G14549" s="14"/>
    </row>
    <row r="14550" spans="7:7">
      <c r="G14550" s="14"/>
    </row>
    <row r="14551" spans="7:7">
      <c r="G14551" s="14"/>
    </row>
    <row r="14552" spans="7:7">
      <c r="G14552" s="14"/>
    </row>
    <row r="14553" spans="7:7">
      <c r="G14553" s="14"/>
    </row>
    <row r="14554" spans="7:7">
      <c r="G14554" s="14"/>
    </row>
    <row r="14555" spans="7:7">
      <c r="G14555" s="14"/>
    </row>
    <row r="14556" spans="7:7">
      <c r="G14556" s="14"/>
    </row>
    <row r="14557" spans="7:7">
      <c r="G14557" s="14"/>
    </row>
    <row r="14558" spans="7:7">
      <c r="G14558" s="14"/>
    </row>
    <row r="14559" spans="7:7">
      <c r="G14559" s="14"/>
    </row>
    <row r="14560" spans="7:7">
      <c r="G14560" s="14"/>
    </row>
    <row r="14561" spans="7:7">
      <c r="G14561" s="14"/>
    </row>
    <row r="14562" spans="7:7">
      <c r="G14562" s="14"/>
    </row>
    <row r="14563" spans="7:7">
      <c r="G14563" s="14"/>
    </row>
    <row r="14564" spans="7:7">
      <c r="G14564" s="14"/>
    </row>
    <row r="14565" spans="7:7">
      <c r="G14565" s="14"/>
    </row>
    <row r="14566" spans="7:7">
      <c r="G14566" s="14"/>
    </row>
    <row r="14567" spans="7:7">
      <c r="G14567" s="14"/>
    </row>
    <row r="14568" spans="7:7">
      <c r="G14568" s="14"/>
    </row>
    <row r="14569" spans="7:7">
      <c r="G14569" s="14"/>
    </row>
    <row r="14570" spans="7:7">
      <c r="G14570" s="14"/>
    </row>
    <row r="14571" spans="7:7">
      <c r="G14571" s="14"/>
    </row>
    <row r="14572" spans="7:7">
      <c r="G14572" s="14"/>
    </row>
    <row r="14573" spans="7:7">
      <c r="G14573" s="14"/>
    </row>
    <row r="14574" spans="7:7">
      <c r="G14574" s="14"/>
    </row>
    <row r="14575" spans="7:7">
      <c r="G14575" s="14"/>
    </row>
    <row r="14576" spans="7:7">
      <c r="G14576" s="14"/>
    </row>
    <row r="14577" spans="7:7">
      <c r="G14577" s="14"/>
    </row>
    <row r="14578" spans="7:7">
      <c r="G14578" s="14"/>
    </row>
    <row r="14579" spans="7:7">
      <c r="G14579" s="14"/>
    </row>
    <row r="14580" spans="7:7">
      <c r="G14580" s="14"/>
    </row>
    <row r="14581" spans="7:7">
      <c r="G14581" s="14"/>
    </row>
    <row r="14582" spans="7:7">
      <c r="G14582" s="14"/>
    </row>
    <row r="14583" spans="7:7">
      <c r="G14583" s="14"/>
    </row>
    <row r="14584" spans="7:7">
      <c r="G14584" s="14"/>
    </row>
    <row r="14585" spans="7:7">
      <c r="G14585" s="14"/>
    </row>
    <row r="14586" spans="7:7">
      <c r="G14586" s="14"/>
    </row>
    <row r="14587" spans="7:7">
      <c r="G14587" s="14"/>
    </row>
    <row r="14588" spans="7:7">
      <c r="G14588" s="14"/>
    </row>
    <row r="14589" spans="7:7">
      <c r="G14589" s="14"/>
    </row>
    <row r="14590" spans="7:7">
      <c r="G14590" s="14"/>
    </row>
    <row r="14591" spans="7:7">
      <c r="G14591" s="14"/>
    </row>
    <row r="14592" spans="7:7">
      <c r="G14592" s="14"/>
    </row>
    <row r="14593" spans="7:7">
      <c r="G14593" s="14"/>
    </row>
    <row r="14594" spans="7:7">
      <c r="G14594" s="14"/>
    </row>
    <row r="14595" spans="7:7">
      <c r="G14595" s="14"/>
    </row>
    <row r="14596" spans="7:7">
      <c r="G14596" s="14"/>
    </row>
    <row r="14597" spans="7:7">
      <c r="G14597" s="14"/>
    </row>
    <row r="14598" spans="7:7">
      <c r="G14598" s="14"/>
    </row>
    <row r="14599" spans="7:7">
      <c r="G14599" s="14"/>
    </row>
    <row r="14600" spans="7:7">
      <c r="G14600" s="14"/>
    </row>
    <row r="14601" spans="7:7">
      <c r="G14601" s="14"/>
    </row>
    <row r="14602" spans="7:7">
      <c r="G14602" s="14"/>
    </row>
    <row r="14603" spans="7:7">
      <c r="G14603" s="14"/>
    </row>
    <row r="14604" spans="7:7">
      <c r="G14604" s="14"/>
    </row>
    <row r="14605" spans="7:7">
      <c r="G14605" s="14"/>
    </row>
    <row r="14606" spans="7:7">
      <c r="G14606" s="14"/>
    </row>
    <row r="14607" spans="7:7">
      <c r="G14607" s="14"/>
    </row>
    <row r="14608" spans="7:7">
      <c r="G14608" s="14"/>
    </row>
    <row r="14609" spans="7:7">
      <c r="G14609" s="14"/>
    </row>
    <row r="14610" spans="7:7">
      <c r="G14610" s="14"/>
    </row>
    <row r="14611" spans="7:7">
      <c r="G14611" s="14"/>
    </row>
    <row r="14612" spans="7:7">
      <c r="G14612" s="14"/>
    </row>
    <row r="14613" spans="7:7">
      <c r="G14613" s="14"/>
    </row>
    <row r="14614" spans="7:7">
      <c r="G14614" s="14"/>
    </row>
    <row r="14615" spans="7:7">
      <c r="G14615" s="14"/>
    </row>
    <row r="14616" spans="7:7">
      <c r="G14616" s="14"/>
    </row>
    <row r="14617" spans="7:7">
      <c r="G14617" s="14"/>
    </row>
    <row r="14618" spans="7:7">
      <c r="G14618" s="14"/>
    </row>
    <row r="14619" spans="7:7">
      <c r="G14619" s="14"/>
    </row>
    <row r="14620" spans="7:7">
      <c r="G14620" s="14"/>
    </row>
    <row r="14621" spans="7:7">
      <c r="G14621" s="14"/>
    </row>
    <row r="14622" spans="7:7">
      <c r="G14622" s="14"/>
    </row>
    <row r="14623" spans="7:7">
      <c r="G14623" s="14"/>
    </row>
    <row r="14624" spans="7:7">
      <c r="G14624" s="14"/>
    </row>
    <row r="14625" spans="7:7">
      <c r="G14625" s="14"/>
    </row>
    <row r="14626" spans="7:7">
      <c r="G14626" s="14"/>
    </row>
    <row r="14627" spans="7:7">
      <c r="G14627" s="14"/>
    </row>
    <row r="14628" spans="7:7">
      <c r="G14628" s="14"/>
    </row>
    <row r="14629" spans="7:7">
      <c r="G14629" s="14"/>
    </row>
    <row r="14630" spans="7:7">
      <c r="G14630" s="14"/>
    </row>
    <row r="14631" spans="7:7">
      <c r="G14631" s="14"/>
    </row>
    <row r="14632" spans="7:7">
      <c r="G14632" s="14"/>
    </row>
    <row r="14633" spans="7:7">
      <c r="G14633" s="14"/>
    </row>
    <row r="14634" spans="7:7">
      <c r="G14634" s="14"/>
    </row>
    <row r="14635" spans="7:7">
      <c r="G14635" s="14"/>
    </row>
    <row r="14636" spans="7:7">
      <c r="G14636" s="14"/>
    </row>
    <row r="14637" spans="7:7">
      <c r="G14637" s="14"/>
    </row>
    <row r="14638" spans="7:7">
      <c r="G14638" s="14"/>
    </row>
    <row r="14639" spans="7:7">
      <c r="G14639" s="14"/>
    </row>
    <row r="14640" spans="7:7">
      <c r="G14640" s="14"/>
    </row>
    <row r="14641" spans="7:7">
      <c r="G14641" s="14"/>
    </row>
    <row r="14642" spans="7:7">
      <c r="G14642" s="14"/>
    </row>
    <row r="14643" spans="7:7">
      <c r="G14643" s="14"/>
    </row>
    <row r="14644" spans="7:7">
      <c r="G14644" s="14"/>
    </row>
    <row r="14645" spans="7:7">
      <c r="G14645" s="14"/>
    </row>
    <row r="14646" spans="7:7">
      <c r="G14646" s="14"/>
    </row>
    <row r="14647" spans="7:7">
      <c r="G14647" s="14"/>
    </row>
    <row r="14648" spans="7:7">
      <c r="G14648" s="14"/>
    </row>
    <row r="14649" spans="7:7">
      <c r="G14649" s="14"/>
    </row>
    <row r="14650" spans="7:7">
      <c r="G14650" s="14"/>
    </row>
    <row r="14651" spans="7:7">
      <c r="G14651" s="14"/>
    </row>
    <row r="14652" spans="7:7">
      <c r="G14652" s="14"/>
    </row>
    <row r="14653" spans="7:7">
      <c r="G14653" s="14"/>
    </row>
    <row r="14654" spans="7:7">
      <c r="G14654" s="14"/>
    </row>
    <row r="14655" spans="7:7">
      <c r="G14655" s="14"/>
    </row>
    <row r="14656" spans="7:7">
      <c r="G14656" s="14"/>
    </row>
    <row r="14657" spans="7:7">
      <c r="G14657" s="14"/>
    </row>
    <row r="14658" spans="7:7">
      <c r="G14658" s="14"/>
    </row>
    <row r="14659" spans="7:7">
      <c r="G14659" s="14"/>
    </row>
    <row r="14660" spans="7:7">
      <c r="G14660" s="14"/>
    </row>
    <row r="14661" spans="7:7">
      <c r="G14661" s="14"/>
    </row>
    <row r="14662" spans="7:7">
      <c r="G14662" s="14"/>
    </row>
    <row r="14663" spans="7:7">
      <c r="G14663" s="14"/>
    </row>
    <row r="14664" spans="7:7">
      <c r="G14664" s="14"/>
    </row>
    <row r="14665" spans="7:7">
      <c r="G14665" s="14"/>
    </row>
    <row r="14666" spans="7:7">
      <c r="G14666" s="14"/>
    </row>
    <row r="14667" spans="7:7">
      <c r="G14667" s="14"/>
    </row>
    <row r="14668" spans="7:7">
      <c r="G14668" s="14"/>
    </row>
    <row r="14669" spans="7:7">
      <c r="G14669" s="14"/>
    </row>
    <row r="14670" spans="7:7">
      <c r="G14670" s="14"/>
    </row>
    <row r="14671" spans="7:7">
      <c r="G14671" s="14"/>
    </row>
    <row r="14672" spans="7:7">
      <c r="G14672" s="14"/>
    </row>
    <row r="14673" spans="7:7">
      <c r="G14673" s="14"/>
    </row>
    <row r="14674" spans="7:7">
      <c r="G14674" s="14"/>
    </row>
    <row r="14675" spans="7:7">
      <c r="G14675" s="14"/>
    </row>
    <row r="14676" spans="7:7">
      <c r="G14676" s="14"/>
    </row>
    <row r="14677" spans="7:7">
      <c r="G14677" s="14"/>
    </row>
    <row r="14678" spans="7:7">
      <c r="G14678" s="14"/>
    </row>
    <row r="14679" spans="7:7">
      <c r="G14679" s="14"/>
    </row>
    <row r="14680" spans="7:7">
      <c r="G14680" s="14"/>
    </row>
    <row r="14681" spans="7:7">
      <c r="G14681" s="14"/>
    </row>
    <row r="14682" spans="7:7">
      <c r="G14682" s="14"/>
    </row>
    <row r="14683" spans="7:7">
      <c r="G14683" s="14"/>
    </row>
    <row r="14684" spans="7:7">
      <c r="G14684" s="14"/>
    </row>
    <row r="14685" spans="7:7">
      <c r="G14685" s="14"/>
    </row>
    <row r="14686" spans="7:7">
      <c r="G14686" s="14"/>
    </row>
    <row r="14687" spans="7:7">
      <c r="G14687" s="14"/>
    </row>
    <row r="14688" spans="7:7">
      <c r="G14688" s="14"/>
    </row>
    <row r="14689" spans="7:7">
      <c r="G14689" s="14"/>
    </row>
    <row r="14690" spans="7:7">
      <c r="G14690" s="14"/>
    </row>
    <row r="14691" spans="7:7">
      <c r="G14691" s="14"/>
    </row>
    <row r="14692" spans="7:7">
      <c r="G14692" s="14"/>
    </row>
    <row r="14693" spans="7:7">
      <c r="G14693" s="14"/>
    </row>
    <row r="14694" spans="7:7">
      <c r="G14694" s="14"/>
    </row>
    <row r="14695" spans="7:7">
      <c r="G14695" s="14"/>
    </row>
    <row r="14696" spans="7:7">
      <c r="G14696" s="14"/>
    </row>
    <row r="14697" spans="7:7">
      <c r="G14697" s="14"/>
    </row>
    <row r="14698" spans="7:7">
      <c r="G14698" s="14"/>
    </row>
    <row r="14699" spans="7:7">
      <c r="G14699" s="14"/>
    </row>
    <row r="14700" spans="7:7">
      <c r="G14700" s="14"/>
    </row>
    <row r="14701" spans="7:7">
      <c r="G14701" s="14"/>
    </row>
    <row r="14702" spans="7:7">
      <c r="G14702" s="14"/>
    </row>
    <row r="14703" spans="7:7">
      <c r="G14703" s="14"/>
    </row>
    <row r="14704" spans="7:7">
      <c r="G14704" s="14"/>
    </row>
    <row r="14705" spans="7:7">
      <c r="G14705" s="14"/>
    </row>
    <row r="14706" spans="7:7">
      <c r="G14706" s="14"/>
    </row>
    <row r="14707" spans="7:7">
      <c r="G14707" s="14"/>
    </row>
    <row r="14708" spans="7:7">
      <c r="G14708" s="14"/>
    </row>
    <row r="14709" spans="7:7">
      <c r="G14709" s="14"/>
    </row>
    <row r="14710" spans="7:7">
      <c r="G14710" s="14"/>
    </row>
    <row r="14711" spans="7:7">
      <c r="G14711" s="14"/>
    </row>
    <row r="14712" spans="7:7">
      <c r="G14712" s="14"/>
    </row>
    <row r="14713" spans="7:7">
      <c r="G14713" s="14"/>
    </row>
    <row r="14714" spans="7:7">
      <c r="G14714" s="14"/>
    </row>
    <row r="14715" spans="7:7">
      <c r="G14715" s="14"/>
    </row>
    <row r="14716" spans="7:7">
      <c r="G14716" s="14"/>
    </row>
    <row r="14717" spans="7:7">
      <c r="G14717" s="14"/>
    </row>
    <row r="14718" spans="7:7">
      <c r="G14718" s="14"/>
    </row>
    <row r="14719" spans="7:7">
      <c r="G14719" s="14"/>
    </row>
    <row r="14720" spans="7:7">
      <c r="G14720" s="14"/>
    </row>
    <row r="14721" spans="7:7">
      <c r="G14721" s="14"/>
    </row>
    <row r="14722" spans="7:7">
      <c r="G14722" s="14"/>
    </row>
    <row r="14723" spans="7:7">
      <c r="G14723" s="14"/>
    </row>
    <row r="14724" spans="7:7">
      <c r="G14724" s="14"/>
    </row>
    <row r="14725" spans="7:7">
      <c r="G14725" s="14"/>
    </row>
    <row r="14726" spans="7:7">
      <c r="G14726" s="14"/>
    </row>
    <row r="14727" spans="7:7">
      <c r="G14727" s="14"/>
    </row>
    <row r="14728" spans="7:7">
      <c r="G14728" s="14"/>
    </row>
    <row r="14729" spans="7:7">
      <c r="G14729" s="14"/>
    </row>
    <row r="14730" spans="7:7">
      <c r="G14730" s="14"/>
    </row>
    <row r="14731" spans="7:7">
      <c r="G14731" s="14"/>
    </row>
    <row r="14732" spans="7:7">
      <c r="G14732" s="14"/>
    </row>
    <row r="14733" spans="7:7">
      <c r="G14733" s="14"/>
    </row>
    <row r="14734" spans="7:7">
      <c r="G14734" s="14"/>
    </row>
    <row r="14735" spans="7:7">
      <c r="G14735" s="14"/>
    </row>
    <row r="14736" spans="7:7">
      <c r="G14736" s="14"/>
    </row>
    <row r="14737" spans="7:7">
      <c r="G14737" s="14"/>
    </row>
    <row r="14738" spans="7:7">
      <c r="G14738" s="14"/>
    </row>
    <row r="14739" spans="7:7">
      <c r="G14739" s="14"/>
    </row>
    <row r="14740" spans="7:7">
      <c r="G14740" s="14"/>
    </row>
    <row r="14741" spans="7:7">
      <c r="G14741" s="14"/>
    </row>
    <row r="14742" spans="7:7">
      <c r="G14742" s="14"/>
    </row>
    <row r="14743" spans="7:7">
      <c r="G14743" s="14"/>
    </row>
    <row r="14744" spans="7:7">
      <c r="G14744" s="14"/>
    </row>
    <row r="14745" spans="7:7">
      <c r="G14745" s="14"/>
    </row>
    <row r="14746" spans="7:7">
      <c r="G14746" s="14"/>
    </row>
    <row r="14747" spans="7:7">
      <c r="G14747" s="14"/>
    </row>
    <row r="14748" spans="7:7">
      <c r="G14748" s="14"/>
    </row>
    <row r="14749" spans="7:7">
      <c r="G14749" s="14"/>
    </row>
    <row r="14750" spans="7:7">
      <c r="G14750" s="14"/>
    </row>
    <row r="14751" spans="7:7">
      <c r="G14751" s="14"/>
    </row>
    <row r="14752" spans="7:7">
      <c r="G14752" s="14"/>
    </row>
    <row r="14753" spans="7:7">
      <c r="G14753" s="14"/>
    </row>
    <row r="14754" spans="7:7">
      <c r="G14754" s="14"/>
    </row>
    <row r="14755" spans="7:7">
      <c r="G14755" s="14"/>
    </row>
    <row r="14756" spans="7:7">
      <c r="G14756" s="14"/>
    </row>
    <row r="14757" spans="7:7">
      <c r="G14757" s="14"/>
    </row>
    <row r="14758" spans="7:7">
      <c r="G14758" s="14"/>
    </row>
    <row r="14759" spans="7:7">
      <c r="G14759" s="14"/>
    </row>
    <row r="14760" spans="7:7">
      <c r="G14760" s="14"/>
    </row>
    <row r="14761" spans="7:7">
      <c r="G14761" s="14"/>
    </row>
    <row r="14762" spans="7:7">
      <c r="G14762" s="14"/>
    </row>
    <row r="14763" spans="7:7">
      <c r="G14763" s="14"/>
    </row>
    <row r="14764" spans="7:7">
      <c r="G14764" s="14"/>
    </row>
    <row r="14765" spans="7:7">
      <c r="G14765" s="14"/>
    </row>
    <row r="14766" spans="7:7">
      <c r="G14766" s="14"/>
    </row>
    <row r="14767" spans="7:7">
      <c r="G14767" s="14"/>
    </row>
    <row r="14768" spans="7:7">
      <c r="G14768" s="14"/>
    </row>
    <row r="14769" spans="7:7">
      <c r="G14769" s="14"/>
    </row>
    <row r="14770" spans="7:7">
      <c r="G14770" s="14"/>
    </row>
    <row r="14771" spans="7:7">
      <c r="G14771" s="14"/>
    </row>
    <row r="14772" spans="7:7">
      <c r="G14772" s="14"/>
    </row>
    <row r="14773" spans="7:7">
      <c r="G14773" s="14"/>
    </row>
    <row r="14774" spans="7:7">
      <c r="G14774" s="14"/>
    </row>
    <row r="14775" spans="7:7">
      <c r="G14775" s="14"/>
    </row>
    <row r="14776" spans="7:7">
      <c r="G14776" s="14"/>
    </row>
    <row r="14777" spans="7:7">
      <c r="G14777" s="14"/>
    </row>
    <row r="14778" spans="7:7">
      <c r="G14778" s="14"/>
    </row>
    <row r="14779" spans="7:7">
      <c r="G14779" s="14"/>
    </row>
    <row r="14780" spans="7:7">
      <c r="G14780" s="14"/>
    </row>
    <row r="14781" spans="7:7">
      <c r="G14781" s="14"/>
    </row>
    <row r="14782" spans="7:7">
      <c r="G14782" s="14"/>
    </row>
    <row r="14783" spans="7:7">
      <c r="G14783" s="14"/>
    </row>
    <row r="14784" spans="7:7">
      <c r="G14784" s="14"/>
    </row>
    <row r="14785" spans="7:7">
      <c r="G14785" s="14"/>
    </row>
    <row r="14786" spans="7:7">
      <c r="G14786" s="14"/>
    </row>
    <row r="14787" spans="7:7">
      <c r="G14787" s="14"/>
    </row>
    <row r="14788" spans="7:7">
      <c r="G14788" s="14"/>
    </row>
    <row r="14789" spans="7:7">
      <c r="G14789" s="14"/>
    </row>
    <row r="14790" spans="7:7">
      <c r="G14790" s="14"/>
    </row>
    <row r="14791" spans="7:7">
      <c r="G14791" s="14"/>
    </row>
    <row r="14792" spans="7:7">
      <c r="G14792" s="14"/>
    </row>
    <row r="14793" spans="7:7">
      <c r="G14793" s="14"/>
    </row>
    <row r="14794" spans="7:7">
      <c r="G14794" s="14"/>
    </row>
    <row r="14795" spans="7:7">
      <c r="G14795" s="14"/>
    </row>
    <row r="14796" spans="7:7">
      <c r="G14796" s="14"/>
    </row>
    <row r="14797" spans="7:7">
      <c r="G14797" s="14"/>
    </row>
    <row r="14798" spans="7:7">
      <c r="G14798" s="14"/>
    </row>
    <row r="14799" spans="7:7">
      <c r="G14799" s="14"/>
    </row>
    <row r="14800" spans="7:7">
      <c r="G14800" s="14"/>
    </row>
    <row r="14801" spans="7:7">
      <c r="G14801" s="14"/>
    </row>
    <row r="14802" spans="7:7">
      <c r="G14802" s="14"/>
    </row>
    <row r="14803" spans="7:7">
      <c r="G14803" s="14"/>
    </row>
    <row r="14804" spans="7:7">
      <c r="G14804" s="14"/>
    </row>
    <row r="14805" spans="7:7">
      <c r="G14805" s="14"/>
    </row>
    <row r="14806" spans="7:7">
      <c r="G14806" s="14"/>
    </row>
    <row r="14807" spans="7:7">
      <c r="G14807" s="14"/>
    </row>
    <row r="14808" spans="7:7">
      <c r="G14808" s="14"/>
    </row>
    <row r="14809" spans="7:7">
      <c r="G14809" s="14"/>
    </row>
    <row r="14810" spans="7:7">
      <c r="G14810" s="14"/>
    </row>
    <row r="14811" spans="7:7">
      <c r="G14811" s="14"/>
    </row>
    <row r="14812" spans="7:7">
      <c r="G14812" s="14"/>
    </row>
    <row r="14813" spans="7:7">
      <c r="G14813" s="14"/>
    </row>
    <row r="14814" spans="7:7">
      <c r="G14814" s="14"/>
    </row>
    <row r="14815" spans="7:7">
      <c r="G14815" s="14"/>
    </row>
    <row r="14816" spans="7:7">
      <c r="G14816" s="14"/>
    </row>
    <row r="14817" spans="7:7">
      <c r="G14817" s="14"/>
    </row>
    <row r="14818" spans="7:7">
      <c r="G14818" s="14"/>
    </row>
    <row r="14819" spans="7:7">
      <c r="G14819" s="14"/>
    </row>
    <row r="14820" spans="7:7">
      <c r="G14820" s="14"/>
    </row>
    <row r="14821" spans="7:7">
      <c r="G14821" s="14"/>
    </row>
    <row r="14822" spans="7:7">
      <c r="G14822" s="14"/>
    </row>
    <row r="14823" spans="7:7">
      <c r="G14823" s="14"/>
    </row>
    <row r="14824" spans="7:7">
      <c r="G14824" s="14"/>
    </row>
    <row r="14825" spans="7:7">
      <c r="G14825" s="14"/>
    </row>
    <row r="14826" spans="7:7">
      <c r="G14826" s="14"/>
    </row>
    <row r="14827" spans="7:7">
      <c r="G14827" s="14"/>
    </row>
    <row r="14828" spans="7:7">
      <c r="G14828" s="14"/>
    </row>
    <row r="14829" spans="7:7">
      <c r="G14829" s="14"/>
    </row>
    <row r="14830" spans="7:7">
      <c r="G14830" s="14"/>
    </row>
    <row r="14831" spans="7:7">
      <c r="G14831" s="14"/>
    </row>
    <row r="14832" spans="7:7">
      <c r="G14832" s="14"/>
    </row>
    <row r="14833" spans="7:7">
      <c r="G14833" s="14"/>
    </row>
    <row r="14834" spans="7:7">
      <c r="G14834" s="14"/>
    </row>
    <row r="14835" spans="7:7">
      <c r="G14835" s="14"/>
    </row>
    <row r="14836" spans="7:7">
      <c r="G14836" s="14"/>
    </row>
    <row r="14837" spans="7:7">
      <c r="G14837" s="14"/>
    </row>
    <row r="14838" spans="7:7">
      <c r="G14838" s="14"/>
    </row>
    <row r="14839" spans="7:7">
      <c r="G14839" s="14"/>
    </row>
    <row r="14840" spans="7:7">
      <c r="G14840" s="14"/>
    </row>
    <row r="14841" spans="7:7">
      <c r="G14841" s="14"/>
    </row>
    <row r="14842" spans="7:7">
      <c r="G14842" s="14"/>
    </row>
    <row r="14843" spans="7:7">
      <c r="G14843" s="14"/>
    </row>
    <row r="14844" spans="7:7">
      <c r="G14844" s="14"/>
    </row>
    <row r="14845" spans="7:7">
      <c r="G14845" s="14"/>
    </row>
    <row r="14846" spans="7:7">
      <c r="G14846" s="14"/>
    </row>
    <row r="14847" spans="7:7">
      <c r="G14847" s="14"/>
    </row>
    <row r="14848" spans="7:7">
      <c r="G14848" s="14"/>
    </row>
    <row r="14849" spans="7:7">
      <c r="G14849" s="14"/>
    </row>
    <row r="14850" spans="7:7">
      <c r="G14850" s="14"/>
    </row>
    <row r="14851" spans="7:7">
      <c r="G14851" s="14"/>
    </row>
    <row r="14852" spans="7:7">
      <c r="G14852" s="14"/>
    </row>
    <row r="14853" spans="7:7">
      <c r="G14853" s="14"/>
    </row>
    <row r="14854" spans="7:7">
      <c r="G14854" s="14"/>
    </row>
    <row r="14855" spans="7:7">
      <c r="G14855" s="14"/>
    </row>
    <row r="14856" spans="7:7">
      <c r="G14856" s="14"/>
    </row>
    <row r="14857" spans="7:7">
      <c r="G14857" s="14"/>
    </row>
    <row r="14858" spans="7:7">
      <c r="G14858" s="14"/>
    </row>
    <row r="14859" spans="7:7">
      <c r="G14859" s="14"/>
    </row>
    <row r="14860" spans="7:7">
      <c r="G14860" s="14"/>
    </row>
    <row r="14861" spans="7:7">
      <c r="G14861" s="14"/>
    </row>
    <row r="14862" spans="7:7">
      <c r="G14862" s="14"/>
    </row>
    <row r="14863" spans="7:7">
      <c r="G14863" s="14"/>
    </row>
    <row r="14864" spans="7:7">
      <c r="G14864" s="14"/>
    </row>
    <row r="14865" spans="7:7">
      <c r="G14865" s="14"/>
    </row>
    <row r="14866" spans="7:7">
      <c r="G14866" s="14"/>
    </row>
    <row r="14867" spans="7:7">
      <c r="G14867" s="14"/>
    </row>
    <row r="14868" spans="7:7">
      <c r="G14868" s="14"/>
    </row>
    <row r="14869" spans="7:7">
      <c r="G14869" s="14"/>
    </row>
    <row r="14870" spans="7:7">
      <c r="G14870" s="14"/>
    </row>
    <row r="14871" spans="7:7">
      <c r="G14871" s="14"/>
    </row>
    <row r="14872" spans="7:7">
      <c r="G14872" s="14"/>
    </row>
    <row r="14873" spans="7:7">
      <c r="G14873" s="14"/>
    </row>
    <row r="14874" spans="7:7">
      <c r="G14874" s="14"/>
    </row>
    <row r="14875" spans="7:7">
      <c r="G14875" s="14"/>
    </row>
    <row r="14876" spans="7:7">
      <c r="G14876" s="14"/>
    </row>
    <row r="14877" spans="7:7">
      <c r="G14877" s="14"/>
    </row>
    <row r="14878" spans="7:7">
      <c r="G14878" s="14"/>
    </row>
    <row r="14879" spans="7:7">
      <c r="G14879" s="14"/>
    </row>
    <row r="14880" spans="7:7">
      <c r="G14880" s="14"/>
    </row>
    <row r="14881" spans="7:7">
      <c r="G14881" s="14"/>
    </row>
    <row r="14882" spans="7:7">
      <c r="G14882" s="14"/>
    </row>
    <row r="14883" spans="7:7">
      <c r="G14883" s="14"/>
    </row>
    <row r="14884" spans="7:7">
      <c r="G14884" s="14"/>
    </row>
    <row r="14885" spans="7:7">
      <c r="G14885" s="14"/>
    </row>
    <row r="14886" spans="7:7">
      <c r="G14886" s="14"/>
    </row>
    <row r="14887" spans="7:7">
      <c r="G14887" s="14"/>
    </row>
    <row r="14888" spans="7:7">
      <c r="G14888" s="14"/>
    </row>
    <row r="14889" spans="7:7">
      <c r="G14889" s="14"/>
    </row>
    <row r="14890" spans="7:7">
      <c r="G14890" s="14"/>
    </row>
    <row r="14891" spans="7:7">
      <c r="G14891" s="14"/>
    </row>
    <row r="14892" spans="7:7">
      <c r="G14892" s="14"/>
    </row>
    <row r="14893" spans="7:7">
      <c r="G14893" s="14"/>
    </row>
    <row r="14894" spans="7:7">
      <c r="G14894" s="14"/>
    </row>
    <row r="14895" spans="7:7">
      <c r="G14895" s="14"/>
    </row>
    <row r="14896" spans="7:7">
      <c r="G14896" s="14"/>
    </row>
    <row r="14897" spans="7:7">
      <c r="G14897" s="14"/>
    </row>
    <row r="14898" spans="7:7">
      <c r="G14898" s="14"/>
    </row>
    <row r="14899" spans="7:7">
      <c r="G14899" s="14"/>
    </row>
    <row r="14900" spans="7:7">
      <c r="G14900" s="14"/>
    </row>
    <row r="14901" spans="7:7">
      <c r="G14901" s="14"/>
    </row>
    <row r="14902" spans="7:7">
      <c r="G14902" s="14"/>
    </row>
    <row r="14903" spans="7:7">
      <c r="G14903" s="14"/>
    </row>
    <row r="14904" spans="7:7">
      <c r="G14904" s="14"/>
    </row>
    <row r="14905" spans="7:7">
      <c r="G14905" s="14"/>
    </row>
    <row r="14906" spans="7:7">
      <c r="G14906" s="14"/>
    </row>
    <row r="14907" spans="7:7">
      <c r="G14907" s="14"/>
    </row>
    <row r="14908" spans="7:7">
      <c r="G14908" s="14"/>
    </row>
    <row r="14909" spans="7:7">
      <c r="G14909" s="14"/>
    </row>
    <row r="14910" spans="7:7">
      <c r="G14910" s="14"/>
    </row>
    <row r="14911" spans="7:7">
      <c r="G14911" s="14"/>
    </row>
    <row r="14912" spans="7:7">
      <c r="G14912" s="14"/>
    </row>
    <row r="14913" spans="7:7">
      <c r="G14913" s="14"/>
    </row>
    <row r="14914" spans="7:7">
      <c r="G14914" s="14"/>
    </row>
    <row r="14915" spans="7:7">
      <c r="G14915" s="14"/>
    </row>
    <row r="14916" spans="7:7">
      <c r="G14916" s="14"/>
    </row>
    <row r="14917" spans="7:7">
      <c r="G14917" s="14"/>
    </row>
    <row r="14918" spans="7:7">
      <c r="G14918" s="14"/>
    </row>
    <row r="14919" spans="7:7">
      <c r="G14919" s="14"/>
    </row>
    <row r="14920" spans="7:7">
      <c r="G14920" s="14"/>
    </row>
    <row r="14921" spans="7:7">
      <c r="G14921" s="14"/>
    </row>
    <row r="14922" spans="7:7">
      <c r="G14922" s="14"/>
    </row>
    <row r="14923" spans="7:7">
      <c r="G14923" s="14"/>
    </row>
    <row r="14924" spans="7:7">
      <c r="G14924" s="14"/>
    </row>
    <row r="14925" spans="7:7">
      <c r="G14925" s="14"/>
    </row>
    <row r="14926" spans="7:7">
      <c r="G14926" s="14"/>
    </row>
    <row r="14927" spans="7:7">
      <c r="G14927" s="14"/>
    </row>
    <row r="14928" spans="7:7">
      <c r="G14928" s="14"/>
    </row>
    <row r="14929" spans="7:7">
      <c r="G14929" s="14"/>
    </row>
    <row r="14930" spans="7:7">
      <c r="G14930" s="14"/>
    </row>
    <row r="14931" spans="7:7">
      <c r="G14931" s="14"/>
    </row>
    <row r="14932" spans="7:7">
      <c r="G14932" s="14"/>
    </row>
    <row r="14933" spans="7:7">
      <c r="G14933" s="14"/>
    </row>
    <row r="14934" spans="7:7">
      <c r="G14934" s="14"/>
    </row>
    <row r="14935" spans="7:7">
      <c r="G14935" s="14"/>
    </row>
    <row r="14936" spans="7:7">
      <c r="G14936" s="14"/>
    </row>
    <row r="14937" spans="7:7">
      <c r="G14937" s="14"/>
    </row>
    <row r="14938" spans="7:7">
      <c r="G14938" s="14"/>
    </row>
    <row r="14939" spans="7:7">
      <c r="G14939" s="14"/>
    </row>
    <row r="14940" spans="7:7">
      <c r="G14940" s="14"/>
    </row>
    <row r="14941" spans="7:7">
      <c r="G14941" s="14"/>
    </row>
    <row r="14942" spans="7:7">
      <c r="G14942" s="14"/>
    </row>
    <row r="14943" spans="7:7">
      <c r="G14943" s="14"/>
    </row>
    <row r="14944" spans="7:7">
      <c r="G14944" s="14"/>
    </row>
    <row r="14945" spans="7:7">
      <c r="G14945" s="14"/>
    </row>
    <row r="14946" spans="7:7">
      <c r="G14946" s="14"/>
    </row>
    <row r="14947" spans="7:7">
      <c r="G14947" s="14"/>
    </row>
    <row r="14948" spans="7:7">
      <c r="G14948" s="14"/>
    </row>
    <row r="14949" spans="7:7">
      <c r="G14949" s="14"/>
    </row>
    <row r="14950" spans="7:7">
      <c r="G14950" s="14"/>
    </row>
    <row r="14951" spans="7:7">
      <c r="G14951" s="14"/>
    </row>
    <row r="14952" spans="7:7">
      <c r="G14952" s="14"/>
    </row>
    <row r="14953" spans="7:7">
      <c r="G14953" s="14"/>
    </row>
    <row r="14954" spans="7:7">
      <c r="G14954" s="14"/>
    </row>
    <row r="14955" spans="7:7">
      <c r="G14955" s="14"/>
    </row>
    <row r="14956" spans="7:7">
      <c r="G14956" s="14"/>
    </row>
    <row r="14957" spans="7:7">
      <c r="G14957" s="14"/>
    </row>
    <row r="14958" spans="7:7">
      <c r="G14958" s="14"/>
    </row>
    <row r="14959" spans="7:7">
      <c r="G14959" s="14"/>
    </row>
    <row r="14960" spans="7:7">
      <c r="G14960" s="14"/>
    </row>
    <row r="14961" spans="7:7">
      <c r="G14961" s="14"/>
    </row>
    <row r="14962" spans="7:7">
      <c r="G14962" s="14"/>
    </row>
    <row r="14963" spans="7:7">
      <c r="G14963" s="14"/>
    </row>
    <row r="14964" spans="7:7">
      <c r="G14964" s="14"/>
    </row>
    <row r="14965" spans="7:7">
      <c r="G14965" s="14"/>
    </row>
    <row r="14966" spans="7:7">
      <c r="G14966" s="14"/>
    </row>
    <row r="14967" spans="7:7">
      <c r="G14967" s="14"/>
    </row>
    <row r="14968" spans="7:7">
      <c r="G14968" s="14"/>
    </row>
    <row r="14969" spans="7:7">
      <c r="G14969" s="14"/>
    </row>
    <row r="14970" spans="7:7">
      <c r="G14970" s="14"/>
    </row>
    <row r="14971" spans="7:7">
      <c r="G14971" s="14"/>
    </row>
    <row r="14972" spans="7:7">
      <c r="G14972" s="14"/>
    </row>
    <row r="14973" spans="7:7">
      <c r="G14973" s="14"/>
    </row>
    <row r="14974" spans="7:7">
      <c r="G14974" s="14"/>
    </row>
    <row r="14975" spans="7:7">
      <c r="G14975" s="14"/>
    </row>
    <row r="14976" spans="7:7">
      <c r="G14976" s="14"/>
    </row>
    <row r="14977" spans="7:7">
      <c r="G14977" s="14"/>
    </row>
    <row r="14978" spans="7:7">
      <c r="G14978" s="14"/>
    </row>
    <row r="14979" spans="7:7">
      <c r="G14979" s="14"/>
    </row>
    <row r="14980" spans="7:7">
      <c r="G14980" s="14"/>
    </row>
    <row r="14981" spans="7:7">
      <c r="G14981" s="14"/>
    </row>
    <row r="14982" spans="7:7">
      <c r="G14982" s="14"/>
    </row>
    <row r="14983" spans="7:7">
      <c r="G14983" s="14"/>
    </row>
    <row r="14984" spans="7:7">
      <c r="G14984" s="14"/>
    </row>
    <row r="14985" spans="7:7">
      <c r="G14985" s="14"/>
    </row>
    <row r="14986" spans="7:7">
      <c r="G14986" s="14"/>
    </row>
    <row r="14987" spans="7:7">
      <c r="G14987" s="14"/>
    </row>
    <row r="14988" spans="7:7">
      <c r="G14988" s="14"/>
    </row>
    <row r="14989" spans="7:7">
      <c r="G14989" s="14"/>
    </row>
    <row r="14990" spans="7:7">
      <c r="G14990" s="14"/>
    </row>
    <row r="14991" spans="7:7">
      <c r="G14991" s="14"/>
    </row>
    <row r="14992" spans="7:7">
      <c r="G14992" s="14"/>
    </row>
    <row r="14993" spans="7:7">
      <c r="G14993" s="14"/>
    </row>
    <row r="14994" spans="7:7">
      <c r="G14994" s="14"/>
    </row>
    <row r="14995" spans="7:7">
      <c r="G14995" s="14"/>
    </row>
    <row r="14996" spans="7:7">
      <c r="G14996" s="14"/>
    </row>
    <row r="14997" spans="7:7">
      <c r="G14997" s="14"/>
    </row>
    <row r="14998" spans="7:7">
      <c r="G14998" s="14"/>
    </row>
    <row r="14999" spans="7:7">
      <c r="G14999" s="14"/>
    </row>
    <row r="15000" spans="7:7">
      <c r="G15000" s="14"/>
    </row>
    <row r="15001" spans="7:7">
      <c r="G15001" s="14"/>
    </row>
    <row r="15002" spans="7:7">
      <c r="G15002" s="14"/>
    </row>
    <row r="15003" spans="7:7">
      <c r="G15003" s="14"/>
    </row>
    <row r="15004" spans="7:7">
      <c r="G15004" s="14"/>
    </row>
    <row r="15005" spans="7:7">
      <c r="G15005" s="14"/>
    </row>
    <row r="15006" spans="7:7">
      <c r="G15006" s="14"/>
    </row>
    <row r="15007" spans="7:7">
      <c r="G15007" s="14"/>
    </row>
    <row r="15008" spans="7:7">
      <c r="G15008" s="14"/>
    </row>
    <row r="15009" spans="7:7">
      <c r="G15009" s="14"/>
    </row>
    <row r="15010" spans="7:7">
      <c r="G15010" s="14"/>
    </row>
    <row r="15011" spans="7:7">
      <c r="G15011" s="14"/>
    </row>
    <row r="15012" spans="7:7">
      <c r="G15012" s="14"/>
    </row>
    <row r="15013" spans="7:7">
      <c r="G15013" s="14"/>
    </row>
    <row r="15014" spans="7:7">
      <c r="G15014" s="14"/>
    </row>
    <row r="15015" spans="7:7">
      <c r="G15015" s="14"/>
    </row>
    <row r="15016" spans="7:7">
      <c r="G15016" s="14"/>
    </row>
    <row r="15017" spans="7:7">
      <c r="G15017" s="14"/>
    </row>
    <row r="15018" spans="7:7">
      <c r="G15018" s="14"/>
    </row>
    <row r="15019" spans="7:7">
      <c r="G15019" s="14"/>
    </row>
    <row r="15020" spans="7:7">
      <c r="G15020" s="14"/>
    </row>
    <row r="15021" spans="7:7">
      <c r="G15021" s="14"/>
    </row>
    <row r="15022" spans="7:7">
      <c r="G15022" s="14"/>
    </row>
    <row r="15023" spans="7:7">
      <c r="G15023" s="14"/>
    </row>
    <row r="15024" spans="7:7">
      <c r="G15024" s="14"/>
    </row>
    <row r="15025" spans="7:7">
      <c r="G15025" s="14"/>
    </row>
    <row r="15026" spans="7:7">
      <c r="G15026" s="14"/>
    </row>
    <row r="15027" spans="7:7">
      <c r="G15027" s="14"/>
    </row>
    <row r="15028" spans="7:7">
      <c r="G15028" s="14"/>
    </row>
    <row r="15029" spans="7:7">
      <c r="G15029" s="14"/>
    </row>
    <row r="15030" spans="7:7">
      <c r="G15030" s="14"/>
    </row>
    <row r="15031" spans="7:7">
      <c r="G15031" s="14"/>
    </row>
    <row r="15032" spans="7:7">
      <c r="G15032" s="14"/>
    </row>
    <row r="15033" spans="7:7">
      <c r="G15033" s="14"/>
    </row>
    <row r="15034" spans="7:7">
      <c r="G15034" s="14"/>
    </row>
    <row r="15035" spans="7:7">
      <c r="G15035" s="14"/>
    </row>
    <row r="15036" spans="7:7">
      <c r="G15036" s="14"/>
    </row>
    <row r="15037" spans="7:7">
      <c r="G15037" s="14"/>
    </row>
    <row r="15038" spans="7:7">
      <c r="G15038" s="14"/>
    </row>
    <row r="15039" spans="7:7">
      <c r="G15039" s="14"/>
    </row>
    <row r="15040" spans="7:7">
      <c r="G15040" s="14"/>
    </row>
    <row r="15041" spans="7:7">
      <c r="G15041" s="14"/>
    </row>
    <row r="15042" spans="7:7">
      <c r="G15042" s="14"/>
    </row>
    <row r="15043" spans="7:7">
      <c r="G15043" s="14"/>
    </row>
    <row r="15044" spans="7:7">
      <c r="G15044" s="14"/>
    </row>
    <row r="15045" spans="7:7">
      <c r="G15045" s="14"/>
    </row>
    <row r="15046" spans="7:7">
      <c r="G15046" s="14"/>
    </row>
    <row r="15047" spans="7:7">
      <c r="G15047" s="14"/>
    </row>
    <row r="15048" spans="7:7">
      <c r="G15048" s="14"/>
    </row>
    <row r="15049" spans="7:7">
      <c r="G15049" s="14"/>
    </row>
    <row r="15050" spans="7:7">
      <c r="G15050" s="14"/>
    </row>
    <row r="15051" spans="7:7">
      <c r="G15051" s="14"/>
    </row>
    <row r="15052" spans="7:7">
      <c r="G15052" s="14"/>
    </row>
    <row r="15053" spans="7:7">
      <c r="G15053" s="14"/>
    </row>
    <row r="15054" spans="7:7">
      <c r="G15054" s="14"/>
    </row>
    <row r="15055" spans="7:7">
      <c r="G15055" s="14"/>
    </row>
    <row r="15056" spans="7:7">
      <c r="G15056" s="14"/>
    </row>
    <row r="15057" spans="7:7">
      <c r="G15057" s="14"/>
    </row>
    <row r="15058" spans="7:7">
      <c r="G15058" s="14"/>
    </row>
    <row r="15059" spans="7:7">
      <c r="G15059" s="14"/>
    </row>
    <row r="15060" spans="7:7">
      <c r="G15060" s="14"/>
    </row>
    <row r="15061" spans="7:7">
      <c r="G15061" s="14"/>
    </row>
    <row r="15062" spans="7:7">
      <c r="G15062" s="14"/>
    </row>
    <row r="15063" spans="7:7">
      <c r="G15063" s="14"/>
    </row>
    <row r="15064" spans="7:7">
      <c r="G15064" s="14"/>
    </row>
    <row r="15065" spans="7:7">
      <c r="G15065" s="14"/>
    </row>
    <row r="15066" spans="7:7">
      <c r="G15066" s="14"/>
    </row>
    <row r="15067" spans="7:7">
      <c r="G15067" s="14"/>
    </row>
    <row r="15068" spans="7:7">
      <c r="G15068" s="14"/>
    </row>
    <row r="15069" spans="7:7">
      <c r="G15069" s="14"/>
    </row>
    <row r="15070" spans="7:7">
      <c r="G15070" s="14"/>
    </row>
    <row r="15071" spans="7:7">
      <c r="G15071" s="14"/>
    </row>
    <row r="15072" spans="7:7">
      <c r="G15072" s="14"/>
    </row>
    <row r="15073" spans="7:7">
      <c r="G15073" s="14"/>
    </row>
    <row r="15074" spans="7:7">
      <c r="G15074" s="14"/>
    </row>
    <row r="15075" spans="7:7">
      <c r="G15075" s="14"/>
    </row>
    <row r="15076" spans="7:7">
      <c r="G15076" s="14"/>
    </row>
    <row r="15077" spans="7:7">
      <c r="G15077" s="14"/>
    </row>
    <row r="15078" spans="7:7">
      <c r="G15078" s="14"/>
    </row>
    <row r="15079" spans="7:7">
      <c r="G15079" s="14"/>
    </row>
    <row r="15080" spans="7:7">
      <c r="G15080" s="14"/>
    </row>
    <row r="15081" spans="7:7">
      <c r="G15081" s="14"/>
    </row>
    <row r="15082" spans="7:7">
      <c r="G15082" s="14"/>
    </row>
    <row r="15083" spans="7:7">
      <c r="G15083" s="14"/>
    </row>
    <row r="15084" spans="7:7">
      <c r="G15084" s="14"/>
    </row>
    <row r="15085" spans="7:7">
      <c r="G15085" s="14"/>
    </row>
    <row r="15086" spans="7:7">
      <c r="G15086" s="14"/>
    </row>
    <row r="15087" spans="7:7">
      <c r="G15087" s="14"/>
    </row>
    <row r="15088" spans="7:7">
      <c r="G15088" s="14"/>
    </row>
    <row r="15089" spans="7:7">
      <c r="G15089" s="14"/>
    </row>
    <row r="15090" spans="7:7">
      <c r="G15090" s="14"/>
    </row>
    <row r="15091" spans="7:7">
      <c r="G15091" s="14"/>
    </row>
    <row r="15092" spans="7:7">
      <c r="G15092" s="14"/>
    </row>
    <row r="15093" spans="7:7">
      <c r="G15093" s="14"/>
    </row>
    <row r="15094" spans="7:7">
      <c r="G15094" s="14"/>
    </row>
    <row r="15095" spans="7:7">
      <c r="G15095" s="14"/>
    </row>
    <row r="15096" spans="7:7">
      <c r="G15096" s="14"/>
    </row>
    <row r="15097" spans="7:7">
      <c r="G15097" s="14"/>
    </row>
    <row r="15098" spans="7:7">
      <c r="G15098" s="14"/>
    </row>
    <row r="15099" spans="7:7">
      <c r="G15099" s="14"/>
    </row>
    <row r="15100" spans="7:7">
      <c r="G15100" s="14"/>
    </row>
    <row r="15101" spans="7:7">
      <c r="G15101" s="14"/>
    </row>
    <row r="15102" spans="7:7">
      <c r="G15102" s="14"/>
    </row>
    <row r="15103" spans="7:7">
      <c r="G15103" s="14"/>
    </row>
    <row r="15104" spans="7:7">
      <c r="G15104" s="14"/>
    </row>
    <row r="15105" spans="7:7">
      <c r="G15105" s="14"/>
    </row>
    <row r="15106" spans="7:7">
      <c r="G15106" s="14"/>
    </row>
    <row r="15107" spans="7:7">
      <c r="G15107" s="14"/>
    </row>
    <row r="15108" spans="7:7">
      <c r="G15108" s="14"/>
    </row>
    <row r="15109" spans="7:7">
      <c r="G15109" s="14"/>
    </row>
    <row r="15110" spans="7:7">
      <c r="G15110" s="14"/>
    </row>
    <row r="15111" spans="7:7">
      <c r="G15111" s="14"/>
    </row>
    <row r="15112" spans="7:7">
      <c r="G15112" s="14"/>
    </row>
    <row r="15113" spans="7:7">
      <c r="G15113" s="14"/>
    </row>
    <row r="15114" spans="7:7">
      <c r="G15114" s="14"/>
    </row>
    <row r="15115" spans="7:7">
      <c r="G15115" s="14"/>
    </row>
    <row r="15116" spans="7:7">
      <c r="G15116" s="14"/>
    </row>
    <row r="15117" spans="7:7">
      <c r="G15117" s="14"/>
    </row>
    <row r="15118" spans="7:7">
      <c r="G15118" s="14"/>
    </row>
    <row r="15119" spans="7:7">
      <c r="G15119" s="14"/>
    </row>
    <row r="15120" spans="7:7">
      <c r="G15120" s="14"/>
    </row>
    <row r="15121" spans="7:7">
      <c r="G15121" s="14"/>
    </row>
    <row r="15122" spans="7:7">
      <c r="G15122" s="14"/>
    </row>
    <row r="15123" spans="7:7">
      <c r="G15123" s="14"/>
    </row>
    <row r="15124" spans="7:7">
      <c r="G15124" s="14"/>
    </row>
    <row r="15125" spans="7:7">
      <c r="G15125" s="14"/>
    </row>
    <row r="15126" spans="7:7">
      <c r="G15126" s="14"/>
    </row>
    <row r="15127" spans="7:7">
      <c r="G15127" s="14"/>
    </row>
    <row r="15128" spans="7:7">
      <c r="G15128" s="14"/>
    </row>
    <row r="15129" spans="7:7">
      <c r="G15129" s="14"/>
    </row>
    <row r="15130" spans="7:7">
      <c r="G15130" s="14"/>
    </row>
    <row r="15131" spans="7:7">
      <c r="G15131" s="14"/>
    </row>
    <row r="15132" spans="7:7">
      <c r="G15132" s="14"/>
    </row>
    <row r="15133" spans="7:7">
      <c r="G15133" s="14"/>
    </row>
    <row r="15134" spans="7:7">
      <c r="G15134" s="14"/>
    </row>
    <row r="15135" spans="7:7">
      <c r="G15135" s="14"/>
    </row>
    <row r="15136" spans="7:7">
      <c r="G15136" s="14"/>
    </row>
    <row r="15137" spans="7:7">
      <c r="G15137" s="14"/>
    </row>
    <row r="15138" spans="7:7">
      <c r="G15138" s="14"/>
    </row>
    <row r="15139" spans="7:7">
      <c r="G15139" s="14"/>
    </row>
    <row r="15140" spans="7:7">
      <c r="G15140" s="14"/>
    </row>
    <row r="15141" spans="7:7">
      <c r="G15141" s="14"/>
    </row>
    <row r="15142" spans="7:7">
      <c r="G15142" s="14"/>
    </row>
    <row r="15143" spans="7:7">
      <c r="G15143" s="14"/>
    </row>
    <row r="15144" spans="7:7">
      <c r="G15144" s="14"/>
    </row>
    <row r="15145" spans="7:7">
      <c r="G15145" s="14"/>
    </row>
    <row r="15146" spans="7:7">
      <c r="G15146" s="14"/>
    </row>
    <row r="15147" spans="7:7">
      <c r="G15147" s="14"/>
    </row>
    <row r="15148" spans="7:7">
      <c r="G15148" s="14"/>
    </row>
    <row r="15149" spans="7:7">
      <c r="G15149" s="14"/>
    </row>
    <row r="15150" spans="7:7">
      <c r="G15150" s="14"/>
    </row>
    <row r="15151" spans="7:7">
      <c r="G15151" s="14"/>
    </row>
    <row r="15152" spans="7:7">
      <c r="G15152" s="14"/>
    </row>
    <row r="15153" spans="7:7">
      <c r="G15153" s="14"/>
    </row>
    <row r="15154" spans="7:7">
      <c r="G15154" s="14"/>
    </row>
    <row r="15155" spans="7:7">
      <c r="G15155" s="14"/>
    </row>
    <row r="15156" spans="7:7">
      <c r="G15156" s="14"/>
    </row>
    <row r="15157" spans="7:7">
      <c r="G15157" s="14"/>
    </row>
    <row r="15158" spans="7:7">
      <c r="G15158" s="14"/>
    </row>
    <row r="15159" spans="7:7">
      <c r="G15159" s="14"/>
    </row>
    <row r="15160" spans="7:7">
      <c r="G15160" s="14"/>
    </row>
    <row r="15161" spans="7:7">
      <c r="G15161" s="14"/>
    </row>
    <row r="15162" spans="7:7">
      <c r="G15162" s="14"/>
    </row>
    <row r="15163" spans="7:7">
      <c r="G15163" s="14"/>
    </row>
    <row r="15164" spans="7:7">
      <c r="G15164" s="14"/>
    </row>
    <row r="15165" spans="7:7">
      <c r="G15165" s="14"/>
    </row>
    <row r="15166" spans="7:7">
      <c r="G15166" s="14"/>
    </row>
    <row r="15167" spans="7:7">
      <c r="G15167" s="14"/>
    </row>
    <row r="15168" spans="7:7">
      <c r="G15168" s="14"/>
    </row>
    <row r="15169" spans="7:7">
      <c r="G15169" s="14"/>
    </row>
    <row r="15170" spans="7:7">
      <c r="G15170" s="14"/>
    </row>
    <row r="15171" spans="7:7">
      <c r="G15171" s="14"/>
    </row>
    <row r="15172" spans="7:7">
      <c r="G15172" s="14"/>
    </row>
    <row r="15173" spans="7:7">
      <c r="G15173" s="14"/>
    </row>
    <row r="15174" spans="7:7">
      <c r="G15174" s="14"/>
    </row>
    <row r="15175" spans="7:7">
      <c r="G15175" s="14"/>
    </row>
    <row r="15176" spans="7:7">
      <c r="G15176" s="14"/>
    </row>
    <row r="15177" spans="7:7">
      <c r="G15177" s="14"/>
    </row>
    <row r="15178" spans="7:7">
      <c r="G15178" s="14"/>
    </row>
    <row r="15179" spans="7:7">
      <c r="G15179" s="14"/>
    </row>
    <row r="15180" spans="7:7">
      <c r="G15180" s="14"/>
    </row>
    <row r="15181" spans="7:7">
      <c r="G15181" s="14"/>
    </row>
    <row r="15182" spans="7:7">
      <c r="G15182" s="14"/>
    </row>
    <row r="15183" spans="7:7">
      <c r="G15183" s="14"/>
    </row>
    <row r="15184" spans="7:7">
      <c r="G15184" s="14"/>
    </row>
    <row r="15185" spans="7:7">
      <c r="G15185" s="14"/>
    </row>
    <row r="15186" spans="7:7">
      <c r="G15186" s="14"/>
    </row>
    <row r="15187" spans="7:7">
      <c r="G15187" s="14"/>
    </row>
    <row r="15188" spans="7:7">
      <c r="G15188" s="14"/>
    </row>
    <row r="15189" spans="7:7">
      <c r="G15189" s="14"/>
    </row>
    <row r="15190" spans="7:7">
      <c r="G15190" s="14"/>
    </row>
    <row r="15191" spans="7:7">
      <c r="G15191" s="14"/>
    </row>
    <row r="15192" spans="7:7">
      <c r="G15192" s="14"/>
    </row>
    <row r="15193" spans="7:7">
      <c r="G15193" s="14"/>
    </row>
    <row r="15194" spans="7:7">
      <c r="G15194" s="14"/>
    </row>
    <row r="15195" spans="7:7">
      <c r="G15195" s="14"/>
    </row>
    <row r="15196" spans="7:7">
      <c r="G15196" s="14"/>
    </row>
    <row r="15197" spans="7:7">
      <c r="G15197" s="14"/>
    </row>
    <row r="15198" spans="7:7">
      <c r="G15198" s="14"/>
    </row>
    <row r="15199" spans="7:7">
      <c r="G15199" s="14"/>
    </row>
    <row r="15200" spans="7:7">
      <c r="G15200" s="14"/>
    </row>
    <row r="15201" spans="7:7">
      <c r="G15201" s="14"/>
    </row>
    <row r="15202" spans="7:7">
      <c r="G15202" s="14"/>
    </row>
    <row r="15203" spans="7:7">
      <c r="G15203" s="14"/>
    </row>
    <row r="15204" spans="7:7">
      <c r="G15204" s="14"/>
    </row>
    <row r="15205" spans="7:7">
      <c r="G15205" s="14"/>
    </row>
    <row r="15206" spans="7:7">
      <c r="G15206" s="14"/>
    </row>
    <row r="15207" spans="7:7">
      <c r="G15207" s="14"/>
    </row>
    <row r="15208" spans="7:7">
      <c r="G15208" s="14"/>
    </row>
    <row r="15209" spans="7:7">
      <c r="G15209" s="14"/>
    </row>
    <row r="15210" spans="7:7">
      <c r="G15210" s="14"/>
    </row>
    <row r="15211" spans="7:7">
      <c r="G15211" s="14"/>
    </row>
    <row r="15212" spans="7:7">
      <c r="G15212" s="14"/>
    </row>
    <row r="15213" spans="7:7">
      <c r="G15213" s="14"/>
    </row>
    <row r="15214" spans="7:7">
      <c r="G15214" s="14"/>
    </row>
    <row r="15215" spans="7:7">
      <c r="G15215" s="14"/>
    </row>
    <row r="15216" spans="7:7">
      <c r="G15216" s="14"/>
    </row>
    <row r="15217" spans="7:7">
      <c r="G15217" s="14"/>
    </row>
    <row r="15218" spans="7:7">
      <c r="G15218" s="14"/>
    </row>
    <row r="15219" spans="7:7">
      <c r="G15219" s="14"/>
    </row>
    <row r="15220" spans="7:7">
      <c r="G15220" s="14"/>
    </row>
    <row r="15221" spans="7:7">
      <c r="G15221" s="14"/>
    </row>
    <row r="15222" spans="7:7">
      <c r="G15222" s="14"/>
    </row>
    <row r="15223" spans="7:7">
      <c r="G15223" s="14"/>
    </row>
    <row r="15224" spans="7:7">
      <c r="G15224" s="14"/>
    </row>
    <row r="15225" spans="7:7">
      <c r="G15225" s="14"/>
    </row>
    <row r="15226" spans="7:7">
      <c r="G15226" s="14"/>
    </row>
    <row r="15227" spans="7:7">
      <c r="G15227" s="14"/>
    </row>
    <row r="15228" spans="7:7">
      <c r="G15228" s="14"/>
    </row>
    <row r="15229" spans="7:7">
      <c r="G15229" s="14"/>
    </row>
    <row r="15230" spans="7:7">
      <c r="G15230" s="14"/>
    </row>
    <row r="15231" spans="7:7">
      <c r="G15231" s="14"/>
    </row>
    <row r="15232" spans="7:7">
      <c r="G15232" s="14"/>
    </row>
    <row r="15233" spans="7:7">
      <c r="G15233" s="14"/>
    </row>
    <row r="15234" spans="7:7">
      <c r="G15234" s="14"/>
    </row>
    <row r="15235" spans="7:7">
      <c r="G15235" s="14"/>
    </row>
    <row r="15236" spans="7:7">
      <c r="G15236" s="14"/>
    </row>
    <row r="15237" spans="7:7">
      <c r="G15237" s="14"/>
    </row>
    <row r="15238" spans="7:7">
      <c r="G15238" s="14"/>
    </row>
    <row r="15239" spans="7:7">
      <c r="G15239" s="14"/>
    </row>
    <row r="15240" spans="7:7">
      <c r="G15240" s="14"/>
    </row>
    <row r="15241" spans="7:7">
      <c r="G15241" s="14"/>
    </row>
    <row r="15242" spans="7:7">
      <c r="G15242" s="14"/>
    </row>
    <row r="15243" spans="7:7">
      <c r="G15243" s="14"/>
    </row>
    <row r="15244" spans="7:7">
      <c r="G15244" s="14"/>
    </row>
    <row r="15245" spans="7:7">
      <c r="G15245" s="14"/>
    </row>
    <row r="15246" spans="7:7">
      <c r="G15246" s="14"/>
    </row>
    <row r="15247" spans="7:7">
      <c r="G15247" s="14"/>
    </row>
    <row r="15248" spans="7:7">
      <c r="G15248" s="14"/>
    </row>
    <row r="15249" spans="7:7">
      <c r="G15249" s="14"/>
    </row>
    <row r="15250" spans="7:7">
      <c r="G15250" s="14"/>
    </row>
    <row r="15251" spans="7:7">
      <c r="G15251" s="14"/>
    </row>
    <row r="15252" spans="7:7">
      <c r="G15252" s="14"/>
    </row>
    <row r="15253" spans="7:7">
      <c r="G15253" s="14"/>
    </row>
    <row r="15254" spans="7:7">
      <c r="G15254" s="14"/>
    </row>
    <row r="15255" spans="7:7">
      <c r="G15255" s="14"/>
    </row>
    <row r="15256" spans="7:7">
      <c r="G15256" s="14"/>
    </row>
    <row r="15257" spans="7:7">
      <c r="G15257" s="14"/>
    </row>
    <row r="15258" spans="7:7">
      <c r="G15258" s="14"/>
    </row>
    <row r="15259" spans="7:7">
      <c r="G15259" s="14"/>
    </row>
    <row r="15260" spans="7:7">
      <c r="G15260" s="14"/>
    </row>
    <row r="15261" spans="7:7">
      <c r="G15261" s="14"/>
    </row>
    <row r="15262" spans="7:7">
      <c r="G15262" s="14"/>
    </row>
    <row r="15263" spans="7:7">
      <c r="G15263" s="14"/>
    </row>
    <row r="15264" spans="7:7">
      <c r="G15264" s="14"/>
    </row>
    <row r="15265" spans="7:7">
      <c r="G15265" s="14"/>
    </row>
    <row r="15266" spans="7:7">
      <c r="G15266" s="14"/>
    </row>
    <row r="15267" spans="7:7">
      <c r="G15267" s="14"/>
    </row>
    <row r="15268" spans="7:7">
      <c r="G15268" s="14"/>
    </row>
    <row r="15269" spans="7:7">
      <c r="G15269" s="14"/>
    </row>
    <row r="15270" spans="7:7">
      <c r="G15270" s="14"/>
    </row>
    <row r="15271" spans="7:7">
      <c r="G15271" s="14"/>
    </row>
    <row r="15272" spans="7:7">
      <c r="G15272" s="14"/>
    </row>
    <row r="15273" spans="7:7">
      <c r="G15273" s="14"/>
    </row>
    <row r="15274" spans="7:7">
      <c r="G15274" s="14"/>
    </row>
    <row r="15275" spans="7:7">
      <c r="G15275" s="14"/>
    </row>
    <row r="15276" spans="7:7">
      <c r="G15276" s="14"/>
    </row>
    <row r="15277" spans="7:7">
      <c r="G15277" s="14"/>
    </row>
    <row r="15278" spans="7:7">
      <c r="G15278" s="14"/>
    </row>
    <row r="15279" spans="7:7">
      <c r="G15279" s="14"/>
    </row>
    <row r="15280" spans="7:7">
      <c r="G15280" s="14"/>
    </row>
    <row r="15281" spans="7:7">
      <c r="G15281" s="14"/>
    </row>
    <row r="15282" spans="7:7">
      <c r="G15282" s="14"/>
    </row>
    <row r="15283" spans="7:7">
      <c r="G15283" s="14"/>
    </row>
    <row r="15284" spans="7:7">
      <c r="G15284" s="14"/>
    </row>
    <row r="15285" spans="7:7">
      <c r="G15285" s="14"/>
    </row>
    <row r="15286" spans="7:7">
      <c r="G15286" s="14"/>
    </row>
    <row r="15287" spans="7:7">
      <c r="G15287" s="14"/>
    </row>
    <row r="15288" spans="7:7">
      <c r="G15288" s="14"/>
    </row>
    <row r="15289" spans="7:7">
      <c r="G15289" s="14"/>
    </row>
    <row r="15290" spans="7:7">
      <c r="G15290" s="14"/>
    </row>
    <row r="15291" spans="7:7">
      <c r="G15291" s="14"/>
    </row>
    <row r="15292" spans="7:7">
      <c r="G15292" s="14"/>
    </row>
    <row r="15293" spans="7:7">
      <c r="G15293" s="14"/>
    </row>
    <row r="15294" spans="7:7">
      <c r="G15294" s="14"/>
    </row>
    <row r="15295" spans="7:7">
      <c r="G15295" s="14"/>
    </row>
    <row r="15296" spans="7:7">
      <c r="G15296" s="14"/>
    </row>
    <row r="15297" spans="7:7">
      <c r="G15297" s="14"/>
    </row>
    <row r="15298" spans="7:7">
      <c r="G15298" s="14"/>
    </row>
    <row r="15299" spans="7:7">
      <c r="G15299" s="14"/>
    </row>
    <row r="15300" spans="7:7">
      <c r="G15300" s="14"/>
    </row>
    <row r="15301" spans="7:7">
      <c r="G15301" s="14"/>
    </row>
    <row r="15302" spans="7:7">
      <c r="G15302" s="14"/>
    </row>
    <row r="15303" spans="7:7">
      <c r="G15303" s="14"/>
    </row>
    <row r="15304" spans="7:7">
      <c r="G15304" s="14"/>
    </row>
    <row r="15305" spans="7:7">
      <c r="G15305" s="14"/>
    </row>
    <row r="15306" spans="7:7">
      <c r="G15306" s="14"/>
    </row>
    <row r="15307" spans="7:7">
      <c r="G15307" s="14"/>
    </row>
    <row r="15308" spans="7:7">
      <c r="G15308" s="14"/>
    </row>
    <row r="15309" spans="7:7">
      <c r="G15309" s="14"/>
    </row>
    <row r="15310" spans="7:7">
      <c r="G15310" s="14"/>
    </row>
    <row r="15311" spans="7:7">
      <c r="G15311" s="14"/>
    </row>
    <row r="15312" spans="7:7">
      <c r="G15312" s="14"/>
    </row>
    <row r="15313" spans="7:7">
      <c r="G15313" s="14"/>
    </row>
    <row r="15314" spans="7:7">
      <c r="G15314" s="14"/>
    </row>
    <row r="15315" spans="7:7">
      <c r="G15315" s="14"/>
    </row>
    <row r="15316" spans="7:7">
      <c r="G15316" s="14"/>
    </row>
    <row r="15317" spans="7:7">
      <c r="G15317" s="14"/>
    </row>
    <row r="15318" spans="7:7">
      <c r="G15318" s="14"/>
    </row>
    <row r="15319" spans="7:7">
      <c r="G15319" s="14"/>
    </row>
    <row r="15320" spans="7:7">
      <c r="G15320" s="14"/>
    </row>
    <row r="15321" spans="7:7">
      <c r="G15321" s="14"/>
    </row>
    <row r="15322" spans="7:7">
      <c r="G15322" s="14"/>
    </row>
    <row r="15323" spans="7:7">
      <c r="G15323" s="14"/>
    </row>
    <row r="15324" spans="7:7">
      <c r="G15324" s="14"/>
    </row>
    <row r="15325" spans="7:7">
      <c r="G15325" s="14"/>
    </row>
    <row r="15326" spans="7:7">
      <c r="G15326" s="14"/>
    </row>
    <row r="15327" spans="7:7">
      <c r="G15327" s="14"/>
    </row>
    <row r="15328" spans="7:7">
      <c r="G15328" s="14"/>
    </row>
    <row r="15329" spans="7:7">
      <c r="G15329" s="14"/>
    </row>
    <row r="15330" spans="7:7">
      <c r="G15330" s="14"/>
    </row>
    <row r="15331" spans="7:7">
      <c r="G15331" s="14"/>
    </row>
    <row r="15332" spans="7:7">
      <c r="G15332" s="14"/>
    </row>
    <row r="15333" spans="7:7">
      <c r="G15333" s="14"/>
    </row>
    <row r="15334" spans="7:7">
      <c r="G15334" s="14"/>
    </row>
    <row r="15335" spans="7:7">
      <c r="G15335" s="14"/>
    </row>
    <row r="15336" spans="7:7">
      <c r="G15336" s="14"/>
    </row>
    <row r="15337" spans="7:7">
      <c r="G15337" s="14"/>
    </row>
    <row r="15338" spans="7:7">
      <c r="G15338" s="14"/>
    </row>
    <row r="15339" spans="7:7">
      <c r="G15339" s="14"/>
    </row>
    <row r="15340" spans="7:7">
      <c r="G15340" s="14"/>
    </row>
    <row r="15341" spans="7:7">
      <c r="G15341" s="14"/>
    </row>
    <row r="15342" spans="7:7">
      <c r="G15342" s="14"/>
    </row>
    <row r="15343" spans="7:7">
      <c r="G15343" s="14"/>
    </row>
    <row r="15344" spans="7:7">
      <c r="G15344" s="14"/>
    </row>
    <row r="15345" spans="7:7">
      <c r="G15345" s="14"/>
    </row>
    <row r="15346" spans="7:7">
      <c r="G15346" s="14"/>
    </row>
    <row r="15347" spans="7:7">
      <c r="G15347" s="14"/>
    </row>
    <row r="15348" spans="7:7">
      <c r="G15348" s="14"/>
    </row>
    <row r="15349" spans="7:7">
      <c r="G15349" s="14"/>
    </row>
    <row r="15350" spans="7:7">
      <c r="G15350" s="14"/>
    </row>
    <row r="15351" spans="7:7">
      <c r="G15351" s="14"/>
    </row>
    <row r="15352" spans="7:7">
      <c r="G15352" s="14"/>
    </row>
    <row r="15353" spans="7:7">
      <c r="G15353" s="14"/>
    </row>
    <row r="15354" spans="7:7">
      <c r="G15354" s="14"/>
    </row>
    <row r="15355" spans="7:7">
      <c r="G15355" s="14"/>
    </row>
    <row r="15356" spans="7:7">
      <c r="G15356" s="14"/>
    </row>
    <row r="15357" spans="7:7">
      <c r="G15357" s="14"/>
    </row>
    <row r="15358" spans="7:7">
      <c r="G15358" s="14"/>
    </row>
    <row r="15359" spans="7:7">
      <c r="G15359" s="14"/>
    </row>
    <row r="15360" spans="7:7">
      <c r="G15360" s="14"/>
    </row>
    <row r="15361" spans="7:7">
      <c r="G15361" s="14"/>
    </row>
    <row r="15362" spans="7:7">
      <c r="G15362" s="14"/>
    </row>
    <row r="15363" spans="7:7">
      <c r="G15363" s="14"/>
    </row>
    <row r="15364" spans="7:7">
      <c r="G15364" s="14"/>
    </row>
    <row r="15365" spans="7:7">
      <c r="G15365" s="14"/>
    </row>
    <row r="15366" spans="7:7">
      <c r="G15366" s="14"/>
    </row>
    <row r="15367" spans="7:7">
      <c r="G15367" s="14"/>
    </row>
    <row r="15368" spans="7:7">
      <c r="G15368" s="14"/>
    </row>
    <row r="15369" spans="7:7">
      <c r="G15369" s="14"/>
    </row>
    <row r="15370" spans="7:7">
      <c r="G15370" s="14"/>
    </row>
    <row r="15371" spans="7:7">
      <c r="G15371" s="14"/>
    </row>
    <row r="15372" spans="7:7">
      <c r="G15372" s="14"/>
    </row>
    <row r="15373" spans="7:7">
      <c r="G15373" s="14"/>
    </row>
    <row r="15374" spans="7:7">
      <c r="G15374" s="14"/>
    </row>
    <row r="15375" spans="7:7">
      <c r="G15375" s="14"/>
    </row>
    <row r="15376" spans="7:7">
      <c r="G15376" s="14"/>
    </row>
    <row r="15377" spans="7:7">
      <c r="G15377" s="14"/>
    </row>
    <row r="15378" spans="7:7">
      <c r="G15378" s="14"/>
    </row>
    <row r="15379" spans="7:7">
      <c r="G15379" s="14"/>
    </row>
    <row r="15380" spans="7:7">
      <c r="G15380" s="14"/>
    </row>
    <row r="15381" spans="7:7">
      <c r="G15381" s="14"/>
    </row>
    <row r="15382" spans="7:7">
      <c r="G15382" s="14"/>
    </row>
    <row r="15383" spans="7:7">
      <c r="G15383" s="14"/>
    </row>
    <row r="15384" spans="7:7">
      <c r="G15384" s="14"/>
    </row>
    <row r="15385" spans="7:7">
      <c r="G15385" s="14"/>
    </row>
    <row r="15386" spans="7:7">
      <c r="G15386" s="14"/>
    </row>
    <row r="15387" spans="7:7">
      <c r="G15387" s="14"/>
    </row>
    <row r="15388" spans="7:7">
      <c r="G15388" s="14"/>
    </row>
    <row r="15389" spans="7:7">
      <c r="G15389" s="14"/>
    </row>
    <row r="15390" spans="7:7">
      <c r="G15390" s="14"/>
    </row>
    <row r="15391" spans="7:7">
      <c r="G15391" s="14"/>
    </row>
    <row r="15392" spans="7:7">
      <c r="G15392" s="14"/>
    </row>
    <row r="15393" spans="7:7">
      <c r="G15393" s="14"/>
    </row>
    <row r="15394" spans="7:7">
      <c r="G15394" s="14"/>
    </row>
    <row r="15395" spans="7:7">
      <c r="G15395" s="14"/>
    </row>
    <row r="15396" spans="7:7">
      <c r="G15396" s="14"/>
    </row>
    <row r="15397" spans="7:7">
      <c r="G15397" s="14"/>
    </row>
    <row r="15398" spans="7:7">
      <c r="G15398" s="14"/>
    </row>
    <row r="15399" spans="7:7">
      <c r="G15399" s="14"/>
    </row>
    <row r="15400" spans="7:7">
      <c r="G15400" s="14"/>
    </row>
    <row r="15401" spans="7:7">
      <c r="G15401" s="14"/>
    </row>
    <row r="15402" spans="7:7">
      <c r="G15402" s="14"/>
    </row>
    <row r="15403" spans="7:7">
      <c r="G15403" s="14"/>
    </row>
    <row r="15404" spans="7:7">
      <c r="G15404" s="14"/>
    </row>
    <row r="15405" spans="7:7">
      <c r="G15405" s="14"/>
    </row>
    <row r="15406" spans="7:7">
      <c r="G15406" s="14"/>
    </row>
    <row r="15407" spans="7:7">
      <c r="G15407" s="14"/>
    </row>
    <row r="15408" spans="7:7">
      <c r="G15408" s="14"/>
    </row>
    <row r="15409" spans="7:7">
      <c r="G15409" s="14"/>
    </row>
    <row r="15410" spans="7:7">
      <c r="G15410" s="14"/>
    </row>
    <row r="15411" spans="7:7">
      <c r="G15411" s="14"/>
    </row>
    <row r="15412" spans="7:7">
      <c r="G15412" s="14"/>
    </row>
    <row r="15413" spans="7:7">
      <c r="G15413" s="14"/>
    </row>
    <row r="15414" spans="7:7">
      <c r="G15414" s="14"/>
    </row>
    <row r="15415" spans="7:7">
      <c r="G15415" s="14"/>
    </row>
    <row r="15416" spans="7:7">
      <c r="G15416" s="14"/>
    </row>
    <row r="15417" spans="7:7">
      <c r="G15417" s="14"/>
    </row>
    <row r="15418" spans="7:7">
      <c r="G15418" s="14"/>
    </row>
    <row r="15419" spans="7:7">
      <c r="G15419" s="14"/>
    </row>
    <row r="15420" spans="7:7">
      <c r="G15420" s="14"/>
    </row>
    <row r="15421" spans="7:7">
      <c r="G15421" s="14"/>
    </row>
    <row r="15422" spans="7:7">
      <c r="G15422" s="14"/>
    </row>
    <row r="15423" spans="7:7">
      <c r="G15423" s="14"/>
    </row>
    <row r="15424" spans="7:7">
      <c r="G15424" s="14"/>
    </row>
    <row r="15425" spans="7:7">
      <c r="G15425" s="14"/>
    </row>
    <row r="15426" spans="7:7">
      <c r="G15426" s="14"/>
    </row>
    <row r="15427" spans="7:7">
      <c r="G15427" s="14"/>
    </row>
    <row r="15428" spans="7:7">
      <c r="G15428" s="14"/>
    </row>
    <row r="15429" spans="7:7">
      <c r="G15429" s="14"/>
    </row>
    <row r="15430" spans="7:7">
      <c r="G15430" s="14"/>
    </row>
    <row r="15431" spans="7:7">
      <c r="G15431" s="14"/>
    </row>
    <row r="15432" spans="7:7">
      <c r="G15432" s="14"/>
    </row>
    <row r="15433" spans="7:7">
      <c r="G15433" s="14"/>
    </row>
    <row r="15434" spans="7:7">
      <c r="G15434" s="14"/>
    </row>
    <row r="15435" spans="7:7">
      <c r="G15435" s="14"/>
    </row>
    <row r="15436" spans="7:7">
      <c r="G15436" s="14"/>
    </row>
    <row r="15437" spans="7:7">
      <c r="G15437" s="14"/>
    </row>
    <row r="15438" spans="7:7">
      <c r="G15438" s="14"/>
    </row>
    <row r="15439" spans="7:7">
      <c r="G15439" s="14"/>
    </row>
    <row r="15440" spans="7:7">
      <c r="G15440" s="14"/>
    </row>
    <row r="15441" spans="7:7">
      <c r="G15441" s="14"/>
    </row>
    <row r="15442" spans="7:7">
      <c r="G15442" s="14"/>
    </row>
    <row r="15443" spans="7:7">
      <c r="G15443" s="14"/>
    </row>
    <row r="15444" spans="7:7">
      <c r="G15444" s="14"/>
    </row>
    <row r="15445" spans="7:7">
      <c r="G15445" s="14"/>
    </row>
    <row r="15446" spans="7:7">
      <c r="G15446" s="14"/>
    </row>
    <row r="15447" spans="7:7">
      <c r="G15447" s="14"/>
    </row>
    <row r="15448" spans="7:7">
      <c r="G15448" s="14"/>
    </row>
    <row r="15449" spans="7:7">
      <c r="G15449" s="14"/>
    </row>
    <row r="15450" spans="7:7">
      <c r="G15450" s="14"/>
    </row>
    <row r="15451" spans="7:7">
      <c r="G15451" s="14"/>
    </row>
    <row r="15452" spans="7:7">
      <c r="G15452" s="14"/>
    </row>
    <row r="15453" spans="7:7">
      <c r="G15453" s="14"/>
    </row>
    <row r="15454" spans="7:7">
      <c r="G15454" s="14"/>
    </row>
    <row r="15455" spans="7:7">
      <c r="G15455" s="14"/>
    </row>
    <row r="15456" spans="7:7">
      <c r="G15456" s="14"/>
    </row>
    <row r="15457" spans="7:7">
      <c r="G15457" s="14"/>
    </row>
    <row r="15458" spans="7:7">
      <c r="G15458" s="14"/>
    </row>
    <row r="15459" spans="7:7">
      <c r="G15459" s="14"/>
    </row>
    <row r="15460" spans="7:7">
      <c r="G15460" s="14"/>
    </row>
    <row r="15461" spans="7:7">
      <c r="G15461" s="14"/>
    </row>
    <row r="15462" spans="7:7">
      <c r="G15462" s="14"/>
    </row>
    <row r="15463" spans="7:7">
      <c r="G15463" s="14"/>
    </row>
    <row r="15464" spans="7:7">
      <c r="G15464" s="14"/>
    </row>
    <row r="15465" spans="7:7">
      <c r="G15465" s="14"/>
    </row>
    <row r="15466" spans="7:7">
      <c r="G15466" s="14"/>
    </row>
    <row r="15467" spans="7:7">
      <c r="G15467" s="14"/>
    </row>
    <row r="15468" spans="7:7">
      <c r="G15468" s="14"/>
    </row>
    <row r="15469" spans="7:7">
      <c r="G15469" s="14"/>
    </row>
    <row r="15470" spans="7:7">
      <c r="G15470" s="14"/>
    </row>
    <row r="15471" spans="7:7">
      <c r="G15471" s="14"/>
    </row>
    <row r="15472" spans="7:7">
      <c r="G15472" s="14"/>
    </row>
    <row r="15473" spans="7:7">
      <c r="G15473" s="14"/>
    </row>
    <row r="15474" spans="7:7">
      <c r="G15474" s="14"/>
    </row>
    <row r="15475" spans="7:7">
      <c r="G15475" s="14"/>
    </row>
    <row r="15476" spans="7:7">
      <c r="G15476" s="14"/>
    </row>
    <row r="15477" spans="7:7">
      <c r="G15477" s="14"/>
    </row>
    <row r="15478" spans="7:7">
      <c r="G15478" s="14"/>
    </row>
    <row r="15479" spans="7:7">
      <c r="G15479" s="14"/>
    </row>
    <row r="15480" spans="7:7">
      <c r="G15480" s="14"/>
    </row>
    <row r="15481" spans="7:7">
      <c r="G15481" s="14"/>
    </row>
    <row r="15482" spans="7:7">
      <c r="G15482" s="14"/>
    </row>
    <row r="15483" spans="7:7">
      <c r="G15483" s="14"/>
    </row>
    <row r="15484" spans="7:7">
      <c r="G15484" s="14"/>
    </row>
    <row r="15485" spans="7:7">
      <c r="G15485" s="14"/>
    </row>
    <row r="15486" spans="7:7">
      <c r="G15486" s="14"/>
    </row>
    <row r="15487" spans="7:7">
      <c r="G15487" s="14"/>
    </row>
    <row r="15488" spans="7:7">
      <c r="G15488" s="14"/>
    </row>
    <row r="15489" spans="7:7">
      <c r="G15489" s="14"/>
    </row>
    <row r="15490" spans="7:7">
      <c r="G15490" s="14"/>
    </row>
    <row r="15491" spans="7:7">
      <c r="G15491" s="14"/>
    </row>
    <row r="15492" spans="7:7">
      <c r="G15492" s="14"/>
    </row>
    <row r="15493" spans="7:7">
      <c r="G15493" s="14"/>
    </row>
    <row r="15494" spans="7:7">
      <c r="G15494" s="14"/>
    </row>
    <row r="15495" spans="7:7">
      <c r="G15495" s="14"/>
    </row>
    <row r="15496" spans="7:7">
      <c r="G15496" s="14"/>
    </row>
    <row r="15497" spans="7:7">
      <c r="G15497" s="14"/>
    </row>
    <row r="15498" spans="7:7">
      <c r="G15498" s="14"/>
    </row>
    <row r="15499" spans="7:7">
      <c r="G15499" s="14"/>
    </row>
    <row r="15500" spans="7:7">
      <c r="G15500" s="14"/>
    </row>
    <row r="15501" spans="7:7">
      <c r="G15501" s="14"/>
    </row>
    <row r="15502" spans="7:7">
      <c r="G15502" s="14"/>
    </row>
    <row r="15503" spans="7:7">
      <c r="G15503" s="14"/>
    </row>
    <row r="15504" spans="7:7">
      <c r="G15504" s="14"/>
    </row>
    <row r="15505" spans="7:7">
      <c r="G15505" s="14"/>
    </row>
    <row r="15506" spans="7:7">
      <c r="G15506" s="14"/>
    </row>
    <row r="15507" spans="7:7">
      <c r="G15507" s="14"/>
    </row>
    <row r="15508" spans="7:7">
      <c r="G15508" s="14"/>
    </row>
    <row r="15509" spans="7:7">
      <c r="G15509" s="14"/>
    </row>
    <row r="15510" spans="7:7">
      <c r="G15510" s="14"/>
    </row>
    <row r="15511" spans="7:7">
      <c r="G15511" s="14"/>
    </row>
    <row r="15512" spans="7:7">
      <c r="G15512" s="14"/>
    </row>
    <row r="15513" spans="7:7">
      <c r="G15513" s="14"/>
    </row>
    <row r="15514" spans="7:7">
      <c r="G15514" s="14"/>
    </row>
    <row r="15515" spans="7:7">
      <c r="G15515" s="14"/>
    </row>
    <row r="15516" spans="7:7">
      <c r="G15516" s="14"/>
    </row>
    <row r="15517" spans="7:7">
      <c r="G15517" s="14"/>
    </row>
    <row r="15518" spans="7:7">
      <c r="G15518" s="14"/>
    </row>
    <row r="15519" spans="7:7">
      <c r="G15519" s="14"/>
    </row>
    <row r="15520" spans="7:7">
      <c r="G15520" s="14"/>
    </row>
    <row r="15521" spans="7:7">
      <c r="G15521" s="14"/>
    </row>
    <row r="15522" spans="7:7">
      <c r="G15522" s="14"/>
    </row>
    <row r="15523" spans="7:7">
      <c r="G15523" s="14"/>
    </row>
    <row r="15524" spans="7:7">
      <c r="G15524" s="14"/>
    </row>
    <row r="15525" spans="7:7">
      <c r="G15525" s="14"/>
    </row>
    <row r="15526" spans="7:7">
      <c r="G15526" s="14"/>
    </row>
    <row r="15527" spans="7:7">
      <c r="G15527" s="14"/>
    </row>
    <row r="15528" spans="7:7">
      <c r="G15528" s="14"/>
    </row>
    <row r="15529" spans="7:7">
      <c r="G15529" s="14"/>
    </row>
    <row r="15530" spans="7:7">
      <c r="G15530" s="14"/>
    </row>
    <row r="15531" spans="7:7">
      <c r="G15531" s="14"/>
    </row>
    <row r="15532" spans="7:7">
      <c r="G15532" s="14"/>
    </row>
    <row r="15533" spans="7:7">
      <c r="G15533" s="14"/>
    </row>
    <row r="15534" spans="7:7">
      <c r="G15534" s="14"/>
    </row>
    <row r="15535" spans="7:7">
      <c r="G15535" s="14"/>
    </row>
    <row r="15536" spans="7:7">
      <c r="G15536" s="14"/>
    </row>
    <row r="15537" spans="7:7">
      <c r="G15537" s="14"/>
    </row>
    <row r="15538" spans="7:7">
      <c r="G15538" s="14"/>
    </row>
    <row r="15539" spans="7:7">
      <c r="G15539" s="14"/>
    </row>
    <row r="15540" spans="7:7">
      <c r="G15540" s="14"/>
    </row>
    <row r="15541" spans="7:7">
      <c r="G15541" s="14"/>
    </row>
    <row r="15542" spans="7:7">
      <c r="G15542" s="14"/>
    </row>
    <row r="15543" spans="7:7">
      <c r="G15543" s="14"/>
    </row>
    <row r="15544" spans="7:7">
      <c r="G15544" s="14"/>
    </row>
    <row r="15545" spans="7:7">
      <c r="G15545" s="14"/>
    </row>
    <row r="15546" spans="7:7">
      <c r="G15546" s="14"/>
    </row>
    <row r="15547" spans="7:7">
      <c r="G15547" s="14"/>
    </row>
    <row r="15548" spans="7:7">
      <c r="G15548" s="14"/>
    </row>
    <row r="15549" spans="7:7">
      <c r="G15549" s="14"/>
    </row>
    <row r="15550" spans="7:7">
      <c r="G15550" s="14"/>
    </row>
    <row r="15551" spans="7:7">
      <c r="G15551" s="14"/>
    </row>
    <row r="15552" spans="7:7">
      <c r="G15552" s="14"/>
    </row>
    <row r="15553" spans="7:7">
      <c r="G15553" s="14"/>
    </row>
    <row r="15554" spans="7:7">
      <c r="G15554" s="14"/>
    </row>
    <row r="15555" spans="7:7">
      <c r="G15555" s="14"/>
    </row>
    <row r="15556" spans="7:7">
      <c r="G15556" s="14"/>
    </row>
    <row r="15557" spans="7:7">
      <c r="G15557" s="14"/>
    </row>
    <row r="15558" spans="7:7">
      <c r="G15558" s="14"/>
    </row>
    <row r="15559" spans="7:7">
      <c r="G15559" s="14"/>
    </row>
    <row r="15560" spans="7:7">
      <c r="G15560" s="14"/>
    </row>
    <row r="15561" spans="7:7">
      <c r="G15561" s="14"/>
    </row>
    <row r="15562" spans="7:7">
      <c r="G15562" s="14"/>
    </row>
    <row r="15563" spans="7:7">
      <c r="G15563" s="14"/>
    </row>
    <row r="15564" spans="7:7">
      <c r="G15564" s="14"/>
    </row>
    <row r="15565" spans="7:7">
      <c r="G15565" s="14"/>
    </row>
    <row r="15566" spans="7:7">
      <c r="G15566" s="14"/>
    </row>
    <row r="15567" spans="7:7">
      <c r="G15567" s="14"/>
    </row>
    <row r="15568" spans="7:7">
      <c r="G15568" s="14"/>
    </row>
    <row r="15569" spans="7:7">
      <c r="G15569" s="14"/>
    </row>
    <row r="15570" spans="7:7">
      <c r="G15570" s="14"/>
    </row>
    <row r="15571" spans="7:7">
      <c r="G15571" s="14"/>
    </row>
    <row r="15572" spans="7:7">
      <c r="G15572" s="14"/>
    </row>
    <row r="15573" spans="7:7">
      <c r="G15573" s="14"/>
    </row>
    <row r="15574" spans="7:7">
      <c r="G15574" s="14"/>
    </row>
    <row r="15575" spans="7:7">
      <c r="G15575" s="14"/>
    </row>
    <row r="15576" spans="7:7">
      <c r="G15576" s="14"/>
    </row>
    <row r="15577" spans="7:7">
      <c r="G15577" s="14"/>
    </row>
    <row r="15578" spans="7:7">
      <c r="G15578" s="14"/>
    </row>
    <row r="15579" spans="7:7">
      <c r="G15579" s="14"/>
    </row>
    <row r="15580" spans="7:7">
      <c r="G15580" s="14"/>
    </row>
    <row r="15581" spans="7:7">
      <c r="G15581" s="14"/>
    </row>
    <row r="15582" spans="7:7">
      <c r="G15582" s="14"/>
    </row>
    <row r="15583" spans="7:7">
      <c r="G15583" s="14"/>
    </row>
    <row r="15584" spans="7:7">
      <c r="G15584" s="14"/>
    </row>
    <row r="15585" spans="7:7">
      <c r="G15585" s="14"/>
    </row>
    <row r="15586" spans="7:7">
      <c r="G15586" s="14"/>
    </row>
    <row r="15587" spans="7:7">
      <c r="G15587" s="14"/>
    </row>
    <row r="15588" spans="7:7">
      <c r="G15588" s="14"/>
    </row>
    <row r="15589" spans="7:7">
      <c r="G15589" s="14"/>
    </row>
    <row r="15590" spans="7:7">
      <c r="G15590" s="14"/>
    </row>
    <row r="15591" spans="7:7">
      <c r="G15591" s="14"/>
    </row>
    <row r="15592" spans="7:7">
      <c r="G15592" s="14"/>
    </row>
    <row r="15593" spans="7:7">
      <c r="G15593" s="14"/>
    </row>
    <row r="15594" spans="7:7">
      <c r="G15594" s="14"/>
    </row>
    <row r="15595" spans="7:7">
      <c r="G15595" s="14"/>
    </row>
    <row r="15596" spans="7:7">
      <c r="G15596" s="14"/>
    </row>
    <row r="15597" spans="7:7">
      <c r="G15597" s="14"/>
    </row>
    <row r="15598" spans="7:7">
      <c r="G15598" s="14"/>
    </row>
    <row r="15599" spans="7:7">
      <c r="G15599" s="14"/>
    </row>
    <row r="15600" spans="7:7">
      <c r="G15600" s="14"/>
    </row>
    <row r="15601" spans="7:7">
      <c r="G15601" s="14"/>
    </row>
    <row r="15602" spans="7:7">
      <c r="G15602" s="14"/>
    </row>
    <row r="15603" spans="7:7">
      <c r="G15603" s="14"/>
    </row>
    <row r="15604" spans="7:7">
      <c r="G15604" s="14"/>
    </row>
    <row r="15605" spans="7:7">
      <c r="G15605" s="14"/>
    </row>
    <row r="15606" spans="7:7">
      <c r="G15606" s="14"/>
    </row>
    <row r="15607" spans="7:7">
      <c r="G15607" s="14"/>
    </row>
    <row r="15608" spans="7:7">
      <c r="G15608" s="14"/>
    </row>
    <row r="15609" spans="7:7">
      <c r="G15609" s="14"/>
    </row>
    <row r="15610" spans="7:7">
      <c r="G15610" s="14"/>
    </row>
    <row r="15611" spans="7:7">
      <c r="G15611" s="14"/>
    </row>
    <row r="15612" spans="7:7">
      <c r="G15612" s="14"/>
    </row>
    <row r="15613" spans="7:7">
      <c r="G15613" s="14"/>
    </row>
    <row r="15614" spans="7:7">
      <c r="G15614" s="14"/>
    </row>
    <row r="15615" spans="7:7">
      <c r="G15615" s="14"/>
    </row>
    <row r="15616" spans="7:7">
      <c r="G15616" s="14"/>
    </row>
    <row r="15617" spans="7:7">
      <c r="G15617" s="14"/>
    </row>
    <row r="15618" spans="7:7">
      <c r="G15618" s="14"/>
    </row>
    <row r="15619" spans="7:7">
      <c r="G15619" s="14"/>
    </row>
    <row r="15620" spans="7:7">
      <c r="G15620" s="14"/>
    </row>
    <row r="15621" spans="7:7">
      <c r="G15621" s="14"/>
    </row>
    <row r="15622" spans="7:7">
      <c r="G15622" s="14"/>
    </row>
    <row r="15623" spans="7:7">
      <c r="G15623" s="14"/>
    </row>
    <row r="15624" spans="7:7">
      <c r="G15624" s="14"/>
    </row>
    <row r="15625" spans="7:7">
      <c r="G15625" s="14"/>
    </row>
    <row r="15626" spans="7:7">
      <c r="G15626" s="14"/>
    </row>
    <row r="15627" spans="7:7">
      <c r="G15627" s="14"/>
    </row>
    <row r="15628" spans="7:7">
      <c r="G15628" s="14"/>
    </row>
    <row r="15629" spans="7:7">
      <c r="G15629" s="14"/>
    </row>
    <row r="15630" spans="7:7">
      <c r="G15630" s="14"/>
    </row>
    <row r="15631" spans="7:7">
      <c r="G15631" s="14"/>
    </row>
    <row r="15632" spans="7:7">
      <c r="G15632" s="14"/>
    </row>
    <row r="15633" spans="7:7">
      <c r="G15633" s="14"/>
    </row>
    <row r="15634" spans="7:7">
      <c r="G15634" s="14"/>
    </row>
    <row r="15635" spans="7:7">
      <c r="G15635" s="14"/>
    </row>
    <row r="15636" spans="7:7">
      <c r="G15636" s="14"/>
    </row>
    <row r="15637" spans="7:7">
      <c r="G15637" s="14"/>
    </row>
    <row r="15638" spans="7:7">
      <c r="G15638" s="14"/>
    </row>
    <row r="15639" spans="7:7">
      <c r="G15639" s="14"/>
    </row>
    <row r="15640" spans="7:7">
      <c r="G15640" s="14"/>
    </row>
    <row r="15641" spans="7:7">
      <c r="G15641" s="14"/>
    </row>
    <row r="15642" spans="7:7">
      <c r="G15642" s="14"/>
    </row>
    <row r="15643" spans="7:7">
      <c r="G15643" s="14"/>
    </row>
    <row r="15644" spans="7:7">
      <c r="G15644" s="14"/>
    </row>
    <row r="15645" spans="7:7">
      <c r="G15645" s="14"/>
    </row>
    <row r="15646" spans="7:7">
      <c r="G15646" s="14"/>
    </row>
    <row r="15647" spans="7:7">
      <c r="G15647" s="14"/>
    </row>
    <row r="15648" spans="7:7">
      <c r="G15648" s="14"/>
    </row>
    <row r="15649" spans="7:7">
      <c r="G15649" s="14"/>
    </row>
    <row r="15650" spans="7:7">
      <c r="G15650" s="14"/>
    </row>
    <row r="15651" spans="7:7">
      <c r="G15651" s="14"/>
    </row>
    <row r="15652" spans="7:7">
      <c r="G15652" s="14"/>
    </row>
    <row r="15653" spans="7:7">
      <c r="G15653" s="14"/>
    </row>
    <row r="15654" spans="7:7">
      <c r="G15654" s="14"/>
    </row>
    <row r="15655" spans="7:7">
      <c r="G15655" s="14"/>
    </row>
    <row r="15656" spans="7:7">
      <c r="G15656" s="14"/>
    </row>
    <row r="15657" spans="7:7">
      <c r="G15657" s="14"/>
    </row>
    <row r="15658" spans="7:7">
      <c r="G15658" s="14"/>
    </row>
    <row r="15659" spans="7:7">
      <c r="G15659" s="14"/>
    </row>
    <row r="15660" spans="7:7">
      <c r="G15660" s="14"/>
    </row>
    <row r="15661" spans="7:7">
      <c r="G15661" s="14"/>
    </row>
    <row r="15662" spans="7:7">
      <c r="G15662" s="14"/>
    </row>
    <row r="15663" spans="7:7">
      <c r="G15663" s="14"/>
    </row>
    <row r="15664" spans="7:7">
      <c r="G15664" s="14"/>
    </row>
    <row r="15665" spans="7:7">
      <c r="G15665" s="14"/>
    </row>
    <row r="15666" spans="7:7">
      <c r="G15666" s="14"/>
    </row>
    <row r="15667" spans="7:7">
      <c r="G15667" s="14"/>
    </row>
    <row r="15668" spans="7:7">
      <c r="G15668" s="14"/>
    </row>
    <row r="15669" spans="7:7">
      <c r="G15669" s="14"/>
    </row>
    <row r="15670" spans="7:7">
      <c r="G15670" s="14"/>
    </row>
    <row r="15671" spans="7:7">
      <c r="G15671" s="14"/>
    </row>
    <row r="15672" spans="7:7">
      <c r="G15672" s="14"/>
    </row>
    <row r="15673" spans="7:7">
      <c r="G15673" s="14"/>
    </row>
    <row r="15674" spans="7:7">
      <c r="G15674" s="14"/>
    </row>
    <row r="15675" spans="7:7">
      <c r="G15675" s="14"/>
    </row>
    <row r="15676" spans="7:7">
      <c r="G15676" s="14"/>
    </row>
    <row r="15677" spans="7:7">
      <c r="G15677" s="14"/>
    </row>
    <row r="15678" spans="7:7">
      <c r="G15678" s="14"/>
    </row>
    <row r="15679" spans="7:7">
      <c r="G15679" s="14"/>
    </row>
    <row r="15680" spans="7:7">
      <c r="G15680" s="14"/>
    </row>
    <row r="15681" spans="7:7">
      <c r="G15681" s="14"/>
    </row>
    <row r="15682" spans="7:7">
      <c r="G15682" s="14"/>
    </row>
    <row r="15683" spans="7:7">
      <c r="G15683" s="14"/>
    </row>
    <row r="15684" spans="7:7">
      <c r="G15684" s="14"/>
    </row>
    <row r="15685" spans="7:7">
      <c r="G15685" s="14"/>
    </row>
    <row r="15686" spans="7:7">
      <c r="G15686" s="14"/>
    </row>
    <row r="15687" spans="7:7">
      <c r="G15687" s="14"/>
    </row>
    <row r="15688" spans="7:7">
      <c r="G15688" s="14"/>
    </row>
    <row r="15689" spans="7:7">
      <c r="G15689" s="14"/>
    </row>
    <row r="15690" spans="7:7">
      <c r="G15690" s="14"/>
    </row>
    <row r="15691" spans="7:7">
      <c r="G15691" s="14"/>
    </row>
    <row r="15692" spans="7:7">
      <c r="G15692" s="14"/>
    </row>
    <row r="15693" spans="7:7">
      <c r="G15693" s="14"/>
    </row>
    <row r="15694" spans="7:7">
      <c r="G15694" s="14"/>
    </row>
    <row r="15695" spans="7:7">
      <c r="G15695" s="14"/>
    </row>
    <row r="15696" spans="7:7">
      <c r="G15696" s="14"/>
    </row>
    <row r="15697" spans="7:7">
      <c r="G15697" s="14"/>
    </row>
    <row r="15698" spans="7:7">
      <c r="G15698" s="14"/>
    </row>
    <row r="15699" spans="7:7">
      <c r="G15699" s="14"/>
    </row>
    <row r="15700" spans="7:7">
      <c r="G15700" s="14"/>
    </row>
    <row r="15701" spans="7:7">
      <c r="G15701" s="14"/>
    </row>
    <row r="15702" spans="7:7">
      <c r="G15702" s="14"/>
    </row>
    <row r="15703" spans="7:7">
      <c r="G15703" s="14"/>
    </row>
    <row r="15704" spans="7:7">
      <c r="G15704" s="14"/>
    </row>
    <row r="15705" spans="7:7">
      <c r="G15705" s="14"/>
    </row>
    <row r="15706" spans="7:7">
      <c r="G15706" s="14"/>
    </row>
    <row r="15707" spans="7:7">
      <c r="G15707" s="14"/>
    </row>
    <row r="15708" spans="7:7">
      <c r="G15708" s="14"/>
    </row>
    <row r="15709" spans="7:7">
      <c r="G15709" s="14"/>
    </row>
    <row r="15710" spans="7:7">
      <c r="G15710" s="14"/>
    </row>
    <row r="15711" spans="7:7">
      <c r="G15711" s="14"/>
    </row>
    <row r="15712" spans="7:7">
      <c r="G15712" s="14"/>
    </row>
    <row r="15713" spans="7:7">
      <c r="G15713" s="14"/>
    </row>
    <row r="15714" spans="7:7">
      <c r="G15714" s="14"/>
    </row>
    <row r="15715" spans="7:7">
      <c r="G15715" s="14"/>
    </row>
    <row r="15716" spans="7:7">
      <c r="G15716" s="14"/>
    </row>
    <row r="15717" spans="7:7">
      <c r="G15717" s="14"/>
    </row>
    <row r="15718" spans="7:7">
      <c r="G15718" s="14"/>
    </row>
    <row r="15719" spans="7:7">
      <c r="G15719" s="14"/>
    </row>
    <row r="15720" spans="7:7">
      <c r="G15720" s="14"/>
    </row>
    <row r="15721" spans="7:7">
      <c r="G15721" s="14"/>
    </row>
    <row r="15722" spans="7:7">
      <c r="G15722" s="14"/>
    </row>
    <row r="15723" spans="7:7">
      <c r="G15723" s="14"/>
    </row>
    <row r="15724" spans="7:7">
      <c r="G15724" s="14"/>
    </row>
    <row r="15725" spans="7:7">
      <c r="G15725" s="14"/>
    </row>
    <row r="15726" spans="7:7">
      <c r="G15726" s="14"/>
    </row>
    <row r="15727" spans="7:7">
      <c r="G15727" s="14"/>
    </row>
    <row r="15728" spans="7:7">
      <c r="G15728" s="14"/>
    </row>
    <row r="15729" spans="7:7">
      <c r="G15729" s="14"/>
    </row>
    <row r="15730" spans="7:7">
      <c r="G15730" s="14"/>
    </row>
    <row r="15731" spans="7:7">
      <c r="G15731" s="14"/>
    </row>
    <row r="15732" spans="7:7">
      <c r="G15732" s="14"/>
    </row>
    <row r="15733" spans="7:7">
      <c r="G15733" s="14"/>
    </row>
    <row r="15734" spans="7:7">
      <c r="G15734" s="14"/>
    </row>
    <row r="15735" spans="7:7">
      <c r="G15735" s="14"/>
    </row>
    <row r="15736" spans="7:7">
      <c r="G15736" s="14"/>
    </row>
    <row r="15737" spans="7:7">
      <c r="G15737" s="14"/>
    </row>
    <row r="15738" spans="7:7">
      <c r="G15738" s="14"/>
    </row>
    <row r="15739" spans="7:7">
      <c r="G15739" s="14"/>
    </row>
    <row r="15740" spans="7:7">
      <c r="G15740" s="14"/>
    </row>
    <row r="15741" spans="7:7">
      <c r="G15741" s="14"/>
    </row>
    <row r="15742" spans="7:7">
      <c r="G15742" s="14"/>
    </row>
    <row r="15743" spans="7:7">
      <c r="G15743" s="14"/>
    </row>
    <row r="15744" spans="7:7">
      <c r="G15744" s="14"/>
    </row>
    <row r="15745" spans="7:7">
      <c r="G15745" s="14"/>
    </row>
    <row r="15746" spans="7:7">
      <c r="G15746" s="14"/>
    </row>
    <row r="15747" spans="7:7">
      <c r="G15747" s="14"/>
    </row>
    <row r="15748" spans="7:7">
      <c r="G15748" s="14"/>
    </row>
    <row r="15749" spans="7:7">
      <c r="G15749" s="14"/>
    </row>
    <row r="15750" spans="7:7">
      <c r="G15750" s="14"/>
    </row>
    <row r="15751" spans="7:7">
      <c r="G15751" s="14"/>
    </row>
    <row r="15752" spans="7:7">
      <c r="G15752" s="14"/>
    </row>
    <row r="15753" spans="7:7">
      <c r="G15753" s="14"/>
    </row>
    <row r="15754" spans="7:7">
      <c r="G15754" s="14"/>
    </row>
    <row r="15755" spans="7:7">
      <c r="G15755" s="14"/>
    </row>
    <row r="15756" spans="7:7">
      <c r="G15756" s="14"/>
    </row>
    <row r="15757" spans="7:7">
      <c r="G15757" s="14"/>
    </row>
    <row r="15758" spans="7:7">
      <c r="G15758" s="14"/>
    </row>
    <row r="15759" spans="7:7">
      <c r="G15759" s="14"/>
    </row>
    <row r="15760" spans="7:7">
      <c r="G15760" s="14"/>
    </row>
    <row r="15761" spans="7:7">
      <c r="G15761" s="14"/>
    </row>
    <row r="15762" spans="7:7">
      <c r="G15762" s="14"/>
    </row>
    <row r="15763" spans="7:7">
      <c r="G15763" s="14"/>
    </row>
    <row r="15764" spans="7:7">
      <c r="G15764" s="14"/>
    </row>
    <row r="15765" spans="7:7">
      <c r="G15765" s="14"/>
    </row>
    <row r="15766" spans="7:7">
      <c r="G15766" s="14"/>
    </row>
    <row r="15767" spans="7:7">
      <c r="G15767" s="14"/>
    </row>
    <row r="15768" spans="7:7">
      <c r="G15768" s="14"/>
    </row>
    <row r="15769" spans="7:7">
      <c r="G15769" s="14"/>
    </row>
    <row r="15770" spans="7:7">
      <c r="G15770" s="14"/>
    </row>
    <row r="15771" spans="7:7">
      <c r="G15771" s="14"/>
    </row>
    <row r="15772" spans="7:7">
      <c r="G15772" s="14"/>
    </row>
    <row r="15773" spans="7:7">
      <c r="G15773" s="14"/>
    </row>
    <row r="15774" spans="7:7">
      <c r="G15774" s="14"/>
    </row>
    <row r="15775" spans="7:7">
      <c r="G15775" s="14"/>
    </row>
    <row r="15776" spans="7:7">
      <c r="G15776" s="14"/>
    </row>
    <row r="15777" spans="7:7">
      <c r="G15777" s="14"/>
    </row>
    <row r="15778" spans="7:7">
      <c r="G15778" s="14"/>
    </row>
    <row r="15779" spans="7:7">
      <c r="G15779" s="14"/>
    </row>
    <row r="15780" spans="7:7">
      <c r="G15780" s="14"/>
    </row>
    <row r="15781" spans="7:7">
      <c r="G15781" s="14"/>
    </row>
    <row r="15782" spans="7:7">
      <c r="G15782" s="14"/>
    </row>
    <row r="15783" spans="7:7">
      <c r="G15783" s="14"/>
    </row>
    <row r="15784" spans="7:7">
      <c r="G15784" s="14"/>
    </row>
    <row r="15785" spans="7:7">
      <c r="G15785" s="14"/>
    </row>
    <row r="15786" spans="7:7">
      <c r="G15786" s="14"/>
    </row>
    <row r="15787" spans="7:7">
      <c r="G15787" s="14"/>
    </row>
    <row r="15788" spans="7:7">
      <c r="G15788" s="14"/>
    </row>
    <row r="15789" spans="7:7">
      <c r="G15789" s="14"/>
    </row>
    <row r="15790" spans="7:7">
      <c r="G15790" s="14"/>
    </row>
    <row r="15791" spans="7:7">
      <c r="G15791" s="14"/>
    </row>
    <row r="15792" spans="7:7">
      <c r="G15792" s="14"/>
    </row>
    <row r="15793" spans="7:7">
      <c r="G15793" s="14"/>
    </row>
    <row r="15794" spans="7:7">
      <c r="G15794" s="14"/>
    </row>
    <row r="15795" spans="7:7">
      <c r="G15795" s="14"/>
    </row>
    <row r="15796" spans="7:7">
      <c r="G15796" s="14"/>
    </row>
    <row r="15797" spans="7:7">
      <c r="G15797" s="14"/>
    </row>
    <row r="15798" spans="7:7">
      <c r="G15798" s="14"/>
    </row>
    <row r="15799" spans="7:7">
      <c r="G15799" s="14"/>
    </row>
    <row r="15800" spans="7:7">
      <c r="G15800" s="14"/>
    </row>
    <row r="15801" spans="7:7">
      <c r="G15801" s="14"/>
    </row>
    <row r="15802" spans="7:7">
      <c r="G15802" s="14"/>
    </row>
    <row r="15803" spans="7:7">
      <c r="G15803" s="14"/>
    </row>
    <row r="15804" spans="7:7">
      <c r="G15804" s="14"/>
    </row>
    <row r="15805" spans="7:7">
      <c r="G15805" s="14"/>
    </row>
    <row r="15806" spans="7:7">
      <c r="G15806" s="14"/>
    </row>
    <row r="15807" spans="7:7">
      <c r="G15807" s="14"/>
    </row>
    <row r="15808" spans="7:7">
      <c r="G15808" s="14"/>
    </row>
    <row r="15809" spans="7:7">
      <c r="G15809" s="14"/>
    </row>
    <row r="15810" spans="7:7">
      <c r="G15810" s="14"/>
    </row>
    <row r="15811" spans="7:7">
      <c r="G15811" s="14"/>
    </row>
    <row r="15812" spans="7:7">
      <c r="G15812" s="14"/>
    </row>
    <row r="15813" spans="7:7">
      <c r="G15813" s="14"/>
    </row>
    <row r="15814" spans="7:7">
      <c r="G15814" s="14"/>
    </row>
    <row r="15815" spans="7:7">
      <c r="G15815" s="14"/>
    </row>
    <row r="15816" spans="7:7">
      <c r="G15816" s="14"/>
    </row>
    <row r="15817" spans="7:7">
      <c r="G15817" s="14"/>
    </row>
    <row r="15818" spans="7:7">
      <c r="G15818" s="14"/>
    </row>
    <row r="15819" spans="7:7">
      <c r="G15819" s="14"/>
    </row>
    <row r="15820" spans="7:7">
      <c r="G15820" s="14"/>
    </row>
    <row r="15821" spans="7:7">
      <c r="G15821" s="14"/>
    </row>
    <row r="15822" spans="7:7">
      <c r="G15822" s="14"/>
    </row>
    <row r="15823" spans="7:7">
      <c r="G15823" s="14"/>
    </row>
    <row r="15824" spans="7:7">
      <c r="G15824" s="14"/>
    </row>
    <row r="15825" spans="7:7">
      <c r="G15825" s="14"/>
    </row>
    <row r="15826" spans="7:7">
      <c r="G15826" s="14"/>
    </row>
    <row r="15827" spans="7:7">
      <c r="G15827" s="14"/>
    </row>
    <row r="15828" spans="7:7">
      <c r="G15828" s="14"/>
    </row>
    <row r="15829" spans="7:7">
      <c r="G15829" s="14"/>
    </row>
    <row r="15830" spans="7:7">
      <c r="G15830" s="14"/>
    </row>
    <row r="15831" spans="7:7">
      <c r="G15831" s="14"/>
    </row>
    <row r="15832" spans="7:7">
      <c r="G15832" s="14"/>
    </row>
    <row r="15833" spans="7:7">
      <c r="G15833" s="14"/>
    </row>
    <row r="15834" spans="7:7">
      <c r="G15834" s="14"/>
    </row>
    <row r="15835" spans="7:7">
      <c r="G15835" s="14"/>
    </row>
    <row r="15836" spans="7:7">
      <c r="G15836" s="14"/>
    </row>
    <row r="15837" spans="7:7">
      <c r="G15837" s="14"/>
    </row>
    <row r="15838" spans="7:7">
      <c r="G15838" s="14"/>
    </row>
    <row r="15839" spans="7:7">
      <c r="G15839" s="14"/>
    </row>
    <row r="15840" spans="7:7">
      <c r="G15840" s="14"/>
    </row>
    <row r="15841" spans="7:7">
      <c r="G15841" s="14"/>
    </row>
    <row r="15842" spans="7:7">
      <c r="G15842" s="14"/>
    </row>
    <row r="15843" spans="7:7">
      <c r="G15843" s="14"/>
    </row>
    <row r="15844" spans="7:7">
      <c r="G15844" s="14"/>
    </row>
    <row r="15845" spans="7:7">
      <c r="G15845" s="14"/>
    </row>
    <row r="15846" spans="7:7">
      <c r="G15846" s="14"/>
    </row>
    <row r="15847" spans="7:7">
      <c r="G15847" s="14"/>
    </row>
    <row r="15848" spans="7:7">
      <c r="G15848" s="14"/>
    </row>
    <row r="15849" spans="7:7">
      <c r="G15849" s="14"/>
    </row>
    <row r="15850" spans="7:7">
      <c r="G15850" s="14"/>
    </row>
    <row r="15851" spans="7:7">
      <c r="G15851" s="14"/>
    </row>
    <row r="15852" spans="7:7">
      <c r="G15852" s="14"/>
    </row>
    <row r="15853" spans="7:7">
      <c r="G15853" s="14"/>
    </row>
    <row r="15854" spans="7:7">
      <c r="G15854" s="14"/>
    </row>
    <row r="15855" spans="7:7">
      <c r="G15855" s="14"/>
    </row>
    <row r="15856" spans="7:7">
      <c r="G15856" s="14"/>
    </row>
    <row r="15857" spans="7:7">
      <c r="G15857" s="14"/>
    </row>
    <row r="15858" spans="7:7">
      <c r="G15858" s="14"/>
    </row>
    <row r="15859" spans="7:7">
      <c r="G15859" s="14"/>
    </row>
    <row r="15860" spans="7:7">
      <c r="G15860" s="14"/>
    </row>
    <row r="15861" spans="7:7">
      <c r="G15861" s="14"/>
    </row>
    <row r="15862" spans="7:7">
      <c r="G15862" s="14"/>
    </row>
    <row r="15863" spans="7:7">
      <c r="G15863" s="14"/>
    </row>
    <row r="15864" spans="7:7">
      <c r="G15864" s="14"/>
    </row>
    <row r="15865" spans="7:7">
      <c r="G15865" s="14"/>
    </row>
    <row r="15866" spans="7:7">
      <c r="G15866" s="14"/>
    </row>
    <row r="15867" spans="7:7">
      <c r="G15867" s="14"/>
    </row>
    <row r="15868" spans="7:7">
      <c r="G15868" s="14"/>
    </row>
    <row r="15869" spans="7:7">
      <c r="G15869" s="14"/>
    </row>
    <row r="15870" spans="7:7">
      <c r="G15870" s="14"/>
    </row>
    <row r="15871" spans="7:7">
      <c r="G15871" s="14"/>
    </row>
    <row r="15872" spans="7:7">
      <c r="G15872" s="14"/>
    </row>
    <row r="15873" spans="7:7">
      <c r="G15873" s="14"/>
    </row>
    <row r="15874" spans="7:7">
      <c r="G15874" s="14"/>
    </row>
    <row r="15875" spans="7:7">
      <c r="G15875" s="14"/>
    </row>
    <row r="15876" spans="7:7">
      <c r="G15876" s="14"/>
    </row>
    <row r="15877" spans="7:7">
      <c r="G15877" s="14"/>
    </row>
    <row r="15878" spans="7:7">
      <c r="G15878" s="14"/>
    </row>
    <row r="15879" spans="7:7">
      <c r="G15879" s="14"/>
    </row>
    <row r="15880" spans="7:7">
      <c r="G15880" s="14"/>
    </row>
    <row r="15881" spans="7:7">
      <c r="G15881" s="14"/>
    </row>
    <row r="15882" spans="7:7">
      <c r="G15882" s="14"/>
    </row>
    <row r="15883" spans="7:7">
      <c r="G15883" s="14"/>
    </row>
    <row r="15884" spans="7:7">
      <c r="G15884" s="14"/>
    </row>
    <row r="15885" spans="7:7">
      <c r="G15885" s="14"/>
    </row>
    <row r="15886" spans="7:7">
      <c r="G15886" s="14"/>
    </row>
    <row r="15887" spans="7:7">
      <c r="G15887" s="14"/>
    </row>
    <row r="15888" spans="7:7">
      <c r="G15888" s="14"/>
    </row>
    <row r="15889" spans="7:7">
      <c r="G15889" s="14"/>
    </row>
    <row r="15890" spans="7:7">
      <c r="G15890" s="14"/>
    </row>
    <row r="15891" spans="7:7">
      <c r="G15891" s="14"/>
    </row>
    <row r="15892" spans="7:7">
      <c r="G15892" s="14"/>
    </row>
    <row r="15893" spans="7:7">
      <c r="G15893" s="14"/>
    </row>
    <row r="15894" spans="7:7">
      <c r="G15894" s="14"/>
    </row>
    <row r="15895" spans="7:7">
      <c r="G15895" s="14"/>
    </row>
    <row r="15896" spans="7:7">
      <c r="G15896" s="14"/>
    </row>
    <row r="15897" spans="7:7">
      <c r="G15897" s="14"/>
    </row>
    <row r="15898" spans="7:7">
      <c r="G15898" s="14"/>
    </row>
    <row r="15899" spans="7:7">
      <c r="G15899" s="14"/>
    </row>
    <row r="15900" spans="7:7">
      <c r="G15900" s="14"/>
    </row>
    <row r="15901" spans="7:7">
      <c r="G15901" s="14"/>
    </row>
    <row r="15902" spans="7:7">
      <c r="G15902" s="14"/>
    </row>
    <row r="15903" spans="7:7">
      <c r="G15903" s="14"/>
    </row>
    <row r="15904" spans="7:7">
      <c r="G15904" s="14"/>
    </row>
    <row r="15905" spans="7:7">
      <c r="G15905" s="14"/>
    </row>
    <row r="15906" spans="7:7">
      <c r="G15906" s="14"/>
    </row>
    <row r="15907" spans="7:7">
      <c r="G15907" s="14"/>
    </row>
    <row r="15908" spans="7:7">
      <c r="G15908" s="14"/>
    </row>
    <row r="15909" spans="7:7">
      <c r="G15909" s="14"/>
    </row>
    <row r="15910" spans="7:7">
      <c r="G15910" s="14"/>
    </row>
    <row r="15911" spans="7:7">
      <c r="G15911" s="14"/>
    </row>
    <row r="15912" spans="7:7">
      <c r="G15912" s="14"/>
    </row>
    <row r="15913" spans="7:7">
      <c r="G15913" s="14"/>
    </row>
    <row r="15914" spans="7:7">
      <c r="G15914" s="14"/>
    </row>
    <row r="15915" spans="7:7">
      <c r="G15915" s="14"/>
    </row>
    <row r="15916" spans="7:7">
      <c r="G15916" s="14"/>
    </row>
    <row r="15917" spans="7:7">
      <c r="G15917" s="14"/>
    </row>
    <row r="15918" spans="7:7">
      <c r="G15918" s="14"/>
    </row>
    <row r="15919" spans="7:7">
      <c r="G15919" s="14"/>
    </row>
    <row r="15920" spans="7:7">
      <c r="G15920" s="14"/>
    </row>
    <row r="15921" spans="7:7">
      <c r="G15921" s="14"/>
    </row>
    <row r="15922" spans="7:7">
      <c r="G15922" s="14"/>
    </row>
    <row r="15923" spans="7:7">
      <c r="G15923" s="14"/>
    </row>
    <row r="15924" spans="7:7">
      <c r="G15924" s="14"/>
    </row>
    <row r="15925" spans="7:7">
      <c r="G15925" s="14"/>
    </row>
    <row r="15926" spans="7:7">
      <c r="G15926" s="14"/>
    </row>
    <row r="15927" spans="7:7">
      <c r="G15927" s="14"/>
    </row>
    <row r="15928" spans="7:7">
      <c r="G15928" s="14"/>
    </row>
    <row r="15929" spans="7:7">
      <c r="G15929" s="14"/>
    </row>
    <row r="15930" spans="7:7">
      <c r="G15930" s="14"/>
    </row>
    <row r="15931" spans="7:7">
      <c r="G15931" s="14"/>
    </row>
    <row r="15932" spans="7:7">
      <c r="G15932" s="14"/>
    </row>
    <row r="15933" spans="7:7">
      <c r="G15933" s="14"/>
    </row>
    <row r="15934" spans="7:7">
      <c r="G15934" s="14"/>
    </row>
    <row r="15935" spans="7:7">
      <c r="G15935" s="14"/>
    </row>
    <row r="15936" spans="7:7">
      <c r="G15936" s="14"/>
    </row>
    <row r="15937" spans="7:7">
      <c r="G15937" s="14"/>
    </row>
    <row r="15938" spans="7:7">
      <c r="G15938" s="14"/>
    </row>
    <row r="15939" spans="7:7">
      <c r="G15939" s="14"/>
    </row>
    <row r="15940" spans="7:7">
      <c r="G15940" s="14"/>
    </row>
    <row r="15941" spans="7:7">
      <c r="G15941" s="14"/>
    </row>
    <row r="15942" spans="7:7">
      <c r="G15942" s="14"/>
    </row>
    <row r="15943" spans="7:7">
      <c r="G15943" s="14"/>
    </row>
    <row r="15944" spans="7:7">
      <c r="G15944" s="14"/>
    </row>
    <row r="15945" spans="7:7">
      <c r="G15945" s="14"/>
    </row>
    <row r="15946" spans="7:7">
      <c r="G15946" s="14"/>
    </row>
    <row r="15947" spans="7:7">
      <c r="G15947" s="14"/>
    </row>
    <row r="15948" spans="7:7">
      <c r="G15948" s="14"/>
    </row>
    <row r="15949" spans="7:7">
      <c r="G15949" s="14"/>
    </row>
    <row r="15950" spans="7:7">
      <c r="G15950" s="14"/>
    </row>
    <row r="15951" spans="7:7">
      <c r="G15951" s="14"/>
    </row>
    <row r="15952" spans="7:7">
      <c r="G15952" s="14"/>
    </row>
    <row r="15953" spans="7:7">
      <c r="G15953" s="14"/>
    </row>
    <row r="15954" spans="7:7">
      <c r="G15954" s="14"/>
    </row>
    <row r="15955" spans="7:7">
      <c r="G15955" s="14"/>
    </row>
    <row r="15956" spans="7:7">
      <c r="G15956" s="14"/>
    </row>
    <row r="15957" spans="7:7">
      <c r="G15957" s="14"/>
    </row>
    <row r="15958" spans="7:7">
      <c r="G15958" s="14"/>
    </row>
    <row r="15959" spans="7:7">
      <c r="G15959" s="14"/>
    </row>
    <row r="15960" spans="7:7">
      <c r="G15960" s="14"/>
    </row>
    <row r="15961" spans="7:7">
      <c r="G15961" s="14"/>
    </row>
    <row r="15962" spans="7:7">
      <c r="G15962" s="14"/>
    </row>
    <row r="15963" spans="7:7">
      <c r="G15963" s="14"/>
    </row>
    <row r="15964" spans="7:7">
      <c r="G15964" s="14"/>
    </row>
    <row r="15965" spans="7:7">
      <c r="G15965" s="14"/>
    </row>
    <row r="15966" spans="7:7">
      <c r="G15966" s="14"/>
    </row>
    <row r="15967" spans="7:7">
      <c r="G15967" s="14"/>
    </row>
    <row r="15968" spans="7:7">
      <c r="G15968" s="14"/>
    </row>
    <row r="15969" spans="7:7">
      <c r="G15969" s="14"/>
    </row>
    <row r="15970" spans="7:7">
      <c r="G15970" s="14"/>
    </row>
    <row r="15971" spans="7:7">
      <c r="G15971" s="14"/>
    </row>
    <row r="15972" spans="7:7">
      <c r="G15972" s="14"/>
    </row>
    <row r="15973" spans="7:7">
      <c r="G15973" s="14"/>
    </row>
    <row r="15974" spans="7:7">
      <c r="G15974" s="14"/>
    </row>
    <row r="15975" spans="7:7">
      <c r="G15975" s="14"/>
    </row>
    <row r="15976" spans="7:7">
      <c r="G15976" s="14"/>
    </row>
    <row r="15977" spans="7:7">
      <c r="G15977" s="14"/>
    </row>
    <row r="15978" spans="7:7">
      <c r="G15978" s="14"/>
    </row>
    <row r="15979" spans="7:7">
      <c r="G15979" s="14"/>
    </row>
    <row r="15980" spans="7:7">
      <c r="G15980" s="14"/>
    </row>
    <row r="15981" spans="7:7">
      <c r="G15981" s="14"/>
    </row>
    <row r="15982" spans="7:7">
      <c r="G15982" s="14"/>
    </row>
    <row r="15983" spans="7:7">
      <c r="G15983" s="14"/>
    </row>
    <row r="15984" spans="7:7">
      <c r="G15984" s="14"/>
    </row>
    <row r="15985" spans="7:7">
      <c r="G15985" s="14"/>
    </row>
    <row r="15986" spans="7:7">
      <c r="G15986" s="14"/>
    </row>
    <row r="15987" spans="7:7">
      <c r="G15987" s="14"/>
    </row>
    <row r="15988" spans="7:7">
      <c r="G15988" s="14"/>
    </row>
    <row r="15989" spans="7:7">
      <c r="G15989" s="14"/>
    </row>
    <row r="15990" spans="7:7">
      <c r="G15990" s="14"/>
    </row>
    <row r="15991" spans="7:7">
      <c r="G15991" s="14"/>
    </row>
    <row r="15992" spans="7:7">
      <c r="G15992" s="14"/>
    </row>
    <row r="15993" spans="7:7">
      <c r="G15993" s="14"/>
    </row>
    <row r="15994" spans="7:7">
      <c r="G15994" s="14"/>
    </row>
    <row r="15995" spans="7:7">
      <c r="G15995" s="14"/>
    </row>
    <row r="15996" spans="7:7">
      <c r="G15996" s="14"/>
    </row>
    <row r="15997" spans="7:7">
      <c r="G15997" s="14"/>
    </row>
    <row r="15998" spans="7:7">
      <c r="G15998" s="14"/>
    </row>
    <row r="15999" spans="7:7">
      <c r="G15999" s="14"/>
    </row>
    <row r="16000" spans="7:7">
      <c r="G16000" s="14"/>
    </row>
    <row r="16001" spans="7:7">
      <c r="G16001" s="14"/>
    </row>
    <row r="16002" spans="7:7">
      <c r="G16002" s="14"/>
    </row>
    <row r="16003" spans="7:7">
      <c r="G16003" s="14"/>
    </row>
    <row r="16004" spans="7:7">
      <c r="G16004" s="14"/>
    </row>
    <row r="16005" spans="7:7">
      <c r="G16005" s="14"/>
    </row>
    <row r="16006" spans="7:7">
      <c r="G16006" s="14"/>
    </row>
    <row r="16007" spans="7:7">
      <c r="G16007" s="14"/>
    </row>
    <row r="16008" spans="7:7">
      <c r="G16008" s="14"/>
    </row>
    <row r="16009" spans="7:7">
      <c r="G16009" s="14"/>
    </row>
    <row r="16010" spans="7:7">
      <c r="G16010" s="14"/>
    </row>
    <row r="16011" spans="7:7">
      <c r="G16011" s="14"/>
    </row>
    <row r="16012" spans="7:7">
      <c r="G16012" s="14"/>
    </row>
    <row r="16013" spans="7:7">
      <c r="G16013" s="14"/>
    </row>
    <row r="16014" spans="7:7">
      <c r="G16014" s="14"/>
    </row>
    <row r="16015" spans="7:7">
      <c r="G16015" s="14"/>
    </row>
    <row r="16016" spans="7:7">
      <c r="G16016" s="14"/>
    </row>
    <row r="16017" spans="7:7">
      <c r="G16017" s="14"/>
    </row>
    <row r="16018" spans="7:7">
      <c r="G16018" s="14"/>
    </row>
    <row r="16019" spans="7:7">
      <c r="G16019" s="14"/>
    </row>
    <row r="16020" spans="7:7">
      <c r="G16020" s="14"/>
    </row>
    <row r="16021" spans="7:7">
      <c r="G16021" s="14"/>
    </row>
    <row r="16022" spans="7:7">
      <c r="G16022" s="14"/>
    </row>
    <row r="16023" spans="7:7">
      <c r="G16023" s="14"/>
    </row>
    <row r="16024" spans="7:7">
      <c r="G16024" s="14"/>
    </row>
    <row r="16025" spans="7:7">
      <c r="G16025" s="14"/>
    </row>
    <row r="16026" spans="7:7">
      <c r="G16026" s="14"/>
    </row>
    <row r="16027" spans="7:7">
      <c r="G16027" s="14"/>
    </row>
    <row r="16028" spans="7:7">
      <c r="G16028" s="14"/>
    </row>
    <row r="16029" spans="7:7">
      <c r="G16029" s="14"/>
    </row>
    <row r="16030" spans="7:7">
      <c r="G16030" s="14"/>
    </row>
    <row r="16031" spans="7:7">
      <c r="G16031" s="14"/>
    </row>
    <row r="16032" spans="7:7">
      <c r="G16032" s="14"/>
    </row>
    <row r="16033" spans="7:7">
      <c r="G16033" s="14"/>
    </row>
    <row r="16034" spans="7:7">
      <c r="G16034" s="14"/>
    </row>
    <row r="16035" spans="7:7">
      <c r="G16035" s="14"/>
    </row>
    <row r="16036" spans="7:7">
      <c r="G16036" s="14"/>
    </row>
    <row r="16037" spans="7:7">
      <c r="G16037" s="14"/>
    </row>
    <row r="16038" spans="7:7">
      <c r="G16038" s="14"/>
    </row>
    <row r="16039" spans="7:7">
      <c r="G16039" s="14"/>
    </row>
    <row r="16040" spans="7:7">
      <c r="G16040" s="14"/>
    </row>
    <row r="16041" spans="7:7">
      <c r="G16041" s="14"/>
    </row>
    <row r="16042" spans="7:7">
      <c r="G16042" s="14"/>
    </row>
    <row r="16043" spans="7:7">
      <c r="G16043" s="14"/>
    </row>
    <row r="16044" spans="7:7">
      <c r="G16044" s="14"/>
    </row>
    <row r="16045" spans="7:7">
      <c r="G16045" s="14"/>
    </row>
    <row r="16046" spans="7:7">
      <c r="G16046" s="14"/>
    </row>
    <row r="16047" spans="7:7">
      <c r="G16047" s="14"/>
    </row>
    <row r="16048" spans="7:7">
      <c r="G16048" s="14"/>
    </row>
    <row r="16049" spans="7:7">
      <c r="G16049" s="14"/>
    </row>
    <row r="16050" spans="7:7">
      <c r="G16050" s="14"/>
    </row>
    <row r="16051" spans="7:7">
      <c r="G16051" s="14"/>
    </row>
    <row r="16052" spans="7:7">
      <c r="G16052" s="14"/>
    </row>
    <row r="16053" spans="7:7">
      <c r="G16053" s="14"/>
    </row>
    <row r="16054" spans="7:7">
      <c r="G16054" s="14"/>
    </row>
    <row r="16055" spans="7:7">
      <c r="G16055" s="14"/>
    </row>
    <row r="16056" spans="7:7">
      <c r="G16056" s="14"/>
    </row>
    <row r="16057" spans="7:7">
      <c r="G16057" s="14"/>
    </row>
    <row r="16058" spans="7:7">
      <c r="G16058" s="14"/>
    </row>
    <row r="16059" spans="7:7">
      <c r="G16059" s="14"/>
    </row>
    <row r="16060" spans="7:7">
      <c r="G16060" s="14"/>
    </row>
    <row r="16061" spans="7:7">
      <c r="G16061" s="14"/>
    </row>
    <row r="16062" spans="7:7">
      <c r="G16062" s="14"/>
    </row>
    <row r="16063" spans="7:7">
      <c r="G16063" s="14"/>
    </row>
    <row r="16064" spans="7:7">
      <c r="G16064" s="14"/>
    </row>
    <row r="16065" spans="7:7">
      <c r="G16065" s="14"/>
    </row>
    <row r="16066" spans="7:7">
      <c r="G16066" s="14"/>
    </row>
    <row r="16067" spans="7:7">
      <c r="G16067" s="14"/>
    </row>
    <row r="16068" spans="7:7">
      <c r="G16068" s="14"/>
    </row>
    <row r="16069" spans="7:7">
      <c r="G16069" s="14"/>
    </row>
    <row r="16070" spans="7:7">
      <c r="G16070" s="14"/>
    </row>
    <row r="16071" spans="7:7">
      <c r="G16071" s="14"/>
    </row>
    <row r="16072" spans="7:7">
      <c r="G16072" s="14"/>
    </row>
    <row r="16073" spans="7:7">
      <c r="G16073" s="14"/>
    </row>
    <row r="16074" spans="7:7">
      <c r="G16074" s="14"/>
    </row>
    <row r="16075" spans="7:7">
      <c r="G16075" s="14"/>
    </row>
    <row r="16076" spans="7:7">
      <c r="G16076" s="14"/>
    </row>
    <row r="16077" spans="7:7">
      <c r="G16077" s="14"/>
    </row>
    <row r="16078" spans="7:7">
      <c r="G16078" s="14"/>
    </row>
    <row r="16079" spans="7:7">
      <c r="G16079" s="14"/>
    </row>
    <row r="16080" spans="7:7">
      <c r="G16080" s="14"/>
    </row>
    <row r="16081" spans="7:7">
      <c r="G16081" s="14"/>
    </row>
    <row r="16082" spans="7:7">
      <c r="G16082" s="14"/>
    </row>
    <row r="16083" spans="7:7">
      <c r="G16083" s="14"/>
    </row>
    <row r="16084" spans="7:7">
      <c r="G16084" s="14"/>
    </row>
    <row r="16085" spans="7:7">
      <c r="G16085" s="14"/>
    </row>
    <row r="16086" spans="7:7">
      <c r="G16086" s="14"/>
    </row>
    <row r="16087" spans="7:7">
      <c r="G16087" s="14"/>
    </row>
    <row r="16088" spans="7:7">
      <c r="G16088" s="14"/>
    </row>
    <row r="16089" spans="7:7">
      <c r="G16089" s="14"/>
    </row>
    <row r="16090" spans="7:7">
      <c r="G16090" s="14"/>
    </row>
    <row r="16091" spans="7:7">
      <c r="G16091" s="14"/>
    </row>
    <row r="16092" spans="7:7">
      <c r="G16092" s="14"/>
    </row>
    <row r="16093" spans="7:7">
      <c r="G16093" s="14"/>
    </row>
    <row r="16094" spans="7:7">
      <c r="G16094" s="14"/>
    </row>
    <row r="16095" spans="7:7">
      <c r="G16095" s="14"/>
    </row>
    <row r="16096" spans="7:7">
      <c r="G16096" s="14"/>
    </row>
    <row r="16097" spans="7:7">
      <c r="G16097" s="14"/>
    </row>
    <row r="16098" spans="7:7">
      <c r="G16098" s="14"/>
    </row>
    <row r="16099" spans="7:7">
      <c r="G16099" s="14"/>
    </row>
    <row r="16100" spans="7:7">
      <c r="G16100" s="14"/>
    </row>
    <row r="16101" spans="7:7">
      <c r="G16101" s="14"/>
    </row>
    <row r="16102" spans="7:7">
      <c r="G16102" s="14"/>
    </row>
    <row r="16103" spans="7:7">
      <c r="G16103" s="14"/>
    </row>
    <row r="16104" spans="7:7">
      <c r="G16104" s="14"/>
    </row>
    <row r="16105" spans="7:7">
      <c r="G16105" s="14"/>
    </row>
    <row r="16106" spans="7:7">
      <c r="G16106" s="14"/>
    </row>
    <row r="16107" spans="7:7">
      <c r="G16107" s="14"/>
    </row>
    <row r="16108" spans="7:7">
      <c r="G16108" s="14"/>
    </row>
    <row r="16109" spans="7:7">
      <c r="G16109" s="14"/>
    </row>
    <row r="16110" spans="7:7">
      <c r="G16110" s="14"/>
    </row>
    <row r="16111" spans="7:7">
      <c r="G16111" s="14"/>
    </row>
    <row r="16112" spans="7:7">
      <c r="G16112" s="14"/>
    </row>
    <row r="16113" spans="7:7">
      <c r="G16113" s="14"/>
    </row>
    <row r="16114" spans="7:7">
      <c r="G16114" s="14"/>
    </row>
    <row r="16115" spans="7:7">
      <c r="G16115" s="14"/>
    </row>
    <row r="16116" spans="7:7">
      <c r="G16116" s="14"/>
    </row>
    <row r="16117" spans="7:7">
      <c r="G16117" s="14"/>
    </row>
    <row r="16118" spans="7:7">
      <c r="G16118" s="14"/>
    </row>
    <row r="16119" spans="7:7">
      <c r="G16119" s="14"/>
    </row>
    <row r="16120" spans="7:7">
      <c r="G16120" s="14"/>
    </row>
    <row r="16121" spans="7:7">
      <c r="G16121" s="14"/>
    </row>
    <row r="16122" spans="7:7">
      <c r="G16122" s="14"/>
    </row>
    <row r="16123" spans="7:7">
      <c r="G16123" s="14"/>
    </row>
    <row r="16124" spans="7:7">
      <c r="G16124" s="14"/>
    </row>
    <row r="16125" spans="7:7">
      <c r="G16125" s="14"/>
    </row>
    <row r="16126" spans="7:7">
      <c r="G16126" s="14"/>
    </row>
    <row r="16127" spans="7:7">
      <c r="G16127" s="14"/>
    </row>
    <row r="16128" spans="7:7">
      <c r="G16128" s="14"/>
    </row>
    <row r="16129" spans="7:7">
      <c r="G16129" s="14"/>
    </row>
    <row r="16130" spans="7:7">
      <c r="G16130" s="14"/>
    </row>
    <row r="16131" spans="7:7">
      <c r="G16131" s="14"/>
    </row>
    <row r="16132" spans="7:7">
      <c r="G16132" s="14"/>
    </row>
    <row r="16133" spans="7:7">
      <c r="G16133" s="14"/>
    </row>
    <row r="16134" spans="7:7">
      <c r="G16134" s="14"/>
    </row>
    <row r="16135" spans="7:7">
      <c r="G16135" s="14"/>
    </row>
    <row r="16136" spans="7:7">
      <c r="G16136" s="14"/>
    </row>
    <row r="16137" spans="7:7">
      <c r="G16137" s="14"/>
    </row>
    <row r="16138" spans="7:7">
      <c r="G16138" s="14"/>
    </row>
    <row r="16139" spans="7:7">
      <c r="G16139" s="14"/>
    </row>
    <row r="16140" spans="7:7">
      <c r="G16140" s="14"/>
    </row>
    <row r="16141" spans="7:7">
      <c r="G16141" s="14"/>
    </row>
    <row r="16142" spans="7:7">
      <c r="G16142" s="14"/>
    </row>
    <row r="16143" spans="7:7">
      <c r="G16143" s="14"/>
    </row>
    <row r="16144" spans="7:7">
      <c r="G16144" s="14"/>
    </row>
    <row r="16145" spans="7:7">
      <c r="G16145" s="14"/>
    </row>
    <row r="16146" spans="7:7">
      <c r="G16146" s="14"/>
    </row>
    <row r="16147" spans="7:7">
      <c r="G16147" s="14"/>
    </row>
    <row r="16148" spans="7:7">
      <c r="G16148" s="14"/>
    </row>
    <row r="16149" spans="7:7">
      <c r="G16149" s="14"/>
    </row>
    <row r="16150" spans="7:7">
      <c r="G16150" s="14"/>
    </row>
    <row r="16151" spans="7:7">
      <c r="G16151" s="14"/>
    </row>
    <row r="16152" spans="7:7">
      <c r="G16152" s="14"/>
    </row>
    <row r="16153" spans="7:7">
      <c r="G16153" s="14"/>
    </row>
    <row r="16154" spans="7:7">
      <c r="G16154" s="14"/>
    </row>
    <row r="16155" spans="7:7">
      <c r="G16155" s="14"/>
    </row>
    <row r="16156" spans="7:7">
      <c r="G16156" s="14"/>
    </row>
    <row r="16157" spans="7:7">
      <c r="G16157" s="14"/>
    </row>
    <row r="16158" spans="7:7">
      <c r="G16158" s="14"/>
    </row>
    <row r="16159" spans="7:7">
      <c r="G16159" s="14"/>
    </row>
    <row r="16160" spans="7:7">
      <c r="G16160" s="14"/>
    </row>
    <row r="16161" spans="7:7">
      <c r="G16161" s="14"/>
    </row>
    <row r="16162" spans="7:7">
      <c r="G16162" s="14"/>
    </row>
    <row r="16163" spans="7:7">
      <c r="G16163" s="14"/>
    </row>
    <row r="16164" spans="7:7">
      <c r="G16164" s="14"/>
    </row>
    <row r="16165" spans="7:7">
      <c r="G16165" s="14"/>
    </row>
    <row r="16166" spans="7:7">
      <c r="G16166" s="14"/>
    </row>
    <row r="16167" spans="7:7">
      <c r="G16167" s="14"/>
    </row>
    <row r="16168" spans="7:7">
      <c r="G16168" s="14"/>
    </row>
    <row r="16169" spans="7:7">
      <c r="G16169" s="14"/>
    </row>
    <row r="16170" spans="7:7">
      <c r="G16170" s="14"/>
    </row>
    <row r="16171" spans="7:7">
      <c r="G16171" s="14"/>
    </row>
    <row r="16172" spans="7:7">
      <c r="G16172" s="14"/>
    </row>
    <row r="16173" spans="7:7">
      <c r="G16173" s="14"/>
    </row>
    <row r="16174" spans="7:7">
      <c r="G16174" s="14"/>
    </row>
    <row r="16175" spans="7:7">
      <c r="G16175" s="14"/>
    </row>
    <row r="16176" spans="7:7">
      <c r="G16176" s="14"/>
    </row>
    <row r="16177" spans="7:7">
      <c r="G16177" s="14"/>
    </row>
    <row r="16178" spans="7:7">
      <c r="G16178" s="14"/>
    </row>
    <row r="16179" spans="7:7">
      <c r="G16179" s="14"/>
    </row>
    <row r="16180" spans="7:7">
      <c r="G16180" s="14"/>
    </row>
    <row r="16181" spans="7:7">
      <c r="G16181" s="14"/>
    </row>
    <row r="16182" spans="7:7">
      <c r="G16182" s="14"/>
    </row>
    <row r="16183" spans="7:7">
      <c r="G16183" s="14"/>
    </row>
    <row r="16184" spans="7:7">
      <c r="G16184" s="14"/>
    </row>
    <row r="16185" spans="7:7">
      <c r="G16185" s="14"/>
    </row>
    <row r="16186" spans="7:7">
      <c r="G16186" s="14"/>
    </row>
    <row r="16187" spans="7:7">
      <c r="G16187" s="14"/>
    </row>
    <row r="16188" spans="7:7">
      <c r="G16188" s="14"/>
    </row>
    <row r="16189" spans="7:7">
      <c r="G16189" s="14"/>
    </row>
    <row r="16190" spans="7:7">
      <c r="G16190" s="14"/>
    </row>
    <row r="16191" spans="7:7">
      <c r="G16191" s="14"/>
    </row>
    <row r="16192" spans="7:7">
      <c r="G16192" s="14"/>
    </row>
    <row r="16193" spans="7:7">
      <c r="G16193" s="14"/>
    </row>
    <row r="16194" spans="7:7">
      <c r="G16194" s="14"/>
    </row>
    <row r="16195" spans="7:7">
      <c r="G16195" s="14"/>
    </row>
    <row r="16196" spans="7:7">
      <c r="G16196" s="14"/>
    </row>
    <row r="16197" spans="7:7">
      <c r="G16197" s="14"/>
    </row>
    <row r="16198" spans="7:7">
      <c r="G16198" s="14"/>
    </row>
    <row r="16199" spans="7:7">
      <c r="G16199" s="14"/>
    </row>
    <row r="16200" spans="7:7">
      <c r="G16200" s="14"/>
    </row>
    <row r="16201" spans="7:7">
      <c r="G16201" s="14"/>
    </row>
    <row r="16202" spans="7:7">
      <c r="G16202" s="14"/>
    </row>
    <row r="16203" spans="7:7">
      <c r="G16203" s="14"/>
    </row>
    <row r="16204" spans="7:7">
      <c r="G16204" s="14"/>
    </row>
    <row r="16205" spans="7:7">
      <c r="G16205" s="14"/>
    </row>
    <row r="16206" spans="7:7">
      <c r="G16206" s="14"/>
    </row>
    <row r="16207" spans="7:7">
      <c r="G16207" s="14"/>
    </row>
    <row r="16208" spans="7:7">
      <c r="G16208" s="14"/>
    </row>
    <row r="16209" spans="7:7">
      <c r="G16209" s="14"/>
    </row>
    <row r="16210" spans="7:7">
      <c r="G16210" s="14"/>
    </row>
    <row r="16211" spans="7:7">
      <c r="G16211" s="14"/>
    </row>
    <row r="16212" spans="7:7">
      <c r="G16212" s="14"/>
    </row>
    <row r="16213" spans="7:7">
      <c r="G16213" s="14"/>
    </row>
    <row r="16214" spans="7:7">
      <c r="G16214" s="14"/>
    </row>
    <row r="16215" spans="7:7">
      <c r="G16215" s="14"/>
    </row>
    <row r="16216" spans="7:7">
      <c r="G16216" s="14"/>
    </row>
    <row r="16217" spans="7:7">
      <c r="G16217" s="14"/>
    </row>
    <row r="16218" spans="7:7">
      <c r="G16218" s="14"/>
    </row>
    <row r="16219" spans="7:7">
      <c r="G16219" s="14"/>
    </row>
    <row r="16220" spans="7:7">
      <c r="G16220" s="14"/>
    </row>
    <row r="16221" spans="7:7">
      <c r="G16221" s="14"/>
    </row>
    <row r="16222" spans="7:7">
      <c r="G16222" s="14"/>
    </row>
    <row r="16223" spans="7:7">
      <c r="G16223" s="14"/>
    </row>
    <row r="16224" spans="7:7">
      <c r="G16224" s="14"/>
    </row>
    <row r="16225" spans="7:7">
      <c r="G16225" s="14"/>
    </row>
    <row r="16226" spans="7:7">
      <c r="G16226" s="14"/>
    </row>
    <row r="16227" spans="7:7">
      <c r="G16227" s="14"/>
    </row>
    <row r="16228" spans="7:7">
      <c r="G16228" s="14"/>
    </row>
    <row r="16229" spans="7:7">
      <c r="G16229" s="14"/>
    </row>
    <row r="16230" spans="7:7">
      <c r="G16230" s="14"/>
    </row>
    <row r="16231" spans="7:7">
      <c r="G16231" s="14"/>
    </row>
    <row r="16232" spans="7:7">
      <c r="G16232" s="14"/>
    </row>
    <row r="16233" spans="7:7">
      <c r="G16233" s="14"/>
    </row>
    <row r="16234" spans="7:7">
      <c r="G16234" s="14"/>
    </row>
    <row r="16235" spans="7:7">
      <c r="G16235" s="14"/>
    </row>
    <row r="16236" spans="7:7">
      <c r="G16236" s="14"/>
    </row>
    <row r="16237" spans="7:7">
      <c r="G16237" s="14"/>
    </row>
    <row r="16238" spans="7:7">
      <c r="G16238" s="14"/>
    </row>
    <row r="16239" spans="7:7">
      <c r="G16239" s="14"/>
    </row>
    <row r="16240" spans="7:7">
      <c r="G16240" s="14"/>
    </row>
    <row r="16241" spans="7:7">
      <c r="G16241" s="14"/>
    </row>
    <row r="16242" spans="7:7">
      <c r="G16242" s="14"/>
    </row>
    <row r="16243" spans="7:7">
      <c r="G16243" s="14"/>
    </row>
    <row r="16244" spans="7:7">
      <c r="G16244" s="14"/>
    </row>
    <row r="16245" spans="7:7">
      <c r="G16245" s="14"/>
    </row>
    <row r="16246" spans="7:7">
      <c r="G16246" s="14"/>
    </row>
    <row r="16247" spans="7:7">
      <c r="G16247" s="14"/>
    </row>
    <row r="16248" spans="7:7">
      <c r="G16248" s="14"/>
    </row>
    <row r="16249" spans="7:7">
      <c r="G16249" s="14"/>
    </row>
    <row r="16250" spans="7:7">
      <c r="G16250" s="14"/>
    </row>
    <row r="16251" spans="7:7">
      <c r="G16251" s="14"/>
    </row>
    <row r="16252" spans="7:7">
      <c r="G16252" s="14"/>
    </row>
    <row r="16253" spans="7:7">
      <c r="G16253" s="14"/>
    </row>
    <row r="16254" spans="7:7">
      <c r="G16254" s="14"/>
    </row>
    <row r="16255" spans="7:7">
      <c r="G16255" s="14"/>
    </row>
    <row r="16256" spans="7:7">
      <c r="G16256" s="14"/>
    </row>
    <row r="16257" spans="7:7">
      <c r="G16257" s="14"/>
    </row>
    <row r="16258" spans="7:7">
      <c r="G16258" s="14"/>
    </row>
    <row r="16259" spans="7:7">
      <c r="G16259" s="14"/>
    </row>
    <row r="16260" spans="7:7">
      <c r="G16260" s="14"/>
    </row>
    <row r="16261" spans="7:7">
      <c r="G16261" s="14"/>
    </row>
    <row r="16262" spans="7:7">
      <c r="G16262" s="14"/>
    </row>
    <row r="16263" spans="7:7">
      <c r="G16263" s="14"/>
    </row>
    <row r="16264" spans="7:7">
      <c r="G16264" s="14"/>
    </row>
    <row r="16265" spans="7:7">
      <c r="G16265" s="14"/>
    </row>
    <row r="16266" spans="7:7">
      <c r="G16266" s="14"/>
    </row>
    <row r="16267" spans="7:7">
      <c r="G16267" s="14"/>
    </row>
    <row r="16268" spans="7:7">
      <c r="G16268" s="14"/>
    </row>
    <row r="16269" spans="7:7">
      <c r="G16269" s="14"/>
    </row>
    <row r="16270" spans="7:7">
      <c r="G16270" s="14"/>
    </row>
    <row r="16271" spans="7:7">
      <c r="G16271" s="14"/>
    </row>
    <row r="16272" spans="7:7">
      <c r="G16272" s="14"/>
    </row>
    <row r="16273" spans="7:7">
      <c r="G16273" s="14"/>
    </row>
    <row r="16274" spans="7:7">
      <c r="G16274" s="14"/>
    </row>
    <row r="16275" spans="7:7">
      <c r="G16275" s="14"/>
    </row>
    <row r="16276" spans="7:7">
      <c r="G16276" s="14"/>
    </row>
    <row r="16277" spans="7:7">
      <c r="G16277" s="14"/>
    </row>
    <row r="16278" spans="7:7">
      <c r="G16278" s="14"/>
    </row>
    <row r="16279" spans="7:7">
      <c r="G16279" s="14"/>
    </row>
    <row r="16280" spans="7:7">
      <c r="G16280" s="14"/>
    </row>
    <row r="16281" spans="7:7">
      <c r="G16281" s="14"/>
    </row>
    <row r="16282" spans="7:7">
      <c r="G16282" s="14"/>
    </row>
    <row r="16283" spans="7:7">
      <c r="G16283" s="14"/>
    </row>
    <row r="16284" spans="7:7">
      <c r="G16284" s="14"/>
    </row>
    <row r="16285" spans="7:7">
      <c r="G16285" s="14"/>
    </row>
    <row r="16286" spans="7:7">
      <c r="G16286" s="14"/>
    </row>
    <row r="16287" spans="7:7">
      <c r="G16287" s="14"/>
    </row>
    <row r="16288" spans="7:7">
      <c r="G16288" s="14"/>
    </row>
    <row r="16289" spans="7:7">
      <c r="G16289" s="14"/>
    </row>
    <row r="16290" spans="7:7">
      <c r="G16290" s="14"/>
    </row>
    <row r="16291" spans="7:7">
      <c r="G16291" s="14"/>
    </row>
    <row r="16292" spans="7:7">
      <c r="G16292" s="14"/>
    </row>
    <row r="16293" spans="7:7">
      <c r="G16293" s="14"/>
    </row>
    <row r="16294" spans="7:7">
      <c r="G16294" s="14"/>
    </row>
    <row r="16295" spans="7:7">
      <c r="G16295" s="14"/>
    </row>
    <row r="16296" spans="7:7">
      <c r="G16296" s="14"/>
    </row>
    <row r="16297" spans="7:7">
      <c r="G16297" s="14"/>
    </row>
    <row r="16298" spans="7:7">
      <c r="G16298" s="14"/>
    </row>
    <row r="16299" spans="7:7">
      <c r="G16299" s="14"/>
    </row>
    <row r="16300" spans="7:7">
      <c r="G16300" s="14"/>
    </row>
    <row r="16301" spans="7:7">
      <c r="G16301" s="14"/>
    </row>
    <row r="16302" spans="7:7">
      <c r="G16302" s="14"/>
    </row>
    <row r="16303" spans="7:7">
      <c r="G16303" s="14"/>
    </row>
    <row r="16304" spans="7:7">
      <c r="G16304" s="14"/>
    </row>
    <row r="16305" spans="7:7">
      <c r="G16305" s="14"/>
    </row>
    <row r="16306" spans="7:7">
      <c r="G16306" s="14"/>
    </row>
    <row r="16307" spans="7:7">
      <c r="G16307" s="14"/>
    </row>
    <row r="16308" spans="7:7">
      <c r="G16308" s="14"/>
    </row>
    <row r="16309" spans="7:7">
      <c r="G16309" s="14"/>
    </row>
    <row r="16310" spans="7:7">
      <c r="G16310" s="14"/>
    </row>
    <row r="16311" spans="7:7">
      <c r="G16311" s="14"/>
    </row>
    <row r="16312" spans="7:7">
      <c r="G16312" s="14"/>
    </row>
    <row r="16313" spans="7:7">
      <c r="G16313" s="14"/>
    </row>
    <row r="16314" spans="7:7">
      <c r="G16314" s="14"/>
    </row>
    <row r="16315" spans="7:7">
      <c r="G16315" s="14"/>
    </row>
    <row r="16316" spans="7:7">
      <c r="G16316" s="14"/>
    </row>
    <row r="16317" spans="7:7">
      <c r="G16317" s="14"/>
    </row>
    <row r="16318" spans="7:7">
      <c r="G16318" s="14"/>
    </row>
    <row r="16319" spans="7:7">
      <c r="G16319" s="14"/>
    </row>
    <row r="16320" spans="7:7">
      <c r="G16320" s="14"/>
    </row>
    <row r="16321" spans="7:7">
      <c r="G16321" s="14"/>
    </row>
    <row r="16322" spans="7:7">
      <c r="G16322" s="14"/>
    </row>
    <row r="16323" spans="7:7">
      <c r="G16323" s="14"/>
    </row>
    <row r="16324" spans="7:7">
      <c r="G16324" s="14"/>
    </row>
    <row r="16325" spans="7:7">
      <c r="G16325" s="14"/>
    </row>
    <row r="16326" spans="7:7">
      <c r="G16326" s="14"/>
    </row>
    <row r="16327" spans="7:7">
      <c r="G16327" s="14"/>
    </row>
    <row r="16328" spans="7:7">
      <c r="G16328" s="14"/>
    </row>
    <row r="16329" spans="7:7">
      <c r="G16329" s="14"/>
    </row>
    <row r="16330" spans="7:7">
      <c r="G16330" s="14"/>
    </row>
    <row r="16331" spans="7:7">
      <c r="G16331" s="14"/>
    </row>
    <row r="16332" spans="7:7">
      <c r="G16332" s="14"/>
    </row>
    <row r="16333" spans="7:7">
      <c r="G16333" s="14"/>
    </row>
    <row r="16334" spans="7:7">
      <c r="G16334" s="14"/>
    </row>
    <row r="16335" spans="7:7">
      <c r="G16335" s="14"/>
    </row>
    <row r="16336" spans="7:7">
      <c r="G16336" s="14"/>
    </row>
    <row r="16337" spans="7:7">
      <c r="G16337" s="14"/>
    </row>
    <row r="16338" spans="7:7">
      <c r="G16338" s="14"/>
    </row>
    <row r="16339" spans="7:7">
      <c r="G16339" s="14"/>
    </row>
    <row r="16340" spans="7:7">
      <c r="G16340" s="14"/>
    </row>
    <row r="16341" spans="7:7">
      <c r="G16341" s="14"/>
    </row>
    <row r="16342" spans="7:7">
      <c r="G16342" s="14"/>
    </row>
    <row r="16343" spans="7:7">
      <c r="G16343" s="14"/>
    </row>
    <row r="16344" spans="7:7">
      <c r="G16344" s="14"/>
    </row>
    <row r="16345" spans="7:7">
      <c r="G16345" s="14"/>
    </row>
    <row r="16346" spans="7:7">
      <c r="G16346" s="14"/>
    </row>
    <row r="16347" spans="7:7">
      <c r="G16347" s="14"/>
    </row>
    <row r="16348" spans="7:7">
      <c r="G16348" s="14"/>
    </row>
    <row r="16349" spans="7:7">
      <c r="G16349" s="14"/>
    </row>
    <row r="16350" spans="7:7">
      <c r="G16350" s="14"/>
    </row>
    <row r="16351" spans="7:7">
      <c r="G16351" s="14"/>
    </row>
    <row r="16352" spans="7:7">
      <c r="G16352" s="14"/>
    </row>
    <row r="16353" spans="7:7">
      <c r="G16353" s="14"/>
    </row>
    <row r="16354" spans="7:7">
      <c r="G16354" s="14"/>
    </row>
    <row r="16355" spans="7:7">
      <c r="G16355" s="14"/>
    </row>
    <row r="16356" spans="7:7">
      <c r="G16356" s="14"/>
    </row>
    <row r="16357" spans="7:7">
      <c r="G16357" s="14"/>
    </row>
    <row r="16358" spans="7:7">
      <c r="G16358" s="14"/>
    </row>
    <row r="16359" spans="7:7">
      <c r="G16359" s="14"/>
    </row>
    <row r="16360" spans="7:7">
      <c r="G16360" s="14"/>
    </row>
    <row r="16361" spans="7:7">
      <c r="G16361" s="14"/>
    </row>
    <row r="16362" spans="7:7">
      <c r="G16362" s="14"/>
    </row>
    <row r="16363" spans="7:7">
      <c r="G16363" s="14"/>
    </row>
    <row r="16364" spans="7:7">
      <c r="G16364" s="14"/>
    </row>
    <row r="16365" spans="7:7">
      <c r="G16365" s="14"/>
    </row>
    <row r="16366" spans="7:7">
      <c r="G16366" s="14"/>
    </row>
    <row r="16367" spans="7:7">
      <c r="G16367" s="14"/>
    </row>
    <row r="16368" spans="7:7">
      <c r="G16368" s="14"/>
    </row>
    <row r="16369" spans="7:7">
      <c r="G16369" s="14"/>
    </row>
    <row r="16370" spans="7:7">
      <c r="G16370" s="14"/>
    </row>
    <row r="16371" spans="7:7">
      <c r="G16371" s="14"/>
    </row>
    <row r="16372" spans="7:7">
      <c r="G16372" s="14"/>
    </row>
    <row r="16373" spans="7:7">
      <c r="G16373" s="14"/>
    </row>
    <row r="16374" spans="7:7">
      <c r="G16374" s="14"/>
    </row>
    <row r="16375" spans="7:7">
      <c r="G16375" s="14"/>
    </row>
    <row r="16376" spans="7:7">
      <c r="G16376" s="14"/>
    </row>
    <row r="16377" spans="7:7">
      <c r="G16377" s="14"/>
    </row>
    <row r="16378" spans="7:7">
      <c r="G16378" s="14"/>
    </row>
    <row r="16379" spans="7:7">
      <c r="G16379" s="14"/>
    </row>
    <row r="16380" spans="7:7">
      <c r="G16380" s="14"/>
    </row>
    <row r="16381" spans="7:7">
      <c r="G16381" s="14"/>
    </row>
    <row r="16382" spans="7:7">
      <c r="G16382" s="14"/>
    </row>
    <row r="16383" spans="7:7">
      <c r="G16383" s="14"/>
    </row>
    <row r="16384" spans="7:7">
      <c r="G16384" s="14"/>
    </row>
    <row r="16385" spans="7:7">
      <c r="G16385" s="14"/>
    </row>
    <row r="16386" spans="7:7">
      <c r="G16386" s="14"/>
    </row>
    <row r="16387" spans="7:7">
      <c r="G16387" s="14"/>
    </row>
    <row r="16388" spans="7:7">
      <c r="G16388" s="14"/>
    </row>
    <row r="16389" spans="7:7">
      <c r="G16389" s="14"/>
    </row>
    <row r="16390" spans="7:7">
      <c r="G16390" s="14"/>
    </row>
    <row r="16391" spans="7:7">
      <c r="G16391" s="14"/>
    </row>
    <row r="16392" spans="7:7">
      <c r="G16392" s="14"/>
    </row>
    <row r="16393" spans="7:7">
      <c r="G16393" s="14"/>
    </row>
    <row r="16394" spans="7:7">
      <c r="G16394" s="14"/>
    </row>
    <row r="16395" spans="7:7">
      <c r="G16395" s="14"/>
    </row>
    <row r="16396" spans="7:7">
      <c r="G16396" s="14"/>
    </row>
    <row r="16397" spans="7:7">
      <c r="G16397" s="14"/>
    </row>
    <row r="16398" spans="7:7">
      <c r="G16398" s="14"/>
    </row>
    <row r="16399" spans="7:7">
      <c r="G16399" s="14"/>
    </row>
    <row r="16400" spans="7:7">
      <c r="G16400" s="14"/>
    </row>
    <row r="16401" spans="7:7">
      <c r="G16401" s="14"/>
    </row>
    <row r="16402" spans="7:7">
      <c r="G16402" s="14"/>
    </row>
    <row r="16403" spans="7:7">
      <c r="G16403" s="14"/>
    </row>
    <row r="16404" spans="7:7">
      <c r="G16404" s="14"/>
    </row>
    <row r="16405" spans="7:7">
      <c r="G16405" s="14"/>
    </row>
    <row r="16406" spans="7:7">
      <c r="G16406" s="14"/>
    </row>
    <row r="16407" spans="7:7">
      <c r="G16407" s="14"/>
    </row>
    <row r="16408" spans="7:7">
      <c r="G16408" s="14"/>
    </row>
    <row r="16409" spans="7:7">
      <c r="G16409" s="14"/>
    </row>
    <row r="16410" spans="7:7">
      <c r="G16410" s="14"/>
    </row>
    <row r="16411" spans="7:7">
      <c r="G16411" s="14"/>
    </row>
    <row r="16412" spans="7:7">
      <c r="G16412" s="14"/>
    </row>
    <row r="16413" spans="7:7">
      <c r="G16413" s="14"/>
    </row>
    <row r="16414" spans="7:7">
      <c r="G16414" s="14"/>
    </row>
    <row r="16415" spans="7:7">
      <c r="G16415" s="14"/>
    </row>
    <row r="16416" spans="7:7">
      <c r="G16416" s="14"/>
    </row>
    <row r="16417" spans="7:7">
      <c r="G16417" s="14"/>
    </row>
    <row r="16418" spans="7:7">
      <c r="G16418" s="14"/>
    </row>
    <row r="16419" spans="7:7">
      <c r="G16419" s="14"/>
    </row>
    <row r="16420" spans="7:7">
      <c r="G16420" s="14"/>
    </row>
    <row r="16421" spans="7:7">
      <c r="G16421" s="14"/>
    </row>
    <row r="16422" spans="7:7">
      <c r="G16422" s="14"/>
    </row>
    <row r="16423" spans="7:7">
      <c r="G16423" s="14"/>
    </row>
    <row r="16424" spans="7:7">
      <c r="G16424" s="14"/>
    </row>
    <row r="16425" spans="7:7">
      <c r="G16425" s="14"/>
    </row>
    <row r="16426" spans="7:7">
      <c r="G16426" s="14"/>
    </row>
    <row r="16427" spans="7:7">
      <c r="G16427" s="14"/>
    </row>
    <row r="16428" spans="7:7">
      <c r="G16428" s="14"/>
    </row>
    <row r="16429" spans="7:7">
      <c r="G16429" s="14"/>
    </row>
    <row r="16430" spans="7:7">
      <c r="G16430" s="14"/>
    </row>
    <row r="16431" spans="7:7">
      <c r="G16431" s="14"/>
    </row>
    <row r="16432" spans="7:7">
      <c r="G16432" s="14"/>
    </row>
    <row r="16433" spans="7:7">
      <c r="G16433" s="14"/>
    </row>
    <row r="16434" spans="7:7">
      <c r="G16434" s="14"/>
    </row>
    <row r="16435" spans="7:7">
      <c r="G16435" s="14"/>
    </row>
    <row r="16436" spans="7:7">
      <c r="G16436" s="14"/>
    </row>
    <row r="16437" spans="7:7">
      <c r="G16437" s="14"/>
    </row>
    <row r="16438" spans="7:7">
      <c r="G16438" s="14"/>
    </row>
    <row r="16439" spans="7:7">
      <c r="G16439" s="14"/>
    </row>
    <row r="16440" spans="7:7">
      <c r="G16440" s="14"/>
    </row>
    <row r="16441" spans="7:7">
      <c r="G16441" s="14"/>
    </row>
    <row r="16442" spans="7:7">
      <c r="G16442" s="14"/>
    </row>
    <row r="16443" spans="7:7">
      <c r="G16443" s="14"/>
    </row>
    <row r="16444" spans="7:7">
      <c r="G16444" s="14"/>
    </row>
    <row r="16445" spans="7:7">
      <c r="G16445" s="14"/>
    </row>
    <row r="16446" spans="7:7">
      <c r="G16446" s="14"/>
    </row>
    <row r="16447" spans="7:7">
      <c r="G16447" s="14"/>
    </row>
    <row r="16448" spans="7:7">
      <c r="G16448" s="14"/>
    </row>
    <row r="16449" spans="7:7">
      <c r="G16449" s="14"/>
    </row>
    <row r="16450" spans="7:7">
      <c r="G16450" s="14"/>
    </row>
    <row r="16451" spans="7:7">
      <c r="G16451" s="14"/>
    </row>
    <row r="16452" spans="7:7">
      <c r="G16452" s="14"/>
    </row>
    <row r="16453" spans="7:7">
      <c r="G16453" s="14"/>
    </row>
    <row r="16454" spans="7:7">
      <c r="G16454" s="14"/>
    </row>
    <row r="16455" spans="7:7">
      <c r="G16455" s="14"/>
    </row>
    <row r="16456" spans="7:7">
      <c r="G16456" s="14"/>
    </row>
    <row r="16457" spans="7:7">
      <c r="G16457" s="14"/>
    </row>
    <row r="16458" spans="7:7">
      <c r="G16458" s="14"/>
    </row>
    <row r="16459" spans="7:7">
      <c r="G16459" s="14"/>
    </row>
    <row r="16460" spans="7:7">
      <c r="G16460" s="14"/>
    </row>
    <row r="16461" spans="7:7">
      <c r="G16461" s="14"/>
    </row>
    <row r="16462" spans="7:7">
      <c r="G16462" s="14"/>
    </row>
    <row r="16463" spans="7:7">
      <c r="G16463" s="14"/>
    </row>
    <row r="16464" spans="7:7">
      <c r="G16464" s="14"/>
    </row>
    <row r="16465" spans="7:7">
      <c r="G16465" s="14"/>
    </row>
    <row r="16466" spans="7:7">
      <c r="G16466" s="14"/>
    </row>
    <row r="16467" spans="7:7">
      <c r="G16467" s="14"/>
    </row>
    <row r="16468" spans="7:7">
      <c r="G16468" s="14"/>
    </row>
    <row r="16469" spans="7:7">
      <c r="G16469" s="14"/>
    </row>
    <row r="16470" spans="7:7">
      <c r="G16470" s="14"/>
    </row>
    <row r="16471" spans="7:7">
      <c r="G16471" s="14"/>
    </row>
    <row r="16472" spans="7:7">
      <c r="G16472" s="14"/>
    </row>
    <row r="16473" spans="7:7">
      <c r="G16473" s="14"/>
    </row>
    <row r="16474" spans="7:7">
      <c r="G16474" s="14"/>
    </row>
    <row r="16475" spans="7:7">
      <c r="G16475" s="14"/>
    </row>
    <row r="16476" spans="7:7">
      <c r="G16476" s="14"/>
    </row>
    <row r="16477" spans="7:7">
      <c r="G16477" s="14"/>
    </row>
    <row r="16478" spans="7:7">
      <c r="G16478" s="14"/>
    </row>
    <row r="16479" spans="7:7">
      <c r="G16479" s="14"/>
    </row>
    <row r="16480" spans="7:7">
      <c r="G16480" s="14"/>
    </row>
    <row r="16481" spans="7:7">
      <c r="G16481" s="14"/>
    </row>
    <row r="16482" spans="7:7">
      <c r="G16482" s="14"/>
    </row>
    <row r="16483" spans="7:7">
      <c r="G16483" s="14"/>
    </row>
    <row r="16484" spans="7:7">
      <c r="G16484" s="14"/>
    </row>
    <row r="16485" spans="7:7">
      <c r="G16485" s="14"/>
    </row>
    <row r="16486" spans="7:7">
      <c r="G16486" s="14"/>
    </row>
    <row r="16487" spans="7:7">
      <c r="G16487" s="14"/>
    </row>
    <row r="16488" spans="7:7">
      <c r="G16488" s="14"/>
    </row>
    <row r="16489" spans="7:7">
      <c r="G16489" s="14"/>
    </row>
    <row r="16490" spans="7:7">
      <c r="G16490" s="14"/>
    </row>
    <row r="16491" spans="7:7">
      <c r="G16491" s="14"/>
    </row>
    <row r="16492" spans="7:7">
      <c r="G16492" s="14"/>
    </row>
    <row r="16493" spans="7:7">
      <c r="G16493" s="14"/>
    </row>
    <row r="16494" spans="7:7">
      <c r="G16494" s="14"/>
    </row>
    <row r="16495" spans="7:7">
      <c r="G16495" s="14"/>
    </row>
    <row r="16496" spans="7:7">
      <c r="G16496" s="14"/>
    </row>
    <row r="16497" spans="7:7">
      <c r="G16497" s="14"/>
    </row>
    <row r="16498" spans="7:7">
      <c r="G16498" s="14"/>
    </row>
    <row r="16499" spans="7:7">
      <c r="G16499" s="14"/>
    </row>
    <row r="16500" spans="7:7">
      <c r="G16500" s="14"/>
    </row>
    <row r="16501" spans="7:7">
      <c r="G16501" s="14"/>
    </row>
    <row r="16502" spans="7:7">
      <c r="G16502" s="14"/>
    </row>
    <row r="16503" spans="7:7">
      <c r="G16503" s="14"/>
    </row>
    <row r="16504" spans="7:7">
      <c r="G16504" s="14"/>
    </row>
    <row r="16505" spans="7:7">
      <c r="G16505" s="14"/>
    </row>
    <row r="16506" spans="7:7">
      <c r="G16506" s="14"/>
    </row>
    <row r="16507" spans="7:7">
      <c r="G16507" s="14"/>
    </row>
    <row r="16508" spans="7:7">
      <c r="G16508" s="14"/>
    </row>
    <row r="16509" spans="7:7">
      <c r="G16509" s="14"/>
    </row>
    <row r="16510" spans="7:7">
      <c r="G16510" s="14"/>
    </row>
    <row r="16511" spans="7:7">
      <c r="G16511" s="14"/>
    </row>
    <row r="16512" spans="7:7">
      <c r="G16512" s="14"/>
    </row>
    <row r="16513" spans="7:7">
      <c r="G16513" s="14"/>
    </row>
    <row r="16514" spans="7:7">
      <c r="G16514" s="14"/>
    </row>
    <row r="16515" spans="7:7">
      <c r="G16515" s="14"/>
    </row>
    <row r="16516" spans="7:7">
      <c r="G16516" s="14"/>
    </row>
    <row r="16517" spans="7:7">
      <c r="G16517" s="14"/>
    </row>
    <row r="16518" spans="7:7">
      <c r="G16518" s="14"/>
    </row>
    <row r="16519" spans="7:7">
      <c r="G16519" s="14"/>
    </row>
    <row r="16520" spans="7:7">
      <c r="G16520" s="14"/>
    </row>
    <row r="16521" spans="7:7">
      <c r="G16521" s="14"/>
    </row>
    <row r="16522" spans="7:7">
      <c r="G16522" s="14"/>
    </row>
    <row r="16523" spans="7:7">
      <c r="G16523" s="14"/>
    </row>
    <row r="16524" spans="7:7">
      <c r="G16524" s="14"/>
    </row>
    <row r="16525" spans="7:7">
      <c r="G16525" s="14"/>
    </row>
    <row r="16526" spans="7:7">
      <c r="G16526" s="14"/>
    </row>
    <row r="16527" spans="7:7">
      <c r="G16527" s="14"/>
    </row>
    <row r="16528" spans="7:7">
      <c r="G16528" s="14"/>
    </row>
    <row r="16529" spans="7:7">
      <c r="G16529" s="14"/>
    </row>
    <row r="16530" spans="7:7">
      <c r="G16530" s="14"/>
    </row>
    <row r="16531" spans="7:7">
      <c r="G16531" s="14"/>
    </row>
    <row r="16532" spans="7:7">
      <c r="G16532" s="14"/>
    </row>
    <row r="16533" spans="7:7">
      <c r="G16533" s="14"/>
    </row>
    <row r="16534" spans="7:7">
      <c r="G16534" s="14"/>
    </row>
    <row r="16535" spans="7:7">
      <c r="G16535" s="14"/>
    </row>
    <row r="16536" spans="7:7">
      <c r="G16536" s="14"/>
    </row>
    <row r="16537" spans="7:7">
      <c r="G16537" s="14"/>
    </row>
    <row r="16538" spans="7:7">
      <c r="G16538" s="14"/>
    </row>
    <row r="16539" spans="7:7">
      <c r="G16539" s="14"/>
    </row>
    <row r="16540" spans="7:7">
      <c r="G16540" s="14"/>
    </row>
    <row r="16541" spans="7:7">
      <c r="G16541" s="14"/>
    </row>
    <row r="16542" spans="7:7">
      <c r="G16542" s="14"/>
    </row>
    <row r="16543" spans="7:7">
      <c r="G16543" s="14"/>
    </row>
    <row r="16544" spans="7:7">
      <c r="G16544" s="14"/>
    </row>
    <row r="16545" spans="7:7">
      <c r="G16545" s="14"/>
    </row>
    <row r="16546" spans="7:7">
      <c r="G16546" s="14"/>
    </row>
    <row r="16547" spans="7:7">
      <c r="G16547" s="14"/>
    </row>
    <row r="16548" spans="7:7">
      <c r="G16548" s="14"/>
    </row>
    <row r="16549" spans="7:7">
      <c r="G16549" s="14"/>
    </row>
    <row r="16550" spans="7:7">
      <c r="G16550" s="14"/>
    </row>
    <row r="16551" spans="7:7">
      <c r="G16551" s="14"/>
    </row>
    <row r="16552" spans="7:7">
      <c r="G16552" s="14"/>
    </row>
    <row r="16553" spans="7:7">
      <c r="G16553" s="14"/>
    </row>
    <row r="16554" spans="7:7">
      <c r="G16554" s="14"/>
    </row>
    <row r="16555" spans="7:7">
      <c r="G16555" s="14"/>
    </row>
    <row r="16556" spans="7:7">
      <c r="G16556" s="14"/>
    </row>
    <row r="16557" spans="7:7">
      <c r="G16557" s="14"/>
    </row>
    <row r="16558" spans="7:7">
      <c r="G16558" s="14"/>
    </row>
    <row r="16559" spans="7:7">
      <c r="G16559" s="14"/>
    </row>
    <row r="16560" spans="7:7">
      <c r="G16560" s="14"/>
    </row>
    <row r="16561" spans="7:7">
      <c r="G16561" s="14"/>
    </row>
    <row r="16562" spans="7:7">
      <c r="G16562" s="14"/>
    </row>
    <row r="16563" spans="7:7">
      <c r="G16563" s="14"/>
    </row>
    <row r="16564" spans="7:7">
      <c r="G16564" s="14"/>
    </row>
    <row r="16565" spans="7:7">
      <c r="G16565" s="14"/>
    </row>
    <row r="16566" spans="7:7">
      <c r="G16566" s="14"/>
    </row>
    <row r="16567" spans="7:7">
      <c r="G16567" s="14"/>
    </row>
    <row r="16568" spans="7:7">
      <c r="G16568" s="14"/>
    </row>
    <row r="16569" spans="7:7">
      <c r="G16569" s="14"/>
    </row>
    <row r="16570" spans="7:7">
      <c r="G16570" s="14"/>
    </row>
    <row r="16571" spans="7:7">
      <c r="G16571" s="14"/>
    </row>
    <row r="16572" spans="7:7">
      <c r="G16572" s="14"/>
    </row>
    <row r="16573" spans="7:7">
      <c r="G16573" s="14"/>
    </row>
    <row r="16574" spans="7:7">
      <c r="G16574" s="14"/>
    </row>
    <row r="16575" spans="7:7">
      <c r="G16575" s="14"/>
    </row>
    <row r="16576" spans="7:7">
      <c r="G16576" s="14"/>
    </row>
    <row r="16577" spans="7:7">
      <c r="G16577" s="14"/>
    </row>
    <row r="16578" spans="7:7">
      <c r="G16578" s="14"/>
    </row>
    <row r="16579" spans="7:7">
      <c r="G16579" s="14"/>
    </row>
    <row r="16580" spans="7:7">
      <c r="G16580" s="14"/>
    </row>
    <row r="16581" spans="7:7">
      <c r="G16581" s="14"/>
    </row>
    <row r="16582" spans="7:7">
      <c r="G16582" s="14"/>
    </row>
    <row r="16583" spans="7:7">
      <c r="G16583" s="14"/>
    </row>
    <row r="16584" spans="7:7">
      <c r="G16584" s="14"/>
    </row>
    <row r="16585" spans="7:7">
      <c r="G16585" s="14"/>
    </row>
    <row r="16586" spans="7:7">
      <c r="G16586" s="14"/>
    </row>
    <row r="16587" spans="7:7">
      <c r="G16587" s="14"/>
    </row>
    <row r="16588" spans="7:7">
      <c r="G16588" s="14"/>
    </row>
    <row r="16589" spans="7:7">
      <c r="G16589" s="14"/>
    </row>
    <row r="16590" spans="7:7">
      <c r="G16590" s="14"/>
    </row>
    <row r="16591" spans="7:7">
      <c r="G16591" s="14"/>
    </row>
    <row r="16592" spans="7:7">
      <c r="G16592" s="14"/>
    </row>
    <row r="16593" spans="7:7">
      <c r="G16593" s="14"/>
    </row>
    <row r="16594" spans="7:7">
      <c r="G16594" s="14"/>
    </row>
    <row r="16595" spans="7:7">
      <c r="G16595" s="14"/>
    </row>
    <row r="16596" spans="7:7">
      <c r="G16596" s="14"/>
    </row>
    <row r="16597" spans="7:7">
      <c r="G16597" s="14"/>
    </row>
    <row r="16598" spans="7:7">
      <c r="G16598" s="14"/>
    </row>
    <row r="16599" spans="7:7">
      <c r="G16599" s="14"/>
    </row>
    <row r="16600" spans="7:7">
      <c r="G16600" s="14"/>
    </row>
    <row r="16601" spans="7:7">
      <c r="G16601" s="14"/>
    </row>
    <row r="16602" spans="7:7">
      <c r="G16602" s="14"/>
    </row>
    <row r="16603" spans="7:7">
      <c r="G16603" s="14"/>
    </row>
    <row r="16604" spans="7:7">
      <c r="G16604" s="14"/>
    </row>
    <row r="16605" spans="7:7">
      <c r="G16605" s="14"/>
    </row>
    <row r="16606" spans="7:7">
      <c r="G16606" s="14"/>
    </row>
    <row r="16607" spans="7:7">
      <c r="G16607" s="14"/>
    </row>
    <row r="16608" spans="7:7">
      <c r="G16608" s="14"/>
    </row>
    <row r="16609" spans="7:7">
      <c r="G16609" s="14"/>
    </row>
    <row r="16610" spans="7:7">
      <c r="G16610" s="14"/>
    </row>
    <row r="16611" spans="7:7">
      <c r="G16611" s="14"/>
    </row>
    <row r="16612" spans="7:7">
      <c r="G16612" s="14"/>
    </row>
    <row r="16613" spans="7:7">
      <c r="G16613" s="14"/>
    </row>
    <row r="16614" spans="7:7">
      <c r="G16614" s="14"/>
    </row>
    <row r="16615" spans="7:7">
      <c r="G16615" s="14"/>
    </row>
    <row r="16616" spans="7:7">
      <c r="G16616" s="14"/>
    </row>
    <row r="16617" spans="7:7">
      <c r="G16617" s="14"/>
    </row>
    <row r="16618" spans="7:7">
      <c r="G16618" s="14"/>
    </row>
    <row r="16619" spans="7:7">
      <c r="G16619" s="14"/>
    </row>
    <row r="16620" spans="7:7">
      <c r="G16620" s="14"/>
    </row>
    <row r="16621" spans="7:7">
      <c r="G16621" s="14"/>
    </row>
    <row r="16622" spans="7:7">
      <c r="G16622" s="14"/>
    </row>
    <row r="16623" spans="7:7">
      <c r="G16623" s="14"/>
    </row>
    <row r="16624" spans="7:7">
      <c r="G16624" s="14"/>
    </row>
    <row r="16625" spans="7:7">
      <c r="G16625" s="14"/>
    </row>
    <row r="16626" spans="7:7">
      <c r="G16626" s="14"/>
    </row>
    <row r="16627" spans="7:7">
      <c r="G16627" s="14"/>
    </row>
    <row r="16628" spans="7:7">
      <c r="G16628" s="14"/>
    </row>
    <row r="16629" spans="7:7">
      <c r="G16629" s="14"/>
    </row>
    <row r="16630" spans="7:7">
      <c r="G16630" s="14"/>
    </row>
    <row r="16631" spans="7:7">
      <c r="G16631" s="14"/>
    </row>
    <row r="16632" spans="7:7">
      <c r="G16632" s="14"/>
    </row>
    <row r="16633" spans="7:7">
      <c r="G16633" s="14"/>
    </row>
    <row r="16634" spans="7:7">
      <c r="G16634" s="14"/>
    </row>
    <row r="16635" spans="7:7">
      <c r="G16635" s="14"/>
    </row>
    <row r="16636" spans="7:7">
      <c r="G16636" s="14"/>
    </row>
    <row r="16637" spans="7:7">
      <c r="G16637" s="14"/>
    </row>
    <row r="16638" spans="7:7">
      <c r="G16638" s="14"/>
    </row>
    <row r="16639" spans="7:7">
      <c r="G16639" s="14"/>
    </row>
    <row r="16640" spans="7:7">
      <c r="G16640" s="14"/>
    </row>
    <row r="16641" spans="7:7">
      <c r="G16641" s="14"/>
    </row>
    <row r="16642" spans="7:7">
      <c r="G16642" s="14"/>
    </row>
    <row r="16643" spans="7:7">
      <c r="G16643" s="14"/>
    </row>
    <row r="16644" spans="7:7">
      <c r="G16644" s="14"/>
    </row>
    <row r="16645" spans="7:7">
      <c r="G16645" s="14"/>
    </row>
    <row r="16646" spans="7:7">
      <c r="G16646" s="14"/>
    </row>
    <row r="16647" spans="7:7">
      <c r="G16647" s="14"/>
    </row>
    <row r="16648" spans="7:7">
      <c r="G16648" s="14"/>
    </row>
    <row r="16649" spans="7:7">
      <c r="G16649" s="14"/>
    </row>
    <row r="16650" spans="7:7">
      <c r="G16650" s="14"/>
    </row>
    <row r="16651" spans="7:7">
      <c r="G16651" s="14"/>
    </row>
    <row r="16652" spans="7:7">
      <c r="G16652" s="14"/>
    </row>
    <row r="16653" spans="7:7">
      <c r="G16653" s="14"/>
    </row>
    <row r="16654" spans="7:7">
      <c r="G16654" s="14"/>
    </row>
    <row r="16655" spans="7:7">
      <c r="G16655" s="14"/>
    </row>
    <row r="16656" spans="7:7">
      <c r="G16656" s="14"/>
    </row>
    <row r="16657" spans="7:7">
      <c r="G16657" s="14"/>
    </row>
    <row r="16658" spans="7:7">
      <c r="G16658" s="14"/>
    </row>
    <row r="16659" spans="7:7">
      <c r="G16659" s="14"/>
    </row>
    <row r="16660" spans="7:7">
      <c r="G16660" s="14"/>
    </row>
    <row r="16661" spans="7:7">
      <c r="G16661" s="14"/>
    </row>
    <row r="16662" spans="7:7">
      <c r="G16662" s="14"/>
    </row>
    <row r="16663" spans="7:7">
      <c r="G16663" s="14"/>
    </row>
    <row r="16664" spans="7:7">
      <c r="G16664" s="14"/>
    </row>
    <row r="16665" spans="7:7">
      <c r="G16665" s="14"/>
    </row>
    <row r="16666" spans="7:7">
      <c r="G16666" s="14"/>
    </row>
    <row r="16667" spans="7:7">
      <c r="G16667" s="14"/>
    </row>
    <row r="16668" spans="7:7">
      <c r="G16668" s="14"/>
    </row>
    <row r="16669" spans="7:7">
      <c r="G16669" s="14"/>
    </row>
    <row r="16670" spans="7:7">
      <c r="G16670" s="14"/>
    </row>
    <row r="16671" spans="7:7">
      <c r="G16671" s="14"/>
    </row>
    <row r="16672" spans="7:7">
      <c r="G16672" s="14"/>
    </row>
    <row r="16673" spans="7:7">
      <c r="G16673" s="14"/>
    </row>
    <row r="16674" spans="7:7">
      <c r="G16674" s="14"/>
    </row>
    <row r="16675" spans="7:7">
      <c r="G16675" s="14"/>
    </row>
    <row r="16676" spans="7:7">
      <c r="G16676" s="14"/>
    </row>
    <row r="16677" spans="7:7">
      <c r="G16677" s="14"/>
    </row>
    <row r="16678" spans="7:7">
      <c r="G16678" s="14"/>
    </row>
    <row r="16679" spans="7:7">
      <c r="G16679" s="14"/>
    </row>
    <row r="16680" spans="7:7">
      <c r="G16680" s="14"/>
    </row>
    <row r="16681" spans="7:7">
      <c r="G16681" s="14"/>
    </row>
    <row r="16682" spans="7:7">
      <c r="G16682" s="14"/>
    </row>
    <row r="16683" spans="7:7">
      <c r="G16683" s="14"/>
    </row>
    <row r="16684" spans="7:7">
      <c r="G16684" s="14"/>
    </row>
    <row r="16685" spans="7:7">
      <c r="G16685" s="14"/>
    </row>
    <row r="16686" spans="7:7">
      <c r="G16686" s="14"/>
    </row>
    <row r="16687" spans="7:7">
      <c r="G16687" s="14"/>
    </row>
    <row r="16688" spans="7:7">
      <c r="G16688" s="14"/>
    </row>
    <row r="16689" spans="7:7">
      <c r="G16689" s="14"/>
    </row>
    <row r="16690" spans="7:7">
      <c r="G16690" s="14"/>
    </row>
    <row r="16691" spans="7:7">
      <c r="G16691" s="14"/>
    </row>
    <row r="16692" spans="7:7">
      <c r="G16692" s="14"/>
    </row>
    <row r="16693" spans="7:7">
      <c r="G16693" s="14"/>
    </row>
    <row r="16694" spans="7:7">
      <c r="G16694" s="14"/>
    </row>
    <row r="16695" spans="7:7">
      <c r="G16695" s="14"/>
    </row>
    <row r="16696" spans="7:7">
      <c r="G16696" s="14"/>
    </row>
    <row r="16697" spans="7:7">
      <c r="G16697" s="14"/>
    </row>
    <row r="16698" spans="7:7">
      <c r="G16698" s="14"/>
    </row>
    <row r="16699" spans="7:7">
      <c r="G16699" s="14"/>
    </row>
    <row r="16700" spans="7:7">
      <c r="G16700" s="14"/>
    </row>
    <row r="16701" spans="7:7">
      <c r="G16701" s="14"/>
    </row>
    <row r="16702" spans="7:7">
      <c r="G16702" s="14"/>
    </row>
    <row r="16703" spans="7:7">
      <c r="G16703" s="14"/>
    </row>
    <row r="16704" spans="7:7">
      <c r="G16704" s="14"/>
    </row>
    <row r="16705" spans="7:7">
      <c r="G16705" s="14"/>
    </row>
    <row r="16706" spans="7:7">
      <c r="G16706" s="14"/>
    </row>
    <row r="16707" spans="7:7">
      <c r="G16707" s="14"/>
    </row>
    <row r="16708" spans="7:7">
      <c r="G16708" s="14"/>
    </row>
    <row r="16709" spans="7:7">
      <c r="G16709" s="14"/>
    </row>
    <row r="16710" spans="7:7">
      <c r="G16710" s="14"/>
    </row>
    <row r="16711" spans="7:7">
      <c r="G16711" s="14"/>
    </row>
    <row r="16712" spans="7:7">
      <c r="G16712" s="14"/>
    </row>
    <row r="16713" spans="7:7">
      <c r="G16713" s="14"/>
    </row>
    <row r="16714" spans="7:7">
      <c r="G16714" s="14"/>
    </row>
    <row r="16715" spans="7:7">
      <c r="G16715" s="14"/>
    </row>
    <row r="16716" spans="7:7">
      <c r="G16716" s="14"/>
    </row>
    <row r="16717" spans="7:7">
      <c r="G16717" s="14"/>
    </row>
    <row r="16718" spans="7:7">
      <c r="G16718" s="14"/>
    </row>
    <row r="16719" spans="7:7">
      <c r="G16719" s="14"/>
    </row>
    <row r="16720" spans="7:7">
      <c r="G16720" s="14"/>
    </row>
    <row r="16721" spans="7:7">
      <c r="G16721" s="14"/>
    </row>
    <row r="16722" spans="7:7">
      <c r="G16722" s="14"/>
    </row>
    <row r="16723" spans="7:7">
      <c r="G16723" s="14"/>
    </row>
    <row r="16724" spans="7:7">
      <c r="G16724" s="14"/>
    </row>
    <row r="16725" spans="7:7">
      <c r="G16725" s="14"/>
    </row>
    <row r="16726" spans="7:7">
      <c r="G16726" s="14"/>
    </row>
    <row r="16727" spans="7:7">
      <c r="G16727" s="14"/>
    </row>
    <row r="16728" spans="7:7">
      <c r="G16728" s="14"/>
    </row>
    <row r="16729" spans="7:7">
      <c r="G16729" s="14"/>
    </row>
    <row r="16730" spans="7:7">
      <c r="G16730" s="14"/>
    </row>
    <row r="16731" spans="7:7">
      <c r="G16731" s="14"/>
    </row>
    <row r="16732" spans="7:7">
      <c r="G16732" s="14"/>
    </row>
    <row r="16733" spans="7:7">
      <c r="G16733" s="14"/>
    </row>
    <row r="16734" spans="7:7">
      <c r="G16734" s="14"/>
    </row>
    <row r="16735" spans="7:7">
      <c r="G16735" s="14"/>
    </row>
    <row r="16736" spans="7:7">
      <c r="G16736" s="14"/>
    </row>
    <row r="16737" spans="7:7">
      <c r="G16737" s="14"/>
    </row>
    <row r="16738" spans="7:7">
      <c r="G16738" s="14"/>
    </row>
    <row r="16739" spans="7:7">
      <c r="G16739" s="14"/>
    </row>
    <row r="16740" spans="7:7">
      <c r="G16740" s="14"/>
    </row>
    <row r="16741" spans="7:7">
      <c r="G16741" s="14"/>
    </row>
    <row r="16742" spans="7:7">
      <c r="G16742" s="14"/>
    </row>
    <row r="16743" spans="7:7">
      <c r="G16743" s="14"/>
    </row>
    <row r="16744" spans="7:7">
      <c r="G16744" s="14"/>
    </row>
    <row r="16745" spans="7:7">
      <c r="G16745" s="14"/>
    </row>
    <row r="16746" spans="7:7">
      <c r="G16746" s="14"/>
    </row>
    <row r="16747" spans="7:7">
      <c r="G16747" s="14"/>
    </row>
    <row r="16748" spans="7:7">
      <c r="G16748" s="14"/>
    </row>
    <row r="16749" spans="7:7">
      <c r="G16749" s="14"/>
    </row>
    <row r="16750" spans="7:7">
      <c r="G16750" s="14"/>
    </row>
    <row r="16751" spans="7:7">
      <c r="G16751" s="14"/>
    </row>
    <row r="16752" spans="7:7">
      <c r="G16752" s="14"/>
    </row>
    <row r="16753" spans="7:7">
      <c r="G16753" s="14"/>
    </row>
    <row r="16754" spans="7:7">
      <c r="G16754" s="14"/>
    </row>
    <row r="16755" spans="7:7">
      <c r="G16755" s="14"/>
    </row>
    <row r="16756" spans="7:7">
      <c r="G16756" s="14"/>
    </row>
    <row r="16757" spans="7:7">
      <c r="G16757" s="14"/>
    </row>
    <row r="16758" spans="7:7">
      <c r="G16758" s="14"/>
    </row>
    <row r="16759" spans="7:7">
      <c r="G16759" s="14"/>
    </row>
    <row r="16760" spans="7:7">
      <c r="G16760" s="14"/>
    </row>
    <row r="16761" spans="7:7">
      <c r="G16761" s="14"/>
    </row>
    <row r="16762" spans="7:7">
      <c r="G16762" s="14"/>
    </row>
    <row r="16763" spans="7:7">
      <c r="G16763" s="14"/>
    </row>
    <row r="16764" spans="7:7">
      <c r="G16764" s="14"/>
    </row>
    <row r="16765" spans="7:7">
      <c r="G16765" s="14"/>
    </row>
    <row r="16766" spans="7:7">
      <c r="G16766" s="14"/>
    </row>
    <row r="16767" spans="7:7">
      <c r="G16767" s="14"/>
    </row>
    <row r="16768" spans="7:7">
      <c r="G16768" s="14"/>
    </row>
    <row r="16769" spans="7:7">
      <c r="G16769" s="14"/>
    </row>
    <row r="16770" spans="7:7">
      <c r="G16770" s="14"/>
    </row>
    <row r="16771" spans="7:7">
      <c r="G16771" s="14"/>
    </row>
    <row r="16772" spans="7:7">
      <c r="G16772" s="14"/>
    </row>
    <row r="16773" spans="7:7">
      <c r="G16773" s="14"/>
    </row>
    <row r="16774" spans="7:7">
      <c r="G16774" s="14"/>
    </row>
    <row r="16775" spans="7:7">
      <c r="G16775" s="14"/>
    </row>
    <row r="16776" spans="7:7">
      <c r="G16776" s="14"/>
    </row>
    <row r="16777" spans="7:7">
      <c r="G16777" s="14"/>
    </row>
    <row r="16778" spans="7:7">
      <c r="G16778" s="14"/>
    </row>
    <row r="16779" spans="7:7">
      <c r="G16779" s="14"/>
    </row>
    <row r="16780" spans="7:7">
      <c r="G16780" s="14"/>
    </row>
    <row r="16781" spans="7:7">
      <c r="G16781" s="14"/>
    </row>
    <row r="16782" spans="7:7">
      <c r="G16782" s="14"/>
    </row>
    <row r="16783" spans="7:7">
      <c r="G16783" s="14"/>
    </row>
    <row r="16784" spans="7:7">
      <c r="G16784" s="14"/>
    </row>
    <row r="16785" spans="7:7">
      <c r="G16785" s="14"/>
    </row>
    <row r="16786" spans="7:7">
      <c r="G16786" s="14"/>
    </row>
    <row r="16787" spans="7:7">
      <c r="G16787" s="14"/>
    </row>
    <row r="16788" spans="7:7">
      <c r="G16788" s="14"/>
    </row>
    <row r="16789" spans="7:7">
      <c r="G16789" s="14"/>
    </row>
    <row r="16790" spans="7:7">
      <c r="G16790" s="14"/>
    </row>
    <row r="16791" spans="7:7">
      <c r="G16791" s="14"/>
    </row>
    <row r="16792" spans="7:7">
      <c r="G16792" s="14"/>
    </row>
    <row r="16793" spans="7:7">
      <c r="G16793" s="14"/>
    </row>
    <row r="16794" spans="7:7">
      <c r="G16794" s="14"/>
    </row>
    <row r="16795" spans="7:7">
      <c r="G16795" s="14"/>
    </row>
    <row r="16796" spans="7:7">
      <c r="G16796" s="14"/>
    </row>
    <row r="16797" spans="7:7">
      <c r="G16797" s="14"/>
    </row>
    <row r="16798" spans="7:7">
      <c r="G16798" s="14"/>
    </row>
    <row r="16799" spans="7:7">
      <c r="G16799" s="14"/>
    </row>
    <row r="16800" spans="7:7">
      <c r="G16800" s="14"/>
    </row>
    <row r="16801" spans="7:7">
      <c r="G16801" s="14"/>
    </row>
    <row r="16802" spans="7:7">
      <c r="G16802" s="14"/>
    </row>
    <row r="16803" spans="7:7">
      <c r="G16803" s="14"/>
    </row>
    <row r="16804" spans="7:7">
      <c r="G16804" s="14"/>
    </row>
    <row r="16805" spans="7:7">
      <c r="G16805" s="14"/>
    </row>
    <row r="16806" spans="7:7">
      <c r="G16806" s="14"/>
    </row>
    <row r="16807" spans="7:7">
      <c r="G16807" s="14"/>
    </row>
    <row r="16808" spans="7:7">
      <c r="G16808" s="14"/>
    </row>
    <row r="16809" spans="7:7">
      <c r="G16809" s="14"/>
    </row>
    <row r="16810" spans="7:7">
      <c r="G16810" s="14"/>
    </row>
    <row r="16811" spans="7:7">
      <c r="G16811" s="14"/>
    </row>
    <row r="16812" spans="7:7">
      <c r="G16812" s="14"/>
    </row>
    <row r="16813" spans="7:7">
      <c r="G16813" s="14"/>
    </row>
    <row r="16814" spans="7:7">
      <c r="G16814" s="14"/>
    </row>
    <row r="16815" spans="7:7">
      <c r="G16815" s="14"/>
    </row>
    <row r="16816" spans="7:7">
      <c r="G16816" s="14"/>
    </row>
    <row r="16817" spans="7:7">
      <c r="G16817" s="14"/>
    </row>
    <row r="16818" spans="7:7">
      <c r="G16818" s="14"/>
    </row>
    <row r="16819" spans="7:7">
      <c r="G16819" s="14"/>
    </row>
    <row r="16820" spans="7:7">
      <c r="G16820" s="14"/>
    </row>
    <row r="16821" spans="7:7">
      <c r="G16821" s="14"/>
    </row>
    <row r="16822" spans="7:7">
      <c r="G16822" s="14"/>
    </row>
    <row r="16823" spans="7:7">
      <c r="G16823" s="14"/>
    </row>
    <row r="16824" spans="7:7">
      <c r="G16824" s="14"/>
    </row>
    <row r="16825" spans="7:7">
      <c r="G16825" s="14"/>
    </row>
    <row r="16826" spans="7:7">
      <c r="G16826" s="14"/>
    </row>
    <row r="16827" spans="7:7">
      <c r="G16827" s="14"/>
    </row>
    <row r="16828" spans="7:7">
      <c r="G16828" s="14"/>
    </row>
    <row r="16829" spans="7:7">
      <c r="G16829" s="14"/>
    </row>
    <row r="16830" spans="7:7">
      <c r="G16830" s="14"/>
    </row>
    <row r="16831" spans="7:7">
      <c r="G16831" s="14"/>
    </row>
    <row r="16832" spans="7:7">
      <c r="G16832" s="14"/>
    </row>
    <row r="16833" spans="7:7">
      <c r="G16833" s="14"/>
    </row>
    <row r="16834" spans="7:7">
      <c r="G16834" s="14"/>
    </row>
    <row r="16835" spans="7:7">
      <c r="G16835" s="14"/>
    </row>
    <row r="16836" spans="7:7">
      <c r="G16836" s="14"/>
    </row>
    <row r="16837" spans="7:7">
      <c r="G16837" s="14"/>
    </row>
    <row r="16838" spans="7:7">
      <c r="G16838" s="14"/>
    </row>
    <row r="16839" spans="7:7">
      <c r="G16839" s="14"/>
    </row>
    <row r="16840" spans="7:7">
      <c r="G16840" s="14"/>
    </row>
    <row r="16841" spans="7:7">
      <c r="G16841" s="14"/>
    </row>
    <row r="16842" spans="7:7">
      <c r="G16842" s="14"/>
    </row>
    <row r="16843" spans="7:7">
      <c r="G16843" s="14"/>
    </row>
    <row r="16844" spans="7:7">
      <c r="G16844" s="14"/>
    </row>
    <row r="16845" spans="7:7">
      <c r="G16845" s="14"/>
    </row>
    <row r="16846" spans="7:7">
      <c r="G16846" s="14"/>
    </row>
    <row r="16847" spans="7:7">
      <c r="G16847" s="14"/>
    </row>
    <row r="16848" spans="7:7">
      <c r="G16848" s="14"/>
    </row>
    <row r="16849" spans="7:7">
      <c r="G16849" s="14"/>
    </row>
    <row r="16850" spans="7:7">
      <c r="G16850" s="14"/>
    </row>
    <row r="16851" spans="7:7">
      <c r="G16851" s="14"/>
    </row>
    <row r="16852" spans="7:7">
      <c r="G16852" s="14"/>
    </row>
    <row r="16853" spans="7:7">
      <c r="G16853" s="14"/>
    </row>
    <row r="16854" spans="7:7">
      <c r="G16854" s="14"/>
    </row>
    <row r="16855" spans="7:7">
      <c r="G16855" s="14"/>
    </row>
    <row r="16856" spans="7:7">
      <c r="G16856" s="14"/>
    </row>
    <row r="16857" spans="7:7">
      <c r="G16857" s="14"/>
    </row>
    <row r="16858" spans="7:7">
      <c r="G16858" s="14"/>
    </row>
    <row r="16859" spans="7:7">
      <c r="G16859" s="14"/>
    </row>
    <row r="16860" spans="7:7">
      <c r="G16860" s="14"/>
    </row>
    <row r="16861" spans="7:7">
      <c r="G16861" s="14"/>
    </row>
    <row r="16862" spans="7:7">
      <c r="G16862" s="14"/>
    </row>
    <row r="16863" spans="7:7">
      <c r="G16863" s="14"/>
    </row>
    <row r="16864" spans="7:7">
      <c r="G16864" s="14"/>
    </row>
    <row r="16865" spans="7:7">
      <c r="G16865" s="14"/>
    </row>
    <row r="16866" spans="7:7">
      <c r="G16866" s="14"/>
    </row>
    <row r="16867" spans="7:7">
      <c r="G16867" s="14"/>
    </row>
    <row r="16868" spans="7:7">
      <c r="G16868" s="14"/>
    </row>
    <row r="16869" spans="7:7">
      <c r="G16869" s="14"/>
    </row>
    <row r="16870" spans="7:7">
      <c r="G16870" s="14"/>
    </row>
    <row r="16871" spans="7:7">
      <c r="G16871" s="14"/>
    </row>
    <row r="16872" spans="7:7">
      <c r="G16872" s="14"/>
    </row>
    <row r="16873" spans="7:7">
      <c r="G16873" s="14"/>
    </row>
    <row r="16874" spans="7:7">
      <c r="G16874" s="14"/>
    </row>
    <row r="16875" spans="7:7">
      <c r="G16875" s="14"/>
    </row>
    <row r="16876" spans="7:7">
      <c r="G16876" s="14"/>
    </row>
    <row r="16877" spans="7:7">
      <c r="G16877" s="14"/>
    </row>
    <row r="16878" spans="7:7">
      <c r="G16878" s="14"/>
    </row>
    <row r="16879" spans="7:7">
      <c r="G16879" s="14"/>
    </row>
    <row r="16880" spans="7:7">
      <c r="G16880" s="14"/>
    </row>
    <row r="16881" spans="7:7">
      <c r="G16881" s="14"/>
    </row>
    <row r="16882" spans="7:7">
      <c r="G16882" s="14"/>
    </row>
    <row r="16883" spans="7:7">
      <c r="G16883" s="14"/>
    </row>
    <row r="16884" spans="7:7">
      <c r="G16884" s="14"/>
    </row>
    <row r="16885" spans="7:7">
      <c r="G16885" s="14"/>
    </row>
    <row r="16886" spans="7:7">
      <c r="G16886" s="14"/>
    </row>
    <row r="16887" spans="7:7">
      <c r="G16887" s="14"/>
    </row>
    <row r="16888" spans="7:7">
      <c r="G16888" s="14"/>
    </row>
    <row r="16889" spans="7:7">
      <c r="G16889" s="14"/>
    </row>
    <row r="16890" spans="7:7">
      <c r="G16890" s="14"/>
    </row>
    <row r="16891" spans="7:7">
      <c r="G16891" s="14"/>
    </row>
    <row r="16892" spans="7:7">
      <c r="G16892" s="14"/>
    </row>
    <row r="16893" spans="7:7">
      <c r="G16893" s="14"/>
    </row>
    <row r="16894" spans="7:7">
      <c r="G16894" s="14"/>
    </row>
    <row r="16895" spans="7:7">
      <c r="G16895" s="14"/>
    </row>
    <row r="16896" spans="7:7">
      <c r="G16896" s="14"/>
    </row>
    <row r="16897" spans="7:7">
      <c r="G16897" s="14"/>
    </row>
    <row r="16898" spans="7:7">
      <c r="G16898" s="14"/>
    </row>
    <row r="16899" spans="7:7">
      <c r="G16899" s="14"/>
    </row>
    <row r="16900" spans="7:7">
      <c r="G16900" s="14"/>
    </row>
    <row r="16901" spans="7:7">
      <c r="G16901" s="14"/>
    </row>
    <row r="16902" spans="7:7">
      <c r="G16902" s="14"/>
    </row>
    <row r="16903" spans="7:7">
      <c r="G16903" s="14"/>
    </row>
    <row r="16904" spans="7:7">
      <c r="G16904" s="14"/>
    </row>
    <row r="16905" spans="7:7">
      <c r="G16905" s="14"/>
    </row>
    <row r="16906" spans="7:7">
      <c r="G16906" s="14"/>
    </row>
    <row r="16907" spans="7:7">
      <c r="G16907" s="14"/>
    </row>
    <row r="16908" spans="7:7">
      <c r="G16908" s="14"/>
    </row>
    <row r="16909" spans="7:7">
      <c r="G16909" s="14"/>
    </row>
    <row r="16910" spans="7:7">
      <c r="G16910" s="14"/>
    </row>
    <row r="16911" spans="7:7">
      <c r="G16911" s="14"/>
    </row>
    <row r="16912" spans="7:7">
      <c r="G16912" s="14"/>
    </row>
    <row r="16913" spans="7:7">
      <c r="G16913" s="14"/>
    </row>
    <row r="16914" spans="7:7">
      <c r="G16914" s="14"/>
    </row>
    <row r="16915" spans="7:7">
      <c r="G16915" s="14"/>
    </row>
    <row r="16916" spans="7:7">
      <c r="G16916" s="14"/>
    </row>
    <row r="16917" spans="7:7">
      <c r="G16917" s="14"/>
    </row>
    <row r="16918" spans="7:7">
      <c r="G16918" s="14"/>
    </row>
    <row r="16919" spans="7:7">
      <c r="G16919" s="14"/>
    </row>
    <row r="16920" spans="7:7">
      <c r="G16920" s="14"/>
    </row>
    <row r="16921" spans="7:7">
      <c r="G16921" s="14"/>
    </row>
    <row r="16922" spans="7:7">
      <c r="G16922" s="14"/>
    </row>
    <row r="16923" spans="7:7">
      <c r="G16923" s="14"/>
    </row>
    <row r="16924" spans="7:7">
      <c r="G16924" s="14"/>
    </row>
    <row r="16925" spans="7:7">
      <c r="G16925" s="14"/>
    </row>
    <row r="16926" spans="7:7">
      <c r="G16926" s="14"/>
    </row>
    <row r="16927" spans="7:7">
      <c r="G16927" s="14"/>
    </row>
    <row r="16928" spans="7:7">
      <c r="G16928" s="14"/>
    </row>
    <row r="16929" spans="7:7">
      <c r="G16929" s="14"/>
    </row>
    <row r="16930" spans="7:7">
      <c r="G16930" s="14"/>
    </row>
    <row r="16931" spans="7:7">
      <c r="G16931" s="14"/>
    </row>
    <row r="16932" spans="7:7">
      <c r="G16932" s="14"/>
    </row>
    <row r="16933" spans="7:7">
      <c r="G16933" s="14"/>
    </row>
    <row r="16934" spans="7:7">
      <c r="G16934" s="14"/>
    </row>
    <row r="16935" spans="7:7">
      <c r="G16935" s="14"/>
    </row>
    <row r="16936" spans="7:7">
      <c r="G16936" s="14"/>
    </row>
    <row r="16937" spans="7:7">
      <c r="G16937" s="14"/>
    </row>
    <row r="16938" spans="7:7">
      <c r="G16938" s="14"/>
    </row>
    <row r="16939" spans="7:7">
      <c r="G16939" s="14"/>
    </row>
    <row r="16940" spans="7:7">
      <c r="G16940" s="14"/>
    </row>
    <row r="16941" spans="7:7">
      <c r="G16941" s="14"/>
    </row>
    <row r="16942" spans="7:7">
      <c r="G16942" s="14"/>
    </row>
    <row r="16943" spans="7:7">
      <c r="G16943" s="14"/>
    </row>
    <row r="16944" spans="7:7">
      <c r="G16944" s="14"/>
    </row>
    <row r="16945" spans="7:7">
      <c r="G16945" s="14"/>
    </row>
    <row r="16946" spans="7:7">
      <c r="G16946" s="14"/>
    </row>
    <row r="16947" spans="7:7">
      <c r="G16947" s="14"/>
    </row>
    <row r="16948" spans="7:7">
      <c r="G16948" s="14"/>
    </row>
    <row r="16949" spans="7:7">
      <c r="G16949" s="14"/>
    </row>
    <row r="16950" spans="7:7">
      <c r="G16950" s="14"/>
    </row>
    <row r="16951" spans="7:7">
      <c r="G16951" s="14"/>
    </row>
    <row r="16952" spans="7:7">
      <c r="G16952" s="14"/>
    </row>
    <row r="16953" spans="7:7">
      <c r="G16953" s="14"/>
    </row>
    <row r="16954" spans="7:7">
      <c r="G16954" s="14"/>
    </row>
    <row r="16955" spans="7:7">
      <c r="G16955" s="14"/>
    </row>
    <row r="16956" spans="7:7">
      <c r="G16956" s="14"/>
    </row>
    <row r="16957" spans="7:7">
      <c r="G16957" s="14"/>
    </row>
    <row r="16958" spans="7:7">
      <c r="G16958" s="14"/>
    </row>
    <row r="16959" spans="7:7">
      <c r="G16959" s="14"/>
    </row>
    <row r="16960" spans="7:7">
      <c r="G16960" s="14"/>
    </row>
    <row r="16961" spans="7:7">
      <c r="G16961" s="14"/>
    </row>
    <row r="16962" spans="7:7">
      <c r="G16962" s="14"/>
    </row>
    <row r="16963" spans="7:7">
      <c r="G16963" s="14"/>
    </row>
    <row r="16964" spans="7:7">
      <c r="G16964" s="14"/>
    </row>
    <row r="16965" spans="7:7">
      <c r="G16965" s="14"/>
    </row>
    <row r="16966" spans="7:7">
      <c r="G16966" s="14"/>
    </row>
    <row r="16967" spans="7:7">
      <c r="G16967" s="14"/>
    </row>
    <row r="16968" spans="7:7">
      <c r="G16968" s="14"/>
    </row>
    <row r="16969" spans="7:7">
      <c r="G16969" s="14"/>
    </row>
    <row r="16970" spans="7:7">
      <c r="G16970" s="14"/>
    </row>
    <row r="16971" spans="7:7">
      <c r="G16971" s="14"/>
    </row>
    <row r="16972" spans="7:7">
      <c r="G16972" s="14"/>
    </row>
    <row r="16973" spans="7:7">
      <c r="G16973" s="14"/>
    </row>
    <row r="16974" spans="7:7">
      <c r="G16974" s="14"/>
    </row>
    <row r="16975" spans="7:7">
      <c r="G16975" s="14"/>
    </row>
    <row r="16976" spans="7:7">
      <c r="G16976" s="14"/>
    </row>
    <row r="16977" spans="7:7">
      <c r="G16977" s="14"/>
    </row>
    <row r="16978" spans="7:7">
      <c r="G16978" s="14"/>
    </row>
    <row r="16979" spans="7:7">
      <c r="G16979" s="14"/>
    </row>
    <row r="16980" spans="7:7">
      <c r="G16980" s="14"/>
    </row>
    <row r="16981" spans="7:7">
      <c r="G16981" s="14"/>
    </row>
    <row r="16982" spans="7:7">
      <c r="G16982" s="14"/>
    </row>
    <row r="16983" spans="7:7">
      <c r="G16983" s="14"/>
    </row>
    <row r="16984" spans="7:7">
      <c r="G16984" s="14"/>
    </row>
    <row r="16985" spans="7:7">
      <c r="G16985" s="14"/>
    </row>
    <row r="16986" spans="7:7">
      <c r="G16986" s="14"/>
    </row>
    <row r="16987" spans="7:7">
      <c r="G16987" s="14"/>
    </row>
    <row r="16988" spans="7:7">
      <c r="G16988" s="14"/>
    </row>
    <row r="16989" spans="7:7">
      <c r="G16989" s="14"/>
    </row>
    <row r="16990" spans="7:7">
      <c r="G16990" s="14"/>
    </row>
    <row r="16991" spans="7:7">
      <c r="G16991" s="14"/>
    </row>
    <row r="16992" spans="7:7">
      <c r="G16992" s="14"/>
    </row>
    <row r="16993" spans="7:7">
      <c r="G16993" s="14"/>
    </row>
    <row r="16994" spans="7:7">
      <c r="G16994" s="14"/>
    </row>
    <row r="16995" spans="7:7">
      <c r="G16995" s="14"/>
    </row>
    <row r="16996" spans="7:7">
      <c r="G16996" s="14"/>
    </row>
    <row r="16997" spans="7:7">
      <c r="G16997" s="14"/>
    </row>
    <row r="16998" spans="7:7">
      <c r="G16998" s="14"/>
    </row>
    <row r="16999" spans="7:7">
      <c r="G16999" s="14"/>
    </row>
    <row r="17000" spans="7:7">
      <c r="G17000" s="14"/>
    </row>
    <row r="17001" spans="7:7">
      <c r="G17001" s="14"/>
    </row>
    <row r="17002" spans="7:7">
      <c r="G17002" s="14"/>
    </row>
    <row r="17003" spans="7:7">
      <c r="G17003" s="14"/>
    </row>
    <row r="17004" spans="7:7">
      <c r="G17004" s="14"/>
    </row>
    <row r="17005" spans="7:7">
      <c r="G17005" s="14"/>
    </row>
    <row r="17006" spans="7:7">
      <c r="G17006" s="14"/>
    </row>
    <row r="17007" spans="7:7">
      <c r="G17007" s="14"/>
    </row>
    <row r="17008" spans="7:7">
      <c r="G17008" s="14"/>
    </row>
    <row r="17009" spans="7:7">
      <c r="G17009" s="14"/>
    </row>
    <row r="17010" spans="7:7">
      <c r="G17010" s="14"/>
    </row>
    <row r="17011" spans="7:7">
      <c r="G17011" s="14"/>
    </row>
    <row r="17012" spans="7:7">
      <c r="G17012" s="14"/>
    </row>
    <row r="17013" spans="7:7">
      <c r="G17013" s="14"/>
    </row>
    <row r="17014" spans="7:7">
      <c r="G17014" s="14"/>
    </row>
    <row r="17015" spans="7:7">
      <c r="G17015" s="14"/>
    </row>
    <row r="17016" spans="7:7">
      <c r="G17016" s="14"/>
    </row>
    <row r="17017" spans="7:7">
      <c r="G17017" s="14"/>
    </row>
    <row r="17018" spans="7:7">
      <c r="G17018" s="14"/>
    </row>
    <row r="17019" spans="7:7">
      <c r="G17019" s="14"/>
    </row>
    <row r="17020" spans="7:7">
      <c r="G17020" s="14"/>
    </row>
    <row r="17021" spans="7:7">
      <c r="G17021" s="14"/>
    </row>
    <row r="17022" spans="7:7">
      <c r="G17022" s="14"/>
    </row>
    <row r="17023" spans="7:7">
      <c r="G17023" s="14"/>
    </row>
    <row r="17024" spans="7:7">
      <c r="G17024" s="14"/>
    </row>
    <row r="17025" spans="7:7">
      <c r="G17025" s="14"/>
    </row>
    <row r="17026" spans="7:7">
      <c r="G17026" s="14"/>
    </row>
    <row r="17027" spans="7:7">
      <c r="G17027" s="14"/>
    </row>
    <row r="17028" spans="7:7">
      <c r="G17028" s="14"/>
    </row>
    <row r="17029" spans="7:7">
      <c r="G17029" s="14"/>
    </row>
    <row r="17030" spans="7:7">
      <c r="G17030" s="14"/>
    </row>
    <row r="17031" spans="7:7">
      <c r="G17031" s="14"/>
    </row>
    <row r="17032" spans="7:7">
      <c r="G17032" s="14"/>
    </row>
    <row r="17033" spans="7:7">
      <c r="G17033" s="14"/>
    </row>
    <row r="17034" spans="7:7">
      <c r="G17034" s="14"/>
    </row>
    <row r="17035" spans="7:7">
      <c r="G17035" s="14"/>
    </row>
    <row r="17036" spans="7:7">
      <c r="G17036" s="14"/>
    </row>
    <row r="17037" spans="7:7">
      <c r="G17037" s="14"/>
    </row>
    <row r="17038" spans="7:7">
      <c r="G17038" s="14"/>
    </row>
    <row r="17039" spans="7:7">
      <c r="G17039" s="14"/>
    </row>
    <row r="17040" spans="7:7">
      <c r="G17040" s="14"/>
    </row>
    <row r="17041" spans="7:7">
      <c r="G17041" s="14"/>
    </row>
    <row r="17042" spans="7:7">
      <c r="G17042" s="14"/>
    </row>
    <row r="17043" spans="7:7">
      <c r="G17043" s="14"/>
    </row>
    <row r="17044" spans="7:7">
      <c r="G17044" s="14"/>
    </row>
    <row r="17045" spans="7:7">
      <c r="G17045" s="14"/>
    </row>
    <row r="17046" spans="7:7">
      <c r="G17046" s="14"/>
    </row>
    <row r="17047" spans="7:7">
      <c r="G17047" s="14"/>
    </row>
    <row r="17048" spans="7:7">
      <c r="G17048" s="14"/>
    </row>
    <row r="17049" spans="7:7">
      <c r="G17049" s="14"/>
    </row>
    <row r="17050" spans="7:7">
      <c r="G17050" s="14"/>
    </row>
    <row r="17051" spans="7:7">
      <c r="G17051" s="14"/>
    </row>
    <row r="17052" spans="7:7">
      <c r="G17052" s="14"/>
    </row>
    <row r="17053" spans="7:7">
      <c r="G17053" s="14"/>
    </row>
    <row r="17054" spans="7:7">
      <c r="G17054" s="14"/>
    </row>
    <row r="17055" spans="7:7">
      <c r="G17055" s="14"/>
    </row>
    <row r="17056" spans="7:7">
      <c r="G17056" s="14"/>
    </row>
    <row r="17057" spans="7:7">
      <c r="G17057" s="14"/>
    </row>
    <row r="17058" spans="7:7">
      <c r="G17058" s="14"/>
    </row>
    <row r="17059" spans="7:7">
      <c r="G17059" s="14"/>
    </row>
    <row r="17060" spans="7:7">
      <c r="G17060" s="14"/>
    </row>
    <row r="17061" spans="7:7">
      <c r="G17061" s="14"/>
    </row>
    <row r="17062" spans="7:7">
      <c r="G17062" s="14"/>
    </row>
    <row r="17063" spans="7:7">
      <c r="G17063" s="14"/>
    </row>
    <row r="17064" spans="7:7">
      <c r="G17064" s="14"/>
    </row>
    <row r="17065" spans="7:7">
      <c r="G17065" s="14"/>
    </row>
    <row r="17066" spans="7:7">
      <c r="G17066" s="14"/>
    </row>
    <row r="17067" spans="7:7">
      <c r="G17067" s="14"/>
    </row>
    <row r="17068" spans="7:7">
      <c r="G17068" s="14"/>
    </row>
    <row r="17069" spans="7:7">
      <c r="G17069" s="14"/>
    </row>
    <row r="17070" spans="7:7">
      <c r="G17070" s="14"/>
    </row>
    <row r="17071" spans="7:7">
      <c r="G17071" s="14"/>
    </row>
    <row r="17072" spans="7:7">
      <c r="G17072" s="14"/>
    </row>
    <row r="17073" spans="7:7">
      <c r="G17073" s="14"/>
    </row>
    <row r="17074" spans="7:7">
      <c r="G17074" s="14"/>
    </row>
    <row r="17075" spans="7:7">
      <c r="G17075" s="14"/>
    </row>
    <row r="17076" spans="7:7">
      <c r="G17076" s="14"/>
    </row>
    <row r="17077" spans="7:7">
      <c r="G17077" s="14"/>
    </row>
    <row r="17078" spans="7:7">
      <c r="G17078" s="14"/>
    </row>
    <row r="17079" spans="7:7">
      <c r="G17079" s="14"/>
    </row>
    <row r="17080" spans="7:7">
      <c r="G17080" s="14"/>
    </row>
    <row r="17081" spans="7:7">
      <c r="G17081" s="14"/>
    </row>
    <row r="17082" spans="7:7">
      <c r="G17082" s="14"/>
    </row>
    <row r="17083" spans="7:7">
      <c r="G17083" s="14"/>
    </row>
    <row r="17084" spans="7:7">
      <c r="G17084" s="14"/>
    </row>
    <row r="17085" spans="7:7">
      <c r="G17085" s="14"/>
    </row>
    <row r="17086" spans="7:7">
      <c r="G17086" s="14"/>
    </row>
    <row r="17087" spans="7:7">
      <c r="G17087" s="14"/>
    </row>
    <row r="17088" spans="7:7">
      <c r="G17088" s="14"/>
    </row>
    <row r="17089" spans="7:7">
      <c r="G17089" s="14"/>
    </row>
    <row r="17090" spans="7:7">
      <c r="G17090" s="14"/>
    </row>
    <row r="17091" spans="7:7">
      <c r="G17091" s="14"/>
    </row>
    <row r="17092" spans="7:7">
      <c r="G17092" s="14"/>
    </row>
    <row r="17093" spans="7:7">
      <c r="G17093" s="14"/>
    </row>
    <row r="17094" spans="7:7">
      <c r="G17094" s="14"/>
    </row>
    <row r="17095" spans="7:7">
      <c r="G17095" s="14"/>
    </row>
    <row r="17096" spans="7:7">
      <c r="G17096" s="14"/>
    </row>
    <row r="17097" spans="7:7">
      <c r="G17097" s="14"/>
    </row>
    <row r="17098" spans="7:7">
      <c r="G17098" s="14"/>
    </row>
    <row r="17099" spans="7:7">
      <c r="G17099" s="14"/>
    </row>
    <row r="17100" spans="7:7">
      <c r="G17100" s="14"/>
    </row>
    <row r="17101" spans="7:7">
      <c r="G17101" s="14"/>
    </row>
    <row r="17102" spans="7:7">
      <c r="G17102" s="14"/>
    </row>
    <row r="17103" spans="7:7">
      <c r="G17103" s="14"/>
    </row>
    <row r="17104" spans="7:7">
      <c r="G17104" s="14"/>
    </row>
    <row r="17105" spans="7:7">
      <c r="G17105" s="14"/>
    </row>
    <row r="17106" spans="7:7">
      <c r="G17106" s="14"/>
    </row>
    <row r="17107" spans="7:7">
      <c r="G17107" s="14"/>
    </row>
    <row r="17108" spans="7:7">
      <c r="G17108" s="14"/>
    </row>
    <row r="17109" spans="7:7">
      <c r="G17109" s="14"/>
    </row>
    <row r="17110" spans="7:7">
      <c r="G17110" s="14"/>
    </row>
    <row r="17111" spans="7:7">
      <c r="G17111" s="14"/>
    </row>
    <row r="17112" spans="7:7">
      <c r="G17112" s="14"/>
    </row>
    <row r="17113" spans="7:7">
      <c r="G17113" s="14"/>
    </row>
    <row r="17114" spans="7:7">
      <c r="G17114" s="14"/>
    </row>
    <row r="17115" spans="7:7">
      <c r="G17115" s="14"/>
    </row>
    <row r="17116" spans="7:7">
      <c r="G17116" s="14"/>
    </row>
    <row r="17117" spans="7:7">
      <c r="G17117" s="14"/>
    </row>
    <row r="17118" spans="7:7">
      <c r="G17118" s="14"/>
    </row>
    <row r="17119" spans="7:7">
      <c r="G17119" s="14"/>
    </row>
    <row r="17120" spans="7:7">
      <c r="G17120" s="14"/>
    </row>
    <row r="17121" spans="7:7">
      <c r="G17121" s="14"/>
    </row>
    <row r="17122" spans="7:7">
      <c r="G17122" s="14"/>
    </row>
    <row r="17123" spans="7:7">
      <c r="G17123" s="14"/>
    </row>
    <row r="17124" spans="7:7">
      <c r="G17124" s="14"/>
    </row>
    <row r="17125" spans="7:7">
      <c r="G17125" s="14"/>
    </row>
    <row r="17126" spans="7:7">
      <c r="G17126" s="14"/>
    </row>
    <row r="17127" spans="7:7">
      <c r="G17127" s="14"/>
    </row>
    <row r="17128" spans="7:7">
      <c r="G17128" s="14"/>
    </row>
    <row r="17129" spans="7:7">
      <c r="G17129" s="14"/>
    </row>
    <row r="17130" spans="7:7">
      <c r="G17130" s="14"/>
    </row>
    <row r="17131" spans="7:7">
      <c r="G17131" s="14"/>
    </row>
    <row r="17132" spans="7:7">
      <c r="G17132" s="14"/>
    </row>
    <row r="17133" spans="7:7">
      <c r="G17133" s="14"/>
    </row>
    <row r="17134" spans="7:7">
      <c r="G17134" s="14"/>
    </row>
    <row r="17135" spans="7:7">
      <c r="G17135" s="14"/>
    </row>
    <row r="17136" spans="7:7">
      <c r="G17136" s="14"/>
    </row>
    <row r="17137" spans="7:7">
      <c r="G17137" s="14"/>
    </row>
    <row r="17138" spans="7:7">
      <c r="G17138" s="14"/>
    </row>
    <row r="17139" spans="7:7">
      <c r="G17139" s="14"/>
    </row>
    <row r="17140" spans="7:7">
      <c r="G17140" s="14"/>
    </row>
    <row r="17141" spans="7:7">
      <c r="G17141" s="14"/>
    </row>
    <row r="17142" spans="7:7">
      <c r="G17142" s="14"/>
    </row>
    <row r="17143" spans="7:7">
      <c r="G17143" s="14"/>
    </row>
    <row r="17144" spans="7:7">
      <c r="G17144" s="14"/>
    </row>
    <row r="17145" spans="7:7">
      <c r="G17145" s="14"/>
    </row>
    <row r="17146" spans="7:7">
      <c r="G17146" s="14"/>
    </row>
    <row r="17147" spans="7:7">
      <c r="G17147" s="14"/>
    </row>
    <row r="17148" spans="7:7">
      <c r="G17148" s="14"/>
    </row>
    <row r="17149" spans="7:7">
      <c r="G17149" s="14"/>
    </row>
    <row r="17150" spans="7:7">
      <c r="G17150" s="14"/>
    </row>
    <row r="17151" spans="7:7">
      <c r="G17151" s="14"/>
    </row>
    <row r="17152" spans="7:7">
      <c r="G17152" s="14"/>
    </row>
    <row r="17153" spans="7:7">
      <c r="G17153" s="14"/>
    </row>
    <row r="17154" spans="7:7">
      <c r="G17154" s="14"/>
    </row>
    <row r="17155" spans="7:7">
      <c r="G17155" s="14"/>
    </row>
    <row r="17156" spans="7:7">
      <c r="G17156" s="14"/>
    </row>
    <row r="17157" spans="7:7">
      <c r="G17157" s="14"/>
    </row>
    <row r="17158" spans="7:7">
      <c r="G17158" s="14"/>
    </row>
    <row r="17159" spans="7:7">
      <c r="G17159" s="14"/>
    </row>
    <row r="17160" spans="7:7">
      <c r="G17160" s="14"/>
    </row>
    <row r="17161" spans="7:7">
      <c r="G17161" s="14"/>
    </row>
    <row r="17162" spans="7:7">
      <c r="G17162" s="14"/>
    </row>
    <row r="17163" spans="7:7">
      <c r="G17163" s="14"/>
    </row>
    <row r="17164" spans="7:7">
      <c r="G17164" s="14"/>
    </row>
    <row r="17165" spans="7:7">
      <c r="G17165" s="14"/>
    </row>
    <row r="17166" spans="7:7">
      <c r="G17166" s="14"/>
    </row>
    <row r="17167" spans="7:7">
      <c r="G17167" s="14"/>
    </row>
    <row r="17168" spans="7:7">
      <c r="G17168" s="14"/>
    </row>
    <row r="17169" spans="7:7">
      <c r="G17169" s="14"/>
    </row>
    <row r="17170" spans="7:7">
      <c r="G17170" s="14"/>
    </row>
    <row r="17171" spans="7:7">
      <c r="G17171" s="14"/>
    </row>
    <row r="17172" spans="7:7">
      <c r="G17172" s="14"/>
    </row>
    <row r="17173" spans="7:7">
      <c r="G17173" s="14"/>
    </row>
    <row r="17174" spans="7:7">
      <c r="G17174" s="14"/>
    </row>
    <row r="17175" spans="7:7">
      <c r="G17175" s="14"/>
    </row>
    <row r="17176" spans="7:7">
      <c r="G17176" s="14"/>
    </row>
    <row r="17177" spans="7:7">
      <c r="G17177" s="14"/>
    </row>
    <row r="17178" spans="7:7">
      <c r="G17178" s="14"/>
    </row>
    <row r="17179" spans="7:7">
      <c r="G17179" s="14"/>
    </row>
    <row r="17180" spans="7:7">
      <c r="G17180" s="14"/>
    </row>
    <row r="17181" spans="7:7">
      <c r="G17181" s="14"/>
    </row>
    <row r="17182" spans="7:7">
      <c r="G17182" s="14"/>
    </row>
    <row r="17183" spans="7:7">
      <c r="G17183" s="14"/>
    </row>
    <row r="17184" spans="7:7">
      <c r="G17184" s="14"/>
    </row>
    <row r="17185" spans="7:7">
      <c r="G17185" s="14"/>
    </row>
    <row r="17186" spans="7:7">
      <c r="G17186" s="14"/>
    </row>
    <row r="17187" spans="7:7">
      <c r="G17187" s="14"/>
    </row>
    <row r="17188" spans="7:7">
      <c r="G17188" s="14"/>
    </row>
    <row r="17189" spans="7:7">
      <c r="G17189" s="14"/>
    </row>
    <row r="17190" spans="7:7">
      <c r="G17190" s="14"/>
    </row>
    <row r="17191" spans="7:7">
      <c r="G17191" s="14"/>
    </row>
    <row r="17192" spans="7:7">
      <c r="G17192" s="14"/>
    </row>
    <row r="17193" spans="7:7">
      <c r="G17193" s="14"/>
    </row>
    <row r="17194" spans="7:7">
      <c r="G17194" s="14"/>
    </row>
    <row r="17195" spans="7:7">
      <c r="G17195" s="14"/>
    </row>
    <row r="17196" spans="7:7">
      <c r="G17196" s="14"/>
    </row>
    <row r="17197" spans="7:7">
      <c r="G17197" s="14"/>
    </row>
    <row r="17198" spans="7:7">
      <c r="G17198" s="14"/>
    </row>
    <row r="17199" spans="7:7">
      <c r="G17199" s="14"/>
    </row>
    <row r="17200" spans="7:7">
      <c r="G17200" s="14"/>
    </row>
    <row r="17201" spans="7:7">
      <c r="G17201" s="14"/>
    </row>
    <row r="17202" spans="7:7">
      <c r="G17202" s="14"/>
    </row>
    <row r="17203" spans="7:7">
      <c r="G17203" s="14"/>
    </row>
    <row r="17204" spans="7:7">
      <c r="G17204" s="14"/>
    </row>
    <row r="17205" spans="7:7">
      <c r="G17205" s="14"/>
    </row>
    <row r="17206" spans="7:7">
      <c r="G17206" s="14"/>
    </row>
    <row r="17207" spans="7:7">
      <c r="G17207" s="14"/>
    </row>
    <row r="17208" spans="7:7">
      <c r="G17208" s="14"/>
    </row>
    <row r="17209" spans="7:7">
      <c r="G17209" s="14"/>
    </row>
    <row r="17210" spans="7:7">
      <c r="G17210" s="14"/>
    </row>
    <row r="17211" spans="7:7">
      <c r="G17211" s="14"/>
    </row>
    <row r="17212" spans="7:7">
      <c r="G17212" s="14"/>
    </row>
    <row r="17213" spans="7:7">
      <c r="G17213" s="14"/>
    </row>
    <row r="17214" spans="7:7">
      <c r="G17214" s="14"/>
    </row>
    <row r="17215" spans="7:7">
      <c r="G17215" s="14"/>
    </row>
    <row r="17216" spans="7:7">
      <c r="G17216" s="14"/>
    </row>
    <row r="17217" spans="7:7">
      <c r="G17217" s="14"/>
    </row>
    <row r="17218" spans="7:7">
      <c r="G17218" s="14"/>
    </row>
    <row r="17219" spans="7:7">
      <c r="G17219" s="14"/>
    </row>
    <row r="17220" spans="7:7">
      <c r="G17220" s="14"/>
    </row>
    <row r="17221" spans="7:7">
      <c r="G17221" s="14"/>
    </row>
    <row r="17222" spans="7:7">
      <c r="G17222" s="14"/>
    </row>
    <row r="17223" spans="7:7">
      <c r="G17223" s="14"/>
    </row>
    <row r="17224" spans="7:7">
      <c r="G17224" s="14"/>
    </row>
    <row r="17225" spans="7:7">
      <c r="G17225" s="14"/>
    </row>
    <row r="17226" spans="7:7">
      <c r="G17226" s="14"/>
    </row>
    <row r="17227" spans="7:7">
      <c r="G17227" s="14"/>
    </row>
    <row r="17228" spans="7:7">
      <c r="G17228" s="14"/>
    </row>
    <row r="17229" spans="7:7">
      <c r="G17229" s="14"/>
    </row>
    <row r="17230" spans="7:7">
      <c r="G17230" s="14"/>
    </row>
    <row r="17231" spans="7:7">
      <c r="G17231" s="14"/>
    </row>
    <row r="17232" spans="7:7">
      <c r="G17232" s="14"/>
    </row>
    <row r="17233" spans="7:7">
      <c r="G17233" s="14"/>
    </row>
    <row r="17234" spans="7:7">
      <c r="G17234" s="14"/>
    </row>
    <row r="17235" spans="7:7">
      <c r="G17235" s="14"/>
    </row>
    <row r="17236" spans="7:7">
      <c r="G17236" s="14"/>
    </row>
    <row r="17237" spans="7:7">
      <c r="G17237" s="14"/>
    </row>
    <row r="17238" spans="7:7">
      <c r="G17238" s="14"/>
    </row>
    <row r="17239" spans="7:7">
      <c r="G17239" s="14"/>
    </row>
    <row r="17240" spans="7:7">
      <c r="G17240" s="14"/>
    </row>
    <row r="17241" spans="7:7">
      <c r="G17241" s="14"/>
    </row>
    <row r="17242" spans="7:7">
      <c r="G17242" s="14"/>
    </row>
    <row r="17243" spans="7:7">
      <c r="G17243" s="14"/>
    </row>
    <row r="17244" spans="7:7">
      <c r="G17244" s="14"/>
    </row>
    <row r="17245" spans="7:7">
      <c r="G17245" s="14"/>
    </row>
    <row r="17246" spans="7:7">
      <c r="G17246" s="14"/>
    </row>
    <row r="17247" spans="7:7">
      <c r="G17247" s="14"/>
    </row>
    <row r="17248" spans="7:7">
      <c r="G17248" s="14"/>
    </row>
    <row r="17249" spans="7:7">
      <c r="G17249" s="14"/>
    </row>
    <row r="17250" spans="7:7">
      <c r="G17250" s="14"/>
    </row>
    <row r="17251" spans="7:7">
      <c r="G17251" s="14"/>
    </row>
    <row r="17252" spans="7:7">
      <c r="G17252" s="14"/>
    </row>
    <row r="17253" spans="7:7">
      <c r="G17253" s="14"/>
    </row>
    <row r="17254" spans="7:7">
      <c r="G17254" s="14"/>
    </row>
    <row r="17255" spans="7:7">
      <c r="G17255" s="14"/>
    </row>
    <row r="17256" spans="7:7">
      <c r="G17256" s="14"/>
    </row>
    <row r="17257" spans="7:7">
      <c r="G17257" s="14"/>
    </row>
    <row r="17258" spans="7:7">
      <c r="G17258" s="14"/>
    </row>
    <row r="17259" spans="7:7">
      <c r="G17259" s="14"/>
    </row>
    <row r="17260" spans="7:7">
      <c r="G17260" s="14"/>
    </row>
    <row r="17261" spans="7:7">
      <c r="G17261" s="14"/>
    </row>
    <row r="17262" spans="7:7">
      <c r="G17262" s="14"/>
    </row>
    <row r="17263" spans="7:7">
      <c r="G17263" s="14"/>
    </row>
    <row r="17264" spans="7:7">
      <c r="G17264" s="14"/>
    </row>
    <row r="17265" spans="7:7">
      <c r="G17265" s="14"/>
    </row>
    <row r="17266" spans="7:7">
      <c r="G17266" s="14"/>
    </row>
    <row r="17267" spans="7:7">
      <c r="G17267" s="14"/>
    </row>
    <row r="17268" spans="7:7">
      <c r="G17268" s="14"/>
    </row>
    <row r="17269" spans="7:7">
      <c r="G17269" s="14"/>
    </row>
    <row r="17270" spans="7:7">
      <c r="G17270" s="14"/>
    </row>
    <row r="17271" spans="7:7">
      <c r="G17271" s="14"/>
    </row>
    <row r="17272" spans="7:7">
      <c r="G17272" s="14"/>
    </row>
    <row r="17273" spans="7:7">
      <c r="G17273" s="14"/>
    </row>
    <row r="17274" spans="7:7">
      <c r="G17274" s="14"/>
    </row>
    <row r="17275" spans="7:7">
      <c r="G17275" s="14"/>
    </row>
    <row r="17276" spans="7:7">
      <c r="G17276" s="14"/>
    </row>
    <row r="17277" spans="7:7">
      <c r="G17277" s="14"/>
    </row>
    <row r="17278" spans="7:7">
      <c r="G17278" s="14"/>
    </row>
    <row r="17279" spans="7:7">
      <c r="G17279" s="14"/>
    </row>
    <row r="17280" spans="7:7">
      <c r="G17280" s="14"/>
    </row>
    <row r="17281" spans="7:7">
      <c r="G17281" s="14"/>
    </row>
    <row r="17282" spans="7:7">
      <c r="G17282" s="14"/>
    </row>
    <row r="17283" spans="7:7">
      <c r="G17283" s="14"/>
    </row>
    <row r="17284" spans="7:7">
      <c r="G17284" s="14"/>
    </row>
    <row r="17285" spans="7:7">
      <c r="G17285" s="14"/>
    </row>
    <row r="17286" spans="7:7">
      <c r="G17286" s="14"/>
    </row>
    <row r="17287" spans="7:7">
      <c r="G17287" s="14"/>
    </row>
    <row r="17288" spans="7:7">
      <c r="G17288" s="14"/>
    </row>
    <row r="17289" spans="7:7">
      <c r="G17289" s="14"/>
    </row>
    <row r="17290" spans="7:7">
      <c r="G17290" s="14"/>
    </row>
    <row r="17291" spans="7:7">
      <c r="G17291" s="14"/>
    </row>
    <row r="17292" spans="7:7">
      <c r="G17292" s="14"/>
    </row>
    <row r="17293" spans="7:7">
      <c r="G17293" s="14"/>
    </row>
    <row r="17294" spans="7:7">
      <c r="G17294" s="14"/>
    </row>
    <row r="17295" spans="7:7">
      <c r="G17295" s="14"/>
    </row>
    <row r="17296" spans="7:7">
      <c r="G17296" s="14"/>
    </row>
    <row r="17297" spans="7:7">
      <c r="G17297" s="14"/>
    </row>
    <row r="17298" spans="7:7">
      <c r="G17298" s="14"/>
    </row>
    <row r="17299" spans="7:7">
      <c r="G17299" s="14"/>
    </row>
    <row r="17300" spans="7:7">
      <c r="G17300" s="14"/>
    </row>
    <row r="17301" spans="7:7">
      <c r="G17301" s="14"/>
    </row>
    <row r="17302" spans="7:7">
      <c r="G17302" s="14"/>
    </row>
    <row r="17303" spans="7:7">
      <c r="G17303" s="14"/>
    </row>
    <row r="17304" spans="7:7">
      <c r="G17304" s="14"/>
    </row>
    <row r="17305" spans="7:7">
      <c r="G17305" s="14"/>
    </row>
    <row r="17306" spans="7:7">
      <c r="G17306" s="14"/>
    </row>
    <row r="17307" spans="7:7">
      <c r="G17307" s="14"/>
    </row>
    <row r="17308" spans="7:7">
      <c r="G17308" s="14"/>
    </row>
    <row r="17309" spans="7:7">
      <c r="G17309" s="14"/>
    </row>
    <row r="17310" spans="7:7">
      <c r="G17310" s="14"/>
    </row>
    <row r="17311" spans="7:7">
      <c r="G17311" s="14"/>
    </row>
    <row r="17312" spans="7:7">
      <c r="G17312" s="14"/>
    </row>
    <row r="17313" spans="7:7">
      <c r="G17313" s="14"/>
    </row>
    <row r="17314" spans="7:7">
      <c r="G17314" s="14"/>
    </row>
    <row r="17315" spans="7:7">
      <c r="G17315" s="14"/>
    </row>
    <row r="17316" spans="7:7">
      <c r="G17316" s="14"/>
    </row>
    <row r="17317" spans="7:7">
      <c r="G17317" s="14"/>
    </row>
    <row r="17318" spans="7:7">
      <c r="G17318" s="14"/>
    </row>
    <row r="17319" spans="7:7">
      <c r="G17319" s="14"/>
    </row>
    <row r="17320" spans="7:7">
      <c r="G17320" s="14"/>
    </row>
    <row r="17321" spans="7:7">
      <c r="G17321" s="14"/>
    </row>
    <row r="17322" spans="7:7">
      <c r="G17322" s="14"/>
    </row>
    <row r="17323" spans="7:7">
      <c r="G17323" s="14"/>
    </row>
    <row r="17324" spans="7:7">
      <c r="G17324" s="14"/>
    </row>
    <row r="17325" spans="7:7">
      <c r="G17325" s="14"/>
    </row>
    <row r="17326" spans="7:7">
      <c r="G17326" s="14"/>
    </row>
    <row r="17327" spans="7:7">
      <c r="G17327" s="14"/>
    </row>
    <row r="17328" spans="7:7">
      <c r="G17328" s="14"/>
    </row>
    <row r="17329" spans="7:7">
      <c r="G17329" s="14"/>
    </row>
    <row r="17330" spans="7:7">
      <c r="G17330" s="14"/>
    </row>
    <row r="17331" spans="7:7">
      <c r="G17331" s="14"/>
    </row>
    <row r="17332" spans="7:7">
      <c r="G17332" s="14"/>
    </row>
    <row r="17333" spans="7:7">
      <c r="G17333" s="14"/>
    </row>
    <row r="17334" spans="7:7">
      <c r="G17334" s="14"/>
    </row>
    <row r="17335" spans="7:7">
      <c r="G17335" s="14"/>
    </row>
    <row r="17336" spans="7:7">
      <c r="G17336" s="14"/>
    </row>
    <row r="17337" spans="7:7">
      <c r="G17337" s="14"/>
    </row>
    <row r="17338" spans="7:7">
      <c r="G17338" s="14"/>
    </row>
    <row r="17339" spans="7:7">
      <c r="G17339" s="14"/>
    </row>
    <row r="17340" spans="7:7">
      <c r="G17340" s="14"/>
    </row>
    <row r="17341" spans="7:7">
      <c r="G17341" s="14"/>
    </row>
    <row r="17342" spans="7:7">
      <c r="G17342" s="14"/>
    </row>
    <row r="17343" spans="7:7">
      <c r="G17343" s="14"/>
    </row>
    <row r="17344" spans="7:7">
      <c r="G17344" s="14"/>
    </row>
    <row r="17345" spans="7:7">
      <c r="G17345" s="14"/>
    </row>
    <row r="17346" spans="7:7">
      <c r="G17346" s="14"/>
    </row>
    <row r="17347" spans="7:7">
      <c r="G17347" s="14"/>
    </row>
    <row r="17348" spans="7:7">
      <c r="G17348" s="14"/>
    </row>
    <row r="17349" spans="7:7">
      <c r="G17349" s="14"/>
    </row>
    <row r="17350" spans="7:7">
      <c r="G17350" s="14"/>
    </row>
    <row r="17351" spans="7:7">
      <c r="G17351" s="14"/>
    </row>
    <row r="17352" spans="7:7">
      <c r="G17352" s="14"/>
    </row>
    <row r="17353" spans="7:7">
      <c r="G17353" s="14"/>
    </row>
    <row r="17354" spans="7:7">
      <c r="G17354" s="14"/>
    </row>
    <row r="17355" spans="7:7">
      <c r="G17355" s="14"/>
    </row>
    <row r="17356" spans="7:7">
      <c r="G17356" s="14"/>
    </row>
    <row r="17357" spans="7:7">
      <c r="G17357" s="14"/>
    </row>
    <row r="17358" spans="7:7">
      <c r="G17358" s="14"/>
    </row>
    <row r="17359" spans="7:7">
      <c r="G17359" s="14"/>
    </row>
    <row r="17360" spans="7:7">
      <c r="G17360" s="14"/>
    </row>
    <row r="17361" spans="7:7">
      <c r="G17361" s="14"/>
    </row>
    <row r="17362" spans="7:7">
      <c r="G17362" s="14"/>
    </row>
    <row r="17363" spans="7:7">
      <c r="G17363" s="14"/>
    </row>
    <row r="17364" spans="7:7">
      <c r="G17364" s="14"/>
    </row>
    <row r="17365" spans="7:7">
      <c r="G17365" s="14"/>
    </row>
    <row r="17366" spans="7:7">
      <c r="G17366" s="14"/>
    </row>
    <row r="17367" spans="7:7">
      <c r="G17367" s="14"/>
    </row>
    <row r="17368" spans="7:7">
      <c r="G17368" s="14"/>
    </row>
    <row r="17369" spans="7:7">
      <c r="G17369" s="14"/>
    </row>
    <row r="17370" spans="7:7">
      <c r="G17370" s="14"/>
    </row>
    <row r="17371" spans="7:7">
      <c r="G17371" s="14"/>
    </row>
    <row r="17372" spans="7:7">
      <c r="G17372" s="14"/>
    </row>
    <row r="17373" spans="7:7">
      <c r="G17373" s="14"/>
    </row>
    <row r="17374" spans="7:7">
      <c r="G17374" s="14"/>
    </row>
    <row r="17375" spans="7:7">
      <c r="G17375" s="14"/>
    </row>
    <row r="17376" spans="7:7">
      <c r="G17376" s="14"/>
    </row>
    <row r="17377" spans="7:7">
      <c r="G17377" s="14"/>
    </row>
    <row r="17378" spans="7:7">
      <c r="G17378" s="14"/>
    </row>
    <row r="17379" spans="7:7">
      <c r="G17379" s="14"/>
    </row>
    <row r="17380" spans="7:7">
      <c r="G17380" s="14"/>
    </row>
    <row r="17381" spans="7:7">
      <c r="G17381" s="14"/>
    </row>
    <row r="17382" spans="7:7">
      <c r="G17382" s="14"/>
    </row>
    <row r="17383" spans="7:7">
      <c r="G17383" s="14"/>
    </row>
    <row r="17384" spans="7:7">
      <c r="G17384" s="14"/>
    </row>
    <row r="17385" spans="7:7">
      <c r="G17385" s="14"/>
    </row>
    <row r="17386" spans="7:7">
      <c r="G17386" s="14"/>
    </row>
    <row r="17387" spans="7:7">
      <c r="G17387" s="14"/>
    </row>
    <row r="17388" spans="7:7">
      <c r="G17388" s="14"/>
    </row>
    <row r="17389" spans="7:7">
      <c r="G17389" s="14"/>
    </row>
    <row r="17390" spans="7:7">
      <c r="G17390" s="14"/>
    </row>
    <row r="17391" spans="7:7">
      <c r="G17391" s="14"/>
    </row>
    <row r="17392" spans="7:7">
      <c r="G17392" s="14"/>
    </row>
    <row r="17393" spans="7:7">
      <c r="G17393" s="14"/>
    </row>
    <row r="17394" spans="7:7">
      <c r="G17394" s="14"/>
    </row>
    <row r="17395" spans="7:7">
      <c r="G17395" s="14"/>
    </row>
    <row r="17396" spans="7:7">
      <c r="G17396" s="14"/>
    </row>
    <row r="17397" spans="7:7">
      <c r="G17397" s="14"/>
    </row>
    <row r="17398" spans="7:7">
      <c r="G17398" s="14"/>
    </row>
    <row r="17399" spans="7:7">
      <c r="G17399" s="14"/>
    </row>
    <row r="17400" spans="7:7">
      <c r="G17400" s="14"/>
    </row>
    <row r="17401" spans="7:7">
      <c r="G17401" s="14"/>
    </row>
    <row r="17402" spans="7:7">
      <c r="G17402" s="14"/>
    </row>
    <row r="17403" spans="7:7">
      <c r="G17403" s="14"/>
    </row>
    <row r="17404" spans="7:7">
      <c r="G17404" s="14"/>
    </row>
    <row r="17405" spans="7:7">
      <c r="G17405" s="14"/>
    </row>
    <row r="17406" spans="7:7">
      <c r="G17406" s="14"/>
    </row>
    <row r="17407" spans="7:7">
      <c r="G17407" s="14"/>
    </row>
    <row r="17408" spans="7:7">
      <c r="G17408" s="14"/>
    </row>
    <row r="17409" spans="7:7">
      <c r="G17409" s="14"/>
    </row>
    <row r="17410" spans="7:7">
      <c r="G17410" s="14"/>
    </row>
    <row r="17411" spans="7:7">
      <c r="G17411" s="14"/>
    </row>
    <row r="17412" spans="7:7">
      <c r="G17412" s="14"/>
    </row>
    <row r="17413" spans="7:7">
      <c r="G17413" s="14"/>
    </row>
    <row r="17414" spans="7:7">
      <c r="G17414" s="14"/>
    </row>
    <row r="17415" spans="7:7">
      <c r="G17415" s="14"/>
    </row>
    <row r="17416" spans="7:7">
      <c r="G17416" s="14"/>
    </row>
    <row r="17417" spans="7:7">
      <c r="G17417" s="14"/>
    </row>
    <row r="17418" spans="7:7">
      <c r="G17418" s="14"/>
    </row>
    <row r="17419" spans="7:7">
      <c r="G17419" s="14"/>
    </row>
    <row r="17420" spans="7:7">
      <c r="G17420" s="14"/>
    </row>
    <row r="17421" spans="7:7">
      <c r="G17421" s="14"/>
    </row>
    <row r="17422" spans="7:7">
      <c r="G17422" s="14"/>
    </row>
    <row r="17423" spans="7:7">
      <c r="G17423" s="14"/>
    </row>
    <row r="17424" spans="7:7">
      <c r="G17424" s="14"/>
    </row>
    <row r="17425" spans="7:7">
      <c r="G17425" s="14"/>
    </row>
    <row r="17426" spans="7:7">
      <c r="G17426" s="14"/>
    </row>
    <row r="17427" spans="7:7">
      <c r="G17427" s="14"/>
    </row>
    <row r="17428" spans="7:7">
      <c r="G17428" s="14"/>
    </row>
    <row r="17429" spans="7:7">
      <c r="G17429" s="14"/>
    </row>
    <row r="17430" spans="7:7">
      <c r="G17430" s="14"/>
    </row>
    <row r="17431" spans="7:7">
      <c r="G17431" s="14"/>
    </row>
    <row r="17432" spans="7:7">
      <c r="G17432" s="14"/>
    </row>
    <row r="17433" spans="7:7">
      <c r="G17433" s="14"/>
    </row>
    <row r="17434" spans="7:7">
      <c r="G17434" s="14"/>
    </row>
    <row r="17435" spans="7:7">
      <c r="G17435" s="14"/>
    </row>
    <row r="17436" spans="7:7">
      <c r="G17436" s="14"/>
    </row>
    <row r="17437" spans="7:7">
      <c r="G17437" s="14"/>
    </row>
    <row r="17438" spans="7:7">
      <c r="G17438" s="14"/>
    </row>
    <row r="17439" spans="7:7">
      <c r="G17439" s="14"/>
    </row>
    <row r="17440" spans="7:7">
      <c r="G17440" s="14"/>
    </row>
    <row r="17441" spans="7:7">
      <c r="G17441" s="14"/>
    </row>
    <row r="17442" spans="7:7">
      <c r="G17442" s="14"/>
    </row>
    <row r="17443" spans="7:7">
      <c r="G17443" s="14"/>
    </row>
    <row r="17444" spans="7:7">
      <c r="G17444" s="14"/>
    </row>
    <row r="17445" spans="7:7">
      <c r="G17445" s="14"/>
    </row>
    <row r="17446" spans="7:7">
      <c r="G17446" s="14"/>
    </row>
    <row r="17447" spans="7:7">
      <c r="G17447" s="14"/>
    </row>
    <row r="17448" spans="7:7">
      <c r="G17448" s="14"/>
    </row>
    <row r="17449" spans="7:7">
      <c r="G17449" s="14"/>
    </row>
    <row r="17450" spans="7:7">
      <c r="G17450" s="14"/>
    </row>
    <row r="17451" spans="7:7">
      <c r="G17451" s="14"/>
    </row>
    <row r="17452" spans="7:7">
      <c r="G17452" s="14"/>
    </row>
    <row r="17453" spans="7:7">
      <c r="G17453" s="14"/>
    </row>
    <row r="17454" spans="7:7">
      <c r="G17454" s="14"/>
    </row>
    <row r="17455" spans="7:7">
      <c r="G17455" s="14"/>
    </row>
    <row r="17456" spans="7:7">
      <c r="G17456" s="14"/>
    </row>
    <row r="17457" spans="7:7">
      <c r="G17457" s="14"/>
    </row>
    <row r="17458" spans="7:7">
      <c r="G17458" s="14"/>
    </row>
    <row r="17459" spans="7:7">
      <c r="G17459" s="14"/>
    </row>
    <row r="17460" spans="7:7">
      <c r="G17460" s="14"/>
    </row>
    <row r="17461" spans="7:7">
      <c r="G17461" s="14"/>
    </row>
    <row r="17462" spans="7:7">
      <c r="G17462" s="14"/>
    </row>
    <row r="17463" spans="7:7">
      <c r="G17463" s="14"/>
    </row>
    <row r="17464" spans="7:7">
      <c r="G17464" s="14"/>
    </row>
    <row r="17465" spans="7:7">
      <c r="G17465" s="14"/>
    </row>
    <row r="17466" spans="7:7">
      <c r="G17466" s="14"/>
    </row>
    <row r="17467" spans="7:7">
      <c r="G17467" s="14"/>
    </row>
    <row r="17468" spans="7:7">
      <c r="G17468" s="14"/>
    </row>
    <row r="17469" spans="7:7">
      <c r="G17469" s="14"/>
    </row>
    <row r="17470" spans="7:7">
      <c r="G17470" s="14"/>
    </row>
    <row r="17471" spans="7:7">
      <c r="G17471" s="14"/>
    </row>
    <row r="17472" spans="7:7">
      <c r="G17472" s="14"/>
    </row>
    <row r="17473" spans="7:7">
      <c r="G17473" s="14"/>
    </row>
    <row r="17474" spans="7:7">
      <c r="G17474" s="14"/>
    </row>
    <row r="17475" spans="7:7">
      <c r="G17475" s="14"/>
    </row>
    <row r="17476" spans="7:7">
      <c r="G17476" s="14"/>
    </row>
    <row r="17477" spans="7:7">
      <c r="G17477" s="14"/>
    </row>
    <row r="17478" spans="7:7">
      <c r="G17478" s="14"/>
    </row>
    <row r="17479" spans="7:7">
      <c r="G17479" s="14"/>
    </row>
    <row r="17480" spans="7:7">
      <c r="G17480" s="14"/>
    </row>
    <row r="17481" spans="7:7">
      <c r="G17481" s="14"/>
    </row>
    <row r="17482" spans="7:7">
      <c r="G17482" s="14"/>
    </row>
    <row r="17483" spans="7:7">
      <c r="G17483" s="14"/>
    </row>
    <row r="17484" spans="7:7">
      <c r="G17484" s="14"/>
    </row>
    <row r="17485" spans="7:7">
      <c r="G17485" s="14"/>
    </row>
    <row r="17486" spans="7:7">
      <c r="G17486" s="14"/>
    </row>
    <row r="17487" spans="7:7">
      <c r="G17487" s="14"/>
    </row>
    <row r="17488" spans="7:7">
      <c r="G17488" s="14"/>
    </row>
    <row r="17489" spans="7:7">
      <c r="G17489" s="14"/>
    </row>
    <row r="17490" spans="7:7">
      <c r="G17490" s="14"/>
    </row>
    <row r="17491" spans="7:7">
      <c r="G17491" s="14"/>
    </row>
    <row r="17492" spans="7:7">
      <c r="G17492" s="14"/>
    </row>
    <row r="17493" spans="7:7">
      <c r="G17493" s="14"/>
    </row>
    <row r="17494" spans="7:7">
      <c r="G17494" s="14"/>
    </row>
    <row r="17495" spans="7:7">
      <c r="G17495" s="14"/>
    </row>
    <row r="17496" spans="7:7">
      <c r="G17496" s="14"/>
    </row>
    <row r="17497" spans="7:7">
      <c r="G17497" s="14"/>
    </row>
    <row r="17498" spans="7:7">
      <c r="G17498" s="14"/>
    </row>
    <row r="17499" spans="7:7">
      <c r="G17499" s="14"/>
    </row>
    <row r="17500" spans="7:7">
      <c r="G17500" s="14"/>
    </row>
    <row r="17501" spans="7:7">
      <c r="G17501" s="14"/>
    </row>
    <row r="17502" spans="7:7">
      <c r="G17502" s="14"/>
    </row>
    <row r="17503" spans="7:7">
      <c r="G17503" s="14"/>
    </row>
    <row r="17504" spans="7:7">
      <c r="G17504" s="14"/>
    </row>
    <row r="17505" spans="7:7">
      <c r="G17505" s="14"/>
    </row>
    <row r="17506" spans="7:7">
      <c r="G17506" s="14"/>
    </row>
    <row r="17507" spans="7:7">
      <c r="G17507" s="14"/>
    </row>
    <row r="17508" spans="7:7">
      <c r="G17508" s="14"/>
    </row>
    <row r="17509" spans="7:7">
      <c r="G17509" s="14"/>
    </row>
    <row r="17510" spans="7:7">
      <c r="G17510" s="14"/>
    </row>
    <row r="17511" spans="7:7">
      <c r="G17511" s="14"/>
    </row>
    <row r="17512" spans="7:7">
      <c r="G17512" s="14"/>
    </row>
    <row r="17513" spans="7:7">
      <c r="G17513" s="14"/>
    </row>
    <row r="17514" spans="7:7">
      <c r="G17514" s="14"/>
    </row>
    <row r="17515" spans="7:7">
      <c r="G17515" s="14"/>
    </row>
    <row r="17516" spans="7:7">
      <c r="G17516" s="14"/>
    </row>
    <row r="17517" spans="7:7">
      <c r="G17517" s="14"/>
    </row>
    <row r="17518" spans="7:7">
      <c r="G17518" s="14"/>
    </row>
    <row r="17519" spans="7:7">
      <c r="G17519" s="14"/>
    </row>
    <row r="17520" spans="7:7">
      <c r="G17520" s="14"/>
    </row>
    <row r="17521" spans="7:7">
      <c r="G17521" s="14"/>
    </row>
    <row r="17522" spans="7:7">
      <c r="G17522" s="14"/>
    </row>
    <row r="17523" spans="7:7">
      <c r="G17523" s="14"/>
    </row>
    <row r="17524" spans="7:7">
      <c r="G17524" s="14"/>
    </row>
    <row r="17525" spans="7:7">
      <c r="G17525" s="14"/>
    </row>
    <row r="17526" spans="7:7">
      <c r="G17526" s="14"/>
    </row>
    <row r="17527" spans="7:7">
      <c r="G17527" s="14"/>
    </row>
    <row r="17528" spans="7:7">
      <c r="G17528" s="14"/>
    </row>
    <row r="17529" spans="7:7">
      <c r="G17529" s="14"/>
    </row>
    <row r="17530" spans="7:7">
      <c r="G17530" s="14"/>
    </row>
    <row r="17531" spans="7:7">
      <c r="G17531" s="14"/>
    </row>
    <row r="17532" spans="7:7">
      <c r="G17532" s="14"/>
    </row>
    <row r="17533" spans="7:7">
      <c r="G17533" s="14"/>
    </row>
    <row r="17534" spans="7:7">
      <c r="G17534" s="14"/>
    </row>
    <row r="17535" spans="7:7">
      <c r="G17535" s="14"/>
    </row>
    <row r="17536" spans="7:7">
      <c r="G17536" s="14"/>
    </row>
    <row r="17537" spans="7:7">
      <c r="G17537" s="14"/>
    </row>
    <row r="17538" spans="7:7">
      <c r="G17538" s="14"/>
    </row>
    <row r="17539" spans="7:7">
      <c r="G17539" s="14"/>
    </row>
    <row r="17540" spans="7:7">
      <c r="G17540" s="14"/>
    </row>
    <row r="17541" spans="7:7">
      <c r="G17541" s="14"/>
    </row>
    <row r="17542" spans="7:7">
      <c r="G17542" s="14"/>
    </row>
    <row r="17543" spans="7:7">
      <c r="G17543" s="14"/>
    </row>
    <row r="17544" spans="7:7">
      <c r="G17544" s="14"/>
    </row>
    <row r="17545" spans="7:7">
      <c r="G17545" s="14"/>
    </row>
    <row r="17546" spans="7:7">
      <c r="G17546" s="14"/>
    </row>
    <row r="17547" spans="7:7">
      <c r="G17547" s="14"/>
    </row>
    <row r="17548" spans="7:7">
      <c r="G17548" s="14"/>
    </row>
    <row r="17549" spans="7:7">
      <c r="G17549" s="14"/>
    </row>
    <row r="17550" spans="7:7">
      <c r="G17550" s="14"/>
    </row>
    <row r="17551" spans="7:7">
      <c r="G17551" s="14"/>
    </row>
    <row r="17552" spans="7:7">
      <c r="G17552" s="14"/>
    </row>
    <row r="17553" spans="7:7">
      <c r="G17553" s="14"/>
    </row>
    <row r="17554" spans="7:7">
      <c r="G17554" s="14"/>
    </row>
    <row r="17555" spans="7:7">
      <c r="G17555" s="14"/>
    </row>
    <row r="17556" spans="7:7">
      <c r="G17556" s="14"/>
    </row>
    <row r="17557" spans="7:7">
      <c r="G17557" s="14"/>
    </row>
    <row r="17558" spans="7:7">
      <c r="G17558" s="14"/>
    </row>
    <row r="17559" spans="7:7">
      <c r="G17559" s="14"/>
    </row>
    <row r="17560" spans="7:7">
      <c r="G17560" s="14"/>
    </row>
    <row r="17561" spans="7:7">
      <c r="G17561" s="14"/>
    </row>
    <row r="17562" spans="7:7">
      <c r="G17562" s="14"/>
    </row>
    <row r="17563" spans="7:7">
      <c r="G17563" s="14"/>
    </row>
    <row r="17564" spans="7:7">
      <c r="G17564" s="14"/>
    </row>
    <row r="17565" spans="7:7">
      <c r="G17565" s="14"/>
    </row>
    <row r="17566" spans="7:7">
      <c r="G17566" s="14"/>
    </row>
    <row r="17567" spans="7:7">
      <c r="G17567" s="14"/>
    </row>
    <row r="17568" spans="7:7">
      <c r="G17568" s="14"/>
    </row>
    <row r="17569" spans="7:7">
      <c r="G17569" s="14"/>
    </row>
    <row r="17570" spans="7:7">
      <c r="G17570" s="14"/>
    </row>
    <row r="17571" spans="7:7">
      <c r="G17571" s="14"/>
    </row>
    <row r="17572" spans="7:7">
      <c r="G17572" s="14"/>
    </row>
    <row r="17573" spans="7:7">
      <c r="G17573" s="14"/>
    </row>
    <row r="17574" spans="7:7">
      <c r="G17574" s="14"/>
    </row>
    <row r="17575" spans="7:7">
      <c r="G17575" s="14"/>
    </row>
    <row r="17576" spans="7:7">
      <c r="G17576" s="14"/>
    </row>
    <row r="17577" spans="7:7">
      <c r="G17577" s="14"/>
    </row>
    <row r="17578" spans="7:7">
      <c r="G17578" s="14"/>
    </row>
    <row r="17579" spans="7:7">
      <c r="G17579" s="14"/>
    </row>
    <row r="17580" spans="7:7">
      <c r="G17580" s="14"/>
    </row>
    <row r="17581" spans="7:7">
      <c r="G17581" s="14"/>
    </row>
    <row r="17582" spans="7:7">
      <c r="G17582" s="14"/>
    </row>
    <row r="17583" spans="7:7">
      <c r="G17583" s="14"/>
    </row>
    <row r="17584" spans="7:7">
      <c r="G17584" s="14"/>
    </row>
    <row r="17585" spans="7:7">
      <c r="G17585" s="14"/>
    </row>
    <row r="17586" spans="7:7">
      <c r="G17586" s="14"/>
    </row>
    <row r="17587" spans="7:7">
      <c r="G17587" s="14"/>
    </row>
    <row r="17588" spans="7:7">
      <c r="G17588" s="14"/>
    </row>
    <row r="17589" spans="7:7">
      <c r="G17589" s="14"/>
    </row>
    <row r="17590" spans="7:7">
      <c r="G17590" s="14"/>
    </row>
    <row r="17591" spans="7:7">
      <c r="G17591" s="14"/>
    </row>
    <row r="17592" spans="7:7">
      <c r="G17592" s="14"/>
    </row>
    <row r="17593" spans="7:7">
      <c r="G17593" s="14"/>
    </row>
    <row r="17594" spans="7:7">
      <c r="G17594" s="14"/>
    </row>
    <row r="17595" spans="7:7">
      <c r="G17595" s="14"/>
    </row>
    <row r="17596" spans="7:7">
      <c r="G17596" s="14"/>
    </row>
    <row r="17597" spans="7:7">
      <c r="G17597" s="14"/>
    </row>
    <row r="17598" spans="7:7">
      <c r="G17598" s="14"/>
    </row>
    <row r="17599" spans="7:7">
      <c r="G17599" s="14"/>
    </row>
    <row r="17600" spans="7:7">
      <c r="G17600" s="14"/>
    </row>
    <row r="17601" spans="7:7">
      <c r="G17601" s="14"/>
    </row>
    <row r="17602" spans="7:7">
      <c r="G17602" s="14"/>
    </row>
    <row r="17603" spans="7:7">
      <c r="G17603" s="14"/>
    </row>
    <row r="17604" spans="7:7">
      <c r="G17604" s="14"/>
    </row>
    <row r="17605" spans="7:7">
      <c r="G17605" s="14"/>
    </row>
    <row r="17606" spans="7:7">
      <c r="G17606" s="14"/>
    </row>
    <row r="17607" spans="7:7">
      <c r="G17607" s="14"/>
    </row>
    <row r="17608" spans="7:7">
      <c r="G17608" s="14"/>
    </row>
    <row r="17609" spans="7:7">
      <c r="G17609" s="14"/>
    </row>
    <row r="17610" spans="7:7">
      <c r="G17610" s="14"/>
    </row>
    <row r="17611" spans="7:7">
      <c r="G17611" s="14"/>
    </row>
    <row r="17612" spans="7:7">
      <c r="G17612" s="14"/>
    </row>
    <row r="17613" spans="7:7">
      <c r="G17613" s="14"/>
    </row>
    <row r="17614" spans="7:7">
      <c r="G17614" s="14"/>
    </row>
    <row r="17615" spans="7:7">
      <c r="G17615" s="14"/>
    </row>
    <row r="17616" spans="7:7">
      <c r="G17616" s="14"/>
    </row>
    <row r="17617" spans="7:7">
      <c r="G17617" s="14"/>
    </row>
    <row r="17618" spans="7:7">
      <c r="G17618" s="14"/>
    </row>
    <row r="17619" spans="7:7">
      <c r="G17619" s="14"/>
    </row>
    <row r="17620" spans="7:7">
      <c r="G17620" s="14"/>
    </row>
    <row r="17621" spans="7:7">
      <c r="G17621" s="14"/>
    </row>
    <row r="17622" spans="7:7">
      <c r="G17622" s="14"/>
    </row>
    <row r="17623" spans="7:7">
      <c r="G17623" s="14"/>
    </row>
    <row r="17624" spans="7:7">
      <c r="G17624" s="14"/>
    </row>
    <row r="17625" spans="7:7">
      <c r="G17625" s="14"/>
    </row>
    <row r="17626" spans="7:7">
      <c r="G17626" s="14"/>
    </row>
    <row r="17627" spans="7:7">
      <c r="G17627" s="14"/>
    </row>
    <row r="17628" spans="7:7">
      <c r="G17628" s="14"/>
    </row>
    <row r="17629" spans="7:7">
      <c r="G17629" s="14"/>
    </row>
    <row r="17630" spans="7:7">
      <c r="G17630" s="14"/>
    </row>
    <row r="17631" spans="7:7">
      <c r="G17631" s="14"/>
    </row>
    <row r="17632" spans="7:7">
      <c r="G17632" s="14"/>
    </row>
    <row r="17633" spans="7:7">
      <c r="G17633" s="14"/>
    </row>
    <row r="17634" spans="7:7">
      <c r="G17634" s="14"/>
    </row>
    <row r="17635" spans="7:7">
      <c r="G17635" s="14"/>
    </row>
    <row r="17636" spans="7:7">
      <c r="G17636" s="14"/>
    </row>
    <row r="17637" spans="7:7">
      <c r="G17637" s="14"/>
    </row>
    <row r="17638" spans="7:7">
      <c r="G17638" s="14"/>
    </row>
    <row r="17639" spans="7:7">
      <c r="G17639" s="14"/>
    </row>
    <row r="17640" spans="7:7">
      <c r="G17640" s="14"/>
    </row>
    <row r="17641" spans="7:7">
      <c r="G17641" s="14"/>
    </row>
    <row r="17642" spans="7:7">
      <c r="G17642" s="14"/>
    </row>
    <row r="17643" spans="7:7">
      <c r="G17643" s="14"/>
    </row>
    <row r="17644" spans="7:7">
      <c r="G17644" s="14"/>
    </row>
    <row r="17645" spans="7:7">
      <c r="G17645" s="14"/>
    </row>
    <row r="17646" spans="7:7">
      <c r="G17646" s="14"/>
    </row>
    <row r="17647" spans="7:7">
      <c r="G17647" s="14"/>
    </row>
    <row r="17648" spans="7:7">
      <c r="G17648" s="14"/>
    </row>
    <row r="17649" spans="7:7">
      <c r="G17649" s="14"/>
    </row>
    <row r="17650" spans="7:7">
      <c r="G17650" s="14"/>
    </row>
    <row r="17651" spans="7:7">
      <c r="G17651" s="14"/>
    </row>
    <row r="17652" spans="7:7">
      <c r="G17652" s="14"/>
    </row>
    <row r="17653" spans="7:7">
      <c r="G17653" s="14"/>
    </row>
    <row r="17654" spans="7:7">
      <c r="G17654" s="14"/>
    </row>
    <row r="17655" spans="7:7">
      <c r="G17655" s="14"/>
    </row>
    <row r="17656" spans="7:7">
      <c r="G17656" s="14"/>
    </row>
    <row r="17657" spans="7:7">
      <c r="G17657" s="14"/>
    </row>
    <row r="17658" spans="7:7">
      <c r="G17658" s="14"/>
    </row>
    <row r="17659" spans="7:7">
      <c r="G17659" s="14"/>
    </row>
    <row r="17660" spans="7:7">
      <c r="G17660" s="14"/>
    </row>
    <row r="17661" spans="7:7">
      <c r="G17661" s="14"/>
    </row>
    <row r="17662" spans="7:7">
      <c r="G17662" s="14"/>
    </row>
    <row r="17663" spans="7:7">
      <c r="G17663" s="14"/>
    </row>
    <row r="17664" spans="7:7">
      <c r="G17664" s="14"/>
    </row>
    <row r="17665" spans="7:7">
      <c r="G17665" s="14"/>
    </row>
    <row r="17666" spans="7:7">
      <c r="G17666" s="14"/>
    </row>
    <row r="17667" spans="7:7">
      <c r="G17667" s="14"/>
    </row>
    <row r="17668" spans="7:7">
      <c r="G17668" s="14"/>
    </row>
    <row r="17669" spans="7:7">
      <c r="G17669" s="14"/>
    </row>
    <row r="17670" spans="7:7">
      <c r="G17670" s="14"/>
    </row>
    <row r="17671" spans="7:7">
      <c r="G17671" s="14"/>
    </row>
    <row r="17672" spans="7:7">
      <c r="G17672" s="14"/>
    </row>
    <row r="17673" spans="7:7">
      <c r="G17673" s="14"/>
    </row>
    <row r="17674" spans="7:7">
      <c r="G17674" s="14"/>
    </row>
    <row r="17675" spans="7:7">
      <c r="G17675" s="14"/>
    </row>
    <row r="17676" spans="7:7">
      <c r="G17676" s="14"/>
    </row>
    <row r="17677" spans="7:7">
      <c r="G17677" s="14"/>
    </row>
    <row r="17678" spans="7:7">
      <c r="G17678" s="14"/>
    </row>
    <row r="17679" spans="7:7">
      <c r="G17679" s="14"/>
    </row>
    <row r="17680" spans="7:7">
      <c r="G17680" s="14"/>
    </row>
    <row r="17681" spans="7:7">
      <c r="G17681" s="14"/>
    </row>
    <row r="17682" spans="7:7">
      <c r="G17682" s="14"/>
    </row>
    <row r="17683" spans="7:7">
      <c r="G17683" s="14"/>
    </row>
    <row r="17684" spans="7:7">
      <c r="G17684" s="14"/>
    </row>
    <row r="17685" spans="7:7">
      <c r="G17685" s="14"/>
    </row>
    <row r="17686" spans="7:7">
      <c r="G17686" s="14"/>
    </row>
    <row r="17687" spans="7:7">
      <c r="G17687" s="14"/>
    </row>
    <row r="17688" spans="7:7">
      <c r="G17688" s="14"/>
    </row>
    <row r="17689" spans="7:7">
      <c r="G17689" s="14"/>
    </row>
    <row r="17690" spans="7:7">
      <c r="G17690" s="14"/>
    </row>
    <row r="17691" spans="7:7">
      <c r="G17691" s="14"/>
    </row>
    <row r="17692" spans="7:7">
      <c r="G17692" s="14"/>
    </row>
    <row r="17693" spans="7:7">
      <c r="G17693" s="14"/>
    </row>
    <row r="17694" spans="7:7">
      <c r="G17694" s="14"/>
    </row>
    <row r="17695" spans="7:7">
      <c r="G17695" s="14"/>
    </row>
    <row r="17696" spans="7:7">
      <c r="G17696" s="14"/>
    </row>
    <row r="17697" spans="7:7">
      <c r="G17697" s="14"/>
    </row>
    <row r="17698" spans="7:7">
      <c r="G17698" s="14"/>
    </row>
    <row r="17699" spans="7:7">
      <c r="G17699" s="14"/>
    </row>
    <row r="17700" spans="7:7">
      <c r="G17700" s="14"/>
    </row>
    <row r="17701" spans="7:7">
      <c r="G17701" s="14"/>
    </row>
    <row r="17702" spans="7:7">
      <c r="G17702" s="14"/>
    </row>
    <row r="17703" spans="7:7">
      <c r="G17703" s="14"/>
    </row>
    <row r="17704" spans="7:7">
      <c r="G17704" s="14"/>
    </row>
    <row r="17705" spans="7:7">
      <c r="G17705" s="14"/>
    </row>
    <row r="17706" spans="7:7">
      <c r="G17706" s="14"/>
    </row>
    <row r="17707" spans="7:7">
      <c r="G17707" s="14"/>
    </row>
    <row r="17708" spans="7:7">
      <c r="G17708" s="14"/>
    </row>
    <row r="17709" spans="7:7">
      <c r="G17709" s="14"/>
    </row>
    <row r="17710" spans="7:7">
      <c r="G17710" s="14"/>
    </row>
    <row r="17711" spans="7:7">
      <c r="G17711" s="14"/>
    </row>
    <row r="17712" spans="7:7">
      <c r="G17712" s="14"/>
    </row>
    <row r="17713" spans="7:7">
      <c r="G17713" s="14"/>
    </row>
    <row r="17714" spans="7:7">
      <c r="G17714" s="14"/>
    </row>
    <row r="17715" spans="7:7">
      <c r="G17715" s="14"/>
    </row>
    <row r="17716" spans="7:7">
      <c r="G17716" s="14"/>
    </row>
    <row r="17717" spans="7:7">
      <c r="G17717" s="14"/>
    </row>
    <row r="17718" spans="7:7">
      <c r="G17718" s="14"/>
    </row>
    <row r="17719" spans="7:7">
      <c r="G17719" s="14"/>
    </row>
    <row r="17720" spans="7:7">
      <c r="G17720" s="14"/>
    </row>
    <row r="17721" spans="7:7">
      <c r="G17721" s="14"/>
    </row>
    <row r="17722" spans="7:7">
      <c r="G17722" s="14"/>
    </row>
    <row r="17723" spans="7:7">
      <c r="G17723" s="14"/>
    </row>
    <row r="17724" spans="7:7">
      <c r="G17724" s="14"/>
    </row>
    <row r="17725" spans="7:7">
      <c r="G17725" s="14"/>
    </row>
    <row r="17726" spans="7:7">
      <c r="G17726" s="14"/>
    </row>
    <row r="17727" spans="7:7">
      <c r="G17727" s="14"/>
    </row>
    <row r="17728" spans="7:7">
      <c r="G17728" s="14"/>
    </row>
    <row r="17729" spans="7:7">
      <c r="G17729" s="14"/>
    </row>
    <row r="17730" spans="7:7">
      <c r="G17730" s="14"/>
    </row>
    <row r="17731" spans="7:7">
      <c r="G17731" s="14"/>
    </row>
    <row r="17732" spans="7:7">
      <c r="G17732" s="14"/>
    </row>
    <row r="17733" spans="7:7">
      <c r="G17733" s="14"/>
    </row>
    <row r="17734" spans="7:7">
      <c r="G17734" s="14"/>
    </row>
    <row r="17735" spans="7:7">
      <c r="G17735" s="14"/>
    </row>
    <row r="17736" spans="7:7">
      <c r="G17736" s="14"/>
    </row>
    <row r="17737" spans="7:7">
      <c r="G17737" s="14"/>
    </row>
    <row r="17738" spans="7:7">
      <c r="G17738" s="14"/>
    </row>
    <row r="17739" spans="7:7">
      <c r="G17739" s="14"/>
    </row>
    <row r="17740" spans="7:7">
      <c r="G17740" s="14"/>
    </row>
    <row r="17741" spans="7:7">
      <c r="G17741" s="14"/>
    </row>
    <row r="17742" spans="7:7">
      <c r="G17742" s="14"/>
    </row>
    <row r="17743" spans="7:7">
      <c r="G17743" s="14"/>
    </row>
    <row r="17744" spans="7:7">
      <c r="G17744" s="14"/>
    </row>
    <row r="17745" spans="7:7">
      <c r="G17745" s="14"/>
    </row>
    <row r="17746" spans="7:7">
      <c r="G17746" s="14"/>
    </row>
    <row r="17747" spans="7:7">
      <c r="G17747" s="14"/>
    </row>
    <row r="17748" spans="7:7">
      <c r="G17748" s="14"/>
    </row>
    <row r="17749" spans="7:7">
      <c r="G17749" s="14"/>
    </row>
    <row r="17750" spans="7:7">
      <c r="G17750" s="14"/>
    </row>
    <row r="17751" spans="7:7">
      <c r="G17751" s="14"/>
    </row>
    <row r="17752" spans="7:7">
      <c r="G17752" s="14"/>
    </row>
    <row r="17753" spans="7:7">
      <c r="G17753" s="14"/>
    </row>
    <row r="17754" spans="7:7">
      <c r="G17754" s="14"/>
    </row>
    <row r="17755" spans="7:7">
      <c r="G17755" s="14"/>
    </row>
    <row r="17756" spans="7:7">
      <c r="G17756" s="14"/>
    </row>
    <row r="17757" spans="7:7">
      <c r="G17757" s="14"/>
    </row>
    <row r="17758" spans="7:7">
      <c r="G17758" s="14"/>
    </row>
    <row r="17759" spans="7:7">
      <c r="G17759" s="14"/>
    </row>
    <row r="17760" spans="7:7">
      <c r="G17760" s="14"/>
    </row>
    <row r="17761" spans="7:7">
      <c r="G17761" s="14"/>
    </row>
    <row r="17762" spans="7:7">
      <c r="G17762" s="14"/>
    </row>
    <row r="17763" spans="7:7">
      <c r="G17763" s="14"/>
    </row>
    <row r="17764" spans="7:7">
      <c r="G17764" s="14"/>
    </row>
    <row r="17765" spans="7:7">
      <c r="G17765" s="14"/>
    </row>
    <row r="17766" spans="7:7">
      <c r="G17766" s="14"/>
    </row>
    <row r="17767" spans="7:7">
      <c r="G17767" s="14"/>
    </row>
    <row r="17768" spans="7:7">
      <c r="G17768" s="14"/>
    </row>
    <row r="17769" spans="7:7">
      <c r="G17769" s="14"/>
    </row>
    <row r="17770" spans="7:7">
      <c r="G17770" s="14"/>
    </row>
    <row r="17771" spans="7:7">
      <c r="G17771" s="14"/>
    </row>
    <row r="17772" spans="7:7">
      <c r="G17772" s="14"/>
    </row>
    <row r="17773" spans="7:7">
      <c r="G17773" s="14"/>
    </row>
    <row r="17774" spans="7:7">
      <c r="G17774" s="14"/>
    </row>
    <row r="17775" spans="7:7">
      <c r="G17775" s="14"/>
    </row>
    <row r="17776" spans="7:7">
      <c r="G17776" s="14"/>
    </row>
    <row r="17777" spans="7:7">
      <c r="G17777" s="14"/>
    </row>
    <row r="17778" spans="7:7">
      <c r="G17778" s="14"/>
    </row>
    <row r="17779" spans="7:7">
      <c r="G17779" s="14"/>
    </row>
    <row r="17780" spans="7:7">
      <c r="G17780" s="14"/>
    </row>
    <row r="17781" spans="7:7">
      <c r="G17781" s="14"/>
    </row>
    <row r="17782" spans="7:7">
      <c r="G17782" s="14"/>
    </row>
    <row r="17783" spans="7:7">
      <c r="G17783" s="14"/>
    </row>
    <row r="17784" spans="7:7">
      <c r="G17784" s="14"/>
    </row>
    <row r="17785" spans="7:7">
      <c r="G17785" s="14"/>
    </row>
    <row r="17786" spans="7:7">
      <c r="G17786" s="14"/>
    </row>
    <row r="17787" spans="7:7">
      <c r="G17787" s="14"/>
    </row>
    <row r="17788" spans="7:7">
      <c r="G17788" s="14"/>
    </row>
    <row r="17789" spans="7:7">
      <c r="G17789" s="14"/>
    </row>
    <row r="17790" spans="7:7">
      <c r="G17790" s="14"/>
    </row>
    <row r="17791" spans="7:7">
      <c r="G17791" s="14"/>
    </row>
    <row r="17792" spans="7:7">
      <c r="G17792" s="14"/>
    </row>
    <row r="17793" spans="7:7">
      <c r="G17793" s="14"/>
    </row>
    <row r="17794" spans="7:7">
      <c r="G17794" s="14"/>
    </row>
    <row r="17795" spans="7:7">
      <c r="G17795" s="14"/>
    </row>
    <row r="17796" spans="7:7">
      <c r="G17796" s="14"/>
    </row>
    <row r="17797" spans="7:7">
      <c r="G17797" s="14"/>
    </row>
    <row r="17798" spans="7:7">
      <c r="G17798" s="14"/>
    </row>
    <row r="17799" spans="7:7">
      <c r="G17799" s="14"/>
    </row>
    <row r="17800" spans="7:7">
      <c r="G17800" s="14"/>
    </row>
    <row r="17801" spans="7:7">
      <c r="G17801" s="14"/>
    </row>
    <row r="17802" spans="7:7">
      <c r="G17802" s="14"/>
    </row>
    <row r="17803" spans="7:7">
      <c r="G17803" s="14"/>
    </row>
    <row r="17804" spans="7:7">
      <c r="G17804" s="14"/>
    </row>
    <row r="17805" spans="7:7">
      <c r="G17805" s="14"/>
    </row>
    <row r="17806" spans="7:7">
      <c r="G17806" s="14"/>
    </row>
    <row r="17807" spans="7:7">
      <c r="G17807" s="14"/>
    </row>
    <row r="17808" spans="7:7">
      <c r="G17808" s="14"/>
    </row>
    <row r="17809" spans="7:7">
      <c r="G17809" s="14"/>
    </row>
    <row r="17810" spans="7:7">
      <c r="G17810" s="14"/>
    </row>
    <row r="17811" spans="7:7">
      <c r="G17811" s="14"/>
    </row>
    <row r="17812" spans="7:7">
      <c r="G17812" s="14"/>
    </row>
    <row r="17813" spans="7:7">
      <c r="G17813" s="14"/>
    </row>
    <row r="17814" spans="7:7">
      <c r="G17814" s="14"/>
    </row>
    <row r="17815" spans="7:7">
      <c r="G17815" s="14"/>
    </row>
    <row r="17816" spans="7:7">
      <c r="G17816" s="14"/>
    </row>
    <row r="17817" spans="7:7">
      <c r="G17817" s="14"/>
    </row>
    <row r="17818" spans="7:7">
      <c r="G17818" s="14"/>
    </row>
    <row r="17819" spans="7:7">
      <c r="G17819" s="14"/>
    </row>
    <row r="17820" spans="7:7">
      <c r="G17820" s="14"/>
    </row>
    <row r="17821" spans="7:7">
      <c r="G17821" s="14"/>
    </row>
    <row r="17822" spans="7:7">
      <c r="G17822" s="14"/>
    </row>
    <row r="17823" spans="7:7">
      <c r="G17823" s="14"/>
    </row>
    <row r="17824" spans="7:7">
      <c r="G17824" s="14"/>
    </row>
    <row r="17825" spans="7:7">
      <c r="G17825" s="14"/>
    </row>
    <row r="17826" spans="7:7">
      <c r="G17826" s="14"/>
    </row>
    <row r="17827" spans="7:7">
      <c r="G17827" s="14"/>
    </row>
    <row r="17828" spans="7:7">
      <c r="G17828" s="14"/>
    </row>
    <row r="17829" spans="7:7">
      <c r="G17829" s="14"/>
    </row>
    <row r="17830" spans="7:7">
      <c r="G17830" s="14"/>
    </row>
    <row r="17831" spans="7:7">
      <c r="G17831" s="14"/>
    </row>
    <row r="17832" spans="7:7">
      <c r="G17832" s="14"/>
    </row>
    <row r="17833" spans="7:7">
      <c r="G17833" s="14"/>
    </row>
    <row r="17834" spans="7:7">
      <c r="G17834" s="14"/>
    </row>
    <row r="17835" spans="7:7">
      <c r="G17835" s="14"/>
    </row>
    <row r="17836" spans="7:7">
      <c r="G17836" s="14"/>
    </row>
    <row r="17837" spans="7:7">
      <c r="G17837" s="14"/>
    </row>
    <row r="17838" spans="7:7">
      <c r="G17838" s="14"/>
    </row>
    <row r="17839" spans="7:7">
      <c r="G17839" s="14"/>
    </row>
    <row r="17840" spans="7:7">
      <c r="G17840" s="14"/>
    </row>
    <row r="17841" spans="7:7">
      <c r="G17841" s="14"/>
    </row>
    <row r="17842" spans="7:7">
      <c r="G17842" s="14"/>
    </row>
    <row r="17843" spans="7:7">
      <c r="G17843" s="14"/>
    </row>
    <row r="17844" spans="7:7">
      <c r="G17844" s="14"/>
    </row>
    <row r="17845" spans="7:7">
      <c r="G17845" s="14"/>
    </row>
    <row r="17846" spans="7:7">
      <c r="G17846" s="14"/>
    </row>
    <row r="17847" spans="7:7">
      <c r="G17847" s="14"/>
    </row>
    <row r="17848" spans="7:7">
      <c r="G17848" s="14"/>
    </row>
    <row r="17849" spans="7:7">
      <c r="G17849" s="14"/>
    </row>
    <row r="17850" spans="7:7">
      <c r="G17850" s="14"/>
    </row>
    <row r="17851" spans="7:7">
      <c r="G17851" s="14"/>
    </row>
    <row r="17852" spans="7:7">
      <c r="G17852" s="14"/>
    </row>
    <row r="17853" spans="7:7">
      <c r="G17853" s="14"/>
    </row>
    <row r="17854" spans="7:7">
      <c r="G17854" s="14"/>
    </row>
    <row r="17855" spans="7:7">
      <c r="G17855" s="14"/>
    </row>
    <row r="17856" spans="7:7">
      <c r="G17856" s="14"/>
    </row>
    <row r="17857" spans="7:7">
      <c r="G17857" s="14"/>
    </row>
    <row r="17858" spans="7:7">
      <c r="G17858" s="14"/>
    </row>
    <row r="17859" spans="7:7">
      <c r="G17859" s="14"/>
    </row>
    <row r="17860" spans="7:7">
      <c r="G17860" s="14"/>
    </row>
    <row r="17861" spans="7:7">
      <c r="G17861" s="14"/>
    </row>
    <row r="17862" spans="7:7">
      <c r="G17862" s="14"/>
    </row>
    <row r="17863" spans="7:7">
      <c r="G17863" s="14"/>
    </row>
    <row r="17864" spans="7:7">
      <c r="G17864" s="14"/>
    </row>
    <row r="17865" spans="7:7">
      <c r="G17865" s="14"/>
    </row>
    <row r="17866" spans="7:7">
      <c r="G17866" s="14"/>
    </row>
    <row r="17867" spans="7:7">
      <c r="G17867" s="14"/>
    </row>
    <row r="17868" spans="7:7">
      <c r="G17868" s="14"/>
    </row>
    <row r="17869" spans="7:7">
      <c r="G17869" s="14"/>
    </row>
    <row r="17870" spans="7:7">
      <c r="G17870" s="14"/>
    </row>
    <row r="17871" spans="7:7">
      <c r="G17871" s="14"/>
    </row>
    <row r="17872" spans="7:7">
      <c r="G17872" s="14"/>
    </row>
    <row r="17873" spans="7:7">
      <c r="G17873" s="14"/>
    </row>
    <row r="17874" spans="7:7">
      <c r="G17874" s="14"/>
    </row>
    <row r="17875" spans="7:7">
      <c r="G17875" s="14"/>
    </row>
    <row r="17876" spans="7:7">
      <c r="G17876" s="14"/>
    </row>
    <row r="17877" spans="7:7">
      <c r="G17877" s="14"/>
    </row>
    <row r="17878" spans="7:7">
      <c r="G17878" s="14"/>
    </row>
    <row r="17879" spans="7:7">
      <c r="G17879" s="14"/>
    </row>
    <row r="17880" spans="7:7">
      <c r="G17880" s="14"/>
    </row>
    <row r="17881" spans="7:7">
      <c r="G17881" s="14"/>
    </row>
    <row r="17882" spans="7:7">
      <c r="G17882" s="14"/>
    </row>
    <row r="17883" spans="7:7">
      <c r="G17883" s="14"/>
    </row>
    <row r="17884" spans="7:7">
      <c r="G17884" s="14"/>
    </row>
    <row r="17885" spans="7:7">
      <c r="G17885" s="14"/>
    </row>
    <row r="17886" spans="7:7">
      <c r="G17886" s="14"/>
    </row>
    <row r="17887" spans="7:7">
      <c r="G17887" s="14"/>
    </row>
    <row r="17888" spans="7:7">
      <c r="G17888" s="14"/>
    </row>
    <row r="17889" spans="7:7">
      <c r="G17889" s="14"/>
    </row>
    <row r="17890" spans="7:7">
      <c r="G17890" s="14"/>
    </row>
    <row r="17891" spans="7:7">
      <c r="G17891" s="14"/>
    </row>
    <row r="17892" spans="7:7">
      <c r="G17892" s="14"/>
    </row>
    <row r="17893" spans="7:7">
      <c r="G17893" s="14"/>
    </row>
    <row r="17894" spans="7:7">
      <c r="G17894" s="14"/>
    </row>
    <row r="17895" spans="7:7">
      <c r="G17895" s="14"/>
    </row>
    <row r="17896" spans="7:7">
      <c r="G17896" s="14"/>
    </row>
    <row r="17897" spans="7:7">
      <c r="G17897" s="14"/>
    </row>
    <row r="17898" spans="7:7">
      <c r="G17898" s="14"/>
    </row>
    <row r="17899" spans="7:7">
      <c r="G17899" s="14"/>
    </row>
    <row r="17900" spans="7:7">
      <c r="G17900" s="14"/>
    </row>
    <row r="17901" spans="7:7">
      <c r="G17901" s="14"/>
    </row>
    <row r="17902" spans="7:7">
      <c r="G17902" s="14"/>
    </row>
    <row r="17903" spans="7:7">
      <c r="G17903" s="14"/>
    </row>
    <row r="17904" spans="7:7">
      <c r="G17904" s="14"/>
    </row>
    <row r="17905" spans="7:7">
      <c r="G17905" s="14"/>
    </row>
    <row r="17906" spans="7:7">
      <c r="G17906" s="14"/>
    </row>
    <row r="17907" spans="7:7">
      <c r="G17907" s="14"/>
    </row>
    <row r="17908" spans="7:7">
      <c r="G17908" s="14"/>
    </row>
    <row r="17909" spans="7:7">
      <c r="G17909" s="14"/>
    </row>
    <row r="17910" spans="7:7">
      <c r="G17910" s="14"/>
    </row>
    <row r="17911" spans="7:7">
      <c r="G17911" s="14"/>
    </row>
    <row r="17912" spans="7:7">
      <c r="G17912" s="14"/>
    </row>
    <row r="17913" spans="7:7">
      <c r="G17913" s="14"/>
    </row>
    <row r="17914" spans="7:7">
      <c r="G17914" s="14"/>
    </row>
    <row r="17915" spans="7:7">
      <c r="G17915" s="14"/>
    </row>
    <row r="17916" spans="7:7">
      <c r="G17916" s="14"/>
    </row>
    <row r="17917" spans="7:7">
      <c r="G17917" s="14"/>
    </row>
    <row r="17918" spans="7:7">
      <c r="G17918" s="14"/>
    </row>
    <row r="17919" spans="7:7">
      <c r="G17919" s="14"/>
    </row>
    <row r="17920" spans="7:7">
      <c r="G17920" s="14"/>
    </row>
    <row r="17921" spans="7:7">
      <c r="G17921" s="14"/>
    </row>
    <row r="17922" spans="7:7">
      <c r="G17922" s="14"/>
    </row>
    <row r="17923" spans="7:7">
      <c r="G17923" s="14"/>
    </row>
    <row r="17924" spans="7:7">
      <c r="G17924" s="14"/>
    </row>
    <row r="17925" spans="7:7">
      <c r="G17925" s="14"/>
    </row>
    <row r="17926" spans="7:7">
      <c r="G17926" s="14"/>
    </row>
    <row r="17927" spans="7:7">
      <c r="G17927" s="14"/>
    </row>
    <row r="17928" spans="7:7">
      <c r="G17928" s="14"/>
    </row>
    <row r="17929" spans="7:7">
      <c r="G17929" s="14"/>
    </row>
    <row r="17930" spans="7:7">
      <c r="G17930" s="14"/>
    </row>
    <row r="17931" spans="7:7">
      <c r="G17931" s="14"/>
    </row>
    <row r="17932" spans="7:7">
      <c r="G17932" s="14"/>
    </row>
    <row r="17933" spans="7:7">
      <c r="G17933" s="14"/>
    </row>
    <row r="17934" spans="7:7">
      <c r="G17934" s="14"/>
    </row>
    <row r="17935" spans="7:7">
      <c r="G17935" s="14"/>
    </row>
    <row r="17936" spans="7:7">
      <c r="G17936" s="14"/>
    </row>
    <row r="17937" spans="7:7">
      <c r="G17937" s="14"/>
    </row>
    <row r="17938" spans="7:7">
      <c r="G17938" s="14"/>
    </row>
    <row r="17939" spans="7:7">
      <c r="G17939" s="14"/>
    </row>
    <row r="17940" spans="7:7">
      <c r="G17940" s="14"/>
    </row>
    <row r="17941" spans="7:7">
      <c r="G17941" s="14"/>
    </row>
    <row r="17942" spans="7:7">
      <c r="G17942" s="14"/>
    </row>
    <row r="17943" spans="7:7">
      <c r="G17943" s="14"/>
    </row>
    <row r="17944" spans="7:7">
      <c r="G17944" s="14"/>
    </row>
    <row r="17945" spans="7:7">
      <c r="G17945" s="14"/>
    </row>
    <row r="17946" spans="7:7">
      <c r="G17946" s="14"/>
    </row>
    <row r="17947" spans="7:7">
      <c r="G17947" s="14"/>
    </row>
    <row r="17948" spans="7:7">
      <c r="G17948" s="14"/>
    </row>
    <row r="17949" spans="7:7">
      <c r="G17949" s="14"/>
    </row>
    <row r="17950" spans="7:7">
      <c r="G17950" s="14"/>
    </row>
    <row r="17951" spans="7:7">
      <c r="G17951" s="14"/>
    </row>
    <row r="17952" spans="7:7">
      <c r="G17952" s="14"/>
    </row>
    <row r="17953" spans="7:7">
      <c r="G17953" s="14"/>
    </row>
    <row r="17954" spans="7:7">
      <c r="G17954" s="14"/>
    </row>
    <row r="17955" spans="7:7">
      <c r="G17955" s="14"/>
    </row>
    <row r="17956" spans="7:7">
      <c r="G17956" s="14"/>
    </row>
    <row r="17957" spans="7:7">
      <c r="G17957" s="14"/>
    </row>
    <row r="17958" spans="7:7">
      <c r="G17958" s="14"/>
    </row>
    <row r="17959" spans="7:7">
      <c r="G17959" s="14"/>
    </row>
    <row r="17960" spans="7:7">
      <c r="G17960" s="14"/>
    </row>
    <row r="17961" spans="7:7">
      <c r="G17961" s="14"/>
    </row>
    <row r="17962" spans="7:7">
      <c r="G17962" s="14"/>
    </row>
    <row r="17963" spans="7:7">
      <c r="G17963" s="14"/>
    </row>
    <row r="17964" spans="7:7">
      <c r="G17964" s="14"/>
    </row>
    <row r="17965" spans="7:7">
      <c r="G17965" s="14"/>
    </row>
    <row r="17966" spans="7:7">
      <c r="G17966" s="14"/>
    </row>
    <row r="17967" spans="7:7">
      <c r="G17967" s="14"/>
    </row>
    <row r="17968" spans="7:7">
      <c r="G17968" s="14"/>
    </row>
    <row r="17969" spans="7:7">
      <c r="G17969" s="14"/>
    </row>
    <row r="17970" spans="7:7">
      <c r="G17970" s="14"/>
    </row>
    <row r="17971" spans="7:7">
      <c r="G17971" s="14"/>
    </row>
    <row r="17972" spans="7:7">
      <c r="G17972" s="14"/>
    </row>
    <row r="17973" spans="7:7">
      <c r="G17973" s="14"/>
    </row>
    <row r="17974" spans="7:7">
      <c r="G17974" s="14"/>
    </row>
    <row r="17975" spans="7:7">
      <c r="G17975" s="14"/>
    </row>
    <row r="17976" spans="7:7">
      <c r="G17976" s="14"/>
    </row>
    <row r="17977" spans="7:7">
      <c r="G17977" s="14"/>
    </row>
    <row r="17978" spans="7:7">
      <c r="G17978" s="14"/>
    </row>
    <row r="17979" spans="7:7">
      <c r="G17979" s="14"/>
    </row>
    <row r="17980" spans="7:7">
      <c r="G17980" s="14"/>
    </row>
    <row r="17981" spans="7:7">
      <c r="G17981" s="14"/>
    </row>
    <row r="17982" spans="7:7">
      <c r="G17982" s="14"/>
    </row>
    <row r="17983" spans="7:7">
      <c r="G17983" s="14"/>
    </row>
    <row r="17984" spans="7:7">
      <c r="G17984" s="14"/>
    </row>
    <row r="17985" spans="7:7">
      <c r="G17985" s="14"/>
    </row>
    <row r="17986" spans="7:7">
      <c r="G17986" s="14"/>
    </row>
    <row r="17987" spans="7:7">
      <c r="G17987" s="14"/>
    </row>
    <row r="17988" spans="7:7">
      <c r="G17988" s="14"/>
    </row>
    <row r="17989" spans="7:7">
      <c r="G17989" s="14"/>
    </row>
    <row r="17990" spans="7:7">
      <c r="G17990" s="14"/>
    </row>
    <row r="17991" spans="7:7">
      <c r="G17991" s="14"/>
    </row>
    <row r="17992" spans="7:7">
      <c r="G17992" s="14"/>
    </row>
    <row r="17993" spans="7:7">
      <c r="G17993" s="14"/>
    </row>
    <row r="17994" spans="7:7">
      <c r="G17994" s="14"/>
    </row>
    <row r="17995" spans="7:7">
      <c r="G17995" s="14"/>
    </row>
    <row r="17996" spans="7:7">
      <c r="G17996" s="14"/>
    </row>
    <row r="17997" spans="7:7">
      <c r="G17997" s="14"/>
    </row>
    <row r="17998" spans="7:7">
      <c r="G17998" s="14"/>
    </row>
    <row r="17999" spans="7:7">
      <c r="G17999" s="14"/>
    </row>
    <row r="18000" spans="7:7">
      <c r="G18000" s="14"/>
    </row>
    <row r="18001" spans="7:7">
      <c r="G18001" s="14"/>
    </row>
    <row r="18002" spans="7:7">
      <c r="G18002" s="14"/>
    </row>
    <row r="18003" spans="7:7">
      <c r="G18003" s="14"/>
    </row>
    <row r="18004" spans="7:7">
      <c r="G18004" s="14"/>
    </row>
    <row r="18005" spans="7:7">
      <c r="G18005" s="14"/>
    </row>
    <row r="18006" spans="7:7">
      <c r="G18006" s="14"/>
    </row>
    <row r="18007" spans="7:7">
      <c r="G18007" s="14"/>
    </row>
    <row r="18008" spans="7:7">
      <c r="G18008" s="14"/>
    </row>
    <row r="18009" spans="7:7">
      <c r="G18009" s="14"/>
    </row>
    <row r="18010" spans="7:7">
      <c r="G18010" s="14"/>
    </row>
    <row r="18011" spans="7:7">
      <c r="G18011" s="14"/>
    </row>
    <row r="18012" spans="7:7">
      <c r="G18012" s="14"/>
    </row>
    <row r="18013" spans="7:7">
      <c r="G18013" s="14"/>
    </row>
    <row r="18014" spans="7:7">
      <c r="G18014" s="14"/>
    </row>
    <row r="18015" spans="7:7">
      <c r="G18015" s="14"/>
    </row>
    <row r="18016" spans="7:7">
      <c r="G18016" s="14"/>
    </row>
    <row r="18017" spans="7:7">
      <c r="G18017" s="14"/>
    </row>
    <row r="18018" spans="7:7">
      <c r="G18018" s="14"/>
    </row>
    <row r="18019" spans="7:7">
      <c r="G18019" s="14"/>
    </row>
    <row r="18020" spans="7:7">
      <c r="G18020" s="14"/>
    </row>
    <row r="18021" spans="7:7">
      <c r="G18021" s="14"/>
    </row>
    <row r="18022" spans="7:7">
      <c r="G18022" s="14"/>
    </row>
    <row r="18023" spans="7:7">
      <c r="G18023" s="14"/>
    </row>
    <row r="18024" spans="7:7">
      <c r="G18024" s="14"/>
    </row>
    <row r="18025" spans="7:7">
      <c r="G18025" s="14"/>
    </row>
    <row r="18026" spans="7:7">
      <c r="G18026" s="14"/>
    </row>
    <row r="18027" spans="7:7">
      <c r="G18027" s="14"/>
    </row>
    <row r="18028" spans="7:7">
      <c r="G18028" s="14"/>
    </row>
    <row r="18029" spans="7:7">
      <c r="G18029" s="14"/>
    </row>
    <row r="18030" spans="7:7">
      <c r="G18030" s="14"/>
    </row>
    <row r="18031" spans="7:7">
      <c r="G18031" s="14"/>
    </row>
    <row r="18032" spans="7:7">
      <c r="G18032" s="14"/>
    </row>
    <row r="18033" spans="7:7">
      <c r="G18033" s="14"/>
    </row>
    <row r="18034" spans="7:7">
      <c r="G18034" s="14"/>
    </row>
    <row r="18035" spans="7:7">
      <c r="G18035" s="14"/>
    </row>
    <row r="18036" spans="7:7">
      <c r="G18036" s="14"/>
    </row>
    <row r="18037" spans="7:7">
      <c r="G18037" s="14"/>
    </row>
    <row r="18038" spans="7:7">
      <c r="G18038" s="14"/>
    </row>
    <row r="18039" spans="7:7">
      <c r="G18039" s="14"/>
    </row>
    <row r="18040" spans="7:7">
      <c r="G18040" s="14"/>
    </row>
    <row r="18041" spans="7:7">
      <c r="G18041" s="14"/>
    </row>
    <row r="18042" spans="7:7">
      <c r="G18042" s="14"/>
    </row>
    <row r="18043" spans="7:7">
      <c r="G18043" s="14"/>
    </row>
    <row r="18044" spans="7:7">
      <c r="G18044" s="14"/>
    </row>
    <row r="18045" spans="7:7">
      <c r="G18045" s="14"/>
    </row>
    <row r="18046" spans="7:7">
      <c r="G18046" s="14"/>
    </row>
    <row r="18047" spans="7:7">
      <c r="G18047" s="14"/>
    </row>
    <row r="18048" spans="7:7">
      <c r="G18048" s="14"/>
    </row>
    <row r="18049" spans="7:7">
      <c r="G18049" s="14"/>
    </row>
    <row r="18050" spans="7:7">
      <c r="G18050" s="14"/>
    </row>
    <row r="18051" spans="7:7">
      <c r="G18051" s="14"/>
    </row>
    <row r="18052" spans="7:7">
      <c r="G18052" s="14"/>
    </row>
    <row r="18053" spans="7:7">
      <c r="G18053" s="14"/>
    </row>
    <row r="18054" spans="7:7">
      <c r="G18054" s="14"/>
    </row>
    <row r="18055" spans="7:7">
      <c r="G18055" s="14"/>
    </row>
    <row r="18056" spans="7:7">
      <c r="G18056" s="14"/>
    </row>
    <row r="18057" spans="7:7">
      <c r="G18057" s="14"/>
    </row>
    <row r="18058" spans="7:7">
      <c r="G18058" s="14"/>
    </row>
    <row r="18059" spans="7:7">
      <c r="G18059" s="14"/>
    </row>
    <row r="18060" spans="7:7">
      <c r="G18060" s="14"/>
    </row>
    <row r="18061" spans="7:7">
      <c r="G18061" s="14"/>
    </row>
    <row r="18062" spans="7:7">
      <c r="G18062" s="14"/>
    </row>
    <row r="18063" spans="7:7">
      <c r="G18063" s="14"/>
    </row>
    <row r="18064" spans="7:7">
      <c r="G18064" s="14"/>
    </row>
    <row r="18065" spans="7:7">
      <c r="G18065" s="14"/>
    </row>
    <row r="18066" spans="7:7">
      <c r="G18066" s="14"/>
    </row>
    <row r="18067" spans="7:7">
      <c r="G18067" s="14"/>
    </row>
    <row r="18068" spans="7:7">
      <c r="G18068" s="14"/>
    </row>
    <row r="18069" spans="7:7">
      <c r="G18069" s="14"/>
    </row>
    <row r="18070" spans="7:7">
      <c r="G18070" s="14"/>
    </row>
    <row r="18071" spans="7:7">
      <c r="G18071" s="14"/>
    </row>
    <row r="18072" spans="7:7">
      <c r="G18072" s="14"/>
    </row>
    <row r="18073" spans="7:7">
      <c r="G18073" s="14"/>
    </row>
    <row r="18074" spans="7:7">
      <c r="G18074" s="14"/>
    </row>
    <row r="18075" spans="7:7">
      <c r="G18075" s="14"/>
    </row>
    <row r="18076" spans="7:7">
      <c r="G18076" s="14"/>
    </row>
    <row r="18077" spans="7:7">
      <c r="G18077" s="14"/>
    </row>
    <row r="18078" spans="7:7">
      <c r="G18078" s="14"/>
    </row>
    <row r="18079" spans="7:7">
      <c r="G18079" s="14"/>
    </row>
    <row r="18080" spans="7:7">
      <c r="G18080" s="14"/>
    </row>
    <row r="18081" spans="7:7">
      <c r="G18081" s="14"/>
    </row>
    <row r="18082" spans="7:7">
      <c r="G18082" s="14"/>
    </row>
    <row r="18083" spans="7:7">
      <c r="G18083" s="14"/>
    </row>
    <row r="18084" spans="7:7">
      <c r="G18084" s="14"/>
    </row>
    <row r="18085" spans="7:7">
      <c r="G18085" s="14"/>
    </row>
    <row r="18086" spans="7:7">
      <c r="G18086" s="14"/>
    </row>
    <row r="18087" spans="7:7">
      <c r="G18087" s="14"/>
    </row>
    <row r="18088" spans="7:7">
      <c r="G18088" s="14"/>
    </row>
    <row r="18089" spans="7:7">
      <c r="G18089" s="14"/>
    </row>
    <row r="18090" spans="7:7">
      <c r="G18090" s="14"/>
    </row>
    <row r="18091" spans="7:7">
      <c r="G18091" s="14"/>
    </row>
    <row r="18092" spans="7:7">
      <c r="G18092" s="14"/>
    </row>
    <row r="18093" spans="7:7">
      <c r="G18093" s="14"/>
    </row>
    <row r="18094" spans="7:7">
      <c r="G18094" s="14"/>
    </row>
    <row r="18095" spans="7:7">
      <c r="G18095" s="14"/>
    </row>
    <row r="18096" spans="7:7">
      <c r="G18096" s="14"/>
    </row>
    <row r="18097" spans="7:7">
      <c r="G18097" s="14"/>
    </row>
    <row r="18098" spans="7:7">
      <c r="G18098" s="14"/>
    </row>
    <row r="18099" spans="7:7">
      <c r="G18099" s="14"/>
    </row>
    <row r="18100" spans="7:7">
      <c r="G18100" s="14"/>
    </row>
    <row r="18101" spans="7:7">
      <c r="G18101" s="14"/>
    </row>
    <row r="18102" spans="7:7">
      <c r="G18102" s="14"/>
    </row>
    <row r="18103" spans="7:7">
      <c r="G18103" s="14"/>
    </row>
    <row r="18104" spans="7:7">
      <c r="G18104" s="14"/>
    </row>
    <row r="18105" spans="7:7">
      <c r="G18105" s="14"/>
    </row>
    <row r="18106" spans="7:7">
      <c r="G18106" s="14"/>
    </row>
    <row r="18107" spans="7:7">
      <c r="G18107" s="14"/>
    </row>
    <row r="18108" spans="7:7">
      <c r="G18108" s="14"/>
    </row>
    <row r="18109" spans="7:7">
      <c r="G18109" s="14"/>
    </row>
    <row r="18110" spans="7:7">
      <c r="G18110" s="14"/>
    </row>
    <row r="18111" spans="7:7">
      <c r="G18111" s="14"/>
    </row>
    <row r="18112" spans="7:7">
      <c r="G18112" s="14"/>
    </row>
    <row r="18113" spans="7:7">
      <c r="G18113" s="14"/>
    </row>
    <row r="18114" spans="7:7">
      <c r="G18114" s="14"/>
    </row>
    <row r="18115" spans="7:7">
      <c r="G18115" s="14"/>
    </row>
    <row r="18116" spans="7:7">
      <c r="G18116" s="14"/>
    </row>
    <row r="18117" spans="7:7">
      <c r="G18117" s="14"/>
    </row>
    <row r="18118" spans="7:7">
      <c r="G18118" s="14"/>
    </row>
    <row r="18119" spans="7:7">
      <c r="G18119" s="14"/>
    </row>
    <row r="18120" spans="7:7">
      <c r="G18120" s="14"/>
    </row>
    <row r="18121" spans="7:7">
      <c r="G18121" s="14"/>
    </row>
    <row r="18122" spans="7:7">
      <c r="G18122" s="14"/>
    </row>
    <row r="18123" spans="7:7">
      <c r="G18123" s="14"/>
    </row>
    <row r="18124" spans="7:7">
      <c r="G18124" s="14"/>
    </row>
    <row r="18125" spans="7:7">
      <c r="G18125" s="14"/>
    </row>
    <row r="18126" spans="7:7">
      <c r="G18126" s="14"/>
    </row>
    <row r="18127" spans="7:7">
      <c r="G18127" s="14"/>
    </row>
    <row r="18128" spans="7:7">
      <c r="G18128" s="14"/>
    </row>
    <row r="18129" spans="7:7">
      <c r="G18129" s="14"/>
    </row>
    <row r="18130" spans="7:7">
      <c r="G18130" s="14"/>
    </row>
    <row r="18131" spans="7:7">
      <c r="G18131" s="14"/>
    </row>
    <row r="18132" spans="7:7">
      <c r="G18132" s="14"/>
    </row>
    <row r="18133" spans="7:7">
      <c r="G18133" s="14"/>
    </row>
    <row r="18134" spans="7:7">
      <c r="G18134" s="14"/>
    </row>
    <row r="18135" spans="7:7">
      <c r="G18135" s="14"/>
    </row>
    <row r="18136" spans="7:7">
      <c r="G18136" s="14"/>
    </row>
    <row r="18137" spans="7:7">
      <c r="G18137" s="14"/>
    </row>
    <row r="18138" spans="7:7">
      <c r="G18138" s="14"/>
    </row>
    <row r="18139" spans="7:7">
      <c r="G18139" s="14"/>
    </row>
    <row r="18140" spans="7:7">
      <c r="G18140" s="14"/>
    </row>
    <row r="18141" spans="7:7">
      <c r="G18141" s="14"/>
    </row>
    <row r="18142" spans="7:7">
      <c r="G18142" s="14"/>
    </row>
    <row r="18143" spans="7:7">
      <c r="G18143" s="14"/>
    </row>
    <row r="18144" spans="7:7">
      <c r="G18144" s="14"/>
    </row>
    <row r="18145" spans="7:7">
      <c r="G18145" s="14"/>
    </row>
    <row r="18146" spans="7:7">
      <c r="G18146" s="14"/>
    </row>
    <row r="18147" spans="7:7">
      <c r="G18147" s="14"/>
    </row>
    <row r="18148" spans="7:7">
      <c r="G18148" s="14"/>
    </row>
    <row r="18149" spans="7:7">
      <c r="G18149" s="14"/>
    </row>
    <row r="18150" spans="7:7">
      <c r="G18150" s="14"/>
    </row>
    <row r="18151" spans="7:7">
      <c r="G18151" s="14"/>
    </row>
    <row r="18152" spans="7:7">
      <c r="G18152" s="14"/>
    </row>
    <row r="18153" spans="7:7">
      <c r="G18153" s="14"/>
    </row>
    <row r="18154" spans="7:7">
      <c r="G18154" s="14"/>
    </row>
    <row r="18155" spans="7:7">
      <c r="G18155" s="14"/>
    </row>
    <row r="18156" spans="7:7">
      <c r="G18156" s="14"/>
    </row>
    <row r="18157" spans="7:7">
      <c r="G18157" s="14"/>
    </row>
    <row r="18158" spans="7:7">
      <c r="G18158" s="14"/>
    </row>
    <row r="18159" spans="7:7">
      <c r="G18159" s="14"/>
    </row>
    <row r="18160" spans="7:7">
      <c r="G18160" s="14"/>
    </row>
    <row r="18161" spans="7:7">
      <c r="G18161" s="14"/>
    </row>
    <row r="18162" spans="7:7">
      <c r="G18162" s="14"/>
    </row>
    <row r="18163" spans="7:7">
      <c r="G18163" s="14"/>
    </row>
    <row r="18164" spans="7:7">
      <c r="G18164" s="14"/>
    </row>
    <row r="18165" spans="7:7">
      <c r="G18165" s="14"/>
    </row>
    <row r="18166" spans="7:7">
      <c r="G18166" s="14"/>
    </row>
    <row r="18167" spans="7:7">
      <c r="G18167" s="14"/>
    </row>
    <row r="18168" spans="7:7">
      <c r="G18168" s="14"/>
    </row>
    <row r="18169" spans="7:7">
      <c r="G18169" s="14"/>
    </row>
    <row r="18170" spans="7:7">
      <c r="G18170" s="14"/>
    </row>
    <row r="18171" spans="7:7">
      <c r="G18171" s="14"/>
    </row>
    <row r="18172" spans="7:7">
      <c r="G18172" s="14"/>
    </row>
    <row r="18173" spans="7:7">
      <c r="G18173" s="14"/>
    </row>
    <row r="18174" spans="7:7">
      <c r="G18174" s="14"/>
    </row>
    <row r="18175" spans="7:7">
      <c r="G18175" s="14"/>
    </row>
    <row r="18176" spans="7:7">
      <c r="G18176" s="14"/>
    </row>
    <row r="18177" spans="7:7">
      <c r="G18177" s="14"/>
    </row>
    <row r="18178" spans="7:7">
      <c r="G18178" s="14"/>
    </row>
    <row r="18179" spans="7:7">
      <c r="G18179" s="14"/>
    </row>
    <row r="18180" spans="7:7">
      <c r="G18180" s="14"/>
    </row>
    <row r="18181" spans="7:7">
      <c r="G18181" s="14"/>
    </row>
    <row r="18182" spans="7:7">
      <c r="G18182" s="14"/>
    </row>
    <row r="18183" spans="7:7">
      <c r="G18183" s="14"/>
    </row>
    <row r="18184" spans="7:7">
      <c r="G18184" s="14"/>
    </row>
    <row r="18185" spans="7:7">
      <c r="G18185" s="14"/>
    </row>
    <row r="18186" spans="7:7">
      <c r="G18186" s="14"/>
    </row>
    <row r="18187" spans="7:7">
      <c r="G18187" s="14"/>
    </row>
    <row r="18188" spans="7:7">
      <c r="G18188" s="14"/>
    </row>
    <row r="18189" spans="7:7">
      <c r="G18189" s="14"/>
    </row>
    <row r="18190" spans="7:7">
      <c r="G18190" s="14"/>
    </row>
    <row r="18191" spans="7:7">
      <c r="G18191" s="14"/>
    </row>
    <row r="18192" spans="7:7">
      <c r="G18192" s="14"/>
    </row>
    <row r="18193" spans="7:7">
      <c r="G18193" s="14"/>
    </row>
    <row r="18194" spans="7:7">
      <c r="G18194" s="14"/>
    </row>
    <row r="18195" spans="7:7">
      <c r="G18195" s="14"/>
    </row>
    <row r="18196" spans="7:7">
      <c r="G18196" s="14"/>
    </row>
    <row r="18197" spans="7:7">
      <c r="G18197" s="14"/>
    </row>
    <row r="18198" spans="7:7">
      <c r="G18198" s="14"/>
    </row>
    <row r="18199" spans="7:7">
      <c r="G18199" s="14"/>
    </row>
    <row r="18200" spans="7:7">
      <c r="G18200" s="14"/>
    </row>
    <row r="18201" spans="7:7">
      <c r="G18201" s="14"/>
    </row>
    <row r="18202" spans="7:7">
      <c r="G18202" s="14"/>
    </row>
    <row r="18203" spans="7:7">
      <c r="G18203" s="14"/>
    </row>
    <row r="18204" spans="7:7">
      <c r="G18204" s="14"/>
    </row>
    <row r="18205" spans="7:7">
      <c r="G18205" s="14"/>
    </row>
    <row r="18206" spans="7:7">
      <c r="G18206" s="14"/>
    </row>
    <row r="18207" spans="7:7">
      <c r="G18207" s="14"/>
    </row>
    <row r="18208" spans="7:7">
      <c r="G18208" s="14"/>
    </row>
    <row r="18209" spans="7:7">
      <c r="G18209" s="14"/>
    </row>
    <row r="18210" spans="7:7">
      <c r="G18210" s="14"/>
    </row>
    <row r="18211" spans="7:7">
      <c r="G18211" s="14"/>
    </row>
    <row r="18212" spans="7:7">
      <c r="G18212" s="14"/>
    </row>
    <row r="18213" spans="7:7">
      <c r="G18213" s="14"/>
    </row>
    <row r="18214" spans="7:7">
      <c r="G18214" s="14"/>
    </row>
    <row r="18215" spans="7:7">
      <c r="G18215" s="14"/>
    </row>
    <row r="18216" spans="7:7">
      <c r="G18216" s="14"/>
    </row>
    <row r="18217" spans="7:7">
      <c r="G18217" s="14"/>
    </row>
    <row r="18218" spans="7:7">
      <c r="G18218" s="14"/>
    </row>
    <row r="18219" spans="7:7">
      <c r="G18219" s="14"/>
    </row>
    <row r="18220" spans="7:7">
      <c r="G18220" s="14"/>
    </row>
    <row r="18221" spans="7:7">
      <c r="G18221" s="14"/>
    </row>
    <row r="18222" spans="7:7">
      <c r="G18222" s="14"/>
    </row>
    <row r="18223" spans="7:7">
      <c r="G18223" s="14"/>
    </row>
    <row r="18224" spans="7:7">
      <c r="G18224" s="14"/>
    </row>
    <row r="18225" spans="7:7">
      <c r="G18225" s="14"/>
    </row>
    <row r="18226" spans="7:7">
      <c r="G18226" s="14"/>
    </row>
    <row r="18227" spans="7:7">
      <c r="G18227" s="14"/>
    </row>
    <row r="18228" spans="7:7">
      <c r="G18228" s="14"/>
    </row>
    <row r="18229" spans="7:7">
      <c r="G18229" s="14"/>
    </row>
    <row r="18230" spans="7:7">
      <c r="G18230" s="14"/>
    </row>
    <row r="18231" spans="7:7">
      <c r="G18231" s="14"/>
    </row>
    <row r="18232" spans="7:7">
      <c r="G18232" s="14"/>
    </row>
    <row r="18233" spans="7:7">
      <c r="G18233" s="14"/>
    </row>
    <row r="18234" spans="7:7">
      <c r="G18234" s="14"/>
    </row>
    <row r="18235" spans="7:7">
      <c r="G18235" s="14"/>
    </row>
    <row r="18236" spans="7:7">
      <c r="G18236" s="14"/>
    </row>
    <row r="18237" spans="7:7">
      <c r="G18237" s="14"/>
    </row>
    <row r="18238" spans="7:7">
      <c r="G18238" s="14"/>
    </row>
    <row r="18239" spans="7:7">
      <c r="G18239" s="14"/>
    </row>
    <row r="18240" spans="7:7">
      <c r="G18240" s="14"/>
    </row>
    <row r="18241" spans="7:7">
      <c r="G18241" s="14"/>
    </row>
    <row r="18242" spans="7:7">
      <c r="G18242" s="14"/>
    </row>
    <row r="18243" spans="7:7">
      <c r="G18243" s="14"/>
    </row>
    <row r="18244" spans="7:7">
      <c r="G18244" s="14"/>
    </row>
    <row r="18245" spans="7:7">
      <c r="G18245" s="14"/>
    </row>
    <row r="18246" spans="7:7">
      <c r="G18246" s="14"/>
    </row>
    <row r="18247" spans="7:7">
      <c r="G18247" s="14"/>
    </row>
    <row r="18248" spans="7:7">
      <c r="G18248" s="14"/>
    </row>
    <row r="18249" spans="7:7">
      <c r="G18249" s="14"/>
    </row>
    <row r="18250" spans="7:7">
      <c r="G18250" s="14"/>
    </row>
    <row r="18251" spans="7:7">
      <c r="G18251" s="14"/>
    </row>
    <row r="18252" spans="7:7">
      <c r="G18252" s="14"/>
    </row>
    <row r="18253" spans="7:7">
      <c r="G18253" s="14"/>
    </row>
    <row r="18254" spans="7:7">
      <c r="G18254" s="14"/>
    </row>
    <row r="18255" spans="7:7">
      <c r="G18255" s="14"/>
    </row>
    <row r="18256" spans="7:7">
      <c r="G18256" s="14"/>
    </row>
    <row r="18257" spans="7:7">
      <c r="G18257" s="14"/>
    </row>
    <row r="18258" spans="7:7">
      <c r="G18258" s="14"/>
    </row>
    <row r="18259" spans="7:7">
      <c r="G18259" s="14"/>
    </row>
    <row r="18260" spans="7:7">
      <c r="G18260" s="14"/>
    </row>
    <row r="18261" spans="7:7">
      <c r="G18261" s="14"/>
    </row>
    <row r="18262" spans="7:7">
      <c r="G18262" s="14"/>
    </row>
    <row r="18263" spans="7:7">
      <c r="G18263" s="14"/>
    </row>
    <row r="18264" spans="7:7">
      <c r="G18264" s="14"/>
    </row>
    <row r="18265" spans="7:7">
      <c r="G18265" s="14"/>
    </row>
    <row r="18266" spans="7:7">
      <c r="G18266" s="14"/>
    </row>
    <row r="18267" spans="7:7">
      <c r="G18267" s="14"/>
    </row>
    <row r="18268" spans="7:7">
      <c r="G18268" s="14"/>
    </row>
    <row r="18269" spans="7:7">
      <c r="G18269" s="14"/>
    </row>
    <row r="18270" spans="7:7">
      <c r="G18270" s="14"/>
    </row>
    <row r="18271" spans="7:7">
      <c r="G18271" s="14"/>
    </row>
    <row r="18272" spans="7:7">
      <c r="G18272" s="14"/>
    </row>
    <row r="18273" spans="7:7">
      <c r="G18273" s="14"/>
    </row>
    <row r="18274" spans="7:7">
      <c r="G18274" s="14"/>
    </row>
    <row r="18275" spans="7:7">
      <c r="G18275" s="14"/>
    </row>
    <row r="18276" spans="7:7">
      <c r="G18276" s="14"/>
    </row>
    <row r="18277" spans="7:7">
      <c r="G18277" s="14"/>
    </row>
    <row r="18278" spans="7:7">
      <c r="G18278" s="14"/>
    </row>
    <row r="18279" spans="7:7">
      <c r="G18279" s="14"/>
    </row>
    <row r="18280" spans="7:7">
      <c r="G18280" s="14"/>
    </row>
    <row r="18281" spans="7:7">
      <c r="G18281" s="14"/>
    </row>
    <row r="18282" spans="7:7">
      <c r="G18282" s="14"/>
    </row>
    <row r="18283" spans="7:7">
      <c r="G18283" s="14"/>
    </row>
    <row r="18284" spans="7:7">
      <c r="G18284" s="14"/>
    </row>
    <row r="18285" spans="7:7">
      <c r="G18285" s="14"/>
    </row>
    <row r="18286" spans="7:7">
      <c r="G18286" s="14"/>
    </row>
    <row r="18287" spans="7:7">
      <c r="G18287" s="14"/>
    </row>
    <row r="18288" spans="7:7">
      <c r="G18288" s="14"/>
    </row>
    <row r="18289" spans="7:7">
      <c r="G18289" s="14"/>
    </row>
    <row r="18290" spans="7:7">
      <c r="G18290" s="14"/>
    </row>
    <row r="18291" spans="7:7">
      <c r="G18291" s="14"/>
    </row>
    <row r="18292" spans="7:7">
      <c r="G18292" s="14"/>
    </row>
    <row r="18293" spans="7:7">
      <c r="G18293" s="14"/>
    </row>
    <row r="18294" spans="7:7">
      <c r="G18294" s="14"/>
    </row>
    <row r="18295" spans="7:7">
      <c r="G18295" s="14"/>
    </row>
    <row r="18296" spans="7:7">
      <c r="G18296" s="14"/>
    </row>
    <row r="18297" spans="7:7">
      <c r="G18297" s="14"/>
    </row>
    <row r="18298" spans="7:7">
      <c r="G18298" s="14"/>
    </row>
    <row r="18299" spans="7:7">
      <c r="G18299" s="14"/>
    </row>
    <row r="18300" spans="7:7">
      <c r="G18300" s="14"/>
    </row>
    <row r="18301" spans="7:7">
      <c r="G18301" s="14"/>
    </row>
    <row r="18302" spans="7:7">
      <c r="G18302" s="14"/>
    </row>
    <row r="18303" spans="7:7">
      <c r="G18303" s="14"/>
    </row>
    <row r="18304" spans="7:7">
      <c r="G18304" s="14"/>
    </row>
    <row r="18305" spans="7:7">
      <c r="G18305" s="14"/>
    </row>
    <row r="18306" spans="7:7">
      <c r="G18306" s="14"/>
    </row>
    <row r="18307" spans="7:7">
      <c r="G18307" s="14"/>
    </row>
    <row r="18308" spans="7:7">
      <c r="G18308" s="14"/>
    </row>
    <row r="18309" spans="7:7">
      <c r="G18309" s="14"/>
    </row>
    <row r="18310" spans="7:7">
      <c r="G18310" s="14"/>
    </row>
    <row r="18311" spans="7:7">
      <c r="G18311" s="14"/>
    </row>
    <row r="18312" spans="7:7">
      <c r="G18312" s="14"/>
    </row>
    <row r="18313" spans="7:7">
      <c r="G18313" s="14"/>
    </row>
    <row r="18314" spans="7:7">
      <c r="G18314" s="14"/>
    </row>
    <row r="18315" spans="7:7">
      <c r="G18315" s="14"/>
    </row>
    <row r="18316" spans="7:7">
      <c r="G18316" s="14"/>
    </row>
    <row r="18317" spans="7:7">
      <c r="G18317" s="14"/>
    </row>
    <row r="18318" spans="7:7">
      <c r="G18318" s="14"/>
    </row>
    <row r="18319" spans="7:7">
      <c r="G18319" s="14"/>
    </row>
    <row r="18320" spans="7:7">
      <c r="G18320" s="14"/>
    </row>
    <row r="18321" spans="7:7">
      <c r="G18321" s="14"/>
    </row>
    <row r="18322" spans="7:7">
      <c r="G18322" s="14"/>
    </row>
    <row r="18323" spans="7:7">
      <c r="G18323" s="14"/>
    </row>
    <row r="18324" spans="7:7">
      <c r="G18324" s="14"/>
    </row>
    <row r="18325" spans="7:7">
      <c r="G18325" s="14"/>
    </row>
    <row r="18326" spans="7:7">
      <c r="G18326" s="14"/>
    </row>
    <row r="18327" spans="7:7">
      <c r="G18327" s="14"/>
    </row>
    <row r="18328" spans="7:7">
      <c r="G18328" s="14"/>
    </row>
    <row r="18329" spans="7:7">
      <c r="G18329" s="14"/>
    </row>
    <row r="18330" spans="7:7">
      <c r="G18330" s="14"/>
    </row>
    <row r="18331" spans="7:7">
      <c r="G18331" s="14"/>
    </row>
    <row r="18332" spans="7:7">
      <c r="G18332" s="14"/>
    </row>
    <row r="18333" spans="7:7">
      <c r="G18333" s="14"/>
    </row>
    <row r="18334" spans="7:7">
      <c r="G18334" s="14"/>
    </row>
    <row r="18335" spans="7:7">
      <c r="G18335" s="14"/>
    </row>
    <row r="18336" spans="7:7">
      <c r="G18336" s="14"/>
    </row>
    <row r="18337" spans="7:7">
      <c r="G18337" s="14"/>
    </row>
    <row r="18338" spans="7:7">
      <c r="G18338" s="14"/>
    </row>
    <row r="18339" spans="7:7">
      <c r="G18339" s="14"/>
    </row>
    <row r="18340" spans="7:7">
      <c r="G18340" s="14"/>
    </row>
    <row r="18341" spans="7:7">
      <c r="G18341" s="14"/>
    </row>
    <row r="18342" spans="7:7">
      <c r="G18342" s="14"/>
    </row>
    <row r="18343" spans="7:7">
      <c r="G18343" s="14"/>
    </row>
    <row r="18344" spans="7:7">
      <c r="G18344" s="14"/>
    </row>
    <row r="18345" spans="7:7">
      <c r="G18345" s="14"/>
    </row>
    <row r="18346" spans="7:7">
      <c r="G18346" s="14"/>
    </row>
    <row r="18347" spans="7:7">
      <c r="G18347" s="14"/>
    </row>
    <row r="18348" spans="7:7">
      <c r="G18348" s="14"/>
    </row>
    <row r="18349" spans="7:7">
      <c r="G18349" s="14"/>
    </row>
    <row r="18350" spans="7:7">
      <c r="G18350" s="14"/>
    </row>
    <row r="18351" spans="7:7">
      <c r="G18351" s="14"/>
    </row>
    <row r="18352" spans="7:7">
      <c r="G18352" s="14"/>
    </row>
    <row r="18353" spans="7:7">
      <c r="G18353" s="14"/>
    </row>
    <row r="18354" spans="7:7">
      <c r="G18354" s="14"/>
    </row>
    <row r="18355" spans="7:7">
      <c r="G18355" s="14"/>
    </row>
    <row r="18356" spans="7:7">
      <c r="G18356" s="14"/>
    </row>
    <row r="18357" spans="7:7">
      <c r="G18357" s="14"/>
    </row>
    <row r="18358" spans="7:7">
      <c r="G18358" s="14"/>
    </row>
    <row r="18359" spans="7:7">
      <c r="G18359" s="14"/>
    </row>
    <row r="18360" spans="7:7">
      <c r="G18360" s="14"/>
    </row>
    <row r="18361" spans="7:7">
      <c r="G18361" s="14"/>
    </row>
    <row r="18362" spans="7:7">
      <c r="G18362" s="14"/>
    </row>
    <row r="18363" spans="7:7">
      <c r="G18363" s="14"/>
    </row>
    <row r="18364" spans="7:7">
      <c r="G18364" s="14"/>
    </row>
    <row r="18365" spans="7:7">
      <c r="G18365" s="14"/>
    </row>
    <row r="18366" spans="7:7">
      <c r="G18366" s="14"/>
    </row>
    <row r="18367" spans="7:7">
      <c r="G18367" s="14"/>
    </row>
    <row r="18368" spans="7:7">
      <c r="G18368" s="14"/>
    </row>
    <row r="18369" spans="7:7">
      <c r="G18369" s="14"/>
    </row>
    <row r="18370" spans="7:7">
      <c r="G18370" s="14"/>
    </row>
    <row r="18371" spans="7:7">
      <c r="G18371" s="14"/>
    </row>
    <row r="18372" spans="7:7">
      <c r="G18372" s="14"/>
    </row>
    <row r="18373" spans="7:7">
      <c r="G18373" s="14"/>
    </row>
    <row r="18374" spans="7:7">
      <c r="G18374" s="14"/>
    </row>
    <row r="18375" spans="7:7">
      <c r="G18375" s="14"/>
    </row>
    <row r="18376" spans="7:7">
      <c r="G18376" s="14"/>
    </row>
    <row r="18377" spans="7:7">
      <c r="G18377" s="14"/>
    </row>
    <row r="18378" spans="7:7">
      <c r="G18378" s="14"/>
    </row>
    <row r="18379" spans="7:7">
      <c r="G18379" s="14"/>
    </row>
    <row r="18380" spans="7:7">
      <c r="G18380" s="14"/>
    </row>
    <row r="18381" spans="7:7">
      <c r="G18381" s="14"/>
    </row>
    <row r="18382" spans="7:7">
      <c r="G18382" s="14"/>
    </row>
    <row r="18383" spans="7:7">
      <c r="G18383" s="14"/>
    </row>
    <row r="18384" spans="7:7">
      <c r="G18384" s="14"/>
    </row>
    <row r="18385" spans="7:7">
      <c r="G18385" s="14"/>
    </row>
    <row r="18386" spans="7:7">
      <c r="G18386" s="14"/>
    </row>
    <row r="18387" spans="7:7">
      <c r="G18387" s="14"/>
    </row>
    <row r="18388" spans="7:7">
      <c r="G18388" s="14"/>
    </row>
    <row r="18389" spans="7:7">
      <c r="G18389" s="14"/>
    </row>
    <row r="18390" spans="7:7">
      <c r="G18390" s="14"/>
    </row>
    <row r="18391" spans="7:7">
      <c r="G18391" s="14"/>
    </row>
    <row r="18392" spans="7:7">
      <c r="G18392" s="14"/>
    </row>
    <row r="18393" spans="7:7">
      <c r="G18393" s="14"/>
    </row>
    <row r="18394" spans="7:7">
      <c r="G18394" s="14"/>
    </row>
    <row r="18395" spans="7:7">
      <c r="G18395" s="14"/>
    </row>
    <row r="18396" spans="7:7">
      <c r="G18396" s="14"/>
    </row>
    <row r="18397" spans="7:7">
      <c r="G18397" s="14"/>
    </row>
    <row r="18398" spans="7:7">
      <c r="G18398" s="14"/>
    </row>
    <row r="18399" spans="7:7">
      <c r="G18399" s="14"/>
    </row>
    <row r="18400" spans="7:7">
      <c r="G18400" s="14"/>
    </row>
    <row r="18401" spans="7:7">
      <c r="G18401" s="14"/>
    </row>
    <row r="18402" spans="7:7">
      <c r="G18402" s="14"/>
    </row>
    <row r="18403" spans="7:7">
      <c r="G18403" s="14"/>
    </row>
    <row r="18404" spans="7:7">
      <c r="G18404" s="14"/>
    </row>
    <row r="18405" spans="7:7">
      <c r="G18405" s="14"/>
    </row>
    <row r="18406" spans="7:7">
      <c r="G18406" s="14"/>
    </row>
    <row r="18407" spans="7:7">
      <c r="G18407" s="14"/>
    </row>
    <row r="18408" spans="7:7">
      <c r="G18408" s="14"/>
    </row>
    <row r="18409" spans="7:7">
      <c r="G18409" s="14"/>
    </row>
    <row r="18410" spans="7:7">
      <c r="G18410" s="14"/>
    </row>
    <row r="18411" spans="7:7">
      <c r="G18411" s="14"/>
    </row>
    <row r="18412" spans="7:7">
      <c r="G18412" s="14"/>
    </row>
    <row r="18413" spans="7:7">
      <c r="G18413" s="14"/>
    </row>
    <row r="18414" spans="7:7">
      <c r="G18414" s="14"/>
    </row>
    <row r="18415" spans="7:7">
      <c r="G18415" s="14"/>
    </row>
    <row r="18416" spans="7:7">
      <c r="G18416" s="14"/>
    </row>
    <row r="18417" spans="7:7">
      <c r="G18417" s="14"/>
    </row>
    <row r="18418" spans="7:7">
      <c r="G18418" s="14"/>
    </row>
    <row r="18419" spans="7:7">
      <c r="G18419" s="14"/>
    </row>
    <row r="18420" spans="7:7">
      <c r="G18420" s="14"/>
    </row>
    <row r="18421" spans="7:7">
      <c r="G18421" s="14"/>
    </row>
    <row r="18422" spans="7:7">
      <c r="G18422" s="14"/>
    </row>
    <row r="18423" spans="7:7">
      <c r="G18423" s="14"/>
    </row>
    <row r="18424" spans="7:7">
      <c r="G18424" s="14"/>
    </row>
    <row r="18425" spans="7:7">
      <c r="G18425" s="14"/>
    </row>
    <row r="18426" spans="7:7">
      <c r="G18426" s="14"/>
    </row>
    <row r="18427" spans="7:7">
      <c r="G18427" s="14"/>
    </row>
    <row r="18428" spans="7:7">
      <c r="G18428" s="14"/>
    </row>
    <row r="18429" spans="7:7">
      <c r="G18429" s="14"/>
    </row>
    <row r="18430" spans="7:7">
      <c r="G18430" s="14"/>
    </row>
    <row r="18431" spans="7:7">
      <c r="G18431" s="14"/>
    </row>
    <row r="18432" spans="7:7">
      <c r="G18432" s="14"/>
    </row>
    <row r="18433" spans="7:7">
      <c r="G18433" s="14"/>
    </row>
    <row r="18434" spans="7:7">
      <c r="G18434" s="14"/>
    </row>
    <row r="18435" spans="7:7">
      <c r="G18435" s="14"/>
    </row>
    <row r="18436" spans="7:7">
      <c r="G18436" s="14"/>
    </row>
    <row r="18437" spans="7:7">
      <c r="G18437" s="14"/>
    </row>
    <row r="18438" spans="7:7">
      <c r="G18438" s="14"/>
    </row>
    <row r="18439" spans="7:7">
      <c r="G18439" s="14"/>
    </row>
    <row r="18440" spans="7:7">
      <c r="G18440" s="14"/>
    </row>
    <row r="18441" spans="7:7">
      <c r="G18441" s="14"/>
    </row>
    <row r="18442" spans="7:7">
      <c r="G18442" s="14"/>
    </row>
    <row r="18443" spans="7:7">
      <c r="G18443" s="14"/>
    </row>
    <row r="18444" spans="7:7">
      <c r="G18444" s="14"/>
    </row>
    <row r="18445" spans="7:7">
      <c r="G18445" s="14"/>
    </row>
    <row r="18446" spans="7:7">
      <c r="G18446" s="14"/>
    </row>
    <row r="18447" spans="7:7">
      <c r="G18447" s="14"/>
    </row>
    <row r="18448" spans="7:7">
      <c r="G18448" s="14"/>
    </row>
    <row r="18449" spans="7:7">
      <c r="G18449" s="14"/>
    </row>
    <row r="18450" spans="7:7">
      <c r="G18450" s="14"/>
    </row>
    <row r="18451" spans="7:7">
      <c r="G18451" s="14"/>
    </row>
    <row r="18452" spans="7:7">
      <c r="G18452" s="14"/>
    </row>
    <row r="18453" spans="7:7">
      <c r="G18453" s="14"/>
    </row>
    <row r="18454" spans="7:7">
      <c r="G18454" s="14"/>
    </row>
    <row r="18455" spans="7:7">
      <c r="G18455" s="14"/>
    </row>
    <row r="18456" spans="7:7">
      <c r="G18456" s="14"/>
    </row>
    <row r="18457" spans="7:7">
      <c r="G18457" s="14"/>
    </row>
    <row r="18458" spans="7:7">
      <c r="G18458" s="14"/>
    </row>
    <row r="18459" spans="7:7">
      <c r="G18459" s="14"/>
    </row>
    <row r="18460" spans="7:7">
      <c r="G18460" s="14"/>
    </row>
    <row r="18461" spans="7:7">
      <c r="G18461" s="14"/>
    </row>
    <row r="18462" spans="7:7">
      <c r="G18462" s="14"/>
    </row>
    <row r="18463" spans="7:7">
      <c r="G18463" s="14"/>
    </row>
    <row r="18464" spans="7:7">
      <c r="G18464" s="14"/>
    </row>
    <row r="18465" spans="7:7">
      <c r="G18465" s="14"/>
    </row>
    <row r="18466" spans="7:7">
      <c r="G18466" s="14"/>
    </row>
    <row r="18467" spans="7:7">
      <c r="G18467" s="14"/>
    </row>
    <row r="18468" spans="7:7">
      <c r="G18468" s="14"/>
    </row>
    <row r="18469" spans="7:7">
      <c r="G18469" s="14"/>
    </row>
    <row r="18470" spans="7:7">
      <c r="G18470" s="14"/>
    </row>
    <row r="18471" spans="7:7">
      <c r="G18471" s="14"/>
    </row>
    <row r="18472" spans="7:7">
      <c r="G18472" s="14"/>
    </row>
    <row r="18473" spans="7:7">
      <c r="G18473" s="14"/>
    </row>
    <row r="18474" spans="7:7">
      <c r="G18474" s="14"/>
    </row>
    <row r="18475" spans="7:7">
      <c r="G18475" s="14"/>
    </row>
    <row r="18476" spans="7:7">
      <c r="G18476" s="14"/>
    </row>
    <row r="18477" spans="7:7">
      <c r="G18477" s="14"/>
    </row>
    <row r="18478" spans="7:7">
      <c r="G18478" s="14"/>
    </row>
    <row r="18479" spans="7:7">
      <c r="G18479" s="14"/>
    </row>
    <row r="18480" spans="7:7">
      <c r="G18480" s="14"/>
    </row>
    <row r="18481" spans="7:7">
      <c r="G18481" s="14"/>
    </row>
    <row r="18482" spans="7:7">
      <c r="G18482" s="14"/>
    </row>
    <row r="18483" spans="7:7">
      <c r="G18483" s="14"/>
    </row>
    <row r="18484" spans="7:7">
      <c r="G18484" s="14"/>
    </row>
    <row r="18485" spans="7:7">
      <c r="G18485" s="14"/>
    </row>
    <row r="18486" spans="7:7">
      <c r="G18486" s="14"/>
    </row>
    <row r="18487" spans="7:7">
      <c r="G18487" s="14"/>
    </row>
    <row r="18488" spans="7:7">
      <c r="G18488" s="14"/>
    </row>
    <row r="18489" spans="7:7">
      <c r="G18489" s="14"/>
    </row>
    <row r="18490" spans="7:7">
      <c r="G18490" s="14"/>
    </row>
    <row r="18491" spans="7:7">
      <c r="G18491" s="14"/>
    </row>
    <row r="18492" spans="7:7">
      <c r="G18492" s="14"/>
    </row>
    <row r="18493" spans="7:7">
      <c r="G18493" s="14"/>
    </row>
    <row r="18494" spans="7:7">
      <c r="G18494" s="14"/>
    </row>
    <row r="18495" spans="7:7">
      <c r="G18495" s="14"/>
    </row>
    <row r="18496" spans="7:7">
      <c r="G18496" s="14"/>
    </row>
    <row r="18497" spans="7:7">
      <c r="G18497" s="14"/>
    </row>
    <row r="18498" spans="7:7">
      <c r="G18498" s="14"/>
    </row>
    <row r="18499" spans="7:7">
      <c r="G18499" s="14"/>
    </row>
    <row r="18500" spans="7:7">
      <c r="G18500" s="14"/>
    </row>
    <row r="18501" spans="7:7">
      <c r="G18501" s="14"/>
    </row>
    <row r="18502" spans="7:7">
      <c r="G18502" s="14"/>
    </row>
    <row r="18503" spans="7:7">
      <c r="G18503" s="14"/>
    </row>
    <row r="18504" spans="7:7">
      <c r="G18504" s="14"/>
    </row>
    <row r="18505" spans="7:7">
      <c r="G18505" s="14"/>
    </row>
    <row r="18506" spans="7:7">
      <c r="G18506" s="14"/>
    </row>
    <row r="18507" spans="7:7">
      <c r="G18507" s="14"/>
    </row>
    <row r="18508" spans="7:7">
      <c r="G18508" s="14"/>
    </row>
    <row r="18509" spans="7:7">
      <c r="G18509" s="14"/>
    </row>
    <row r="18510" spans="7:7">
      <c r="G18510" s="14"/>
    </row>
    <row r="18511" spans="7:7">
      <c r="G18511" s="14"/>
    </row>
    <row r="18512" spans="7:7">
      <c r="G18512" s="14"/>
    </row>
    <row r="18513" spans="7:7">
      <c r="G18513" s="14"/>
    </row>
    <row r="18514" spans="7:7">
      <c r="G18514" s="14"/>
    </row>
    <row r="18515" spans="7:7">
      <c r="G18515" s="14"/>
    </row>
    <row r="18516" spans="7:7">
      <c r="G18516" s="14"/>
    </row>
    <row r="18517" spans="7:7">
      <c r="G18517" s="14"/>
    </row>
    <row r="18518" spans="7:7">
      <c r="G18518" s="14"/>
    </row>
    <row r="18519" spans="7:7">
      <c r="G18519" s="14"/>
    </row>
    <row r="18520" spans="7:7">
      <c r="G18520" s="14"/>
    </row>
    <row r="18521" spans="7:7">
      <c r="G18521" s="14"/>
    </row>
    <row r="18522" spans="7:7">
      <c r="G18522" s="14"/>
    </row>
    <row r="18523" spans="7:7">
      <c r="G18523" s="14"/>
    </row>
    <row r="18524" spans="7:7">
      <c r="G18524" s="14"/>
    </row>
    <row r="18525" spans="7:7">
      <c r="G18525" s="14"/>
    </row>
    <row r="18526" spans="7:7">
      <c r="G18526" s="14"/>
    </row>
    <row r="18527" spans="7:7">
      <c r="G18527" s="14"/>
    </row>
    <row r="18528" spans="7:7">
      <c r="G18528" s="14"/>
    </row>
    <row r="18529" spans="7:7">
      <c r="G18529" s="14"/>
    </row>
    <row r="18530" spans="7:7">
      <c r="G18530" s="14"/>
    </row>
    <row r="18531" spans="7:7">
      <c r="G18531" s="14"/>
    </row>
    <row r="18532" spans="7:7">
      <c r="G18532" s="14"/>
    </row>
    <row r="18533" spans="7:7">
      <c r="G18533" s="14"/>
    </row>
    <row r="18534" spans="7:7">
      <c r="G18534" s="14"/>
    </row>
    <row r="18535" spans="7:7">
      <c r="G18535" s="14"/>
    </row>
    <row r="18536" spans="7:7">
      <c r="G18536" s="14"/>
    </row>
    <row r="18537" spans="7:7">
      <c r="G18537" s="14"/>
    </row>
    <row r="18538" spans="7:7">
      <c r="G18538" s="14"/>
    </row>
    <row r="18539" spans="7:7">
      <c r="G18539" s="14"/>
    </row>
    <row r="18540" spans="7:7">
      <c r="G18540" s="14"/>
    </row>
    <row r="18541" spans="7:7">
      <c r="G18541" s="14"/>
    </row>
    <row r="18542" spans="7:7">
      <c r="G18542" s="14"/>
    </row>
    <row r="18543" spans="7:7">
      <c r="G18543" s="14"/>
    </row>
    <row r="18544" spans="7:7">
      <c r="G18544" s="14"/>
    </row>
    <row r="18545" spans="7:7">
      <c r="G18545" s="14"/>
    </row>
    <row r="18546" spans="7:7">
      <c r="G18546" s="14"/>
    </row>
    <row r="18547" spans="7:7">
      <c r="G18547" s="14"/>
    </row>
    <row r="18548" spans="7:7">
      <c r="G18548" s="14"/>
    </row>
    <row r="18549" spans="7:7">
      <c r="G18549" s="14"/>
    </row>
    <row r="18550" spans="7:7">
      <c r="G18550" s="14"/>
    </row>
    <row r="18551" spans="7:7">
      <c r="G18551" s="14"/>
    </row>
    <row r="18552" spans="7:7">
      <c r="G18552" s="14"/>
    </row>
    <row r="18553" spans="7:7">
      <c r="G18553" s="14"/>
    </row>
    <row r="18554" spans="7:7">
      <c r="G18554" s="14"/>
    </row>
    <row r="18555" spans="7:7">
      <c r="G18555" s="14"/>
    </row>
    <row r="18556" spans="7:7">
      <c r="G18556" s="14"/>
    </row>
    <row r="18557" spans="7:7">
      <c r="G18557" s="14"/>
    </row>
    <row r="18558" spans="7:7">
      <c r="G18558" s="14"/>
    </row>
    <row r="18559" spans="7:7">
      <c r="G18559" s="14"/>
    </row>
    <row r="18560" spans="7:7">
      <c r="G18560" s="14"/>
    </row>
    <row r="18561" spans="7:7">
      <c r="G18561" s="14"/>
    </row>
    <row r="18562" spans="7:7">
      <c r="G18562" s="14"/>
    </row>
    <row r="18563" spans="7:7">
      <c r="G18563" s="14"/>
    </row>
    <row r="18564" spans="7:7">
      <c r="G18564" s="14"/>
    </row>
    <row r="18565" spans="7:7">
      <c r="G18565" s="14"/>
    </row>
    <row r="18566" spans="7:7">
      <c r="G18566" s="14"/>
    </row>
    <row r="18567" spans="7:7">
      <c r="G18567" s="14"/>
    </row>
    <row r="18568" spans="7:7">
      <c r="G18568" s="14"/>
    </row>
    <row r="18569" spans="7:7">
      <c r="G18569" s="14"/>
    </row>
    <row r="18570" spans="7:7">
      <c r="G18570" s="14"/>
    </row>
    <row r="18571" spans="7:7">
      <c r="G18571" s="14"/>
    </row>
    <row r="18572" spans="7:7">
      <c r="G18572" s="14"/>
    </row>
    <row r="18573" spans="7:7">
      <c r="G18573" s="14"/>
    </row>
    <row r="18574" spans="7:7">
      <c r="G18574" s="14"/>
    </row>
    <row r="18575" spans="7:7">
      <c r="G18575" s="14"/>
    </row>
    <row r="18576" spans="7:7">
      <c r="G18576" s="14"/>
    </row>
    <row r="18577" spans="7:7">
      <c r="G18577" s="14"/>
    </row>
    <row r="18578" spans="7:7">
      <c r="G18578" s="14"/>
    </row>
    <row r="18579" spans="7:7">
      <c r="G18579" s="14"/>
    </row>
    <row r="18580" spans="7:7">
      <c r="G18580" s="14"/>
    </row>
    <row r="18581" spans="7:7">
      <c r="G18581" s="14"/>
    </row>
    <row r="18582" spans="7:7">
      <c r="G18582" s="14"/>
    </row>
    <row r="18583" spans="7:7">
      <c r="G18583" s="14"/>
    </row>
    <row r="18584" spans="7:7">
      <c r="G18584" s="14"/>
    </row>
    <row r="18585" spans="7:7">
      <c r="G18585" s="14"/>
    </row>
    <row r="18586" spans="7:7">
      <c r="G18586" s="14"/>
    </row>
    <row r="18587" spans="7:7">
      <c r="G18587" s="14"/>
    </row>
    <row r="18588" spans="7:7">
      <c r="G18588" s="14"/>
    </row>
    <row r="18589" spans="7:7">
      <c r="G18589" s="14"/>
    </row>
    <row r="18590" spans="7:7">
      <c r="G18590" s="14"/>
    </row>
    <row r="18591" spans="7:7">
      <c r="G18591" s="14"/>
    </row>
    <row r="18592" spans="7:7">
      <c r="G18592" s="14"/>
    </row>
    <row r="18593" spans="7:7">
      <c r="G18593" s="14"/>
    </row>
    <row r="18594" spans="7:7">
      <c r="G18594" s="14"/>
    </row>
    <row r="18595" spans="7:7">
      <c r="G18595" s="14"/>
    </row>
    <row r="18596" spans="7:7">
      <c r="G18596" s="14"/>
    </row>
    <row r="18597" spans="7:7">
      <c r="G18597" s="14"/>
    </row>
    <row r="18598" spans="7:7">
      <c r="G18598" s="14"/>
    </row>
    <row r="18599" spans="7:7">
      <c r="G18599" s="14"/>
    </row>
    <row r="18600" spans="7:7">
      <c r="G18600" s="14"/>
    </row>
    <row r="18601" spans="7:7">
      <c r="G18601" s="14"/>
    </row>
    <row r="18602" spans="7:7">
      <c r="G18602" s="14"/>
    </row>
    <row r="18603" spans="7:7">
      <c r="G18603" s="14"/>
    </row>
    <row r="18604" spans="7:7">
      <c r="G18604" s="14"/>
    </row>
    <row r="18605" spans="7:7">
      <c r="G18605" s="14"/>
    </row>
    <row r="18606" spans="7:7">
      <c r="G18606" s="14"/>
    </row>
    <row r="18607" spans="7:7">
      <c r="G18607" s="14"/>
    </row>
    <row r="18608" spans="7:7">
      <c r="G18608" s="14"/>
    </row>
    <row r="18609" spans="7:7">
      <c r="G18609" s="14"/>
    </row>
    <row r="18610" spans="7:7">
      <c r="G18610" s="14"/>
    </row>
    <row r="18611" spans="7:7">
      <c r="G18611" s="14"/>
    </row>
    <row r="18612" spans="7:7">
      <c r="G18612" s="14"/>
    </row>
    <row r="18613" spans="7:7">
      <c r="G18613" s="14"/>
    </row>
    <row r="18614" spans="7:7">
      <c r="G18614" s="14"/>
    </row>
    <row r="18615" spans="7:7">
      <c r="G18615" s="14"/>
    </row>
    <row r="18616" spans="7:7">
      <c r="G18616" s="14"/>
    </row>
    <row r="18617" spans="7:7">
      <c r="G18617" s="14"/>
    </row>
    <row r="18618" spans="7:7">
      <c r="G18618" s="14"/>
    </row>
    <row r="18619" spans="7:7">
      <c r="G18619" s="14"/>
    </row>
    <row r="18620" spans="7:7">
      <c r="G18620" s="14"/>
    </row>
    <row r="18621" spans="7:7">
      <c r="G18621" s="14"/>
    </row>
    <row r="18622" spans="7:7">
      <c r="G18622" s="14"/>
    </row>
    <row r="18623" spans="7:7">
      <c r="G18623" s="14"/>
    </row>
    <row r="18624" spans="7:7">
      <c r="G18624" s="14"/>
    </row>
    <row r="18625" spans="7:7">
      <c r="G18625" s="14"/>
    </row>
    <row r="18626" spans="7:7">
      <c r="G18626" s="14"/>
    </row>
    <row r="18627" spans="7:7">
      <c r="G18627" s="14"/>
    </row>
    <row r="18628" spans="7:7">
      <c r="G18628" s="14"/>
    </row>
    <row r="18629" spans="7:7">
      <c r="G18629" s="14"/>
    </row>
    <row r="18630" spans="7:7">
      <c r="G18630" s="14"/>
    </row>
    <row r="18631" spans="7:7">
      <c r="G18631" s="14"/>
    </row>
    <row r="18632" spans="7:7">
      <c r="G18632" s="14"/>
    </row>
    <row r="18633" spans="7:7">
      <c r="G18633" s="14"/>
    </row>
    <row r="18634" spans="7:7">
      <c r="G18634" s="14"/>
    </row>
    <row r="18635" spans="7:7">
      <c r="G18635" s="14"/>
    </row>
    <row r="18636" spans="7:7">
      <c r="G18636" s="14"/>
    </row>
    <row r="18637" spans="7:7">
      <c r="G18637" s="14"/>
    </row>
    <row r="18638" spans="7:7">
      <c r="G18638" s="14"/>
    </row>
    <row r="18639" spans="7:7">
      <c r="G18639" s="14"/>
    </row>
    <row r="18640" spans="7:7">
      <c r="G18640" s="14"/>
    </row>
    <row r="18641" spans="7:7">
      <c r="G18641" s="14"/>
    </row>
    <row r="18642" spans="7:7">
      <c r="G18642" s="14"/>
    </row>
    <row r="18643" spans="7:7">
      <c r="G18643" s="14"/>
    </row>
    <row r="18644" spans="7:7">
      <c r="G18644" s="14"/>
    </row>
    <row r="18645" spans="7:7">
      <c r="G18645" s="14"/>
    </row>
    <row r="18646" spans="7:7">
      <c r="G18646" s="14"/>
    </row>
    <row r="18647" spans="7:7">
      <c r="G18647" s="14"/>
    </row>
    <row r="18648" spans="7:7">
      <c r="G18648" s="14"/>
    </row>
    <row r="18649" spans="7:7">
      <c r="G18649" s="14"/>
    </row>
    <row r="18650" spans="7:7">
      <c r="G18650" s="14"/>
    </row>
    <row r="18651" spans="7:7">
      <c r="G18651" s="14"/>
    </row>
    <row r="18652" spans="7:7">
      <c r="G18652" s="14"/>
    </row>
    <row r="18653" spans="7:7">
      <c r="G18653" s="14"/>
    </row>
    <row r="18654" spans="7:7">
      <c r="G18654" s="14"/>
    </row>
    <row r="18655" spans="7:7">
      <c r="G18655" s="14"/>
    </row>
    <row r="18656" spans="7:7">
      <c r="G18656" s="14"/>
    </row>
    <row r="18657" spans="7:7">
      <c r="G18657" s="14"/>
    </row>
    <row r="18658" spans="7:7">
      <c r="G18658" s="14"/>
    </row>
    <row r="18659" spans="7:7">
      <c r="G18659" s="14"/>
    </row>
    <row r="18660" spans="7:7">
      <c r="G18660" s="14"/>
    </row>
    <row r="18661" spans="7:7">
      <c r="G18661" s="14"/>
    </row>
    <row r="18662" spans="7:7">
      <c r="G18662" s="14"/>
    </row>
    <row r="18663" spans="7:7">
      <c r="G18663" s="14"/>
    </row>
    <row r="18664" spans="7:7">
      <c r="G18664" s="14"/>
    </row>
    <row r="18665" spans="7:7">
      <c r="G18665" s="14"/>
    </row>
    <row r="18666" spans="7:7">
      <c r="G18666" s="14"/>
    </row>
    <row r="18667" spans="7:7">
      <c r="G18667" s="14"/>
    </row>
    <row r="18668" spans="7:7">
      <c r="G18668" s="14"/>
    </row>
    <row r="18669" spans="7:7">
      <c r="G18669" s="14"/>
    </row>
    <row r="18670" spans="7:7">
      <c r="G18670" s="14"/>
    </row>
    <row r="18671" spans="7:7">
      <c r="G18671" s="14"/>
    </row>
    <row r="18672" spans="7:7">
      <c r="G18672" s="14"/>
    </row>
    <row r="18673" spans="7:7">
      <c r="G18673" s="14"/>
    </row>
    <row r="18674" spans="7:7">
      <c r="G18674" s="14"/>
    </row>
    <row r="18675" spans="7:7">
      <c r="G18675" s="14"/>
    </row>
    <row r="18676" spans="7:7">
      <c r="G18676" s="14"/>
    </row>
    <row r="18677" spans="7:7">
      <c r="G18677" s="14"/>
    </row>
    <row r="18678" spans="7:7">
      <c r="G18678" s="14"/>
    </row>
    <row r="18679" spans="7:7">
      <c r="G18679" s="14"/>
    </row>
    <row r="18680" spans="7:7">
      <c r="G18680" s="14"/>
    </row>
    <row r="18681" spans="7:7">
      <c r="G18681" s="14"/>
    </row>
    <row r="18682" spans="7:7">
      <c r="G18682" s="14"/>
    </row>
    <row r="18683" spans="7:7">
      <c r="G18683" s="14"/>
    </row>
    <row r="18684" spans="7:7">
      <c r="G18684" s="14"/>
    </row>
    <row r="18685" spans="7:7">
      <c r="G18685" s="14"/>
    </row>
    <row r="18686" spans="7:7">
      <c r="G18686" s="14"/>
    </row>
    <row r="18687" spans="7:7">
      <c r="G18687" s="14"/>
    </row>
    <row r="18688" spans="7:7">
      <c r="G18688" s="14"/>
    </row>
    <row r="18689" spans="7:7">
      <c r="G18689" s="14"/>
    </row>
    <row r="18690" spans="7:7">
      <c r="G18690" s="14"/>
    </row>
    <row r="18691" spans="7:7">
      <c r="G18691" s="14"/>
    </row>
    <row r="18692" spans="7:7">
      <c r="G18692" s="14"/>
    </row>
    <row r="18693" spans="7:7">
      <c r="G18693" s="14"/>
    </row>
    <row r="18694" spans="7:7">
      <c r="G18694" s="14"/>
    </row>
    <row r="18695" spans="7:7">
      <c r="G18695" s="14"/>
    </row>
    <row r="18696" spans="7:7">
      <c r="G18696" s="14"/>
    </row>
    <row r="18697" spans="7:7">
      <c r="G18697" s="14"/>
    </row>
    <row r="18698" spans="7:7">
      <c r="G18698" s="14"/>
    </row>
    <row r="18699" spans="7:7">
      <c r="G18699" s="14"/>
    </row>
    <row r="18700" spans="7:7">
      <c r="G18700" s="14"/>
    </row>
    <row r="18701" spans="7:7">
      <c r="G18701" s="14"/>
    </row>
    <row r="18702" spans="7:7">
      <c r="G18702" s="14"/>
    </row>
    <row r="18703" spans="7:7">
      <c r="G18703" s="14"/>
    </row>
    <row r="18704" spans="7:7">
      <c r="G18704" s="14"/>
    </row>
    <row r="18705" spans="7:7">
      <c r="G18705" s="14"/>
    </row>
    <row r="18706" spans="7:7">
      <c r="G18706" s="14"/>
    </row>
    <row r="18707" spans="7:7">
      <c r="G18707" s="14"/>
    </row>
    <row r="18708" spans="7:7">
      <c r="G18708" s="14"/>
    </row>
    <row r="18709" spans="7:7">
      <c r="G18709" s="14"/>
    </row>
    <row r="18710" spans="7:7">
      <c r="G18710" s="14"/>
    </row>
    <row r="18711" spans="7:7">
      <c r="G18711" s="14"/>
    </row>
    <row r="18712" spans="7:7">
      <c r="G18712" s="14"/>
    </row>
    <row r="18713" spans="7:7">
      <c r="G18713" s="14"/>
    </row>
    <row r="18714" spans="7:7">
      <c r="G18714" s="14"/>
    </row>
    <row r="18715" spans="7:7">
      <c r="G18715" s="14"/>
    </row>
    <row r="18716" spans="7:7">
      <c r="G18716" s="14"/>
    </row>
    <row r="18717" spans="7:7">
      <c r="G18717" s="14"/>
    </row>
    <row r="18718" spans="7:7">
      <c r="G18718" s="14"/>
    </row>
    <row r="18719" spans="7:7">
      <c r="G18719" s="14"/>
    </row>
    <row r="18720" spans="7:7">
      <c r="G18720" s="14"/>
    </row>
    <row r="18721" spans="7:7">
      <c r="G18721" s="14"/>
    </row>
    <row r="18722" spans="7:7">
      <c r="G18722" s="14"/>
    </row>
    <row r="18723" spans="7:7">
      <c r="G18723" s="14"/>
    </row>
    <row r="18724" spans="7:7">
      <c r="G18724" s="14"/>
    </row>
    <row r="18725" spans="7:7">
      <c r="G18725" s="14"/>
    </row>
    <row r="18726" spans="7:7">
      <c r="G18726" s="14"/>
    </row>
    <row r="18727" spans="7:7">
      <c r="G18727" s="14"/>
    </row>
    <row r="18728" spans="7:7">
      <c r="G18728" s="14"/>
    </row>
    <row r="18729" spans="7:7">
      <c r="G18729" s="14"/>
    </row>
    <row r="18730" spans="7:7">
      <c r="G18730" s="14"/>
    </row>
    <row r="18731" spans="7:7">
      <c r="G18731" s="14"/>
    </row>
    <row r="18732" spans="7:7">
      <c r="G18732" s="14"/>
    </row>
    <row r="18733" spans="7:7">
      <c r="G18733" s="14"/>
    </row>
    <row r="18734" spans="7:7">
      <c r="G18734" s="14"/>
    </row>
    <row r="18735" spans="7:7">
      <c r="G18735" s="14"/>
    </row>
    <row r="18736" spans="7:7">
      <c r="G18736" s="14"/>
    </row>
    <row r="18737" spans="7:7">
      <c r="G18737" s="14"/>
    </row>
    <row r="18738" spans="7:7">
      <c r="G18738" s="14"/>
    </row>
    <row r="18739" spans="7:7">
      <c r="G18739" s="14"/>
    </row>
    <row r="18740" spans="7:7">
      <c r="G18740" s="14"/>
    </row>
    <row r="18741" spans="7:7">
      <c r="G18741" s="14"/>
    </row>
    <row r="18742" spans="7:7">
      <c r="G18742" s="14"/>
    </row>
    <row r="18743" spans="7:7">
      <c r="G18743" s="14"/>
    </row>
    <row r="18744" spans="7:7">
      <c r="G18744" s="14"/>
    </row>
    <row r="18745" spans="7:7">
      <c r="G18745" s="14"/>
    </row>
    <row r="18746" spans="7:7">
      <c r="G18746" s="14"/>
    </row>
    <row r="18747" spans="7:7">
      <c r="G18747" s="14"/>
    </row>
    <row r="18748" spans="7:7">
      <c r="G18748" s="14"/>
    </row>
    <row r="18749" spans="7:7">
      <c r="G18749" s="14"/>
    </row>
    <row r="18750" spans="7:7">
      <c r="G18750" s="14"/>
    </row>
    <row r="18751" spans="7:7">
      <c r="G18751" s="14"/>
    </row>
    <row r="18752" spans="7:7">
      <c r="G18752" s="14"/>
    </row>
    <row r="18753" spans="7:7">
      <c r="G18753" s="14"/>
    </row>
    <row r="18754" spans="7:7">
      <c r="G18754" s="14"/>
    </row>
    <row r="18755" spans="7:7">
      <c r="G18755" s="14"/>
    </row>
    <row r="18756" spans="7:7">
      <c r="G18756" s="14"/>
    </row>
    <row r="18757" spans="7:7">
      <c r="G18757" s="14"/>
    </row>
    <row r="18758" spans="7:7">
      <c r="G18758" s="14"/>
    </row>
    <row r="18759" spans="7:7">
      <c r="G18759" s="14"/>
    </row>
    <row r="18760" spans="7:7">
      <c r="G18760" s="14"/>
    </row>
    <row r="18761" spans="7:7">
      <c r="G18761" s="14"/>
    </row>
    <row r="18762" spans="7:7">
      <c r="G18762" s="14"/>
    </row>
    <row r="18763" spans="7:7">
      <c r="G18763" s="14"/>
    </row>
    <row r="18764" spans="7:7">
      <c r="G18764" s="14"/>
    </row>
    <row r="18765" spans="7:7">
      <c r="G18765" s="14"/>
    </row>
    <row r="18766" spans="7:7">
      <c r="G18766" s="14"/>
    </row>
    <row r="18767" spans="7:7">
      <c r="G18767" s="14"/>
    </row>
    <row r="18768" spans="7:7">
      <c r="G18768" s="14"/>
    </row>
    <row r="18769" spans="7:7">
      <c r="G18769" s="14"/>
    </row>
    <row r="18770" spans="7:7">
      <c r="G18770" s="14"/>
    </row>
    <row r="18771" spans="7:7">
      <c r="G18771" s="14"/>
    </row>
    <row r="18772" spans="7:7">
      <c r="G18772" s="14"/>
    </row>
    <row r="18773" spans="7:7">
      <c r="G18773" s="14"/>
    </row>
    <row r="18774" spans="7:7">
      <c r="G18774" s="14"/>
    </row>
    <row r="18775" spans="7:7">
      <c r="G18775" s="14"/>
    </row>
    <row r="18776" spans="7:7">
      <c r="G18776" s="14"/>
    </row>
    <row r="18777" spans="7:7">
      <c r="G18777" s="14"/>
    </row>
    <row r="18778" spans="7:7">
      <c r="G18778" s="14"/>
    </row>
    <row r="18779" spans="7:7">
      <c r="G18779" s="14"/>
    </row>
    <row r="18780" spans="7:7">
      <c r="G18780" s="14"/>
    </row>
    <row r="18781" spans="7:7">
      <c r="G18781" s="14"/>
    </row>
    <row r="18782" spans="7:7">
      <c r="G18782" s="14"/>
    </row>
    <row r="18783" spans="7:7">
      <c r="G18783" s="14"/>
    </row>
    <row r="18784" spans="7:7">
      <c r="G18784" s="14"/>
    </row>
    <row r="18785" spans="7:7">
      <c r="G18785" s="14"/>
    </row>
    <row r="18786" spans="7:7">
      <c r="G18786" s="14"/>
    </row>
    <row r="18787" spans="7:7">
      <c r="G18787" s="14"/>
    </row>
    <row r="18788" spans="7:7">
      <c r="G18788" s="14"/>
    </row>
    <row r="18789" spans="7:7">
      <c r="G18789" s="14"/>
    </row>
    <row r="18790" spans="7:7">
      <c r="G18790" s="14"/>
    </row>
    <row r="18791" spans="7:7">
      <c r="G18791" s="14"/>
    </row>
    <row r="18792" spans="7:7">
      <c r="G18792" s="14"/>
    </row>
    <row r="18793" spans="7:7">
      <c r="G18793" s="14"/>
    </row>
    <row r="18794" spans="7:7">
      <c r="G18794" s="14"/>
    </row>
    <row r="18795" spans="7:7">
      <c r="G18795" s="14"/>
    </row>
    <row r="18796" spans="7:7">
      <c r="G18796" s="14"/>
    </row>
    <row r="18797" spans="7:7">
      <c r="G18797" s="14"/>
    </row>
    <row r="18798" spans="7:7">
      <c r="G18798" s="14"/>
    </row>
    <row r="18799" spans="7:7">
      <c r="G18799" s="14"/>
    </row>
    <row r="18800" spans="7:7">
      <c r="G18800" s="14"/>
    </row>
    <row r="18801" spans="7:7">
      <c r="G18801" s="14"/>
    </row>
    <row r="18802" spans="7:7">
      <c r="G18802" s="14"/>
    </row>
    <row r="18803" spans="7:7">
      <c r="G18803" s="14"/>
    </row>
    <row r="18804" spans="7:7">
      <c r="G18804" s="14"/>
    </row>
    <row r="18805" spans="7:7">
      <c r="G18805" s="14"/>
    </row>
    <row r="18806" spans="7:7">
      <c r="G18806" s="14"/>
    </row>
    <row r="18807" spans="7:7">
      <c r="G18807" s="14"/>
    </row>
    <row r="18808" spans="7:7">
      <c r="G18808" s="14"/>
    </row>
    <row r="18809" spans="7:7">
      <c r="G18809" s="14"/>
    </row>
    <row r="18810" spans="7:7">
      <c r="G18810" s="14"/>
    </row>
    <row r="18811" spans="7:7">
      <c r="G18811" s="14"/>
    </row>
    <row r="18812" spans="7:7">
      <c r="G18812" s="14"/>
    </row>
    <row r="18813" spans="7:7">
      <c r="G18813" s="14"/>
    </row>
    <row r="18814" spans="7:7">
      <c r="G18814" s="14"/>
    </row>
    <row r="18815" spans="7:7">
      <c r="G18815" s="14"/>
    </row>
    <row r="18816" spans="7:7">
      <c r="G18816" s="14"/>
    </row>
    <row r="18817" spans="7:7">
      <c r="G18817" s="14"/>
    </row>
    <row r="18818" spans="7:7">
      <c r="G18818" s="14"/>
    </row>
    <row r="18819" spans="7:7">
      <c r="G18819" s="14"/>
    </row>
    <row r="18820" spans="7:7">
      <c r="G18820" s="14"/>
    </row>
    <row r="18821" spans="7:7">
      <c r="G18821" s="14"/>
    </row>
    <row r="18822" spans="7:7">
      <c r="G18822" s="14"/>
    </row>
    <row r="18823" spans="7:7">
      <c r="G18823" s="14"/>
    </row>
    <row r="18824" spans="7:7">
      <c r="G18824" s="14"/>
    </row>
    <row r="18825" spans="7:7">
      <c r="G18825" s="14"/>
    </row>
    <row r="18826" spans="7:7">
      <c r="G18826" s="14"/>
    </row>
    <row r="18827" spans="7:7">
      <c r="G18827" s="14"/>
    </row>
    <row r="18828" spans="7:7">
      <c r="G18828" s="14"/>
    </row>
    <row r="18829" spans="7:7">
      <c r="G18829" s="14"/>
    </row>
    <row r="18830" spans="7:7">
      <c r="G18830" s="14"/>
    </row>
    <row r="18831" spans="7:7">
      <c r="G18831" s="14"/>
    </row>
    <row r="18832" spans="7:7">
      <c r="G18832" s="14"/>
    </row>
    <row r="18833" spans="7:7">
      <c r="G18833" s="14"/>
    </row>
    <row r="18834" spans="7:7">
      <c r="G18834" s="14"/>
    </row>
    <row r="18835" spans="7:7">
      <c r="G18835" s="14"/>
    </row>
    <row r="18836" spans="7:7">
      <c r="G18836" s="14"/>
    </row>
    <row r="18837" spans="7:7">
      <c r="G18837" s="14"/>
    </row>
    <row r="18838" spans="7:7">
      <c r="G18838" s="14"/>
    </row>
    <row r="18839" spans="7:7">
      <c r="G18839" s="14"/>
    </row>
    <row r="18840" spans="7:7">
      <c r="G18840" s="14"/>
    </row>
    <row r="18841" spans="7:7">
      <c r="G18841" s="14"/>
    </row>
    <row r="18842" spans="7:7">
      <c r="G18842" s="14"/>
    </row>
    <row r="18843" spans="7:7">
      <c r="G18843" s="14"/>
    </row>
    <row r="18844" spans="7:7">
      <c r="G18844" s="14"/>
    </row>
    <row r="18845" spans="7:7">
      <c r="G18845" s="14"/>
    </row>
    <row r="18846" spans="7:7">
      <c r="G18846" s="14"/>
    </row>
    <row r="18847" spans="7:7">
      <c r="G18847" s="14"/>
    </row>
    <row r="18848" spans="7:7">
      <c r="G18848" s="14"/>
    </row>
    <row r="18849" spans="7:7">
      <c r="G18849" s="14"/>
    </row>
    <row r="18850" spans="7:7">
      <c r="G18850" s="14"/>
    </row>
    <row r="18851" spans="7:7">
      <c r="G18851" s="14"/>
    </row>
    <row r="18852" spans="7:7">
      <c r="G18852" s="14"/>
    </row>
    <row r="18853" spans="7:7">
      <c r="G18853" s="14"/>
    </row>
    <row r="18854" spans="7:7">
      <c r="G18854" s="14"/>
    </row>
    <row r="18855" spans="7:7">
      <c r="G18855" s="14"/>
    </row>
    <row r="18856" spans="7:7">
      <c r="G18856" s="14"/>
    </row>
    <row r="18857" spans="7:7">
      <c r="G18857" s="14"/>
    </row>
    <row r="18858" spans="7:7">
      <c r="G18858" s="14"/>
    </row>
    <row r="18859" spans="7:7">
      <c r="G18859" s="14"/>
    </row>
    <row r="18860" spans="7:7">
      <c r="G18860" s="14"/>
    </row>
    <row r="18861" spans="7:7">
      <c r="G18861" s="14"/>
    </row>
    <row r="18862" spans="7:7">
      <c r="G18862" s="14"/>
    </row>
    <row r="18863" spans="7:7">
      <c r="G18863" s="14"/>
    </row>
    <row r="18864" spans="7:7">
      <c r="G18864" s="14"/>
    </row>
    <row r="18865" spans="7:7">
      <c r="G18865" s="14"/>
    </row>
    <row r="18866" spans="7:7">
      <c r="G18866" s="14"/>
    </row>
    <row r="18867" spans="7:7">
      <c r="G18867" s="14"/>
    </row>
    <row r="18868" spans="7:7">
      <c r="G18868" s="14"/>
    </row>
    <row r="18869" spans="7:7">
      <c r="G18869" s="14"/>
    </row>
    <row r="18870" spans="7:7">
      <c r="G18870" s="14"/>
    </row>
    <row r="18871" spans="7:7">
      <c r="G18871" s="14"/>
    </row>
    <row r="18872" spans="7:7">
      <c r="G18872" s="14"/>
    </row>
    <row r="18873" spans="7:7">
      <c r="G18873" s="14"/>
    </row>
    <row r="18874" spans="7:7">
      <c r="G18874" s="14"/>
    </row>
    <row r="18875" spans="7:7">
      <c r="G18875" s="14"/>
    </row>
    <row r="18876" spans="7:7">
      <c r="G18876" s="14"/>
    </row>
    <row r="18877" spans="7:7">
      <c r="G18877" s="14"/>
    </row>
    <row r="18878" spans="7:7">
      <c r="G18878" s="14"/>
    </row>
    <row r="18879" spans="7:7">
      <c r="G18879" s="14"/>
    </row>
    <row r="18880" spans="7:7">
      <c r="G18880" s="14"/>
    </row>
    <row r="18881" spans="7:7">
      <c r="G18881" s="14"/>
    </row>
    <row r="18882" spans="7:7">
      <c r="G18882" s="14"/>
    </row>
    <row r="18883" spans="7:7">
      <c r="G18883" s="14"/>
    </row>
    <row r="18884" spans="7:7">
      <c r="G18884" s="14"/>
    </row>
    <row r="18885" spans="7:7">
      <c r="G18885" s="14"/>
    </row>
    <row r="18886" spans="7:7">
      <c r="G18886" s="14"/>
    </row>
    <row r="18887" spans="7:7">
      <c r="G18887" s="14"/>
    </row>
    <row r="18888" spans="7:7">
      <c r="G18888" s="14"/>
    </row>
    <row r="18889" spans="7:7">
      <c r="G18889" s="14"/>
    </row>
    <row r="18890" spans="7:7">
      <c r="G18890" s="14"/>
    </row>
    <row r="18891" spans="7:7">
      <c r="G18891" s="14"/>
    </row>
    <row r="18892" spans="7:7">
      <c r="G18892" s="14"/>
    </row>
    <row r="18893" spans="7:7">
      <c r="G18893" s="14"/>
    </row>
    <row r="18894" spans="7:7">
      <c r="G18894" s="14"/>
    </row>
    <row r="18895" spans="7:7">
      <c r="G18895" s="14"/>
    </row>
    <row r="18896" spans="7:7">
      <c r="G18896" s="14"/>
    </row>
    <row r="18897" spans="7:7">
      <c r="G18897" s="14"/>
    </row>
    <row r="18898" spans="7:7">
      <c r="G18898" s="14"/>
    </row>
    <row r="18899" spans="7:7">
      <c r="G18899" s="14"/>
    </row>
    <row r="18900" spans="7:7">
      <c r="G18900" s="14"/>
    </row>
    <row r="18901" spans="7:7">
      <c r="G18901" s="14"/>
    </row>
    <row r="18902" spans="7:7">
      <c r="G18902" s="14"/>
    </row>
    <row r="18903" spans="7:7">
      <c r="G18903" s="14"/>
    </row>
    <row r="18904" spans="7:7">
      <c r="G18904" s="14"/>
    </row>
    <row r="18905" spans="7:7">
      <c r="G18905" s="14"/>
    </row>
    <row r="18906" spans="7:7">
      <c r="G18906" s="14"/>
    </row>
    <row r="18907" spans="7:7">
      <c r="G18907" s="14"/>
    </row>
    <row r="18908" spans="7:7">
      <c r="G18908" s="14"/>
    </row>
    <row r="18909" spans="7:7">
      <c r="G18909" s="14"/>
    </row>
    <row r="18910" spans="7:7">
      <c r="G18910" s="14"/>
    </row>
    <row r="18911" spans="7:7">
      <c r="G18911" s="14"/>
    </row>
    <row r="18912" spans="7:7">
      <c r="G18912" s="14"/>
    </row>
    <row r="18913" spans="7:7">
      <c r="G18913" s="14"/>
    </row>
    <row r="18914" spans="7:7">
      <c r="G18914" s="14"/>
    </row>
    <row r="18915" spans="7:7">
      <c r="G18915" s="14"/>
    </row>
    <row r="18916" spans="7:7">
      <c r="G18916" s="14"/>
    </row>
    <row r="18917" spans="7:7">
      <c r="G18917" s="14"/>
    </row>
    <row r="18918" spans="7:7">
      <c r="G18918" s="14"/>
    </row>
    <row r="18919" spans="7:7">
      <c r="G18919" s="14"/>
    </row>
    <row r="18920" spans="7:7">
      <c r="G18920" s="14"/>
    </row>
    <row r="18921" spans="7:7">
      <c r="G18921" s="14"/>
    </row>
    <row r="18922" spans="7:7">
      <c r="G18922" s="14"/>
    </row>
    <row r="18923" spans="7:7">
      <c r="G18923" s="14"/>
    </row>
    <row r="18924" spans="7:7">
      <c r="G18924" s="14"/>
    </row>
    <row r="18925" spans="7:7">
      <c r="G18925" s="14"/>
    </row>
    <row r="18926" spans="7:7">
      <c r="G18926" s="14"/>
    </row>
    <row r="18927" spans="7:7">
      <c r="G18927" s="14"/>
    </row>
    <row r="18928" spans="7:7">
      <c r="G18928" s="14"/>
    </row>
    <row r="18929" spans="7:7">
      <c r="G18929" s="14"/>
    </row>
    <row r="18930" spans="7:7">
      <c r="G18930" s="14"/>
    </row>
    <row r="18931" spans="7:7">
      <c r="G18931" s="14"/>
    </row>
    <row r="18932" spans="7:7">
      <c r="G18932" s="14"/>
    </row>
    <row r="18933" spans="7:7">
      <c r="G18933" s="14"/>
    </row>
    <row r="18934" spans="7:7">
      <c r="G18934" s="14"/>
    </row>
    <row r="18935" spans="7:7">
      <c r="G18935" s="14"/>
    </row>
    <row r="18936" spans="7:7">
      <c r="G18936" s="14"/>
    </row>
    <row r="18937" spans="7:7">
      <c r="G18937" s="14"/>
    </row>
    <row r="18938" spans="7:7">
      <c r="G18938" s="14"/>
    </row>
    <row r="18939" spans="7:7">
      <c r="G18939" s="14"/>
    </row>
    <row r="18940" spans="7:7">
      <c r="G18940" s="14"/>
    </row>
    <row r="18941" spans="7:7">
      <c r="G18941" s="14"/>
    </row>
    <row r="18942" spans="7:7">
      <c r="G18942" s="14"/>
    </row>
    <row r="18943" spans="7:7">
      <c r="G18943" s="14"/>
    </row>
    <row r="18944" spans="7:7">
      <c r="G18944" s="14"/>
    </row>
    <row r="18945" spans="7:7">
      <c r="G18945" s="14"/>
    </row>
    <row r="18946" spans="7:7">
      <c r="G18946" s="14"/>
    </row>
    <row r="18947" spans="7:7">
      <c r="G18947" s="14"/>
    </row>
    <row r="18948" spans="7:7">
      <c r="G18948" s="14"/>
    </row>
    <row r="18949" spans="7:7">
      <c r="G18949" s="14"/>
    </row>
    <row r="18950" spans="7:7">
      <c r="G18950" s="14"/>
    </row>
    <row r="18951" spans="7:7">
      <c r="G18951" s="14"/>
    </row>
    <row r="18952" spans="7:7">
      <c r="G18952" s="14"/>
    </row>
    <row r="18953" spans="7:7">
      <c r="G18953" s="14"/>
    </row>
    <row r="18954" spans="7:7">
      <c r="G18954" s="14"/>
    </row>
    <row r="18955" spans="7:7">
      <c r="G18955" s="14"/>
    </row>
    <row r="18956" spans="7:7">
      <c r="G18956" s="14"/>
    </row>
    <row r="18957" spans="7:7">
      <c r="G18957" s="14"/>
    </row>
    <row r="18958" spans="7:7">
      <c r="G18958" s="14"/>
    </row>
    <row r="18959" spans="7:7">
      <c r="G18959" s="14"/>
    </row>
    <row r="18960" spans="7:7">
      <c r="G18960" s="14"/>
    </row>
    <row r="18961" spans="7:7">
      <c r="G18961" s="14"/>
    </row>
    <row r="18962" spans="7:7">
      <c r="G18962" s="14"/>
    </row>
    <row r="18963" spans="7:7">
      <c r="G18963" s="14"/>
    </row>
    <row r="18964" spans="7:7">
      <c r="G18964" s="14"/>
    </row>
    <row r="18965" spans="7:7">
      <c r="G18965" s="14"/>
    </row>
    <row r="18966" spans="7:7">
      <c r="G18966" s="14"/>
    </row>
    <row r="18967" spans="7:7">
      <c r="G18967" s="14"/>
    </row>
    <row r="18968" spans="7:7">
      <c r="G18968" s="14"/>
    </row>
    <row r="18969" spans="7:7">
      <c r="G18969" s="14"/>
    </row>
    <row r="18970" spans="7:7">
      <c r="G18970" s="14"/>
    </row>
    <row r="18971" spans="7:7">
      <c r="G18971" s="14"/>
    </row>
    <row r="18972" spans="7:7">
      <c r="G18972" s="14"/>
    </row>
    <row r="18973" spans="7:7">
      <c r="G18973" s="14"/>
    </row>
    <row r="18974" spans="7:7">
      <c r="G18974" s="14"/>
    </row>
    <row r="18975" spans="7:7">
      <c r="G18975" s="14"/>
    </row>
    <row r="18976" spans="7:7">
      <c r="G18976" s="14"/>
    </row>
    <row r="18977" spans="7:7">
      <c r="G18977" s="14"/>
    </row>
    <row r="18978" spans="7:7">
      <c r="G18978" s="14"/>
    </row>
    <row r="18979" spans="7:7">
      <c r="G18979" s="14"/>
    </row>
    <row r="18980" spans="7:7">
      <c r="G18980" s="14"/>
    </row>
    <row r="18981" spans="7:7">
      <c r="G18981" s="14"/>
    </row>
    <row r="18982" spans="7:7">
      <c r="G18982" s="14"/>
    </row>
    <row r="18983" spans="7:7">
      <c r="G18983" s="14"/>
    </row>
    <row r="18984" spans="7:7">
      <c r="G18984" s="14"/>
    </row>
    <row r="18985" spans="7:7">
      <c r="G18985" s="14"/>
    </row>
    <row r="18986" spans="7:7">
      <c r="G18986" s="14"/>
    </row>
    <row r="18987" spans="7:7">
      <c r="G18987" s="14"/>
    </row>
    <row r="18988" spans="7:7">
      <c r="G18988" s="14"/>
    </row>
    <row r="18989" spans="7:7">
      <c r="G18989" s="14"/>
    </row>
    <row r="18990" spans="7:7">
      <c r="G18990" s="14"/>
    </row>
    <row r="18991" spans="7:7">
      <c r="G18991" s="14"/>
    </row>
    <row r="18992" spans="7:7">
      <c r="G18992" s="14"/>
    </row>
    <row r="18993" spans="7:7">
      <c r="G18993" s="14"/>
    </row>
    <row r="18994" spans="7:7">
      <c r="G18994" s="14"/>
    </row>
    <row r="18995" spans="7:7">
      <c r="G18995" s="14"/>
    </row>
    <row r="18996" spans="7:7">
      <c r="G18996" s="14"/>
    </row>
    <row r="18997" spans="7:7">
      <c r="G18997" s="14"/>
    </row>
    <row r="18998" spans="7:7">
      <c r="G18998" s="14"/>
    </row>
    <row r="18999" spans="7:7">
      <c r="G18999" s="14"/>
    </row>
    <row r="19000" spans="7:7">
      <c r="G19000" s="14"/>
    </row>
    <row r="19001" spans="7:7">
      <c r="G19001" s="14"/>
    </row>
    <row r="19002" spans="7:7">
      <c r="G19002" s="14"/>
    </row>
    <row r="19003" spans="7:7">
      <c r="G19003" s="14"/>
    </row>
    <row r="19004" spans="7:7">
      <c r="G19004" s="14"/>
    </row>
    <row r="19005" spans="7:7">
      <c r="G19005" s="14"/>
    </row>
    <row r="19006" spans="7:7">
      <c r="G19006" s="14"/>
    </row>
    <row r="19007" spans="7:7">
      <c r="G19007" s="14"/>
    </row>
    <row r="19008" spans="7:7">
      <c r="G19008" s="14"/>
    </row>
    <row r="19009" spans="7:7">
      <c r="G19009" s="14"/>
    </row>
    <row r="19010" spans="7:7">
      <c r="G19010" s="14"/>
    </row>
    <row r="19011" spans="7:7">
      <c r="G19011" s="14"/>
    </row>
    <row r="19012" spans="7:7">
      <c r="G19012" s="14"/>
    </row>
    <row r="19013" spans="7:7">
      <c r="G19013" s="14"/>
    </row>
    <row r="19014" spans="7:7">
      <c r="G19014" s="14"/>
    </row>
    <row r="19015" spans="7:7">
      <c r="G19015" s="14"/>
    </row>
    <row r="19016" spans="7:7">
      <c r="G19016" s="14"/>
    </row>
    <row r="19017" spans="7:7">
      <c r="G19017" s="14"/>
    </row>
    <row r="19018" spans="7:7">
      <c r="G19018" s="14"/>
    </row>
    <row r="19019" spans="7:7">
      <c r="G19019" s="14"/>
    </row>
    <row r="19020" spans="7:7">
      <c r="G19020" s="14"/>
    </row>
    <row r="19021" spans="7:7">
      <c r="G19021" s="14"/>
    </row>
    <row r="19022" spans="7:7">
      <c r="G19022" s="14"/>
    </row>
    <row r="19023" spans="7:7">
      <c r="G19023" s="14"/>
    </row>
    <row r="19024" spans="7:7">
      <c r="G19024" s="14"/>
    </row>
    <row r="19025" spans="7:7">
      <c r="G19025" s="14"/>
    </row>
    <row r="19026" spans="7:7">
      <c r="G19026" s="14"/>
    </row>
    <row r="19027" spans="7:7">
      <c r="G19027" s="14"/>
    </row>
    <row r="19028" spans="7:7">
      <c r="G19028" s="14"/>
    </row>
    <row r="19029" spans="7:7">
      <c r="G19029" s="14"/>
    </row>
    <row r="19030" spans="7:7">
      <c r="G19030" s="14"/>
    </row>
    <row r="19031" spans="7:7">
      <c r="G19031" s="14"/>
    </row>
    <row r="19032" spans="7:7">
      <c r="G19032" s="14"/>
    </row>
    <row r="19033" spans="7:7">
      <c r="G19033" s="14"/>
    </row>
    <row r="19034" spans="7:7">
      <c r="G19034" s="14"/>
    </row>
    <row r="19035" spans="7:7">
      <c r="G19035" s="14"/>
    </row>
    <row r="19036" spans="7:7">
      <c r="G19036" s="14"/>
    </row>
    <row r="19037" spans="7:7">
      <c r="G19037" s="14"/>
    </row>
    <row r="19038" spans="7:7">
      <c r="G19038" s="14"/>
    </row>
    <row r="19039" spans="7:7">
      <c r="G19039" s="14"/>
    </row>
    <row r="19040" spans="7:7">
      <c r="G19040" s="14"/>
    </row>
    <row r="19041" spans="7:7">
      <c r="G19041" s="14"/>
    </row>
    <row r="19042" spans="7:7">
      <c r="G19042" s="14"/>
    </row>
    <row r="19043" spans="7:7">
      <c r="G19043" s="14"/>
    </row>
    <row r="19044" spans="7:7">
      <c r="G19044" s="14"/>
    </row>
    <row r="19045" spans="7:7">
      <c r="G19045" s="14"/>
    </row>
    <row r="19046" spans="7:7">
      <c r="G19046" s="14"/>
    </row>
    <row r="19047" spans="7:7">
      <c r="G19047" s="14"/>
    </row>
    <row r="19048" spans="7:7">
      <c r="G19048" s="14"/>
    </row>
    <row r="19049" spans="7:7">
      <c r="G19049" s="14"/>
    </row>
    <row r="19050" spans="7:7">
      <c r="G19050" s="14"/>
    </row>
    <row r="19051" spans="7:7">
      <c r="G19051" s="14"/>
    </row>
    <row r="19052" spans="7:7">
      <c r="G19052" s="14"/>
    </row>
    <row r="19053" spans="7:7">
      <c r="G19053" s="14"/>
    </row>
    <row r="19054" spans="7:7">
      <c r="G19054" s="14"/>
    </row>
    <row r="19055" spans="7:7">
      <c r="G19055" s="14"/>
    </row>
    <row r="19056" spans="7:7">
      <c r="G19056" s="14"/>
    </row>
    <row r="19057" spans="7:7">
      <c r="G19057" s="14"/>
    </row>
    <row r="19058" spans="7:7">
      <c r="G19058" s="14"/>
    </row>
    <row r="19059" spans="7:7">
      <c r="G19059" s="14"/>
    </row>
    <row r="19060" spans="7:7">
      <c r="G19060" s="14"/>
    </row>
    <row r="19061" spans="7:7">
      <c r="G19061" s="14"/>
    </row>
    <row r="19062" spans="7:7">
      <c r="G19062" s="14"/>
    </row>
    <row r="19063" spans="7:7">
      <c r="G19063" s="14"/>
    </row>
    <row r="19064" spans="7:7">
      <c r="G19064" s="14"/>
    </row>
    <row r="19065" spans="7:7">
      <c r="G19065" s="14"/>
    </row>
    <row r="19066" spans="7:7">
      <c r="G19066" s="14"/>
    </row>
    <row r="19067" spans="7:7">
      <c r="G19067" s="14"/>
    </row>
    <row r="19068" spans="7:7">
      <c r="G19068" s="14"/>
    </row>
    <row r="19069" spans="7:7">
      <c r="G19069" s="14"/>
    </row>
    <row r="19070" spans="7:7">
      <c r="G19070" s="14"/>
    </row>
    <row r="19071" spans="7:7">
      <c r="G19071" s="14"/>
    </row>
    <row r="19072" spans="7:7">
      <c r="G19072" s="14"/>
    </row>
    <row r="19073" spans="7:7">
      <c r="G19073" s="14"/>
    </row>
    <row r="19074" spans="7:7">
      <c r="G19074" s="14"/>
    </row>
    <row r="19075" spans="7:7">
      <c r="G19075" s="14"/>
    </row>
    <row r="19076" spans="7:7">
      <c r="G19076" s="14"/>
    </row>
    <row r="19077" spans="7:7">
      <c r="G19077" s="14"/>
    </row>
    <row r="19078" spans="7:7">
      <c r="G19078" s="14"/>
    </row>
    <row r="19079" spans="7:7">
      <c r="G19079" s="14"/>
    </row>
    <row r="19080" spans="7:7">
      <c r="G19080" s="14"/>
    </row>
    <row r="19081" spans="7:7">
      <c r="G19081" s="14"/>
    </row>
    <row r="19082" spans="7:7">
      <c r="G19082" s="14"/>
    </row>
    <row r="19083" spans="7:7">
      <c r="G19083" s="14"/>
    </row>
    <row r="19084" spans="7:7">
      <c r="G19084" s="14"/>
    </row>
    <row r="19085" spans="7:7">
      <c r="G19085" s="14"/>
    </row>
    <row r="19086" spans="7:7">
      <c r="G19086" s="14"/>
    </row>
    <row r="19087" spans="7:7">
      <c r="G19087" s="14"/>
    </row>
    <row r="19088" spans="7:7">
      <c r="G19088" s="14"/>
    </row>
    <row r="19089" spans="7:7">
      <c r="G19089" s="14"/>
    </row>
    <row r="19090" spans="7:7">
      <c r="G19090" s="14"/>
    </row>
    <row r="19091" spans="7:7">
      <c r="G19091" s="14"/>
    </row>
    <row r="19092" spans="7:7">
      <c r="G19092" s="14"/>
    </row>
    <row r="19093" spans="7:7">
      <c r="G19093" s="14"/>
    </row>
    <row r="19094" spans="7:7">
      <c r="G19094" s="14"/>
    </row>
    <row r="19095" spans="7:7">
      <c r="G19095" s="14"/>
    </row>
    <row r="19096" spans="7:7">
      <c r="G19096" s="14"/>
    </row>
    <row r="19097" spans="7:7">
      <c r="G19097" s="14"/>
    </row>
    <row r="19098" spans="7:7">
      <c r="G19098" s="14"/>
    </row>
    <row r="19099" spans="7:7">
      <c r="G19099" s="14"/>
    </row>
    <row r="19100" spans="7:7">
      <c r="G19100" s="14"/>
    </row>
    <row r="19101" spans="7:7">
      <c r="G19101" s="14"/>
    </row>
    <row r="19102" spans="7:7">
      <c r="G19102" s="14"/>
    </row>
    <row r="19103" spans="7:7">
      <c r="G19103" s="14"/>
    </row>
    <row r="19104" spans="7:7">
      <c r="G19104" s="14"/>
    </row>
    <row r="19105" spans="7:7">
      <c r="G19105" s="14"/>
    </row>
    <row r="19106" spans="7:7">
      <c r="G19106" s="14"/>
    </row>
    <row r="19107" spans="7:7">
      <c r="G19107" s="14"/>
    </row>
    <row r="19108" spans="7:7">
      <c r="G19108" s="14"/>
    </row>
    <row r="19109" spans="7:7">
      <c r="G19109" s="14"/>
    </row>
    <row r="19110" spans="7:7">
      <c r="G19110" s="14"/>
    </row>
    <row r="19111" spans="7:7">
      <c r="G19111" s="14"/>
    </row>
    <row r="19112" spans="7:7">
      <c r="G19112" s="14"/>
    </row>
    <row r="19113" spans="7:7">
      <c r="G19113" s="14"/>
    </row>
    <row r="19114" spans="7:7">
      <c r="G19114" s="14"/>
    </row>
    <row r="19115" spans="7:7">
      <c r="G19115" s="14"/>
    </row>
    <row r="19116" spans="7:7">
      <c r="G19116" s="14"/>
    </row>
    <row r="19117" spans="7:7">
      <c r="G19117" s="14"/>
    </row>
    <row r="19118" spans="7:7">
      <c r="G19118" s="14"/>
    </row>
    <row r="19119" spans="7:7">
      <c r="G19119" s="14"/>
    </row>
    <row r="19120" spans="7:7">
      <c r="G19120" s="14"/>
    </row>
    <row r="19121" spans="7:7">
      <c r="G19121" s="14"/>
    </row>
    <row r="19122" spans="7:7">
      <c r="G19122" s="14"/>
    </row>
    <row r="19123" spans="7:7">
      <c r="G19123" s="14"/>
    </row>
    <row r="19124" spans="7:7">
      <c r="G19124" s="14"/>
    </row>
    <row r="19125" spans="7:7">
      <c r="G19125" s="14"/>
    </row>
    <row r="19126" spans="7:7">
      <c r="G19126" s="14"/>
    </row>
    <row r="19127" spans="7:7">
      <c r="G19127" s="14"/>
    </row>
    <row r="19128" spans="7:7">
      <c r="G19128" s="14"/>
    </row>
    <row r="19129" spans="7:7">
      <c r="G19129" s="14"/>
    </row>
    <row r="19130" spans="7:7">
      <c r="G19130" s="14"/>
    </row>
    <row r="19131" spans="7:7">
      <c r="G19131" s="14"/>
    </row>
    <row r="19132" spans="7:7">
      <c r="G19132" s="14"/>
    </row>
    <row r="19133" spans="7:7">
      <c r="G19133" s="14"/>
    </row>
    <row r="19134" spans="7:7">
      <c r="G19134" s="14"/>
    </row>
    <row r="19135" spans="7:7">
      <c r="G19135" s="14"/>
    </row>
    <row r="19136" spans="7:7">
      <c r="G19136" s="14"/>
    </row>
    <row r="19137" spans="7:7">
      <c r="G19137" s="14"/>
    </row>
    <row r="19138" spans="7:7">
      <c r="G19138" s="14"/>
    </row>
    <row r="19139" spans="7:7">
      <c r="G19139" s="14"/>
    </row>
    <row r="19140" spans="7:7">
      <c r="G19140" s="14"/>
    </row>
    <row r="19141" spans="7:7">
      <c r="G19141" s="14"/>
    </row>
    <row r="19142" spans="7:7">
      <c r="G19142" s="14"/>
    </row>
    <row r="19143" spans="7:7">
      <c r="G19143" s="14"/>
    </row>
    <row r="19144" spans="7:7">
      <c r="G19144" s="14"/>
    </row>
    <row r="19145" spans="7:7">
      <c r="G19145" s="14"/>
    </row>
    <row r="19146" spans="7:7">
      <c r="G19146" s="14"/>
    </row>
    <row r="19147" spans="7:7">
      <c r="G19147" s="14"/>
    </row>
    <row r="19148" spans="7:7">
      <c r="G19148" s="14"/>
    </row>
    <row r="19149" spans="7:7">
      <c r="G19149" s="14"/>
    </row>
    <row r="19150" spans="7:7">
      <c r="G19150" s="14"/>
    </row>
    <row r="19151" spans="7:7">
      <c r="G19151" s="14"/>
    </row>
    <row r="19152" spans="7:7">
      <c r="G19152" s="14"/>
    </row>
    <row r="19153" spans="7:7">
      <c r="G19153" s="14"/>
    </row>
    <row r="19154" spans="7:7">
      <c r="G19154" s="14"/>
    </row>
    <row r="19155" spans="7:7">
      <c r="G19155" s="14"/>
    </row>
    <row r="19156" spans="7:7">
      <c r="G19156" s="14"/>
    </row>
    <row r="19157" spans="7:7">
      <c r="G19157" s="14"/>
    </row>
    <row r="19158" spans="7:7">
      <c r="G19158" s="14"/>
    </row>
    <row r="19159" spans="7:7">
      <c r="G19159" s="14"/>
    </row>
    <row r="19160" spans="7:7">
      <c r="G19160" s="14"/>
    </row>
    <row r="19161" spans="7:7">
      <c r="G19161" s="14"/>
    </row>
    <row r="19162" spans="7:7">
      <c r="G19162" s="14"/>
    </row>
    <row r="19163" spans="7:7">
      <c r="G19163" s="14"/>
    </row>
    <row r="19164" spans="7:7">
      <c r="G19164" s="14"/>
    </row>
    <row r="19165" spans="7:7">
      <c r="G19165" s="14"/>
    </row>
    <row r="19166" spans="7:7">
      <c r="G19166" s="14"/>
    </row>
    <row r="19167" spans="7:7">
      <c r="G19167" s="14"/>
    </row>
    <row r="19168" spans="7:7">
      <c r="G19168" s="14"/>
    </row>
    <row r="19169" spans="7:7">
      <c r="G19169" s="14"/>
    </row>
    <row r="19170" spans="7:7">
      <c r="G19170" s="14"/>
    </row>
    <row r="19171" spans="7:7">
      <c r="G19171" s="14"/>
    </row>
    <row r="19172" spans="7:7">
      <c r="G19172" s="14"/>
    </row>
    <row r="19173" spans="7:7">
      <c r="G19173" s="14"/>
    </row>
    <row r="19174" spans="7:7">
      <c r="G19174" s="14"/>
    </row>
    <row r="19175" spans="7:7">
      <c r="G19175" s="14"/>
    </row>
    <row r="19176" spans="7:7">
      <c r="G19176" s="14"/>
    </row>
    <row r="19177" spans="7:7">
      <c r="G19177" s="14"/>
    </row>
    <row r="19178" spans="7:7">
      <c r="G19178" s="14"/>
    </row>
    <row r="19179" spans="7:7">
      <c r="G19179" s="14"/>
    </row>
    <row r="19180" spans="7:7">
      <c r="G19180" s="14"/>
    </row>
    <row r="19181" spans="7:7">
      <c r="G19181" s="14"/>
    </row>
    <row r="19182" spans="7:7">
      <c r="G19182" s="14"/>
    </row>
    <row r="19183" spans="7:7">
      <c r="G19183" s="14"/>
    </row>
    <row r="19184" spans="7:7">
      <c r="G19184" s="14"/>
    </row>
    <row r="19185" spans="7:7">
      <c r="G19185" s="14"/>
    </row>
    <row r="19186" spans="7:7">
      <c r="G19186" s="14"/>
    </row>
    <row r="19187" spans="7:7">
      <c r="G19187" s="14"/>
    </row>
    <row r="19188" spans="7:7">
      <c r="G19188" s="14"/>
    </row>
    <row r="19189" spans="7:7">
      <c r="G19189" s="14"/>
    </row>
    <row r="19190" spans="7:7">
      <c r="G19190" s="14"/>
    </row>
    <row r="19191" spans="7:7">
      <c r="G19191" s="14"/>
    </row>
    <row r="19192" spans="7:7">
      <c r="G19192" s="14"/>
    </row>
    <row r="19193" spans="7:7">
      <c r="G19193" s="14"/>
    </row>
    <row r="19194" spans="7:7">
      <c r="G19194" s="14"/>
    </row>
    <row r="19195" spans="7:7">
      <c r="G19195" s="14"/>
    </row>
    <row r="19196" spans="7:7">
      <c r="G19196" s="14"/>
    </row>
    <row r="19197" spans="7:7">
      <c r="G19197" s="14"/>
    </row>
    <row r="19198" spans="7:7">
      <c r="G19198" s="14"/>
    </row>
    <row r="19199" spans="7:7">
      <c r="G19199" s="14"/>
    </row>
    <row r="19200" spans="7:7">
      <c r="G19200" s="14"/>
    </row>
    <row r="19201" spans="7:7">
      <c r="G19201" s="14"/>
    </row>
    <row r="19202" spans="7:7">
      <c r="G19202" s="14"/>
    </row>
    <row r="19203" spans="7:7">
      <c r="G19203" s="14"/>
    </row>
    <row r="19204" spans="7:7">
      <c r="G19204" s="14"/>
    </row>
    <row r="19205" spans="7:7">
      <c r="G19205" s="14"/>
    </row>
    <row r="19206" spans="7:7">
      <c r="G19206" s="14"/>
    </row>
    <row r="19207" spans="7:7">
      <c r="G19207" s="14"/>
    </row>
    <row r="19208" spans="7:7">
      <c r="G19208" s="14"/>
    </row>
    <row r="19209" spans="7:7">
      <c r="G19209" s="14"/>
    </row>
    <row r="19210" spans="7:7">
      <c r="G19210" s="14"/>
    </row>
    <row r="19211" spans="7:7">
      <c r="G19211" s="14"/>
    </row>
    <row r="19212" spans="7:7">
      <c r="G19212" s="14"/>
    </row>
    <row r="19213" spans="7:7">
      <c r="G19213" s="14"/>
    </row>
    <row r="19214" spans="7:7">
      <c r="G19214" s="14"/>
    </row>
    <row r="19215" spans="7:7">
      <c r="G19215" s="14"/>
    </row>
    <row r="19216" spans="7:7">
      <c r="G19216" s="14"/>
    </row>
    <row r="19217" spans="7:7">
      <c r="G19217" s="14"/>
    </row>
    <row r="19218" spans="7:7">
      <c r="G19218" s="14"/>
    </row>
    <row r="19219" spans="7:7">
      <c r="G19219" s="14"/>
    </row>
    <row r="19220" spans="7:7">
      <c r="G19220" s="14"/>
    </row>
    <row r="19221" spans="7:7">
      <c r="G19221" s="14"/>
    </row>
    <row r="19222" spans="7:7">
      <c r="G19222" s="14"/>
    </row>
    <row r="19223" spans="7:7">
      <c r="G19223" s="14"/>
    </row>
    <row r="19224" spans="7:7">
      <c r="G19224" s="14"/>
    </row>
    <row r="19225" spans="7:7">
      <c r="G19225" s="14"/>
    </row>
    <row r="19226" spans="7:7">
      <c r="G19226" s="14"/>
    </row>
    <row r="19227" spans="7:7">
      <c r="G19227" s="14"/>
    </row>
    <row r="19228" spans="7:7">
      <c r="G19228" s="14"/>
    </row>
    <row r="19229" spans="7:7">
      <c r="G19229" s="14"/>
    </row>
    <row r="19230" spans="7:7">
      <c r="G19230" s="14"/>
    </row>
    <row r="19231" spans="7:7">
      <c r="G19231" s="14"/>
    </row>
    <row r="19232" spans="7:7">
      <c r="G19232" s="14"/>
    </row>
    <row r="19233" spans="7:7">
      <c r="G19233" s="14"/>
    </row>
    <row r="19234" spans="7:7">
      <c r="G19234" s="14"/>
    </row>
    <row r="19235" spans="7:7">
      <c r="G19235" s="14"/>
    </row>
    <row r="19236" spans="7:7">
      <c r="G19236" s="14"/>
    </row>
    <row r="19237" spans="7:7">
      <c r="G19237" s="14"/>
    </row>
    <row r="19238" spans="7:7">
      <c r="G19238" s="14"/>
    </row>
    <row r="19239" spans="7:7">
      <c r="G19239" s="14"/>
    </row>
    <row r="19240" spans="7:7">
      <c r="G19240" s="14"/>
    </row>
    <row r="19241" spans="7:7">
      <c r="G19241" s="14"/>
    </row>
    <row r="19242" spans="7:7">
      <c r="G19242" s="14"/>
    </row>
    <row r="19243" spans="7:7">
      <c r="G19243" s="14"/>
    </row>
    <row r="19244" spans="7:7">
      <c r="G19244" s="14"/>
    </row>
    <row r="19245" spans="7:7">
      <c r="G19245" s="14"/>
    </row>
    <row r="19246" spans="7:7">
      <c r="G19246" s="14"/>
    </row>
    <row r="19247" spans="7:7">
      <c r="G19247" s="14"/>
    </row>
    <row r="19248" spans="7:7">
      <c r="G19248" s="14"/>
    </row>
    <row r="19249" spans="7:7">
      <c r="G19249" s="14"/>
    </row>
    <row r="19250" spans="7:7">
      <c r="G19250" s="14"/>
    </row>
    <row r="19251" spans="7:7">
      <c r="G19251" s="14"/>
    </row>
    <row r="19252" spans="7:7">
      <c r="G19252" s="14"/>
    </row>
    <row r="19253" spans="7:7">
      <c r="G19253" s="14"/>
    </row>
    <row r="19254" spans="7:7">
      <c r="G19254" s="14"/>
    </row>
    <row r="19255" spans="7:7">
      <c r="G19255" s="14"/>
    </row>
    <row r="19256" spans="7:7">
      <c r="G19256" s="14"/>
    </row>
    <row r="19257" spans="7:7">
      <c r="G19257" s="14"/>
    </row>
    <row r="19258" spans="7:7">
      <c r="G19258" s="14"/>
    </row>
    <row r="19259" spans="7:7">
      <c r="G19259" s="14"/>
    </row>
    <row r="19260" spans="7:7">
      <c r="G19260" s="14"/>
    </row>
    <row r="19261" spans="7:7">
      <c r="G19261" s="14"/>
    </row>
    <row r="19262" spans="7:7">
      <c r="G19262" s="14"/>
    </row>
    <row r="19263" spans="7:7">
      <c r="G19263" s="14"/>
    </row>
    <row r="19264" spans="7:7">
      <c r="G19264" s="14"/>
    </row>
    <row r="19265" spans="7:7">
      <c r="G19265" s="14"/>
    </row>
    <row r="19266" spans="7:7">
      <c r="G19266" s="14"/>
    </row>
    <row r="19267" spans="7:7">
      <c r="G19267" s="14"/>
    </row>
    <row r="19268" spans="7:7">
      <c r="G19268" s="14"/>
    </row>
    <row r="19269" spans="7:7">
      <c r="G19269" s="14"/>
    </row>
    <row r="19270" spans="7:7">
      <c r="G19270" s="14"/>
    </row>
    <row r="19271" spans="7:7">
      <c r="G19271" s="14"/>
    </row>
    <row r="19272" spans="7:7">
      <c r="G19272" s="14"/>
    </row>
    <row r="19273" spans="7:7">
      <c r="G19273" s="14"/>
    </row>
    <row r="19274" spans="7:7">
      <c r="G19274" s="14"/>
    </row>
    <row r="19275" spans="7:7">
      <c r="G19275" s="14"/>
    </row>
    <row r="19276" spans="7:7">
      <c r="G19276" s="14"/>
    </row>
    <row r="19277" spans="7:7">
      <c r="G19277" s="14"/>
    </row>
    <row r="19278" spans="7:7">
      <c r="G19278" s="14"/>
    </row>
    <row r="19279" spans="7:7">
      <c r="G19279" s="14"/>
    </row>
    <row r="19280" spans="7:7">
      <c r="G19280" s="14"/>
    </row>
    <row r="19281" spans="7:7">
      <c r="G19281" s="14"/>
    </row>
    <row r="19282" spans="7:7">
      <c r="G19282" s="14"/>
    </row>
    <row r="19283" spans="7:7">
      <c r="G19283" s="14"/>
    </row>
    <row r="19284" spans="7:7">
      <c r="G19284" s="14"/>
    </row>
    <row r="19285" spans="7:7">
      <c r="G19285" s="14"/>
    </row>
    <row r="19286" spans="7:7">
      <c r="G19286" s="14"/>
    </row>
    <row r="19287" spans="7:7">
      <c r="G19287" s="14"/>
    </row>
    <row r="19288" spans="7:7">
      <c r="G19288" s="14"/>
    </row>
    <row r="19289" spans="7:7">
      <c r="G19289" s="14"/>
    </row>
    <row r="19290" spans="7:7">
      <c r="G19290" s="14"/>
    </row>
    <row r="19291" spans="7:7">
      <c r="G19291" s="14"/>
    </row>
    <row r="19292" spans="7:7">
      <c r="G19292" s="14"/>
    </row>
    <row r="19293" spans="7:7">
      <c r="G19293" s="14"/>
    </row>
    <row r="19294" spans="7:7">
      <c r="G19294" s="14"/>
    </row>
    <row r="19295" spans="7:7">
      <c r="G19295" s="14"/>
    </row>
    <row r="19296" spans="7:7">
      <c r="G19296" s="14"/>
    </row>
    <row r="19297" spans="7:7">
      <c r="G19297" s="14"/>
    </row>
    <row r="19298" spans="7:7">
      <c r="G19298" s="14"/>
    </row>
    <row r="19299" spans="7:7">
      <c r="G19299" s="14"/>
    </row>
    <row r="19300" spans="7:7">
      <c r="G19300" s="14"/>
    </row>
    <row r="19301" spans="7:7">
      <c r="G19301" s="14"/>
    </row>
    <row r="19302" spans="7:7">
      <c r="G19302" s="14"/>
    </row>
    <row r="19303" spans="7:7">
      <c r="G19303" s="14"/>
    </row>
    <row r="19304" spans="7:7">
      <c r="G19304" s="14"/>
    </row>
    <row r="19305" spans="7:7">
      <c r="G19305" s="14"/>
    </row>
    <row r="19306" spans="7:7">
      <c r="G19306" s="14"/>
    </row>
    <row r="19307" spans="7:7">
      <c r="G19307" s="14"/>
    </row>
    <row r="19308" spans="7:7">
      <c r="G19308" s="14"/>
    </row>
    <row r="19309" spans="7:7">
      <c r="G19309" s="14"/>
    </row>
    <row r="19310" spans="7:7">
      <c r="G19310" s="14"/>
    </row>
    <row r="19311" spans="7:7">
      <c r="G19311" s="14"/>
    </row>
    <row r="19312" spans="7:7">
      <c r="G19312" s="14"/>
    </row>
    <row r="19313" spans="7:7">
      <c r="G19313" s="14"/>
    </row>
    <row r="19314" spans="7:7">
      <c r="G19314" s="14"/>
    </row>
    <row r="19315" spans="7:7">
      <c r="G19315" s="14"/>
    </row>
    <row r="19316" spans="7:7">
      <c r="G19316" s="14"/>
    </row>
    <row r="19317" spans="7:7">
      <c r="G19317" s="14"/>
    </row>
    <row r="19318" spans="7:7">
      <c r="G19318" s="14"/>
    </row>
    <row r="19319" spans="7:7">
      <c r="G19319" s="14"/>
    </row>
    <row r="19320" spans="7:7">
      <c r="G19320" s="14"/>
    </row>
    <row r="19321" spans="7:7">
      <c r="G19321" s="14"/>
    </row>
    <row r="19322" spans="7:7">
      <c r="G19322" s="14"/>
    </row>
    <row r="19323" spans="7:7">
      <c r="G19323" s="14"/>
    </row>
    <row r="19324" spans="7:7">
      <c r="G19324" s="14"/>
    </row>
    <row r="19325" spans="7:7">
      <c r="G19325" s="14"/>
    </row>
    <row r="19326" spans="7:7">
      <c r="G19326" s="14"/>
    </row>
    <row r="19327" spans="7:7">
      <c r="G19327" s="14"/>
    </row>
    <row r="19328" spans="7:7">
      <c r="G19328" s="14"/>
    </row>
    <row r="19329" spans="7:7">
      <c r="G19329" s="14"/>
    </row>
    <row r="19330" spans="7:7">
      <c r="G19330" s="14"/>
    </row>
    <row r="19331" spans="7:7">
      <c r="G19331" s="14"/>
    </row>
    <row r="19332" spans="7:7">
      <c r="G19332" s="14"/>
    </row>
    <row r="19333" spans="7:7">
      <c r="G19333" s="14"/>
    </row>
    <row r="19334" spans="7:7">
      <c r="G19334" s="14"/>
    </row>
    <row r="19335" spans="7:7">
      <c r="G19335" s="14"/>
    </row>
    <row r="19336" spans="7:7">
      <c r="G19336" s="14"/>
    </row>
    <row r="19337" spans="7:7">
      <c r="G19337" s="14"/>
    </row>
    <row r="19338" spans="7:7">
      <c r="G19338" s="14"/>
    </row>
    <row r="19339" spans="7:7">
      <c r="G19339" s="14"/>
    </row>
    <row r="19340" spans="7:7">
      <c r="G19340" s="14"/>
    </row>
    <row r="19341" spans="7:7">
      <c r="G19341" s="14"/>
    </row>
    <row r="19342" spans="7:7">
      <c r="G19342" s="14"/>
    </row>
    <row r="19343" spans="7:7">
      <c r="G19343" s="14"/>
    </row>
    <row r="19344" spans="7:7">
      <c r="G19344" s="14"/>
    </row>
    <row r="19345" spans="7:7">
      <c r="G19345" s="14"/>
    </row>
    <row r="19346" spans="7:7">
      <c r="G19346" s="14"/>
    </row>
    <row r="19347" spans="7:7">
      <c r="G19347" s="14"/>
    </row>
    <row r="19348" spans="7:7">
      <c r="G19348" s="14"/>
    </row>
    <row r="19349" spans="7:7">
      <c r="G19349" s="14"/>
    </row>
    <row r="19350" spans="7:7">
      <c r="G19350" s="14"/>
    </row>
    <row r="19351" spans="7:7">
      <c r="G19351" s="14"/>
    </row>
    <row r="19352" spans="7:7">
      <c r="G19352" s="14"/>
    </row>
    <row r="19353" spans="7:7">
      <c r="G19353" s="14"/>
    </row>
    <row r="19354" spans="7:7">
      <c r="G19354" s="14"/>
    </row>
    <row r="19355" spans="7:7">
      <c r="G19355" s="14"/>
    </row>
    <row r="19356" spans="7:7">
      <c r="G19356" s="14"/>
    </row>
    <row r="19357" spans="7:7">
      <c r="G19357" s="14"/>
    </row>
    <row r="19358" spans="7:7">
      <c r="G19358" s="14"/>
    </row>
    <row r="19359" spans="7:7">
      <c r="G19359" s="14"/>
    </row>
    <row r="19360" spans="7:7">
      <c r="G19360" s="14"/>
    </row>
    <row r="19361" spans="7:7">
      <c r="G19361" s="14"/>
    </row>
    <row r="19362" spans="7:7">
      <c r="G19362" s="14"/>
    </row>
    <row r="19363" spans="7:7">
      <c r="G19363" s="14"/>
    </row>
    <row r="19364" spans="7:7">
      <c r="G19364" s="14"/>
    </row>
    <row r="19365" spans="7:7">
      <c r="G19365" s="14"/>
    </row>
    <row r="19366" spans="7:7">
      <c r="G19366" s="14"/>
    </row>
    <row r="19367" spans="7:7">
      <c r="G19367" s="14"/>
    </row>
    <row r="19368" spans="7:7">
      <c r="G19368" s="14"/>
    </row>
    <row r="19369" spans="7:7">
      <c r="G19369" s="14"/>
    </row>
    <row r="19370" spans="7:7">
      <c r="G19370" s="14"/>
    </row>
    <row r="19371" spans="7:7">
      <c r="G19371" s="14"/>
    </row>
    <row r="19372" spans="7:7">
      <c r="G19372" s="14"/>
    </row>
    <row r="19373" spans="7:7">
      <c r="G19373" s="14"/>
    </row>
    <row r="19374" spans="7:7">
      <c r="G19374" s="14"/>
    </row>
    <row r="19375" spans="7:7">
      <c r="G19375" s="14"/>
    </row>
    <row r="19376" spans="7:7">
      <c r="G19376" s="14"/>
    </row>
    <row r="19377" spans="7:7">
      <c r="G19377" s="14"/>
    </row>
    <row r="19378" spans="7:7">
      <c r="G19378" s="14"/>
    </row>
    <row r="19379" spans="7:7">
      <c r="G19379" s="14"/>
    </row>
    <row r="19380" spans="7:7">
      <c r="G19380" s="14"/>
    </row>
    <row r="19381" spans="7:7">
      <c r="G19381" s="14"/>
    </row>
    <row r="19382" spans="7:7">
      <c r="G19382" s="14"/>
    </row>
    <row r="19383" spans="7:7">
      <c r="G19383" s="14"/>
    </row>
    <row r="19384" spans="7:7">
      <c r="G19384" s="14"/>
    </row>
    <row r="19385" spans="7:7">
      <c r="G19385" s="14"/>
    </row>
    <row r="19386" spans="7:7">
      <c r="G19386" s="14"/>
    </row>
    <row r="19387" spans="7:7">
      <c r="G19387" s="14"/>
    </row>
    <row r="19388" spans="7:7">
      <c r="G19388" s="14"/>
    </row>
    <row r="19389" spans="7:7">
      <c r="G19389" s="14"/>
    </row>
    <row r="19390" spans="7:7">
      <c r="G19390" s="14"/>
    </row>
    <row r="19391" spans="7:7">
      <c r="G19391" s="14"/>
    </row>
    <row r="19392" spans="7:7">
      <c r="G19392" s="14"/>
    </row>
    <row r="19393" spans="7:7">
      <c r="G19393" s="14"/>
    </row>
    <row r="19394" spans="7:7">
      <c r="G19394" s="14"/>
    </row>
    <row r="19395" spans="7:7">
      <c r="G19395" s="14"/>
    </row>
    <row r="19396" spans="7:7">
      <c r="G19396" s="14"/>
    </row>
    <row r="19397" spans="7:7">
      <c r="G19397" s="14"/>
    </row>
    <row r="19398" spans="7:7">
      <c r="G19398" s="14"/>
    </row>
    <row r="19399" spans="7:7">
      <c r="G19399" s="14"/>
    </row>
    <row r="19400" spans="7:7">
      <c r="G19400" s="14"/>
    </row>
    <row r="19401" spans="7:7">
      <c r="G19401" s="14"/>
    </row>
    <row r="19402" spans="7:7">
      <c r="G19402" s="14"/>
    </row>
    <row r="19403" spans="7:7">
      <c r="G19403" s="14"/>
    </row>
    <row r="19404" spans="7:7">
      <c r="G19404" s="14"/>
    </row>
    <row r="19405" spans="7:7">
      <c r="G19405" s="14"/>
    </row>
    <row r="19406" spans="7:7">
      <c r="G19406" s="14"/>
    </row>
    <row r="19407" spans="7:7">
      <c r="G19407" s="14"/>
    </row>
    <row r="19408" spans="7:7">
      <c r="G19408" s="14"/>
    </row>
    <row r="19409" spans="7:7">
      <c r="G19409" s="14"/>
    </row>
    <row r="19410" spans="7:7">
      <c r="G19410" s="14"/>
    </row>
    <row r="19411" spans="7:7">
      <c r="G19411" s="14"/>
    </row>
    <row r="19412" spans="7:7">
      <c r="G19412" s="14"/>
    </row>
    <row r="19413" spans="7:7">
      <c r="G19413" s="14"/>
    </row>
    <row r="19414" spans="7:7">
      <c r="G19414" s="14"/>
    </row>
    <row r="19415" spans="7:7">
      <c r="G19415" s="14"/>
    </row>
    <row r="19416" spans="7:7">
      <c r="G19416" s="14"/>
    </row>
    <row r="19417" spans="7:7">
      <c r="G19417" s="14"/>
    </row>
    <row r="19418" spans="7:7">
      <c r="G19418" s="14"/>
    </row>
    <row r="19419" spans="7:7">
      <c r="G19419" s="14"/>
    </row>
    <row r="19420" spans="7:7">
      <c r="G19420" s="14"/>
    </row>
    <row r="19421" spans="7:7">
      <c r="G19421" s="14"/>
    </row>
    <row r="19422" spans="7:7">
      <c r="G19422" s="14"/>
    </row>
    <row r="19423" spans="7:7">
      <c r="G19423" s="14"/>
    </row>
    <row r="19424" spans="7:7">
      <c r="G19424" s="14"/>
    </row>
    <row r="19425" spans="7:7">
      <c r="G19425" s="14"/>
    </row>
    <row r="19426" spans="7:7">
      <c r="G19426" s="14"/>
    </row>
    <row r="19427" spans="7:7">
      <c r="G19427" s="14"/>
    </row>
    <row r="19428" spans="7:7">
      <c r="G19428" s="14"/>
    </row>
    <row r="19429" spans="7:7">
      <c r="G19429" s="14"/>
    </row>
    <row r="19430" spans="7:7">
      <c r="G19430" s="14"/>
    </row>
    <row r="19431" spans="7:7">
      <c r="G19431" s="14"/>
    </row>
    <row r="19432" spans="7:7">
      <c r="G19432" s="14"/>
    </row>
    <row r="19433" spans="7:7">
      <c r="G19433" s="14"/>
    </row>
    <row r="19434" spans="7:7">
      <c r="G19434" s="14"/>
    </row>
    <row r="19435" spans="7:7">
      <c r="G19435" s="14"/>
    </row>
    <row r="19436" spans="7:7">
      <c r="G19436" s="14"/>
    </row>
    <row r="19437" spans="7:7">
      <c r="G19437" s="14"/>
    </row>
    <row r="19438" spans="7:7">
      <c r="G19438" s="14"/>
    </row>
    <row r="19439" spans="7:7">
      <c r="G19439" s="14"/>
    </row>
    <row r="19440" spans="7:7">
      <c r="G19440" s="14"/>
    </row>
    <row r="19441" spans="7:7">
      <c r="G19441" s="14"/>
    </row>
    <row r="19442" spans="7:7">
      <c r="G19442" s="14"/>
    </row>
    <row r="19443" spans="7:7">
      <c r="G19443" s="14"/>
    </row>
    <row r="19444" spans="7:7">
      <c r="G19444" s="14"/>
    </row>
    <row r="19445" spans="7:7">
      <c r="G19445" s="14"/>
    </row>
    <row r="19446" spans="7:7">
      <c r="G19446" s="14"/>
    </row>
    <row r="19447" spans="7:7">
      <c r="G19447" s="14"/>
    </row>
    <row r="19448" spans="7:7">
      <c r="G19448" s="14"/>
    </row>
    <row r="19449" spans="7:7">
      <c r="G19449" s="14"/>
    </row>
    <row r="19450" spans="7:7">
      <c r="G19450" s="14"/>
    </row>
    <row r="19451" spans="7:7">
      <c r="G19451" s="14"/>
    </row>
    <row r="19452" spans="7:7">
      <c r="G19452" s="14"/>
    </row>
    <row r="19453" spans="7:7">
      <c r="G19453" s="14"/>
    </row>
    <row r="19454" spans="7:7">
      <c r="G19454" s="14"/>
    </row>
    <row r="19455" spans="7:7">
      <c r="G19455" s="14"/>
    </row>
    <row r="19456" spans="7:7">
      <c r="G19456" s="14"/>
    </row>
    <row r="19457" spans="7:7">
      <c r="G19457" s="14"/>
    </row>
    <row r="19458" spans="7:7">
      <c r="G19458" s="14"/>
    </row>
    <row r="19459" spans="7:7">
      <c r="G19459" s="14"/>
    </row>
    <row r="19460" spans="7:7">
      <c r="G19460" s="14"/>
    </row>
    <row r="19461" spans="7:7">
      <c r="G19461" s="14"/>
    </row>
    <row r="19462" spans="7:7">
      <c r="G19462" s="14"/>
    </row>
    <row r="19463" spans="7:7">
      <c r="G19463" s="14"/>
    </row>
    <row r="19464" spans="7:7">
      <c r="G19464" s="14"/>
    </row>
    <row r="19465" spans="7:7">
      <c r="G19465" s="14"/>
    </row>
    <row r="19466" spans="7:7">
      <c r="G19466" s="14"/>
    </row>
    <row r="19467" spans="7:7">
      <c r="G19467" s="14"/>
    </row>
    <row r="19468" spans="7:7">
      <c r="G19468" s="14"/>
    </row>
    <row r="19469" spans="7:7">
      <c r="G19469" s="14"/>
    </row>
    <row r="19470" spans="7:7">
      <c r="G19470" s="14"/>
    </row>
    <row r="19471" spans="7:7">
      <c r="G19471" s="14"/>
    </row>
    <row r="19472" spans="7:7">
      <c r="G19472" s="14"/>
    </row>
    <row r="19473" spans="7:7">
      <c r="G19473" s="14"/>
    </row>
    <row r="19474" spans="7:7">
      <c r="G19474" s="14"/>
    </row>
    <row r="19475" spans="7:7">
      <c r="G19475" s="14"/>
    </row>
    <row r="19476" spans="7:7">
      <c r="G19476" s="14"/>
    </row>
    <row r="19477" spans="7:7">
      <c r="G19477" s="14"/>
    </row>
    <row r="19478" spans="7:7">
      <c r="G19478" s="14"/>
    </row>
    <row r="19479" spans="7:7">
      <c r="G19479" s="14"/>
    </row>
    <row r="19480" spans="7:7">
      <c r="G19480" s="14"/>
    </row>
    <row r="19481" spans="7:7">
      <c r="G19481" s="14"/>
    </row>
    <row r="19482" spans="7:7">
      <c r="G19482" s="14"/>
    </row>
    <row r="19483" spans="7:7">
      <c r="G19483" s="14"/>
    </row>
    <row r="19484" spans="7:7">
      <c r="G19484" s="14"/>
    </row>
    <row r="19485" spans="7:7">
      <c r="G19485" s="14"/>
    </row>
    <row r="19486" spans="7:7">
      <c r="G19486" s="14"/>
    </row>
    <row r="19487" spans="7:7">
      <c r="G19487" s="14"/>
    </row>
    <row r="19488" spans="7:7">
      <c r="G19488" s="14"/>
    </row>
    <row r="19489" spans="7:7">
      <c r="G19489" s="14"/>
    </row>
    <row r="19490" spans="7:7">
      <c r="G19490" s="14"/>
    </row>
    <row r="19491" spans="7:7">
      <c r="G19491" s="14"/>
    </row>
    <row r="19492" spans="7:7">
      <c r="G19492" s="14"/>
    </row>
    <row r="19493" spans="7:7">
      <c r="G19493" s="14"/>
    </row>
    <row r="19494" spans="7:7">
      <c r="G19494" s="14"/>
    </row>
    <row r="19495" spans="7:7">
      <c r="G19495" s="14"/>
    </row>
    <row r="19496" spans="7:7">
      <c r="G19496" s="14"/>
    </row>
    <row r="19497" spans="7:7">
      <c r="G19497" s="14"/>
    </row>
    <row r="19498" spans="7:7">
      <c r="G19498" s="14"/>
    </row>
    <row r="19499" spans="7:7">
      <c r="G19499" s="14"/>
    </row>
    <row r="19500" spans="7:7">
      <c r="G19500" s="14"/>
    </row>
    <row r="19501" spans="7:7">
      <c r="G19501" s="14"/>
    </row>
    <row r="19502" spans="7:7">
      <c r="G19502" s="14"/>
    </row>
    <row r="19503" spans="7:7">
      <c r="G19503" s="14"/>
    </row>
    <row r="19504" spans="7:7">
      <c r="G19504" s="14"/>
    </row>
    <row r="19505" spans="7:7">
      <c r="G19505" s="14"/>
    </row>
    <row r="19506" spans="7:7">
      <c r="G19506" s="14"/>
    </row>
    <row r="19507" spans="7:7">
      <c r="G19507" s="14"/>
    </row>
    <row r="19508" spans="7:7">
      <c r="G19508" s="14"/>
    </row>
    <row r="19509" spans="7:7">
      <c r="G19509" s="14"/>
    </row>
    <row r="19510" spans="7:7">
      <c r="G19510" s="14"/>
    </row>
    <row r="19511" spans="7:7">
      <c r="G19511" s="14"/>
    </row>
    <row r="19512" spans="7:7">
      <c r="G19512" s="14"/>
    </row>
    <row r="19513" spans="7:7">
      <c r="G19513" s="14"/>
    </row>
    <row r="19514" spans="7:7">
      <c r="G19514" s="14"/>
    </row>
    <row r="19515" spans="7:7">
      <c r="G19515" s="14"/>
    </row>
    <row r="19516" spans="7:7">
      <c r="G19516" s="14"/>
    </row>
    <row r="19517" spans="7:7">
      <c r="G19517" s="14"/>
    </row>
    <row r="19518" spans="7:7">
      <c r="G19518" s="14"/>
    </row>
    <row r="19519" spans="7:7">
      <c r="G19519" s="14"/>
    </row>
    <row r="19520" spans="7:7">
      <c r="G19520" s="14"/>
    </row>
    <row r="19521" spans="7:7">
      <c r="G19521" s="14"/>
    </row>
    <row r="19522" spans="7:7">
      <c r="G19522" s="14"/>
    </row>
    <row r="19523" spans="7:7">
      <c r="G19523" s="14"/>
    </row>
    <row r="19524" spans="7:7">
      <c r="G19524" s="14"/>
    </row>
    <row r="19525" spans="7:7">
      <c r="G19525" s="14"/>
    </row>
    <row r="19526" spans="7:7">
      <c r="G19526" s="14"/>
    </row>
    <row r="19527" spans="7:7">
      <c r="G19527" s="14"/>
    </row>
    <row r="19528" spans="7:7">
      <c r="G19528" s="14"/>
    </row>
    <row r="19529" spans="7:7">
      <c r="G19529" s="14"/>
    </row>
    <row r="19530" spans="7:7">
      <c r="G19530" s="14"/>
    </row>
    <row r="19531" spans="7:7">
      <c r="G19531" s="14"/>
    </row>
    <row r="19532" spans="7:7">
      <c r="G19532" s="14"/>
    </row>
    <row r="19533" spans="7:7">
      <c r="G19533" s="14"/>
    </row>
    <row r="19534" spans="7:7">
      <c r="G19534" s="14"/>
    </row>
    <row r="19535" spans="7:7">
      <c r="G19535" s="14"/>
    </row>
    <row r="19536" spans="7:7">
      <c r="G19536" s="14"/>
    </row>
    <row r="19537" spans="7:7">
      <c r="G19537" s="14"/>
    </row>
    <row r="19538" spans="7:7">
      <c r="G19538" s="14"/>
    </row>
    <row r="19539" spans="7:7">
      <c r="G19539" s="14"/>
    </row>
    <row r="19540" spans="7:7">
      <c r="G19540" s="14"/>
    </row>
    <row r="19541" spans="7:7">
      <c r="G19541" s="14"/>
    </row>
    <row r="19542" spans="7:7">
      <c r="G19542" s="14"/>
    </row>
    <row r="19543" spans="7:7">
      <c r="G19543" s="14"/>
    </row>
    <row r="19544" spans="7:7">
      <c r="G19544" s="14"/>
    </row>
    <row r="19545" spans="7:7">
      <c r="G19545" s="14"/>
    </row>
    <row r="19546" spans="7:7">
      <c r="G19546" s="14"/>
    </row>
    <row r="19547" spans="7:7">
      <c r="G19547" s="14"/>
    </row>
    <row r="19548" spans="7:7">
      <c r="G19548" s="14"/>
    </row>
    <row r="19549" spans="7:7">
      <c r="G19549" s="14"/>
    </row>
    <row r="19550" spans="7:7">
      <c r="G19550" s="14"/>
    </row>
    <row r="19551" spans="7:7">
      <c r="G19551" s="14"/>
    </row>
    <row r="19552" spans="7:7">
      <c r="G19552" s="14"/>
    </row>
    <row r="19553" spans="7:7">
      <c r="G19553" s="14"/>
    </row>
    <row r="19554" spans="7:7">
      <c r="G19554" s="14"/>
    </row>
    <row r="19555" spans="7:7">
      <c r="G19555" s="14"/>
    </row>
    <row r="19556" spans="7:7">
      <c r="G19556" s="14"/>
    </row>
    <row r="19557" spans="7:7">
      <c r="G19557" s="14"/>
    </row>
    <row r="19558" spans="7:7">
      <c r="G19558" s="14"/>
    </row>
    <row r="19559" spans="7:7">
      <c r="G19559" s="14"/>
    </row>
    <row r="19560" spans="7:7">
      <c r="G19560" s="14"/>
    </row>
    <row r="19561" spans="7:7">
      <c r="G19561" s="14"/>
    </row>
    <row r="19562" spans="7:7">
      <c r="G19562" s="14"/>
    </row>
    <row r="19563" spans="7:7">
      <c r="G19563" s="14"/>
    </row>
    <row r="19564" spans="7:7">
      <c r="G19564" s="14"/>
    </row>
    <row r="19565" spans="7:7">
      <c r="G19565" s="14"/>
    </row>
    <row r="19566" spans="7:7">
      <c r="G19566" s="14"/>
    </row>
    <row r="19567" spans="7:7">
      <c r="G19567" s="14"/>
    </row>
    <row r="19568" spans="7:7">
      <c r="G19568" s="14"/>
    </row>
    <row r="19569" spans="7:7">
      <c r="G19569" s="14"/>
    </row>
    <row r="19570" spans="7:7">
      <c r="G19570" s="14"/>
    </row>
    <row r="19571" spans="7:7">
      <c r="G19571" s="14"/>
    </row>
    <row r="19572" spans="7:7">
      <c r="G19572" s="14"/>
    </row>
    <row r="19573" spans="7:7">
      <c r="G19573" s="14"/>
    </row>
    <row r="19574" spans="7:7">
      <c r="G19574" s="14"/>
    </row>
    <row r="19575" spans="7:7">
      <c r="G19575" s="14"/>
    </row>
    <row r="19576" spans="7:7">
      <c r="G19576" s="14"/>
    </row>
    <row r="19577" spans="7:7">
      <c r="G19577" s="14"/>
    </row>
    <row r="19578" spans="7:7">
      <c r="G19578" s="14"/>
    </row>
    <row r="19579" spans="7:7">
      <c r="G19579" s="14"/>
    </row>
    <row r="19580" spans="7:7">
      <c r="G19580" s="14"/>
    </row>
    <row r="19581" spans="7:7">
      <c r="G19581" s="14"/>
    </row>
    <row r="19582" spans="7:7">
      <c r="G19582" s="14"/>
    </row>
    <row r="19583" spans="7:7">
      <c r="G19583" s="14"/>
    </row>
    <row r="19584" spans="7:7">
      <c r="G19584" s="14"/>
    </row>
    <row r="19585" spans="7:7">
      <c r="G19585" s="14"/>
    </row>
    <row r="19586" spans="7:7">
      <c r="G19586" s="14"/>
    </row>
    <row r="19587" spans="7:7">
      <c r="G19587" s="14"/>
    </row>
    <row r="19588" spans="7:7">
      <c r="G19588" s="14"/>
    </row>
    <row r="19589" spans="7:7">
      <c r="G19589" s="14"/>
    </row>
    <row r="19590" spans="7:7">
      <c r="G19590" s="14"/>
    </row>
    <row r="19591" spans="7:7">
      <c r="G19591" s="14"/>
    </row>
    <row r="19592" spans="7:7">
      <c r="G19592" s="14"/>
    </row>
    <row r="19593" spans="7:7">
      <c r="G19593" s="14"/>
    </row>
    <row r="19594" spans="7:7">
      <c r="G19594" s="14"/>
    </row>
    <row r="19595" spans="7:7">
      <c r="G19595" s="14"/>
    </row>
    <row r="19596" spans="7:7">
      <c r="G19596" s="14"/>
    </row>
    <row r="19597" spans="7:7">
      <c r="G19597" s="14"/>
    </row>
    <row r="19598" spans="7:7">
      <c r="G19598" s="14"/>
    </row>
    <row r="19599" spans="7:7">
      <c r="G19599" s="14"/>
    </row>
    <row r="19600" spans="7:7">
      <c r="G19600" s="14"/>
    </row>
    <row r="19601" spans="7:7">
      <c r="G19601" s="14"/>
    </row>
    <row r="19602" spans="7:7">
      <c r="G19602" s="14"/>
    </row>
    <row r="19603" spans="7:7">
      <c r="G19603" s="14"/>
    </row>
    <row r="19604" spans="7:7">
      <c r="G19604" s="14"/>
    </row>
    <row r="19605" spans="7:7">
      <c r="G19605" s="14"/>
    </row>
    <row r="19606" spans="7:7">
      <c r="G19606" s="14"/>
    </row>
    <row r="19607" spans="7:7">
      <c r="G19607" s="14"/>
    </row>
    <row r="19608" spans="7:7">
      <c r="G19608" s="14"/>
    </row>
    <row r="19609" spans="7:7">
      <c r="G19609" s="14"/>
    </row>
    <row r="19610" spans="7:7">
      <c r="G19610" s="14"/>
    </row>
    <row r="19611" spans="7:7">
      <c r="G19611" s="14"/>
    </row>
    <row r="19612" spans="7:7">
      <c r="G19612" s="14"/>
    </row>
    <row r="19613" spans="7:7">
      <c r="G19613" s="14"/>
    </row>
    <row r="19614" spans="7:7">
      <c r="G19614" s="14"/>
    </row>
    <row r="19615" spans="7:7">
      <c r="G19615" s="14"/>
    </row>
    <row r="19616" spans="7:7">
      <c r="G19616" s="14"/>
    </row>
    <row r="19617" spans="7:7">
      <c r="G19617" s="14"/>
    </row>
    <row r="19618" spans="7:7">
      <c r="G19618" s="14"/>
    </row>
    <row r="19619" spans="7:7">
      <c r="G19619" s="14"/>
    </row>
    <row r="19620" spans="7:7">
      <c r="G19620" s="14"/>
    </row>
    <row r="19621" spans="7:7">
      <c r="G19621" s="14"/>
    </row>
    <row r="19622" spans="7:7">
      <c r="G19622" s="14"/>
    </row>
    <row r="19623" spans="7:7">
      <c r="G19623" s="14"/>
    </row>
    <row r="19624" spans="7:7">
      <c r="G19624" s="14"/>
    </row>
    <row r="19625" spans="7:7">
      <c r="G19625" s="14"/>
    </row>
    <row r="19626" spans="7:7">
      <c r="G19626" s="14"/>
    </row>
    <row r="19627" spans="7:7">
      <c r="G19627" s="14"/>
    </row>
    <row r="19628" spans="7:7">
      <c r="G19628" s="14"/>
    </row>
    <row r="19629" spans="7:7">
      <c r="G19629" s="14"/>
    </row>
    <row r="19630" spans="7:7">
      <c r="G19630" s="14"/>
    </row>
    <row r="19631" spans="7:7">
      <c r="G19631" s="14"/>
    </row>
    <row r="19632" spans="7:7">
      <c r="G19632" s="14"/>
    </row>
    <row r="19633" spans="7:7">
      <c r="G19633" s="14"/>
    </row>
    <row r="19634" spans="7:7">
      <c r="G19634" s="14"/>
    </row>
    <row r="19635" spans="7:7">
      <c r="G19635" s="14"/>
    </row>
    <row r="19636" spans="7:7">
      <c r="G19636" s="14"/>
    </row>
    <row r="19637" spans="7:7">
      <c r="G19637" s="14"/>
    </row>
    <row r="19638" spans="7:7">
      <c r="G19638" s="14"/>
    </row>
    <row r="19639" spans="7:7">
      <c r="G19639" s="14"/>
    </row>
    <row r="19640" spans="7:7">
      <c r="G19640" s="14"/>
    </row>
    <row r="19641" spans="7:7">
      <c r="G19641" s="14"/>
    </row>
    <row r="19642" spans="7:7">
      <c r="G19642" s="14"/>
    </row>
    <row r="19643" spans="7:7">
      <c r="G19643" s="14"/>
    </row>
    <row r="19644" spans="7:7">
      <c r="G19644" s="14"/>
    </row>
    <row r="19645" spans="7:7">
      <c r="G19645" s="14"/>
    </row>
    <row r="19646" spans="7:7">
      <c r="G19646" s="14"/>
    </row>
    <row r="19647" spans="7:7">
      <c r="G19647" s="14"/>
    </row>
    <row r="19648" spans="7:7">
      <c r="G19648" s="14"/>
    </row>
    <row r="19649" spans="7:7">
      <c r="G19649" s="14"/>
    </row>
    <row r="19650" spans="7:7">
      <c r="G19650" s="14"/>
    </row>
    <row r="19651" spans="7:7">
      <c r="G19651" s="14"/>
    </row>
    <row r="19652" spans="7:7">
      <c r="G19652" s="14"/>
    </row>
    <row r="19653" spans="7:7">
      <c r="G19653" s="14"/>
    </row>
    <row r="19654" spans="7:7">
      <c r="G19654" s="14"/>
    </row>
    <row r="19655" spans="7:7">
      <c r="G19655" s="14"/>
    </row>
    <row r="19656" spans="7:7">
      <c r="G19656" s="14"/>
    </row>
    <row r="19657" spans="7:7">
      <c r="G19657" s="14"/>
    </row>
    <row r="19658" spans="7:7">
      <c r="G19658" s="14"/>
    </row>
    <row r="19659" spans="7:7">
      <c r="G19659" s="14"/>
    </row>
    <row r="19660" spans="7:7">
      <c r="G19660" s="14"/>
    </row>
    <row r="19661" spans="7:7">
      <c r="G19661" s="14"/>
    </row>
    <row r="19662" spans="7:7">
      <c r="G19662" s="14"/>
    </row>
    <row r="19663" spans="7:7">
      <c r="G19663" s="14"/>
    </row>
    <row r="19664" spans="7:7">
      <c r="G19664" s="14"/>
    </row>
    <row r="19665" spans="7:7">
      <c r="G19665" s="14"/>
    </row>
    <row r="19666" spans="7:7">
      <c r="G19666" s="14"/>
    </row>
    <row r="19667" spans="7:7">
      <c r="G19667" s="14"/>
    </row>
    <row r="19668" spans="7:7">
      <c r="G19668" s="14"/>
    </row>
    <row r="19669" spans="7:7">
      <c r="G19669" s="14"/>
    </row>
    <row r="19670" spans="7:7">
      <c r="G19670" s="14"/>
    </row>
    <row r="19671" spans="7:7">
      <c r="G19671" s="14"/>
    </row>
    <row r="19672" spans="7:7">
      <c r="G19672" s="14"/>
    </row>
    <row r="19673" spans="7:7">
      <c r="G19673" s="14"/>
    </row>
    <row r="19674" spans="7:7">
      <c r="G19674" s="14"/>
    </row>
    <row r="19675" spans="7:7">
      <c r="G19675" s="14"/>
    </row>
    <row r="19676" spans="7:7">
      <c r="G19676" s="14"/>
    </row>
    <row r="19677" spans="7:7">
      <c r="G19677" s="14"/>
    </row>
    <row r="19678" spans="7:7">
      <c r="G19678" s="14"/>
    </row>
    <row r="19679" spans="7:7">
      <c r="G19679" s="14"/>
    </row>
    <row r="19680" spans="7:7">
      <c r="G19680" s="14"/>
    </row>
    <row r="19681" spans="7:7">
      <c r="G19681" s="14"/>
    </row>
    <row r="19682" spans="7:7">
      <c r="G19682" s="14"/>
    </row>
    <row r="19683" spans="7:7">
      <c r="G19683" s="14"/>
    </row>
    <row r="19684" spans="7:7">
      <c r="G19684" s="14"/>
    </row>
    <row r="19685" spans="7:7">
      <c r="G19685" s="14"/>
    </row>
    <row r="19686" spans="7:7">
      <c r="G19686" s="14"/>
    </row>
    <row r="19687" spans="7:7">
      <c r="G19687" s="14"/>
    </row>
    <row r="19688" spans="7:7">
      <c r="G19688" s="14"/>
    </row>
    <row r="19689" spans="7:7">
      <c r="G19689" s="14"/>
    </row>
    <row r="19690" spans="7:7">
      <c r="G19690" s="14"/>
    </row>
    <row r="19691" spans="7:7">
      <c r="G19691" s="14"/>
    </row>
    <row r="19692" spans="7:7">
      <c r="G19692" s="14"/>
    </row>
    <row r="19693" spans="7:7">
      <c r="G19693" s="14"/>
    </row>
    <row r="19694" spans="7:7">
      <c r="G19694" s="14"/>
    </row>
    <row r="19695" spans="7:7">
      <c r="G19695" s="14"/>
    </row>
    <row r="19696" spans="7:7">
      <c r="G19696" s="14"/>
    </row>
    <row r="19697" spans="7:7">
      <c r="G19697" s="14"/>
    </row>
    <row r="19698" spans="7:7">
      <c r="G19698" s="14"/>
    </row>
    <row r="19699" spans="7:7">
      <c r="G19699" s="14"/>
    </row>
    <row r="19700" spans="7:7">
      <c r="G19700" s="14"/>
    </row>
    <row r="19701" spans="7:7">
      <c r="G19701" s="14"/>
    </row>
    <row r="19702" spans="7:7">
      <c r="G19702" s="14"/>
    </row>
    <row r="19703" spans="7:7">
      <c r="G19703" s="14"/>
    </row>
    <row r="19704" spans="7:7">
      <c r="G19704" s="14"/>
    </row>
    <row r="19705" spans="7:7">
      <c r="G19705" s="14"/>
    </row>
    <row r="19706" spans="7:7">
      <c r="G19706" s="14"/>
    </row>
    <row r="19707" spans="7:7">
      <c r="G19707" s="14"/>
    </row>
    <row r="19708" spans="7:7">
      <c r="G19708" s="14"/>
    </row>
    <row r="19709" spans="7:7">
      <c r="G19709" s="14"/>
    </row>
    <row r="19710" spans="7:7">
      <c r="G19710" s="14"/>
    </row>
    <row r="19711" spans="7:7">
      <c r="G19711" s="14"/>
    </row>
    <row r="19712" spans="7:7">
      <c r="G19712" s="14"/>
    </row>
    <row r="19713" spans="7:7">
      <c r="G19713" s="14"/>
    </row>
    <row r="19714" spans="7:7">
      <c r="G19714" s="14"/>
    </row>
    <row r="19715" spans="7:7">
      <c r="G19715" s="14"/>
    </row>
    <row r="19716" spans="7:7">
      <c r="G19716" s="14"/>
    </row>
    <row r="19717" spans="7:7">
      <c r="G19717" s="14"/>
    </row>
    <row r="19718" spans="7:7">
      <c r="G19718" s="14"/>
    </row>
    <row r="19719" spans="7:7">
      <c r="G19719" s="14"/>
    </row>
    <row r="19720" spans="7:7">
      <c r="G19720" s="14"/>
    </row>
    <row r="19721" spans="7:7">
      <c r="G19721" s="14"/>
    </row>
    <row r="19722" spans="7:7">
      <c r="G19722" s="14"/>
    </row>
    <row r="19723" spans="7:7">
      <c r="G19723" s="14"/>
    </row>
    <row r="19724" spans="7:7">
      <c r="G19724" s="14"/>
    </row>
    <row r="19725" spans="7:7">
      <c r="G19725" s="14"/>
    </row>
    <row r="19726" spans="7:7">
      <c r="G19726" s="14"/>
    </row>
    <row r="19727" spans="7:7">
      <c r="G19727" s="14"/>
    </row>
    <row r="19728" spans="7:7">
      <c r="G19728" s="14"/>
    </row>
    <row r="19729" spans="7:7">
      <c r="G19729" s="14"/>
    </row>
    <row r="19730" spans="7:7">
      <c r="G19730" s="14"/>
    </row>
    <row r="19731" spans="7:7">
      <c r="G19731" s="14"/>
    </row>
    <row r="19732" spans="7:7">
      <c r="G19732" s="14"/>
    </row>
    <row r="19733" spans="7:7">
      <c r="G19733" s="14"/>
    </row>
    <row r="19734" spans="7:7">
      <c r="G19734" s="14"/>
    </row>
    <row r="19735" spans="7:7">
      <c r="G19735" s="14"/>
    </row>
    <row r="19736" spans="7:7">
      <c r="G19736" s="14"/>
    </row>
    <row r="19737" spans="7:7">
      <c r="G19737" s="14"/>
    </row>
    <row r="19738" spans="7:7">
      <c r="G19738" s="14"/>
    </row>
    <row r="19739" spans="7:7">
      <c r="G19739" s="14"/>
    </row>
    <row r="19740" spans="7:7">
      <c r="G19740" s="14"/>
    </row>
    <row r="19741" spans="7:7">
      <c r="G19741" s="14"/>
    </row>
    <row r="19742" spans="7:7">
      <c r="G19742" s="14"/>
    </row>
    <row r="19743" spans="7:7">
      <c r="G19743" s="14"/>
    </row>
    <row r="19744" spans="7:7">
      <c r="G19744" s="14"/>
    </row>
    <row r="19745" spans="7:7">
      <c r="G19745" s="14"/>
    </row>
    <row r="19746" spans="7:7">
      <c r="G19746" s="14"/>
    </row>
    <row r="19747" spans="7:7">
      <c r="G19747" s="14"/>
    </row>
    <row r="19748" spans="7:7">
      <c r="G19748" s="14"/>
    </row>
    <row r="19749" spans="7:7">
      <c r="G19749" s="14"/>
    </row>
    <row r="19750" spans="7:7">
      <c r="G19750" s="14"/>
    </row>
    <row r="19751" spans="7:7">
      <c r="G19751" s="14"/>
    </row>
    <row r="19752" spans="7:7">
      <c r="G19752" s="14"/>
    </row>
    <row r="19753" spans="7:7">
      <c r="G19753" s="14"/>
    </row>
    <row r="19754" spans="7:7">
      <c r="G19754" s="14"/>
    </row>
    <row r="19755" spans="7:7">
      <c r="G19755" s="14"/>
    </row>
    <row r="19756" spans="7:7">
      <c r="G19756" s="14"/>
    </row>
    <row r="19757" spans="7:7">
      <c r="G19757" s="14"/>
    </row>
    <row r="19758" spans="7:7">
      <c r="G19758" s="14"/>
    </row>
    <row r="19759" spans="7:7">
      <c r="G19759" s="14"/>
    </row>
    <row r="19760" spans="7:7">
      <c r="G19760" s="14"/>
    </row>
    <row r="19761" spans="7:7">
      <c r="G19761" s="14"/>
    </row>
    <row r="19762" spans="7:7">
      <c r="G19762" s="14"/>
    </row>
    <row r="19763" spans="7:7">
      <c r="G19763" s="14"/>
    </row>
    <row r="19764" spans="7:7">
      <c r="G19764" s="14"/>
    </row>
    <row r="19765" spans="7:7">
      <c r="G19765" s="14"/>
    </row>
    <row r="19766" spans="7:7">
      <c r="G19766" s="14"/>
    </row>
    <row r="19767" spans="7:7">
      <c r="G19767" s="14"/>
    </row>
    <row r="19768" spans="7:7">
      <c r="G19768" s="14"/>
    </row>
    <row r="19769" spans="7:7">
      <c r="G19769" s="14"/>
    </row>
    <row r="19770" spans="7:7">
      <c r="G19770" s="14"/>
    </row>
    <row r="19771" spans="7:7">
      <c r="G19771" s="14"/>
    </row>
    <row r="19772" spans="7:7">
      <c r="G19772" s="14"/>
    </row>
    <row r="19773" spans="7:7">
      <c r="G19773" s="14"/>
    </row>
    <row r="19774" spans="7:7">
      <c r="G19774" s="14"/>
    </row>
    <row r="19775" spans="7:7">
      <c r="G19775" s="14"/>
    </row>
    <row r="19776" spans="7:7">
      <c r="G19776" s="14"/>
    </row>
    <row r="19777" spans="7:7">
      <c r="G19777" s="14"/>
    </row>
    <row r="19778" spans="7:7">
      <c r="G19778" s="14"/>
    </row>
    <row r="19779" spans="7:7">
      <c r="G19779" s="14"/>
    </row>
    <row r="19780" spans="7:7">
      <c r="G19780" s="14"/>
    </row>
    <row r="19781" spans="7:7">
      <c r="G19781" s="14"/>
    </row>
    <row r="19782" spans="7:7">
      <c r="G19782" s="14"/>
    </row>
    <row r="19783" spans="7:7">
      <c r="G19783" s="14"/>
    </row>
    <row r="19784" spans="7:7">
      <c r="G19784" s="14"/>
    </row>
    <row r="19785" spans="7:7">
      <c r="G19785" s="14"/>
    </row>
    <row r="19786" spans="7:7">
      <c r="G19786" s="14"/>
    </row>
    <row r="19787" spans="7:7">
      <c r="G19787" s="14"/>
    </row>
    <row r="19788" spans="7:7">
      <c r="G19788" s="14"/>
    </row>
    <row r="19789" spans="7:7">
      <c r="G19789" s="14"/>
    </row>
    <row r="19790" spans="7:7">
      <c r="G19790" s="14"/>
    </row>
    <row r="19791" spans="7:7">
      <c r="G19791" s="14"/>
    </row>
    <row r="19792" spans="7:7">
      <c r="G19792" s="14"/>
    </row>
    <row r="19793" spans="7:7">
      <c r="G19793" s="14"/>
    </row>
    <row r="19794" spans="7:7">
      <c r="G19794" s="14"/>
    </row>
    <row r="19795" spans="7:7">
      <c r="G19795" s="14"/>
    </row>
    <row r="19796" spans="7:7">
      <c r="G19796" s="14"/>
    </row>
    <row r="19797" spans="7:7">
      <c r="G19797" s="14"/>
    </row>
    <row r="19798" spans="7:7">
      <c r="G19798" s="14"/>
    </row>
    <row r="19799" spans="7:7">
      <c r="G19799" s="14"/>
    </row>
    <row r="19800" spans="7:7">
      <c r="G19800" s="14"/>
    </row>
    <row r="19801" spans="7:7">
      <c r="G19801" s="14"/>
    </row>
    <row r="19802" spans="7:7">
      <c r="G19802" s="14"/>
    </row>
    <row r="19803" spans="7:7">
      <c r="G19803" s="14"/>
    </row>
    <row r="19804" spans="7:7">
      <c r="G19804" s="14"/>
    </row>
    <row r="19805" spans="7:7">
      <c r="G19805" s="14"/>
    </row>
    <row r="19806" spans="7:7">
      <c r="G19806" s="14"/>
    </row>
    <row r="19807" spans="7:7">
      <c r="G19807" s="14"/>
    </row>
    <row r="19808" spans="7:7">
      <c r="G19808" s="14"/>
    </row>
    <row r="19809" spans="7:7">
      <c r="G19809" s="14"/>
    </row>
    <row r="19810" spans="7:7">
      <c r="G19810" s="14"/>
    </row>
    <row r="19811" spans="7:7">
      <c r="G19811" s="14"/>
    </row>
    <row r="19812" spans="7:7">
      <c r="G19812" s="14"/>
    </row>
    <row r="19813" spans="7:7">
      <c r="G19813" s="14"/>
    </row>
    <row r="19814" spans="7:7">
      <c r="G19814" s="14"/>
    </row>
    <row r="19815" spans="7:7">
      <c r="G19815" s="14"/>
    </row>
    <row r="19816" spans="7:7">
      <c r="G19816" s="14"/>
    </row>
    <row r="19817" spans="7:7">
      <c r="G19817" s="14"/>
    </row>
    <row r="19818" spans="7:7">
      <c r="G19818" s="14"/>
    </row>
    <row r="19819" spans="7:7">
      <c r="G19819" s="14"/>
    </row>
    <row r="19820" spans="7:7">
      <c r="G19820" s="14"/>
    </row>
    <row r="19821" spans="7:7">
      <c r="G19821" s="14"/>
    </row>
    <row r="19822" spans="7:7">
      <c r="G19822" s="14"/>
    </row>
    <row r="19823" spans="7:7">
      <c r="G19823" s="14"/>
    </row>
    <row r="19824" spans="7:7">
      <c r="G19824" s="14"/>
    </row>
    <row r="19825" spans="7:7">
      <c r="G19825" s="14"/>
    </row>
    <row r="19826" spans="7:7">
      <c r="G19826" s="14"/>
    </row>
    <row r="19827" spans="7:7">
      <c r="G19827" s="14"/>
    </row>
    <row r="19828" spans="7:7">
      <c r="G19828" s="14"/>
    </row>
    <row r="19829" spans="7:7">
      <c r="G19829" s="14"/>
    </row>
    <row r="19830" spans="7:7">
      <c r="G19830" s="14"/>
    </row>
    <row r="19831" spans="7:7">
      <c r="G19831" s="14"/>
    </row>
    <row r="19832" spans="7:7">
      <c r="G19832" s="14"/>
    </row>
    <row r="19833" spans="7:7">
      <c r="G19833" s="14"/>
    </row>
    <row r="19834" spans="7:7">
      <c r="G19834" s="14"/>
    </row>
    <row r="19835" spans="7:7">
      <c r="G19835" s="14"/>
    </row>
    <row r="19836" spans="7:7">
      <c r="G19836" s="14"/>
    </row>
    <row r="19837" spans="7:7">
      <c r="G19837" s="14"/>
    </row>
    <row r="19838" spans="7:7">
      <c r="G19838" s="14"/>
    </row>
    <row r="19839" spans="7:7">
      <c r="G19839" s="14"/>
    </row>
    <row r="19840" spans="7:7">
      <c r="G19840" s="14"/>
    </row>
    <row r="19841" spans="7:7">
      <c r="G19841" s="14"/>
    </row>
    <row r="19842" spans="7:7">
      <c r="G19842" s="14"/>
    </row>
    <row r="19843" spans="7:7">
      <c r="G19843" s="14"/>
    </row>
    <row r="19844" spans="7:7">
      <c r="G19844" s="14"/>
    </row>
    <row r="19845" spans="7:7">
      <c r="G19845" s="14"/>
    </row>
    <row r="19846" spans="7:7">
      <c r="G19846" s="14"/>
    </row>
    <row r="19847" spans="7:7">
      <c r="G19847" s="14"/>
    </row>
    <row r="19848" spans="7:7">
      <c r="G19848" s="14"/>
    </row>
    <row r="19849" spans="7:7">
      <c r="G19849" s="14"/>
    </row>
    <row r="19850" spans="7:7">
      <c r="G19850" s="14"/>
    </row>
    <row r="19851" spans="7:7">
      <c r="G19851" s="14"/>
    </row>
    <row r="19852" spans="7:7">
      <c r="G19852" s="14"/>
    </row>
    <row r="19853" spans="7:7">
      <c r="G19853" s="14"/>
    </row>
    <row r="19854" spans="7:7">
      <c r="G19854" s="14"/>
    </row>
    <row r="19855" spans="7:7">
      <c r="G19855" s="14"/>
    </row>
    <row r="19856" spans="7:7">
      <c r="G19856" s="14"/>
    </row>
    <row r="19857" spans="7:7">
      <c r="G19857" s="14"/>
    </row>
    <row r="19858" spans="7:7">
      <c r="G19858" s="14"/>
    </row>
    <row r="19859" spans="7:7">
      <c r="G19859" s="14"/>
    </row>
    <row r="19860" spans="7:7">
      <c r="G19860" s="14"/>
    </row>
    <row r="19861" spans="7:7">
      <c r="G19861" s="14"/>
    </row>
    <row r="19862" spans="7:7">
      <c r="G19862" s="14"/>
    </row>
    <row r="19863" spans="7:7">
      <c r="G19863" s="14"/>
    </row>
    <row r="19864" spans="7:7">
      <c r="G19864" s="14"/>
    </row>
    <row r="19865" spans="7:7">
      <c r="G19865" s="14"/>
    </row>
    <row r="19866" spans="7:7">
      <c r="G19866" s="14"/>
    </row>
    <row r="19867" spans="7:7">
      <c r="G19867" s="14"/>
    </row>
    <row r="19868" spans="7:7">
      <c r="G19868" s="14"/>
    </row>
    <row r="19869" spans="7:7">
      <c r="G19869" s="14"/>
    </row>
    <row r="19870" spans="7:7">
      <c r="G19870" s="14"/>
    </row>
    <row r="19871" spans="7:7">
      <c r="G19871" s="14"/>
    </row>
    <row r="19872" spans="7:7">
      <c r="G19872" s="14"/>
    </row>
    <row r="19873" spans="7:7">
      <c r="G19873" s="14"/>
    </row>
    <row r="19874" spans="7:7">
      <c r="G19874" s="14"/>
    </row>
    <row r="19875" spans="7:7">
      <c r="G19875" s="14"/>
    </row>
    <row r="19876" spans="7:7">
      <c r="G19876" s="14"/>
    </row>
    <row r="19877" spans="7:7">
      <c r="G19877" s="14"/>
    </row>
    <row r="19878" spans="7:7">
      <c r="G19878" s="14"/>
    </row>
    <row r="19879" spans="7:7">
      <c r="G19879" s="14"/>
    </row>
    <row r="19880" spans="7:7">
      <c r="G19880" s="14"/>
    </row>
    <row r="19881" spans="7:7">
      <c r="G19881" s="14"/>
    </row>
    <row r="19882" spans="7:7">
      <c r="G19882" s="14"/>
    </row>
    <row r="19883" spans="7:7">
      <c r="G19883" s="14"/>
    </row>
    <row r="19884" spans="7:7">
      <c r="G19884" s="14"/>
    </row>
    <row r="19885" spans="7:7">
      <c r="G19885" s="14"/>
    </row>
    <row r="19886" spans="7:7">
      <c r="G19886" s="14"/>
    </row>
    <row r="19887" spans="7:7">
      <c r="G19887" s="14"/>
    </row>
    <row r="19888" spans="7:7">
      <c r="G19888" s="14"/>
    </row>
    <row r="19889" spans="7:7">
      <c r="G19889" s="14"/>
    </row>
    <row r="19890" spans="7:7">
      <c r="G19890" s="14"/>
    </row>
    <row r="19891" spans="7:7">
      <c r="G19891" s="14"/>
    </row>
    <row r="19892" spans="7:7">
      <c r="G19892" s="14"/>
    </row>
    <row r="19893" spans="7:7">
      <c r="G19893" s="14"/>
    </row>
    <row r="19894" spans="7:7">
      <c r="G19894" s="14"/>
    </row>
    <row r="19895" spans="7:7">
      <c r="G19895" s="14"/>
    </row>
    <row r="19896" spans="7:7">
      <c r="G19896" s="14"/>
    </row>
    <row r="19897" spans="7:7">
      <c r="G19897" s="14"/>
    </row>
    <row r="19898" spans="7:7">
      <c r="G19898" s="14"/>
    </row>
    <row r="19899" spans="7:7">
      <c r="G19899" s="14"/>
    </row>
    <row r="19900" spans="7:7">
      <c r="G19900" s="14"/>
    </row>
    <row r="19901" spans="7:7">
      <c r="G19901" s="14"/>
    </row>
    <row r="19902" spans="7:7">
      <c r="G19902" s="14"/>
    </row>
    <row r="19903" spans="7:7">
      <c r="G19903" s="14"/>
    </row>
    <row r="19904" spans="7:7">
      <c r="G19904" s="14"/>
    </row>
    <row r="19905" spans="7:7">
      <c r="G19905" s="14"/>
    </row>
    <row r="19906" spans="7:7">
      <c r="G19906" s="14"/>
    </row>
    <row r="19907" spans="7:7">
      <c r="G19907" s="14"/>
    </row>
    <row r="19908" spans="7:7">
      <c r="G19908" s="14"/>
    </row>
    <row r="19909" spans="7:7">
      <c r="G19909" s="14"/>
    </row>
    <row r="19910" spans="7:7">
      <c r="G19910" s="14"/>
    </row>
    <row r="19911" spans="7:7">
      <c r="G19911" s="14"/>
    </row>
    <row r="19912" spans="7:7">
      <c r="G19912" s="14"/>
    </row>
    <row r="19913" spans="7:7">
      <c r="G19913" s="14"/>
    </row>
    <row r="19914" spans="7:7">
      <c r="G19914" s="14"/>
    </row>
    <row r="19915" spans="7:7">
      <c r="G19915" s="14"/>
    </row>
    <row r="19916" spans="7:7">
      <c r="G19916" s="14"/>
    </row>
    <row r="19917" spans="7:7">
      <c r="G19917" s="14"/>
    </row>
    <row r="19918" spans="7:7">
      <c r="G19918" s="14"/>
    </row>
    <row r="19919" spans="7:7">
      <c r="G19919" s="14"/>
    </row>
    <row r="19920" spans="7:7">
      <c r="G19920" s="14"/>
    </row>
    <row r="19921" spans="7:7">
      <c r="G19921" s="14"/>
    </row>
    <row r="19922" spans="7:7">
      <c r="G19922" s="14"/>
    </row>
    <row r="19923" spans="7:7">
      <c r="G19923" s="14"/>
    </row>
    <row r="19924" spans="7:7">
      <c r="G19924" s="14"/>
    </row>
    <row r="19925" spans="7:7">
      <c r="G19925" s="14"/>
    </row>
    <row r="19926" spans="7:7">
      <c r="G19926" s="14"/>
    </row>
    <row r="19927" spans="7:7">
      <c r="G19927" s="14"/>
    </row>
    <row r="19928" spans="7:7">
      <c r="G19928" s="14"/>
    </row>
    <row r="19929" spans="7:7">
      <c r="G19929" s="14"/>
    </row>
    <row r="19930" spans="7:7">
      <c r="G19930" s="14"/>
    </row>
    <row r="19931" spans="7:7">
      <c r="G19931" s="14"/>
    </row>
    <row r="19932" spans="7:7">
      <c r="G19932" s="14"/>
    </row>
    <row r="19933" spans="7:7">
      <c r="G19933" s="14"/>
    </row>
    <row r="19934" spans="7:7">
      <c r="G19934" s="14"/>
    </row>
    <row r="19935" spans="7:7">
      <c r="G19935" s="14"/>
    </row>
    <row r="19936" spans="7:7">
      <c r="G19936" s="14"/>
    </row>
    <row r="19937" spans="7:7">
      <c r="G19937" s="14"/>
    </row>
    <row r="19938" spans="7:7">
      <c r="G19938" s="14"/>
    </row>
    <row r="19939" spans="7:7">
      <c r="G19939" s="14"/>
    </row>
    <row r="19940" spans="7:7">
      <c r="G19940" s="14"/>
    </row>
    <row r="19941" spans="7:7">
      <c r="G19941" s="14"/>
    </row>
    <row r="19942" spans="7:7">
      <c r="G19942" s="14"/>
    </row>
    <row r="19943" spans="7:7">
      <c r="G19943" s="14"/>
    </row>
    <row r="19944" spans="7:7">
      <c r="G19944" s="14"/>
    </row>
    <row r="19945" spans="7:7">
      <c r="G19945" s="14"/>
    </row>
    <row r="19946" spans="7:7">
      <c r="G19946" s="14"/>
    </row>
    <row r="19947" spans="7:7">
      <c r="G19947" s="14"/>
    </row>
    <row r="19948" spans="7:7">
      <c r="G19948" s="14"/>
    </row>
    <row r="19949" spans="7:7">
      <c r="G19949" s="14"/>
    </row>
    <row r="19950" spans="7:7">
      <c r="G19950" s="14"/>
    </row>
    <row r="19951" spans="7:7">
      <c r="G19951" s="14"/>
    </row>
    <row r="19952" spans="7:7">
      <c r="G19952" s="14"/>
    </row>
    <row r="19953" spans="7:7">
      <c r="G19953" s="14"/>
    </row>
    <row r="19954" spans="7:7">
      <c r="G19954" s="14"/>
    </row>
    <row r="19955" spans="7:7">
      <c r="G19955" s="14"/>
    </row>
    <row r="19956" spans="7:7">
      <c r="G19956" s="14"/>
    </row>
    <row r="19957" spans="7:7">
      <c r="G19957" s="14"/>
    </row>
    <row r="19958" spans="7:7">
      <c r="G19958" s="14"/>
    </row>
    <row r="19959" spans="7:7">
      <c r="G19959" s="14"/>
    </row>
    <row r="19960" spans="7:7">
      <c r="G19960" s="14"/>
    </row>
    <row r="19961" spans="7:7">
      <c r="G19961" s="14"/>
    </row>
    <row r="19962" spans="7:7">
      <c r="G19962" s="14"/>
    </row>
    <row r="19963" spans="7:7">
      <c r="G19963" s="14"/>
    </row>
    <row r="19964" spans="7:7">
      <c r="G19964" s="14"/>
    </row>
    <row r="19965" spans="7:7">
      <c r="G19965" s="14"/>
    </row>
    <row r="19966" spans="7:7">
      <c r="G19966" s="14"/>
    </row>
    <row r="19967" spans="7:7">
      <c r="G19967" s="14"/>
    </row>
    <row r="19968" spans="7:7">
      <c r="G19968" s="14"/>
    </row>
    <row r="19969" spans="7:7">
      <c r="G19969" s="14"/>
    </row>
    <row r="19970" spans="7:7">
      <c r="G19970" s="14"/>
    </row>
    <row r="19971" spans="7:7">
      <c r="G19971" s="14"/>
    </row>
    <row r="19972" spans="7:7">
      <c r="G19972" s="14"/>
    </row>
    <row r="19973" spans="7:7">
      <c r="G19973" s="14"/>
    </row>
    <row r="19974" spans="7:7">
      <c r="G19974" s="14"/>
    </row>
    <row r="19975" spans="7:7">
      <c r="G19975" s="14"/>
    </row>
    <row r="19976" spans="7:7">
      <c r="G19976" s="14"/>
    </row>
    <row r="19977" spans="7:7">
      <c r="G19977" s="14"/>
    </row>
    <row r="19978" spans="7:7">
      <c r="G19978" s="14"/>
    </row>
    <row r="19979" spans="7:7">
      <c r="G19979" s="14"/>
    </row>
    <row r="19980" spans="7:7">
      <c r="G19980" s="14"/>
    </row>
    <row r="19981" spans="7:7">
      <c r="G19981" s="14"/>
    </row>
    <row r="19982" spans="7:7">
      <c r="G19982" s="14"/>
    </row>
    <row r="19983" spans="7:7">
      <c r="G19983" s="14"/>
    </row>
    <row r="19984" spans="7:7">
      <c r="G19984" s="14"/>
    </row>
    <row r="19985" spans="7:7">
      <c r="G19985" s="14"/>
    </row>
    <row r="19986" spans="7:7">
      <c r="G19986" s="14"/>
    </row>
    <row r="19987" spans="7:7">
      <c r="G19987" s="14"/>
    </row>
    <row r="19988" spans="7:7">
      <c r="G19988" s="14"/>
    </row>
    <row r="19989" spans="7:7">
      <c r="G19989" s="14"/>
    </row>
    <row r="19990" spans="7:7">
      <c r="G19990" s="14"/>
    </row>
    <row r="19991" spans="7:7">
      <c r="G19991" s="14"/>
    </row>
    <row r="19992" spans="7:7">
      <c r="G19992" s="14"/>
    </row>
    <row r="19993" spans="7:7">
      <c r="G19993" s="14"/>
    </row>
    <row r="19994" spans="7:7">
      <c r="G19994" s="14"/>
    </row>
    <row r="19995" spans="7:7">
      <c r="G19995" s="14"/>
    </row>
    <row r="19996" spans="7:7">
      <c r="G19996" s="14"/>
    </row>
    <row r="19997" spans="7:7">
      <c r="G19997" s="14"/>
    </row>
    <row r="19998" spans="7:7">
      <c r="G19998" s="14"/>
    </row>
    <row r="19999" spans="7:7">
      <c r="G19999" s="14"/>
    </row>
    <row r="20000" spans="7:7">
      <c r="G20000" s="14"/>
    </row>
    <row r="20001" spans="7:7">
      <c r="G20001" s="14"/>
    </row>
    <row r="20002" spans="7:7">
      <c r="G20002" s="14"/>
    </row>
    <row r="20003" spans="7:7">
      <c r="G20003" s="14"/>
    </row>
    <row r="20004" spans="7:7">
      <c r="G20004" s="14"/>
    </row>
    <row r="20005" spans="7:7">
      <c r="G20005" s="14"/>
    </row>
    <row r="20006" spans="7:7">
      <c r="G20006" s="14"/>
    </row>
    <row r="20007" spans="7:7">
      <c r="G20007" s="14"/>
    </row>
    <row r="20008" spans="7:7">
      <c r="G20008" s="14"/>
    </row>
    <row r="20009" spans="7:7">
      <c r="G20009" s="14"/>
    </row>
    <row r="20010" spans="7:7">
      <c r="G20010" s="14"/>
    </row>
    <row r="20011" spans="7:7">
      <c r="G20011" s="14"/>
    </row>
    <row r="20012" spans="7:7">
      <c r="G20012" s="14"/>
    </row>
    <row r="20013" spans="7:7">
      <c r="G20013" s="14"/>
    </row>
    <row r="20014" spans="7:7">
      <c r="G20014" s="14"/>
    </row>
    <row r="20015" spans="7:7">
      <c r="G20015" s="14"/>
    </row>
    <row r="20016" spans="7:7">
      <c r="G20016" s="14"/>
    </row>
    <row r="20017" spans="7:7">
      <c r="G20017" s="14"/>
    </row>
    <row r="20018" spans="7:7">
      <c r="G20018" s="14"/>
    </row>
    <row r="20019" spans="7:7">
      <c r="G20019" s="14"/>
    </row>
    <row r="20020" spans="7:7">
      <c r="G20020" s="14"/>
    </row>
    <row r="20021" spans="7:7">
      <c r="G20021" s="14"/>
    </row>
    <row r="20022" spans="7:7">
      <c r="G20022" s="14"/>
    </row>
    <row r="20023" spans="7:7">
      <c r="G20023" s="14"/>
    </row>
    <row r="20024" spans="7:7">
      <c r="G20024" s="14"/>
    </row>
    <row r="20025" spans="7:7">
      <c r="G20025" s="14"/>
    </row>
    <row r="20026" spans="7:7">
      <c r="G20026" s="14"/>
    </row>
    <row r="20027" spans="7:7">
      <c r="G20027" s="14"/>
    </row>
    <row r="20028" spans="7:7">
      <c r="G20028" s="14"/>
    </row>
    <row r="20029" spans="7:7">
      <c r="G20029" s="14"/>
    </row>
    <row r="20030" spans="7:7">
      <c r="G20030" s="14"/>
    </row>
    <row r="20031" spans="7:7">
      <c r="G20031" s="14"/>
    </row>
    <row r="20032" spans="7:7">
      <c r="G20032" s="14"/>
    </row>
    <row r="20033" spans="7:7">
      <c r="G20033" s="14"/>
    </row>
    <row r="20034" spans="7:7">
      <c r="G20034" s="14"/>
    </row>
    <row r="20035" spans="7:7">
      <c r="G20035" s="14"/>
    </row>
    <row r="20036" spans="7:7">
      <c r="G20036" s="14"/>
    </row>
    <row r="20037" spans="7:7">
      <c r="G20037" s="14"/>
    </row>
    <row r="20038" spans="7:7">
      <c r="G20038" s="14"/>
    </row>
    <row r="20039" spans="7:7">
      <c r="G20039" s="14"/>
    </row>
    <row r="20040" spans="7:7">
      <c r="G20040" s="14"/>
    </row>
    <row r="20041" spans="7:7">
      <c r="G20041" s="14"/>
    </row>
    <row r="20042" spans="7:7">
      <c r="G20042" s="14"/>
    </row>
    <row r="20043" spans="7:7">
      <c r="G20043" s="14"/>
    </row>
    <row r="20044" spans="7:7">
      <c r="G20044" s="14"/>
    </row>
    <row r="20045" spans="7:7">
      <c r="G20045" s="14"/>
    </row>
    <row r="20046" spans="7:7">
      <c r="G20046" s="14"/>
    </row>
    <row r="20047" spans="7:7">
      <c r="G20047" s="14"/>
    </row>
    <row r="20048" spans="7:7">
      <c r="G20048" s="14"/>
    </row>
    <row r="20049" spans="7:7">
      <c r="G20049" s="14"/>
    </row>
    <row r="20050" spans="7:7">
      <c r="G20050" s="14"/>
    </row>
    <row r="20051" spans="7:7">
      <c r="G20051" s="14"/>
    </row>
    <row r="20052" spans="7:7">
      <c r="G20052" s="14"/>
    </row>
    <row r="20053" spans="7:7">
      <c r="G20053" s="14"/>
    </row>
    <row r="20054" spans="7:7">
      <c r="G20054" s="14"/>
    </row>
    <row r="20055" spans="7:7">
      <c r="G20055" s="14"/>
    </row>
    <row r="20056" spans="7:7">
      <c r="G20056" s="14"/>
    </row>
    <row r="20057" spans="7:7">
      <c r="G20057" s="14"/>
    </row>
    <row r="20058" spans="7:7">
      <c r="G20058" s="14"/>
    </row>
    <row r="20059" spans="7:7">
      <c r="G20059" s="14"/>
    </row>
    <row r="20060" spans="7:7">
      <c r="G20060" s="14"/>
    </row>
    <row r="20061" spans="7:7">
      <c r="G20061" s="14"/>
    </row>
    <row r="20062" spans="7:7">
      <c r="G20062" s="14"/>
    </row>
    <row r="20063" spans="7:7">
      <c r="G20063" s="14"/>
    </row>
    <row r="20064" spans="7:7">
      <c r="G20064" s="14"/>
    </row>
    <row r="20065" spans="7:7">
      <c r="G20065" s="14"/>
    </row>
    <row r="20066" spans="7:7">
      <c r="G20066" s="14"/>
    </row>
    <row r="20067" spans="7:7">
      <c r="G20067" s="14"/>
    </row>
    <row r="20068" spans="7:7">
      <c r="G20068" s="14"/>
    </row>
    <row r="20069" spans="7:7">
      <c r="G20069" s="14"/>
    </row>
    <row r="20070" spans="7:7">
      <c r="G20070" s="14"/>
    </row>
    <row r="20071" spans="7:7">
      <c r="G20071" s="14"/>
    </row>
    <row r="20072" spans="7:7">
      <c r="G20072" s="14"/>
    </row>
    <row r="20073" spans="7:7">
      <c r="G20073" s="14"/>
    </row>
    <row r="20074" spans="7:7">
      <c r="G20074" s="14"/>
    </row>
    <row r="20075" spans="7:7">
      <c r="G20075" s="14"/>
    </row>
    <row r="20076" spans="7:7">
      <c r="G20076" s="14"/>
    </row>
    <row r="20077" spans="7:7">
      <c r="G20077" s="14"/>
    </row>
    <row r="20078" spans="7:7">
      <c r="G20078" s="14"/>
    </row>
    <row r="20079" spans="7:7">
      <c r="G20079" s="14"/>
    </row>
    <row r="20080" spans="7:7">
      <c r="G20080" s="14"/>
    </row>
    <row r="20081" spans="7:7">
      <c r="G20081" s="14"/>
    </row>
    <row r="20082" spans="7:7">
      <c r="G20082" s="14"/>
    </row>
    <row r="20083" spans="7:7">
      <c r="G20083" s="14"/>
    </row>
    <row r="20084" spans="7:7">
      <c r="G20084" s="14"/>
    </row>
    <row r="20085" spans="7:7">
      <c r="G20085" s="14"/>
    </row>
    <row r="20086" spans="7:7">
      <c r="G20086" s="14"/>
    </row>
    <row r="20087" spans="7:7">
      <c r="G20087" s="14"/>
    </row>
    <row r="20088" spans="7:7">
      <c r="G20088" s="14"/>
    </row>
    <row r="20089" spans="7:7">
      <c r="G20089" s="14"/>
    </row>
    <row r="20090" spans="7:7">
      <c r="G20090" s="14"/>
    </row>
    <row r="20091" spans="7:7">
      <c r="G20091" s="14"/>
    </row>
    <row r="20092" spans="7:7">
      <c r="G20092" s="14"/>
    </row>
    <row r="20093" spans="7:7">
      <c r="G20093" s="14"/>
    </row>
    <row r="20094" spans="7:7">
      <c r="G20094" s="14"/>
    </row>
    <row r="20095" spans="7:7">
      <c r="G20095" s="14"/>
    </row>
    <row r="20096" spans="7:7">
      <c r="G20096" s="14"/>
    </row>
    <row r="20097" spans="7:7">
      <c r="G20097" s="14"/>
    </row>
    <row r="20098" spans="7:7">
      <c r="G20098" s="14"/>
    </row>
    <row r="20099" spans="7:7">
      <c r="G20099" s="14"/>
    </row>
    <row r="20100" spans="7:7">
      <c r="G20100" s="14"/>
    </row>
    <row r="20101" spans="7:7">
      <c r="G20101" s="14"/>
    </row>
    <row r="20102" spans="7:7">
      <c r="G20102" s="14"/>
    </row>
    <row r="20103" spans="7:7">
      <c r="G20103" s="14"/>
    </row>
    <row r="20104" spans="7:7">
      <c r="G20104" s="14"/>
    </row>
    <row r="20105" spans="7:7">
      <c r="G20105" s="14"/>
    </row>
    <row r="20106" spans="7:7">
      <c r="G20106" s="14"/>
    </row>
    <row r="20107" spans="7:7">
      <c r="G20107" s="14"/>
    </row>
    <row r="20108" spans="7:7">
      <c r="G20108" s="14"/>
    </row>
    <row r="20109" spans="7:7">
      <c r="G20109" s="14"/>
    </row>
    <row r="20110" spans="7:7">
      <c r="G20110" s="14"/>
    </row>
    <row r="20111" spans="7:7">
      <c r="G20111" s="14"/>
    </row>
    <row r="20112" spans="7:7">
      <c r="G20112" s="14"/>
    </row>
    <row r="20113" spans="7:7">
      <c r="G20113" s="14"/>
    </row>
    <row r="20114" spans="7:7">
      <c r="G20114" s="14"/>
    </row>
    <row r="20115" spans="7:7">
      <c r="G20115" s="14"/>
    </row>
    <row r="20116" spans="7:7">
      <c r="G20116" s="14"/>
    </row>
    <row r="20117" spans="7:7">
      <c r="G20117" s="14"/>
    </row>
    <row r="20118" spans="7:7">
      <c r="G20118" s="14"/>
    </row>
    <row r="20119" spans="7:7">
      <c r="G20119" s="14"/>
    </row>
    <row r="20120" spans="7:7">
      <c r="G20120" s="14"/>
    </row>
    <row r="20121" spans="7:7">
      <c r="G20121" s="14"/>
    </row>
    <row r="20122" spans="7:7">
      <c r="G20122" s="14"/>
    </row>
    <row r="20123" spans="7:7">
      <c r="G20123" s="14"/>
    </row>
    <row r="20124" spans="7:7">
      <c r="G20124" s="14"/>
    </row>
    <row r="20125" spans="7:7">
      <c r="G20125" s="14"/>
    </row>
    <row r="20126" spans="7:7">
      <c r="G20126" s="14"/>
    </row>
    <row r="20127" spans="7:7">
      <c r="G20127" s="14"/>
    </row>
    <row r="20128" spans="7:7">
      <c r="G20128" s="14"/>
    </row>
    <row r="20129" spans="7:7">
      <c r="G20129" s="14"/>
    </row>
    <row r="20130" spans="7:7">
      <c r="G20130" s="14"/>
    </row>
    <row r="20131" spans="7:7">
      <c r="G20131" s="14"/>
    </row>
    <row r="20132" spans="7:7">
      <c r="G20132" s="14"/>
    </row>
    <row r="20133" spans="7:7">
      <c r="G20133" s="14"/>
    </row>
    <row r="20134" spans="7:7">
      <c r="G20134" s="14"/>
    </row>
    <row r="20135" spans="7:7">
      <c r="G20135" s="14"/>
    </row>
    <row r="20136" spans="7:7">
      <c r="G20136" s="14"/>
    </row>
    <row r="20137" spans="7:7">
      <c r="G20137" s="14"/>
    </row>
    <row r="20138" spans="7:7">
      <c r="G20138" s="14"/>
    </row>
    <row r="20139" spans="7:7">
      <c r="G20139" s="14"/>
    </row>
    <row r="20140" spans="7:7">
      <c r="G20140" s="14"/>
    </row>
    <row r="20141" spans="7:7">
      <c r="G20141" s="14"/>
    </row>
    <row r="20142" spans="7:7">
      <c r="G20142" s="14"/>
    </row>
    <row r="20143" spans="7:7">
      <c r="G20143" s="14"/>
    </row>
    <row r="20144" spans="7:7">
      <c r="G20144" s="14"/>
    </row>
    <row r="20145" spans="7:7">
      <c r="G20145" s="14"/>
    </row>
    <row r="20146" spans="7:7">
      <c r="G20146" s="14"/>
    </row>
    <row r="20147" spans="7:7">
      <c r="G20147" s="14"/>
    </row>
    <row r="20148" spans="7:7">
      <c r="G20148" s="14"/>
    </row>
    <row r="20149" spans="7:7">
      <c r="G20149" s="14"/>
    </row>
    <row r="20150" spans="7:7">
      <c r="G20150" s="14"/>
    </row>
    <row r="20151" spans="7:7">
      <c r="G20151" s="14"/>
    </row>
    <row r="20152" spans="7:7">
      <c r="G20152" s="14"/>
    </row>
    <row r="20153" spans="7:7">
      <c r="G20153" s="14"/>
    </row>
    <row r="20154" spans="7:7">
      <c r="G20154" s="14"/>
    </row>
    <row r="20155" spans="7:7">
      <c r="G20155" s="14"/>
    </row>
    <row r="20156" spans="7:7">
      <c r="G20156" s="14"/>
    </row>
    <row r="20157" spans="7:7">
      <c r="G20157" s="14"/>
    </row>
    <row r="20158" spans="7:7">
      <c r="G20158" s="14"/>
    </row>
    <row r="20159" spans="7:7">
      <c r="G20159" s="14"/>
    </row>
    <row r="20160" spans="7:7">
      <c r="G20160" s="14"/>
    </row>
    <row r="20161" spans="7:7">
      <c r="G20161" s="14"/>
    </row>
    <row r="20162" spans="7:7">
      <c r="G20162" s="14"/>
    </row>
    <row r="20163" spans="7:7">
      <c r="G20163" s="14"/>
    </row>
    <row r="20164" spans="7:7">
      <c r="G20164" s="14"/>
    </row>
    <row r="20165" spans="7:7">
      <c r="G20165" s="14"/>
    </row>
    <row r="20166" spans="7:7">
      <c r="G20166" s="14"/>
    </row>
    <row r="20167" spans="7:7">
      <c r="G20167" s="14"/>
    </row>
    <row r="20168" spans="7:7">
      <c r="G20168" s="14"/>
    </row>
    <row r="20169" spans="7:7">
      <c r="G20169" s="14"/>
    </row>
    <row r="20170" spans="7:7">
      <c r="G20170" s="14"/>
    </row>
    <row r="20171" spans="7:7">
      <c r="G20171" s="14"/>
    </row>
    <row r="20172" spans="7:7">
      <c r="G20172" s="14"/>
    </row>
    <row r="20173" spans="7:7">
      <c r="G20173" s="14"/>
    </row>
    <row r="20174" spans="7:7">
      <c r="G20174" s="14"/>
    </row>
    <row r="20175" spans="7:7">
      <c r="G20175" s="14"/>
    </row>
    <row r="20176" spans="7:7">
      <c r="G20176" s="14"/>
    </row>
    <row r="20177" spans="7:7">
      <c r="G20177" s="14"/>
    </row>
    <row r="20178" spans="7:7">
      <c r="G20178" s="14"/>
    </row>
    <row r="20179" spans="7:7">
      <c r="G20179" s="14"/>
    </row>
    <row r="20180" spans="7:7">
      <c r="G20180" s="14"/>
    </row>
    <row r="20181" spans="7:7">
      <c r="G20181" s="14"/>
    </row>
    <row r="20182" spans="7:7">
      <c r="G20182" s="14"/>
    </row>
    <row r="20183" spans="7:7">
      <c r="G20183" s="14"/>
    </row>
    <row r="20184" spans="7:7">
      <c r="G20184" s="14"/>
    </row>
    <row r="20185" spans="7:7">
      <c r="G20185" s="14"/>
    </row>
    <row r="20186" spans="7:7">
      <c r="G20186" s="14"/>
    </row>
    <row r="20187" spans="7:7">
      <c r="G20187" s="14"/>
    </row>
    <row r="20188" spans="7:7">
      <c r="G20188" s="14"/>
    </row>
    <row r="20189" spans="7:7">
      <c r="G20189" s="14"/>
    </row>
    <row r="20190" spans="7:7">
      <c r="G20190" s="14"/>
    </row>
    <row r="20191" spans="7:7">
      <c r="G20191" s="14"/>
    </row>
    <row r="20192" spans="7:7">
      <c r="G20192" s="14"/>
    </row>
    <row r="20193" spans="7:7">
      <c r="G20193" s="14"/>
    </row>
    <row r="20194" spans="7:7">
      <c r="G20194" s="14"/>
    </row>
    <row r="20195" spans="7:7">
      <c r="G20195" s="14"/>
    </row>
    <row r="20196" spans="7:7">
      <c r="G20196" s="14"/>
    </row>
    <row r="20197" spans="7:7">
      <c r="G20197" s="14"/>
    </row>
    <row r="20198" spans="7:7">
      <c r="G20198" s="14"/>
    </row>
    <row r="20199" spans="7:7">
      <c r="G20199" s="14"/>
    </row>
    <row r="20200" spans="7:7">
      <c r="G20200" s="14"/>
    </row>
    <row r="20201" spans="7:7">
      <c r="G20201" s="14"/>
    </row>
    <row r="20202" spans="7:7">
      <c r="G20202" s="14"/>
    </row>
    <row r="20203" spans="7:7">
      <c r="G20203" s="14"/>
    </row>
    <row r="20204" spans="7:7">
      <c r="G20204" s="14"/>
    </row>
    <row r="20205" spans="7:7">
      <c r="G20205" s="14"/>
    </row>
    <row r="20206" spans="7:7">
      <c r="G20206" s="14"/>
    </row>
    <row r="20207" spans="7:7">
      <c r="G20207" s="14"/>
    </row>
    <row r="20208" spans="7:7">
      <c r="G20208" s="14"/>
    </row>
    <row r="20209" spans="7:7">
      <c r="G20209" s="14"/>
    </row>
    <row r="20210" spans="7:7">
      <c r="G20210" s="14"/>
    </row>
    <row r="20211" spans="7:7">
      <c r="G20211" s="14"/>
    </row>
    <row r="20212" spans="7:7">
      <c r="G20212" s="14"/>
    </row>
    <row r="20213" spans="7:7">
      <c r="G20213" s="14"/>
    </row>
    <row r="20214" spans="7:7">
      <c r="G20214" s="14"/>
    </row>
    <row r="20215" spans="7:7">
      <c r="G20215" s="14"/>
    </row>
    <row r="20216" spans="7:7">
      <c r="G20216" s="14"/>
    </row>
    <row r="20217" spans="7:7">
      <c r="G20217" s="14"/>
    </row>
    <row r="20218" spans="7:7">
      <c r="G20218" s="14"/>
    </row>
    <row r="20219" spans="7:7">
      <c r="G20219" s="14"/>
    </row>
    <row r="20220" spans="7:7">
      <c r="G20220" s="14"/>
    </row>
    <row r="20221" spans="7:7">
      <c r="G20221" s="14"/>
    </row>
    <row r="20222" spans="7:7">
      <c r="G20222" s="14"/>
    </row>
    <row r="20223" spans="7:7">
      <c r="G20223" s="14"/>
    </row>
    <row r="20224" spans="7:7">
      <c r="G20224" s="14"/>
    </row>
    <row r="20225" spans="7:7">
      <c r="G20225" s="14"/>
    </row>
    <row r="20226" spans="7:7">
      <c r="G20226" s="14"/>
    </row>
    <row r="20227" spans="7:7">
      <c r="G20227" s="14"/>
    </row>
    <row r="20228" spans="7:7">
      <c r="G20228" s="14"/>
    </row>
    <row r="20229" spans="7:7">
      <c r="G20229" s="14"/>
    </row>
    <row r="20230" spans="7:7">
      <c r="G20230" s="14"/>
    </row>
    <row r="20231" spans="7:7">
      <c r="G20231" s="14"/>
    </row>
    <row r="20232" spans="7:7">
      <c r="G20232" s="14"/>
    </row>
    <row r="20233" spans="7:7">
      <c r="G20233" s="14"/>
    </row>
    <row r="20234" spans="7:7">
      <c r="G20234" s="14"/>
    </row>
    <row r="20235" spans="7:7">
      <c r="G20235" s="14"/>
    </row>
    <row r="20236" spans="7:7">
      <c r="G20236" s="14"/>
    </row>
    <row r="20237" spans="7:7">
      <c r="G20237" s="14"/>
    </row>
    <row r="20238" spans="7:7">
      <c r="G20238" s="14"/>
    </row>
    <row r="20239" spans="7:7">
      <c r="G20239" s="14"/>
    </row>
    <row r="20240" spans="7:7">
      <c r="G20240" s="14"/>
    </row>
    <row r="20241" spans="7:7">
      <c r="G20241" s="14"/>
    </row>
    <row r="20242" spans="7:7">
      <c r="G20242" s="14"/>
    </row>
    <row r="20243" spans="7:7">
      <c r="G20243" s="14"/>
    </row>
    <row r="20244" spans="7:7">
      <c r="G20244" s="14"/>
    </row>
    <row r="20245" spans="7:7">
      <c r="G20245" s="14"/>
    </row>
    <row r="20246" spans="7:7">
      <c r="G20246" s="14"/>
    </row>
    <row r="20247" spans="7:7">
      <c r="G20247" s="14"/>
    </row>
    <row r="20248" spans="7:7">
      <c r="G20248" s="14"/>
    </row>
    <row r="20249" spans="7:7">
      <c r="G20249" s="14"/>
    </row>
    <row r="20250" spans="7:7">
      <c r="G20250" s="14"/>
    </row>
    <row r="20251" spans="7:7">
      <c r="G20251" s="14"/>
    </row>
    <row r="20252" spans="7:7">
      <c r="G20252" s="14"/>
    </row>
    <row r="20253" spans="7:7">
      <c r="G20253" s="14"/>
    </row>
    <row r="20254" spans="7:7">
      <c r="G20254" s="14"/>
    </row>
    <row r="20255" spans="7:7">
      <c r="G20255" s="14"/>
    </row>
    <row r="20256" spans="7:7">
      <c r="G20256" s="14"/>
    </row>
    <row r="20257" spans="7:7">
      <c r="G20257" s="14"/>
    </row>
    <row r="20258" spans="7:7">
      <c r="G20258" s="14"/>
    </row>
    <row r="20259" spans="7:7">
      <c r="G20259" s="14"/>
    </row>
    <row r="20260" spans="7:7">
      <c r="G20260" s="14"/>
    </row>
    <row r="20261" spans="7:7">
      <c r="G20261" s="14"/>
    </row>
    <row r="20262" spans="7:7">
      <c r="G20262" s="14"/>
    </row>
    <row r="20263" spans="7:7">
      <c r="G20263" s="14"/>
    </row>
    <row r="20264" spans="7:7">
      <c r="G20264" s="14"/>
    </row>
    <row r="20265" spans="7:7">
      <c r="G20265" s="14"/>
    </row>
    <row r="20266" spans="7:7">
      <c r="G20266" s="14"/>
    </row>
    <row r="20267" spans="7:7">
      <c r="G20267" s="14"/>
    </row>
    <row r="20268" spans="7:7">
      <c r="G20268" s="14"/>
    </row>
    <row r="20269" spans="7:7">
      <c r="G20269" s="14"/>
    </row>
    <row r="20270" spans="7:7">
      <c r="G20270" s="14"/>
    </row>
    <row r="20271" spans="7:7">
      <c r="G20271" s="14"/>
    </row>
    <row r="20272" spans="7:7">
      <c r="G20272" s="14"/>
    </row>
    <row r="20273" spans="7:7">
      <c r="G20273" s="14"/>
    </row>
    <row r="20274" spans="7:7">
      <c r="G20274" s="14"/>
    </row>
    <row r="20275" spans="7:7">
      <c r="G20275" s="14"/>
    </row>
    <row r="20276" spans="7:7">
      <c r="G20276" s="14"/>
    </row>
    <row r="20277" spans="7:7">
      <c r="G20277" s="14"/>
    </row>
    <row r="20278" spans="7:7">
      <c r="G20278" s="14"/>
    </row>
    <row r="20279" spans="7:7">
      <c r="G20279" s="14"/>
    </row>
    <row r="20280" spans="7:7">
      <c r="G20280" s="14"/>
    </row>
    <row r="20281" spans="7:7">
      <c r="G20281" s="14"/>
    </row>
    <row r="20282" spans="7:7">
      <c r="G20282" s="14"/>
    </row>
    <row r="20283" spans="7:7">
      <c r="G20283" s="14"/>
    </row>
    <row r="20284" spans="7:7">
      <c r="G20284" s="14"/>
    </row>
    <row r="20285" spans="7:7">
      <c r="G20285" s="14"/>
    </row>
    <row r="20286" spans="7:7">
      <c r="G20286" s="14"/>
    </row>
    <row r="20287" spans="7:7">
      <c r="G20287" s="14"/>
    </row>
    <row r="20288" spans="7:7">
      <c r="G20288" s="14"/>
    </row>
    <row r="20289" spans="7:7">
      <c r="G20289" s="14"/>
    </row>
    <row r="20290" spans="7:7">
      <c r="G20290" s="14"/>
    </row>
    <row r="20291" spans="7:7">
      <c r="G20291" s="14"/>
    </row>
    <row r="20292" spans="7:7">
      <c r="G20292" s="14"/>
    </row>
    <row r="20293" spans="7:7">
      <c r="G20293" s="14"/>
    </row>
    <row r="20294" spans="7:7">
      <c r="G20294" s="14"/>
    </row>
    <row r="20295" spans="7:7">
      <c r="G20295" s="14"/>
    </row>
    <row r="20296" spans="7:7">
      <c r="G20296" s="14"/>
    </row>
    <row r="20297" spans="7:7">
      <c r="G20297" s="14"/>
    </row>
    <row r="20298" spans="7:7">
      <c r="G20298" s="14"/>
    </row>
    <row r="20299" spans="7:7">
      <c r="G20299" s="14"/>
    </row>
    <row r="20300" spans="7:7">
      <c r="G20300" s="14"/>
    </row>
    <row r="20301" spans="7:7">
      <c r="G20301" s="14"/>
    </row>
    <row r="20302" spans="7:7">
      <c r="G20302" s="14"/>
    </row>
    <row r="20303" spans="7:7">
      <c r="G20303" s="14"/>
    </row>
    <row r="20304" spans="7:7">
      <c r="G20304" s="14"/>
    </row>
    <row r="20305" spans="7:7">
      <c r="G20305" s="14"/>
    </row>
    <row r="20306" spans="7:7">
      <c r="G20306" s="14"/>
    </row>
    <row r="20307" spans="7:7">
      <c r="G20307" s="14"/>
    </row>
    <row r="20308" spans="7:7">
      <c r="G20308" s="14"/>
    </row>
    <row r="20309" spans="7:7">
      <c r="G20309" s="14"/>
    </row>
    <row r="20310" spans="7:7">
      <c r="G20310" s="14"/>
    </row>
    <row r="20311" spans="7:7">
      <c r="G20311" s="14"/>
    </row>
    <row r="20312" spans="7:7">
      <c r="G20312" s="14"/>
    </row>
    <row r="20313" spans="7:7">
      <c r="G20313" s="14"/>
    </row>
    <row r="20314" spans="7:7">
      <c r="G20314" s="14"/>
    </row>
    <row r="20315" spans="7:7">
      <c r="G20315" s="14"/>
    </row>
    <row r="20316" spans="7:7">
      <c r="G20316" s="14"/>
    </row>
    <row r="20317" spans="7:7">
      <c r="G20317" s="14"/>
    </row>
    <row r="20318" spans="7:7">
      <c r="G20318" s="14"/>
    </row>
    <row r="20319" spans="7:7">
      <c r="G20319" s="14"/>
    </row>
    <row r="20320" spans="7:7">
      <c r="G20320" s="14"/>
    </row>
    <row r="20321" spans="7:7">
      <c r="G20321" s="14"/>
    </row>
    <row r="20322" spans="7:7">
      <c r="G20322" s="14"/>
    </row>
    <row r="20323" spans="7:7">
      <c r="G20323" s="14"/>
    </row>
    <row r="20324" spans="7:7">
      <c r="G20324" s="14"/>
    </row>
    <row r="20325" spans="7:7">
      <c r="G20325" s="14"/>
    </row>
    <row r="20326" spans="7:7">
      <c r="G20326" s="14"/>
    </row>
    <row r="20327" spans="7:7">
      <c r="G20327" s="14"/>
    </row>
    <row r="20328" spans="7:7">
      <c r="G20328" s="14"/>
    </row>
    <row r="20329" spans="7:7">
      <c r="G20329" s="14"/>
    </row>
    <row r="20330" spans="7:7">
      <c r="G20330" s="14"/>
    </row>
    <row r="20331" spans="7:7">
      <c r="G20331" s="14"/>
    </row>
    <row r="20332" spans="7:7">
      <c r="G20332" s="14"/>
    </row>
    <row r="20333" spans="7:7">
      <c r="G20333" s="14"/>
    </row>
    <row r="20334" spans="7:7">
      <c r="G20334" s="14"/>
    </row>
    <row r="20335" spans="7:7">
      <c r="G20335" s="14"/>
    </row>
    <row r="20336" spans="7:7">
      <c r="G20336" s="14"/>
    </row>
    <row r="20337" spans="7:7">
      <c r="G20337" s="14"/>
    </row>
    <row r="20338" spans="7:7">
      <c r="G20338" s="14"/>
    </row>
    <row r="20339" spans="7:7">
      <c r="G20339" s="14"/>
    </row>
    <row r="20340" spans="7:7">
      <c r="G20340" s="14"/>
    </row>
    <row r="20341" spans="7:7">
      <c r="G20341" s="14"/>
    </row>
    <row r="20342" spans="7:7">
      <c r="G20342" s="14"/>
    </row>
    <row r="20343" spans="7:7">
      <c r="G20343" s="14"/>
    </row>
    <row r="20344" spans="7:7">
      <c r="G20344" s="14"/>
    </row>
    <row r="20345" spans="7:7">
      <c r="G20345" s="14"/>
    </row>
    <row r="20346" spans="7:7">
      <c r="G20346" s="14"/>
    </row>
    <row r="20347" spans="7:7">
      <c r="G20347" s="14"/>
    </row>
    <row r="20348" spans="7:7">
      <c r="G20348" s="14"/>
    </row>
    <row r="20349" spans="7:7">
      <c r="G20349" s="14"/>
    </row>
    <row r="20350" spans="7:7">
      <c r="G20350" s="14"/>
    </row>
    <row r="20351" spans="7:7">
      <c r="G20351" s="14"/>
    </row>
    <row r="20352" spans="7:7">
      <c r="G20352" s="14"/>
    </row>
    <row r="20353" spans="7:7">
      <c r="G20353" s="14"/>
    </row>
    <row r="20354" spans="7:7">
      <c r="G20354" s="14"/>
    </row>
    <row r="20355" spans="7:7">
      <c r="G20355" s="14"/>
    </row>
    <row r="20356" spans="7:7">
      <c r="G20356" s="14"/>
    </row>
    <row r="20357" spans="7:7">
      <c r="G20357" s="14"/>
    </row>
    <row r="20358" spans="7:7">
      <c r="G20358" s="14"/>
    </row>
    <row r="20359" spans="7:7">
      <c r="G20359" s="14"/>
    </row>
    <row r="20360" spans="7:7">
      <c r="G20360" s="14"/>
    </row>
    <row r="20361" spans="7:7">
      <c r="G20361" s="14"/>
    </row>
    <row r="20362" spans="7:7">
      <c r="G20362" s="14"/>
    </row>
    <row r="20363" spans="7:7">
      <c r="G20363" s="14"/>
    </row>
    <row r="20364" spans="7:7">
      <c r="G20364" s="14"/>
    </row>
    <row r="20365" spans="7:7">
      <c r="G20365" s="14"/>
    </row>
    <row r="20366" spans="7:7">
      <c r="G20366" s="14"/>
    </row>
    <row r="20367" spans="7:7">
      <c r="G20367" s="14"/>
    </row>
    <row r="20368" spans="7:7">
      <c r="G20368" s="14"/>
    </row>
    <row r="20369" spans="7:7">
      <c r="G20369" s="14"/>
    </row>
    <row r="20370" spans="7:7">
      <c r="G20370" s="14"/>
    </row>
    <row r="20371" spans="7:7">
      <c r="G20371" s="14"/>
    </row>
    <row r="20372" spans="7:7">
      <c r="G20372" s="14"/>
    </row>
    <row r="20373" spans="7:7">
      <c r="G20373" s="14"/>
    </row>
    <row r="20374" spans="7:7">
      <c r="G20374" s="14"/>
    </row>
    <row r="20375" spans="7:7">
      <c r="G20375" s="14"/>
    </row>
    <row r="20376" spans="7:7">
      <c r="G20376" s="14"/>
    </row>
    <row r="20377" spans="7:7">
      <c r="G20377" s="14"/>
    </row>
    <row r="20378" spans="7:7">
      <c r="G20378" s="14"/>
    </row>
    <row r="20379" spans="7:7">
      <c r="G20379" s="14"/>
    </row>
    <row r="20380" spans="7:7">
      <c r="G20380" s="14"/>
    </row>
    <row r="20381" spans="7:7">
      <c r="G20381" s="14"/>
    </row>
    <row r="20382" spans="7:7">
      <c r="G20382" s="14"/>
    </row>
    <row r="20383" spans="7:7">
      <c r="G20383" s="14"/>
    </row>
    <row r="20384" spans="7:7">
      <c r="G20384" s="14"/>
    </row>
    <row r="20385" spans="7:7">
      <c r="G20385" s="14"/>
    </row>
    <row r="20386" spans="7:7">
      <c r="G20386" s="14"/>
    </row>
    <row r="20387" spans="7:7">
      <c r="G20387" s="14"/>
    </row>
    <row r="20388" spans="7:7">
      <c r="G20388" s="14"/>
    </row>
    <row r="20389" spans="7:7">
      <c r="G20389" s="14"/>
    </row>
    <row r="20390" spans="7:7">
      <c r="G20390" s="14"/>
    </row>
    <row r="20391" spans="7:7">
      <c r="G20391" s="14"/>
    </row>
    <row r="20392" spans="7:7">
      <c r="G20392" s="14"/>
    </row>
    <row r="20393" spans="7:7">
      <c r="G20393" s="14"/>
    </row>
    <row r="20394" spans="7:7">
      <c r="G20394" s="14"/>
    </row>
    <row r="20395" spans="7:7">
      <c r="G20395" s="14"/>
    </row>
    <row r="20396" spans="7:7">
      <c r="G20396" s="14"/>
    </row>
    <row r="20397" spans="7:7">
      <c r="G20397" s="14"/>
    </row>
    <row r="20398" spans="7:7">
      <c r="G20398" s="14"/>
    </row>
    <row r="20399" spans="7:7">
      <c r="G20399" s="14"/>
    </row>
    <row r="20400" spans="7:7">
      <c r="G20400" s="14"/>
    </row>
    <row r="20401" spans="7:7">
      <c r="G20401" s="14"/>
    </row>
    <row r="20402" spans="7:7">
      <c r="G20402" s="14"/>
    </row>
    <row r="20403" spans="7:7">
      <c r="G20403" s="14"/>
    </row>
    <row r="20404" spans="7:7">
      <c r="G20404" s="14"/>
    </row>
    <row r="20405" spans="7:7">
      <c r="G20405" s="14"/>
    </row>
    <row r="20406" spans="7:7">
      <c r="G20406" s="14"/>
    </row>
    <row r="20407" spans="7:7">
      <c r="G20407" s="14"/>
    </row>
    <row r="20408" spans="7:7">
      <c r="G20408" s="14"/>
    </row>
    <row r="20409" spans="7:7">
      <c r="G20409" s="14"/>
    </row>
    <row r="20410" spans="7:7">
      <c r="G20410" s="14"/>
    </row>
    <row r="20411" spans="7:7">
      <c r="G20411" s="14"/>
    </row>
    <row r="20412" spans="7:7">
      <c r="G20412" s="14"/>
    </row>
    <row r="20413" spans="7:7">
      <c r="G20413" s="14"/>
    </row>
    <row r="20414" spans="7:7">
      <c r="G20414" s="14"/>
    </row>
    <row r="20415" spans="7:7">
      <c r="G20415" s="14"/>
    </row>
    <row r="20416" spans="7:7">
      <c r="G20416" s="14"/>
    </row>
    <row r="20417" spans="7:7">
      <c r="G20417" s="14"/>
    </row>
    <row r="20418" spans="7:7">
      <c r="G20418" s="14"/>
    </row>
    <row r="20419" spans="7:7">
      <c r="G20419" s="14"/>
    </row>
    <row r="20420" spans="7:7">
      <c r="G20420" s="14"/>
    </row>
    <row r="20421" spans="7:7">
      <c r="G20421" s="14"/>
    </row>
    <row r="20422" spans="7:7">
      <c r="G20422" s="14"/>
    </row>
    <row r="20423" spans="7:7">
      <c r="G20423" s="14"/>
    </row>
    <row r="20424" spans="7:7">
      <c r="G20424" s="14"/>
    </row>
    <row r="20425" spans="7:7">
      <c r="G20425" s="14"/>
    </row>
    <row r="20426" spans="7:7">
      <c r="G20426" s="14"/>
    </row>
    <row r="20427" spans="7:7">
      <c r="G20427" s="14"/>
    </row>
    <row r="20428" spans="7:7">
      <c r="G20428" s="14"/>
    </row>
    <row r="20429" spans="7:7">
      <c r="G20429" s="14"/>
    </row>
    <row r="20430" spans="7:7">
      <c r="G20430" s="14"/>
    </row>
    <row r="20431" spans="7:7">
      <c r="G20431" s="14"/>
    </row>
    <row r="20432" spans="7:7">
      <c r="G20432" s="14"/>
    </row>
    <row r="20433" spans="7:7">
      <c r="G20433" s="14"/>
    </row>
    <row r="20434" spans="7:7">
      <c r="G20434" s="14"/>
    </row>
    <row r="20435" spans="7:7">
      <c r="G20435" s="14"/>
    </row>
    <row r="20436" spans="7:7">
      <c r="G20436" s="14"/>
    </row>
    <row r="20437" spans="7:7">
      <c r="G20437" s="14"/>
    </row>
    <row r="20438" spans="7:7">
      <c r="G20438" s="14"/>
    </row>
    <row r="20439" spans="7:7">
      <c r="G20439" s="14"/>
    </row>
    <row r="20440" spans="7:7">
      <c r="G20440" s="14"/>
    </row>
    <row r="20441" spans="7:7">
      <c r="G20441" s="14"/>
    </row>
    <row r="20442" spans="7:7">
      <c r="G20442" s="14"/>
    </row>
    <row r="20443" spans="7:7">
      <c r="G20443" s="14"/>
    </row>
    <row r="20444" spans="7:7">
      <c r="G20444" s="14"/>
    </row>
    <row r="20445" spans="7:7">
      <c r="G20445" s="14"/>
    </row>
    <row r="20446" spans="7:7">
      <c r="G20446" s="14"/>
    </row>
    <row r="20447" spans="7:7">
      <c r="G20447" s="14"/>
    </row>
    <row r="20448" spans="7:7">
      <c r="G20448" s="14"/>
    </row>
    <row r="20449" spans="7:7">
      <c r="G20449" s="14"/>
    </row>
    <row r="20450" spans="7:7">
      <c r="G20450" s="14"/>
    </row>
    <row r="20451" spans="7:7">
      <c r="G20451" s="14"/>
    </row>
    <row r="20452" spans="7:7">
      <c r="G20452" s="14"/>
    </row>
    <row r="20453" spans="7:7">
      <c r="G20453" s="14"/>
    </row>
    <row r="20454" spans="7:7">
      <c r="G20454" s="14"/>
    </row>
    <row r="20455" spans="7:7">
      <c r="G20455" s="14"/>
    </row>
    <row r="20456" spans="7:7">
      <c r="G20456" s="14"/>
    </row>
    <row r="20457" spans="7:7">
      <c r="G20457" s="14"/>
    </row>
    <row r="20458" spans="7:7">
      <c r="G20458" s="14"/>
    </row>
    <row r="20459" spans="7:7">
      <c r="G20459" s="14"/>
    </row>
    <row r="20460" spans="7:7">
      <c r="G20460" s="14"/>
    </row>
    <row r="20461" spans="7:7">
      <c r="G20461" s="14"/>
    </row>
    <row r="20462" spans="7:7">
      <c r="G20462" s="14"/>
    </row>
    <row r="20463" spans="7:7">
      <c r="G20463" s="14"/>
    </row>
    <row r="20464" spans="7:7">
      <c r="G20464" s="14"/>
    </row>
    <row r="20465" spans="7:7">
      <c r="G20465" s="14"/>
    </row>
    <row r="20466" spans="7:7">
      <c r="G20466" s="14"/>
    </row>
    <row r="20467" spans="7:7">
      <c r="G20467" s="14"/>
    </row>
    <row r="20468" spans="7:7">
      <c r="G20468" s="14"/>
    </row>
    <row r="20469" spans="7:7">
      <c r="G20469" s="14"/>
    </row>
    <row r="20470" spans="7:7">
      <c r="G20470" s="14"/>
    </row>
    <row r="20471" spans="7:7">
      <c r="G20471" s="14"/>
    </row>
    <row r="20472" spans="7:7">
      <c r="G20472" s="14"/>
    </row>
    <row r="20473" spans="7:7">
      <c r="G20473" s="14"/>
    </row>
    <row r="20474" spans="7:7">
      <c r="G20474" s="14"/>
    </row>
    <row r="20475" spans="7:7">
      <c r="G20475" s="14"/>
    </row>
    <row r="20476" spans="7:7">
      <c r="G20476" s="14"/>
    </row>
    <row r="20477" spans="7:7">
      <c r="G20477" s="14"/>
    </row>
    <row r="20478" spans="7:7">
      <c r="G20478" s="14"/>
    </row>
    <row r="20479" spans="7:7">
      <c r="G20479" s="14"/>
    </row>
    <row r="20480" spans="7:7">
      <c r="G20480" s="14"/>
    </row>
    <row r="20481" spans="7:7">
      <c r="G20481" s="14"/>
    </row>
    <row r="20482" spans="7:7">
      <c r="G20482" s="14"/>
    </row>
    <row r="20483" spans="7:7">
      <c r="G20483" s="14"/>
    </row>
    <row r="20484" spans="7:7">
      <c r="G20484" s="14"/>
    </row>
    <row r="20485" spans="7:7">
      <c r="G20485" s="14"/>
    </row>
    <row r="20486" spans="7:7">
      <c r="G20486" s="14"/>
    </row>
    <row r="20487" spans="7:7">
      <c r="G20487" s="14"/>
    </row>
    <row r="20488" spans="7:7">
      <c r="G20488" s="14"/>
    </row>
    <row r="20489" spans="7:7">
      <c r="G20489" s="14"/>
    </row>
    <row r="20490" spans="7:7">
      <c r="G20490" s="14"/>
    </row>
    <row r="20491" spans="7:7">
      <c r="G20491" s="14"/>
    </row>
    <row r="20492" spans="7:7">
      <c r="G20492" s="14"/>
    </row>
    <row r="20493" spans="7:7">
      <c r="G20493" s="14"/>
    </row>
    <row r="20494" spans="7:7">
      <c r="G20494" s="14"/>
    </row>
    <row r="20495" spans="7:7">
      <c r="G20495" s="14"/>
    </row>
    <row r="20496" spans="7:7">
      <c r="G20496" s="14"/>
    </row>
    <row r="20497" spans="7:7">
      <c r="G20497" s="14"/>
    </row>
    <row r="20498" spans="7:7">
      <c r="G20498" s="14"/>
    </row>
    <row r="20499" spans="7:7">
      <c r="G20499" s="14"/>
    </row>
    <row r="20500" spans="7:7">
      <c r="G20500" s="14"/>
    </row>
    <row r="20501" spans="7:7">
      <c r="G20501" s="14"/>
    </row>
    <row r="20502" spans="7:7">
      <c r="G20502" s="14"/>
    </row>
    <row r="20503" spans="7:7">
      <c r="G20503" s="14"/>
    </row>
    <row r="20504" spans="7:7">
      <c r="G20504" s="14"/>
    </row>
    <row r="20505" spans="7:7">
      <c r="G20505" s="14"/>
    </row>
    <row r="20506" spans="7:7">
      <c r="G20506" s="14"/>
    </row>
    <row r="20507" spans="7:7">
      <c r="G20507" s="14"/>
    </row>
    <row r="20508" spans="7:7">
      <c r="G20508" s="14"/>
    </row>
    <row r="20509" spans="7:7">
      <c r="G20509" s="14"/>
    </row>
    <row r="20510" spans="7:7">
      <c r="G20510" s="14"/>
    </row>
    <row r="20511" spans="7:7">
      <c r="G20511" s="14"/>
    </row>
    <row r="20512" spans="7:7">
      <c r="G20512" s="14"/>
    </row>
    <row r="20513" spans="7:7">
      <c r="G20513" s="14"/>
    </row>
    <row r="20514" spans="7:7">
      <c r="G20514" s="14"/>
    </row>
    <row r="20515" spans="7:7">
      <c r="G20515" s="14"/>
    </row>
    <row r="20516" spans="7:7">
      <c r="G20516" s="14"/>
    </row>
    <row r="20517" spans="7:7">
      <c r="G20517" s="14"/>
    </row>
    <row r="20518" spans="7:7">
      <c r="G20518" s="14"/>
    </row>
    <row r="20519" spans="7:7">
      <c r="G20519" s="14"/>
    </row>
    <row r="20520" spans="7:7">
      <c r="G20520" s="14"/>
    </row>
    <row r="20521" spans="7:7">
      <c r="G20521" s="14"/>
    </row>
    <row r="20522" spans="7:7">
      <c r="G20522" s="14"/>
    </row>
    <row r="20523" spans="7:7">
      <c r="G20523" s="14"/>
    </row>
    <row r="20524" spans="7:7">
      <c r="G20524" s="14"/>
    </row>
    <row r="20525" spans="7:7">
      <c r="G20525" s="14"/>
    </row>
    <row r="20526" spans="7:7">
      <c r="G20526" s="14"/>
    </row>
    <row r="20527" spans="7:7">
      <c r="G20527" s="14"/>
    </row>
    <row r="20528" spans="7:7">
      <c r="G20528" s="14"/>
    </row>
    <row r="20529" spans="7:7">
      <c r="G20529" s="14"/>
    </row>
    <row r="20530" spans="7:7">
      <c r="G20530" s="14"/>
    </row>
    <row r="20531" spans="7:7">
      <c r="G20531" s="14"/>
    </row>
    <row r="20532" spans="7:7">
      <c r="G20532" s="14"/>
    </row>
    <row r="20533" spans="7:7">
      <c r="G20533" s="14"/>
    </row>
    <row r="20534" spans="7:7">
      <c r="G20534" s="14"/>
    </row>
    <row r="20535" spans="7:7">
      <c r="G20535" s="14"/>
    </row>
    <row r="20536" spans="7:7">
      <c r="G20536" s="14"/>
    </row>
    <row r="20537" spans="7:7">
      <c r="G20537" s="14"/>
    </row>
    <row r="20538" spans="7:7">
      <c r="G20538" s="14"/>
    </row>
    <row r="20539" spans="7:7">
      <c r="G20539" s="14"/>
    </row>
    <row r="20540" spans="7:7">
      <c r="G20540" s="14"/>
    </row>
    <row r="20541" spans="7:7">
      <c r="G20541" s="14"/>
    </row>
    <row r="20542" spans="7:7">
      <c r="G20542" s="14"/>
    </row>
    <row r="20543" spans="7:7">
      <c r="G20543" s="14"/>
    </row>
    <row r="20544" spans="7:7">
      <c r="G20544" s="14"/>
    </row>
    <row r="20545" spans="7:7">
      <c r="G20545" s="14"/>
    </row>
    <row r="20546" spans="7:7">
      <c r="G20546" s="14"/>
    </row>
    <row r="20547" spans="7:7">
      <c r="G20547" s="14"/>
    </row>
    <row r="20548" spans="7:7">
      <c r="G20548" s="14"/>
    </row>
    <row r="20549" spans="7:7">
      <c r="G20549" s="14"/>
    </row>
    <row r="20550" spans="7:7">
      <c r="G20550" s="14"/>
    </row>
    <row r="20551" spans="7:7">
      <c r="G20551" s="14"/>
    </row>
    <row r="20552" spans="7:7">
      <c r="G20552" s="14"/>
    </row>
    <row r="20553" spans="7:7">
      <c r="G20553" s="14"/>
    </row>
    <row r="20554" spans="7:7">
      <c r="G20554" s="14"/>
    </row>
    <row r="20555" spans="7:7">
      <c r="G20555" s="14"/>
    </row>
    <row r="20556" spans="7:7">
      <c r="G20556" s="14"/>
    </row>
    <row r="20557" spans="7:7">
      <c r="G20557" s="14"/>
    </row>
    <row r="20558" spans="7:7">
      <c r="G20558" s="14"/>
    </row>
    <row r="20559" spans="7:7">
      <c r="G20559" s="14"/>
    </row>
    <row r="20560" spans="7:7">
      <c r="G20560" s="14"/>
    </row>
    <row r="20561" spans="7:7">
      <c r="G20561" s="14"/>
    </row>
    <row r="20562" spans="7:7">
      <c r="G20562" s="14"/>
    </row>
    <row r="20563" spans="7:7">
      <c r="G20563" s="14"/>
    </row>
    <row r="20564" spans="7:7">
      <c r="G20564" s="14"/>
    </row>
    <row r="20565" spans="7:7">
      <c r="G20565" s="14"/>
    </row>
    <row r="20566" spans="7:7">
      <c r="G20566" s="14"/>
    </row>
    <row r="20567" spans="7:7">
      <c r="G20567" s="14"/>
    </row>
    <row r="20568" spans="7:7">
      <c r="G20568" s="14"/>
    </row>
    <row r="20569" spans="7:7">
      <c r="G20569" s="14"/>
    </row>
    <row r="20570" spans="7:7">
      <c r="G20570" s="14"/>
    </row>
    <row r="20571" spans="7:7">
      <c r="G20571" s="14"/>
    </row>
    <row r="20572" spans="7:7">
      <c r="G20572" s="14"/>
    </row>
    <row r="20573" spans="7:7">
      <c r="G20573" s="14"/>
    </row>
    <row r="20574" spans="7:7">
      <c r="G20574" s="14"/>
    </row>
    <row r="20575" spans="7:7">
      <c r="G20575" s="14"/>
    </row>
    <row r="20576" spans="7:7">
      <c r="G20576" s="14"/>
    </row>
    <row r="20577" spans="7:7">
      <c r="G20577" s="14"/>
    </row>
    <row r="20578" spans="7:7">
      <c r="G20578" s="14"/>
    </row>
    <row r="20579" spans="7:7">
      <c r="G20579" s="14"/>
    </row>
    <row r="20580" spans="7:7">
      <c r="G20580" s="14"/>
    </row>
    <row r="20581" spans="7:7">
      <c r="G20581" s="14"/>
    </row>
    <row r="20582" spans="7:7">
      <c r="G20582" s="14"/>
    </row>
    <row r="20583" spans="7:7">
      <c r="G20583" s="14"/>
    </row>
    <row r="20584" spans="7:7">
      <c r="G20584" s="14"/>
    </row>
    <row r="20585" spans="7:7">
      <c r="G20585" s="14"/>
    </row>
    <row r="20586" spans="7:7">
      <c r="G20586" s="14"/>
    </row>
    <row r="20587" spans="7:7">
      <c r="G20587" s="14"/>
    </row>
    <row r="20588" spans="7:7">
      <c r="G20588" s="14"/>
    </row>
    <row r="20589" spans="7:7">
      <c r="G20589" s="14"/>
    </row>
    <row r="20590" spans="7:7">
      <c r="G20590" s="14"/>
    </row>
    <row r="20591" spans="7:7">
      <c r="G20591" s="14"/>
    </row>
    <row r="20592" spans="7:7">
      <c r="G20592" s="14"/>
    </row>
    <row r="20593" spans="7:7">
      <c r="G20593" s="14"/>
    </row>
    <row r="20594" spans="7:7">
      <c r="G20594" s="14"/>
    </row>
    <row r="20595" spans="7:7">
      <c r="G20595" s="14"/>
    </row>
    <row r="20596" spans="7:7">
      <c r="G20596" s="14"/>
    </row>
    <row r="20597" spans="7:7">
      <c r="G20597" s="14"/>
    </row>
    <row r="20598" spans="7:7">
      <c r="G20598" s="14"/>
    </row>
    <row r="20599" spans="7:7">
      <c r="G20599" s="14"/>
    </row>
    <row r="20600" spans="7:7">
      <c r="G20600" s="14"/>
    </row>
    <row r="20601" spans="7:7">
      <c r="G20601" s="14"/>
    </row>
    <row r="20602" spans="7:7">
      <c r="G20602" s="14"/>
    </row>
    <row r="20603" spans="7:7">
      <c r="G20603" s="14"/>
    </row>
    <row r="20604" spans="7:7">
      <c r="G20604" s="14"/>
    </row>
    <row r="20605" spans="7:7">
      <c r="G20605" s="14"/>
    </row>
    <row r="20606" spans="7:7">
      <c r="G20606" s="14"/>
    </row>
    <row r="20607" spans="7:7">
      <c r="G20607" s="14"/>
    </row>
    <row r="20608" spans="7:7">
      <c r="G20608" s="14"/>
    </row>
    <row r="20609" spans="7:7">
      <c r="G20609" s="14"/>
    </row>
    <row r="20610" spans="7:7">
      <c r="G20610" s="14"/>
    </row>
    <row r="20611" spans="7:7">
      <c r="G20611" s="14"/>
    </row>
    <row r="20612" spans="7:7">
      <c r="G20612" s="14"/>
    </row>
    <row r="20613" spans="7:7">
      <c r="G20613" s="14"/>
    </row>
    <row r="20614" spans="7:7">
      <c r="G20614" s="14"/>
    </row>
    <row r="20615" spans="7:7">
      <c r="G20615" s="14"/>
    </row>
    <row r="20616" spans="7:7">
      <c r="G20616" s="14"/>
    </row>
    <row r="20617" spans="7:7">
      <c r="G20617" s="14"/>
    </row>
    <row r="20618" spans="7:7">
      <c r="G20618" s="14"/>
    </row>
    <row r="20619" spans="7:7">
      <c r="G20619" s="14"/>
    </row>
    <row r="20620" spans="7:7">
      <c r="G20620" s="14"/>
    </row>
    <row r="20621" spans="7:7">
      <c r="G20621" s="14"/>
    </row>
    <row r="20622" spans="7:7">
      <c r="G20622" s="14"/>
    </row>
    <row r="20623" spans="7:7">
      <c r="G20623" s="14"/>
    </row>
    <row r="20624" spans="7:7">
      <c r="G20624" s="14"/>
    </row>
    <row r="20625" spans="7:7">
      <c r="G20625" s="14"/>
    </row>
    <row r="20626" spans="7:7">
      <c r="G20626" s="14"/>
    </row>
    <row r="20627" spans="7:7">
      <c r="G20627" s="14"/>
    </row>
    <row r="20628" spans="7:7">
      <c r="G20628" s="14"/>
    </row>
    <row r="20629" spans="7:7">
      <c r="G20629" s="14"/>
    </row>
    <row r="20630" spans="7:7">
      <c r="G20630" s="14"/>
    </row>
    <row r="20631" spans="7:7">
      <c r="G20631" s="14"/>
    </row>
    <row r="20632" spans="7:7">
      <c r="G20632" s="14"/>
    </row>
    <row r="20633" spans="7:7">
      <c r="G20633" s="14"/>
    </row>
    <row r="20634" spans="7:7">
      <c r="G20634" s="14"/>
    </row>
    <row r="20635" spans="7:7">
      <c r="G20635" s="14"/>
    </row>
    <row r="20636" spans="7:7">
      <c r="G20636" s="14"/>
    </row>
    <row r="20637" spans="7:7">
      <c r="G20637" s="14"/>
    </row>
    <row r="20638" spans="7:7">
      <c r="G20638" s="14"/>
    </row>
    <row r="20639" spans="7:7">
      <c r="G20639" s="14"/>
    </row>
    <row r="20640" spans="7:7">
      <c r="G20640" s="14"/>
    </row>
    <row r="20641" spans="7:7">
      <c r="G20641" s="14"/>
    </row>
    <row r="20642" spans="7:7">
      <c r="G20642" s="14"/>
    </row>
    <row r="20643" spans="7:7">
      <c r="G20643" s="14"/>
    </row>
    <row r="20644" spans="7:7">
      <c r="G20644" s="14"/>
    </row>
    <row r="20645" spans="7:7">
      <c r="G20645" s="14"/>
    </row>
    <row r="20646" spans="7:7">
      <c r="G20646" s="14"/>
    </row>
    <row r="20647" spans="7:7">
      <c r="G20647" s="14"/>
    </row>
    <row r="20648" spans="7:7">
      <c r="G20648" s="14"/>
    </row>
    <row r="20649" spans="7:7">
      <c r="G20649" s="14"/>
    </row>
    <row r="20650" spans="7:7">
      <c r="G20650" s="14"/>
    </row>
    <row r="20651" spans="7:7">
      <c r="G20651" s="14"/>
    </row>
    <row r="20652" spans="7:7">
      <c r="G20652" s="14"/>
    </row>
    <row r="20653" spans="7:7">
      <c r="G20653" s="14"/>
    </row>
    <row r="20654" spans="7:7">
      <c r="G20654" s="14"/>
    </row>
    <row r="20655" spans="7:7">
      <c r="G20655" s="14"/>
    </row>
    <row r="20656" spans="7:7">
      <c r="G20656" s="14"/>
    </row>
    <row r="20657" spans="7:7">
      <c r="G20657" s="14"/>
    </row>
    <row r="20658" spans="7:7">
      <c r="G20658" s="14"/>
    </row>
    <row r="20659" spans="7:7">
      <c r="G20659" s="14"/>
    </row>
    <row r="20660" spans="7:7">
      <c r="G20660" s="14"/>
    </row>
    <row r="20661" spans="7:7">
      <c r="G20661" s="14"/>
    </row>
    <row r="20662" spans="7:7">
      <c r="G20662" s="14"/>
    </row>
    <row r="20663" spans="7:7">
      <c r="G20663" s="14"/>
    </row>
    <row r="20664" spans="7:7">
      <c r="G20664" s="14"/>
    </row>
    <row r="20665" spans="7:7">
      <c r="G20665" s="14"/>
    </row>
    <row r="20666" spans="7:7">
      <c r="G20666" s="14"/>
    </row>
    <row r="20667" spans="7:7">
      <c r="G20667" s="14"/>
    </row>
    <row r="20668" spans="7:7">
      <c r="G20668" s="14"/>
    </row>
    <row r="20669" spans="7:7">
      <c r="G20669" s="14"/>
    </row>
    <row r="20670" spans="7:7">
      <c r="G20670" s="14"/>
    </row>
    <row r="20671" spans="7:7">
      <c r="G20671" s="14"/>
    </row>
    <row r="20672" spans="7:7">
      <c r="G20672" s="14"/>
    </row>
    <row r="20673" spans="7:7">
      <c r="G20673" s="14"/>
    </row>
    <row r="20674" spans="7:7">
      <c r="G20674" s="14"/>
    </row>
    <row r="20675" spans="7:7">
      <c r="G20675" s="14"/>
    </row>
    <row r="20676" spans="7:7">
      <c r="G20676" s="14"/>
    </row>
    <row r="20677" spans="7:7">
      <c r="G20677" s="14"/>
    </row>
    <row r="20678" spans="7:7">
      <c r="G20678" s="14"/>
    </row>
    <row r="20679" spans="7:7">
      <c r="G20679" s="14"/>
    </row>
    <row r="20680" spans="7:7">
      <c r="G20680" s="14"/>
    </row>
    <row r="20681" spans="7:7">
      <c r="G20681" s="14"/>
    </row>
    <row r="20682" spans="7:7">
      <c r="G20682" s="14"/>
    </row>
    <row r="20683" spans="7:7">
      <c r="G20683" s="14"/>
    </row>
    <row r="20684" spans="7:7">
      <c r="G20684" s="14"/>
    </row>
    <row r="20685" spans="7:7">
      <c r="G20685" s="14"/>
    </row>
    <row r="20686" spans="7:7">
      <c r="G20686" s="14"/>
    </row>
    <row r="20687" spans="7:7">
      <c r="G20687" s="14"/>
    </row>
    <row r="20688" spans="7:7">
      <c r="G20688" s="14"/>
    </row>
    <row r="20689" spans="7:7">
      <c r="G20689" s="14"/>
    </row>
    <row r="20690" spans="7:7">
      <c r="G20690" s="14"/>
    </row>
    <row r="20691" spans="7:7">
      <c r="G20691" s="14"/>
    </row>
    <row r="20692" spans="7:7">
      <c r="G20692" s="14"/>
    </row>
    <row r="20693" spans="7:7">
      <c r="G20693" s="14"/>
    </row>
    <row r="20694" spans="7:7">
      <c r="G20694" s="14"/>
    </row>
    <row r="20695" spans="7:7">
      <c r="G20695" s="14"/>
    </row>
    <row r="20696" spans="7:7">
      <c r="G20696" s="14"/>
    </row>
    <row r="20697" spans="7:7">
      <c r="G20697" s="14"/>
    </row>
    <row r="20698" spans="7:7">
      <c r="G20698" s="14"/>
    </row>
    <row r="20699" spans="7:7">
      <c r="G20699" s="14"/>
    </row>
    <row r="20700" spans="7:7">
      <c r="G20700" s="14"/>
    </row>
    <row r="20701" spans="7:7">
      <c r="G20701" s="14"/>
    </row>
    <row r="20702" spans="7:7">
      <c r="G20702" s="14"/>
    </row>
    <row r="20703" spans="7:7">
      <c r="G20703" s="14"/>
    </row>
    <row r="20704" spans="7:7">
      <c r="G20704" s="14"/>
    </row>
    <row r="20705" spans="7:7">
      <c r="G20705" s="14"/>
    </row>
    <row r="20706" spans="7:7">
      <c r="G20706" s="14"/>
    </row>
    <row r="20707" spans="7:7">
      <c r="G20707" s="14"/>
    </row>
    <row r="20708" spans="7:7">
      <c r="G20708" s="14"/>
    </row>
    <row r="20709" spans="7:7">
      <c r="G20709" s="14"/>
    </row>
    <row r="20710" spans="7:7">
      <c r="G20710" s="14"/>
    </row>
    <row r="20711" spans="7:7">
      <c r="G20711" s="14"/>
    </row>
    <row r="20712" spans="7:7">
      <c r="G20712" s="14"/>
    </row>
    <row r="20713" spans="7:7">
      <c r="G20713" s="14"/>
    </row>
    <row r="20714" spans="7:7">
      <c r="G20714" s="14"/>
    </row>
    <row r="20715" spans="7:7">
      <c r="G20715" s="14"/>
    </row>
    <row r="20716" spans="7:7">
      <c r="G20716" s="14"/>
    </row>
    <row r="20717" spans="7:7">
      <c r="G20717" s="14"/>
    </row>
    <row r="20718" spans="7:7">
      <c r="G20718" s="14"/>
    </row>
    <row r="20719" spans="7:7">
      <c r="G20719" s="14"/>
    </row>
    <row r="20720" spans="7:7">
      <c r="G20720" s="14"/>
    </row>
    <row r="20721" spans="7:7">
      <c r="G20721" s="14"/>
    </row>
    <row r="20722" spans="7:7">
      <c r="G20722" s="14"/>
    </row>
    <row r="20723" spans="7:7">
      <c r="G20723" s="14"/>
    </row>
    <row r="20724" spans="7:7">
      <c r="G20724" s="14"/>
    </row>
    <row r="20725" spans="7:7">
      <c r="G20725" s="14"/>
    </row>
    <row r="20726" spans="7:7">
      <c r="G20726" s="14"/>
    </row>
    <row r="20727" spans="7:7">
      <c r="G20727" s="14"/>
    </row>
    <row r="20728" spans="7:7">
      <c r="G20728" s="14"/>
    </row>
    <row r="20729" spans="7:7">
      <c r="G20729" s="14"/>
    </row>
    <row r="20730" spans="7:7">
      <c r="G20730" s="14"/>
    </row>
    <row r="20731" spans="7:7">
      <c r="G20731" s="14"/>
    </row>
    <row r="20732" spans="7:7">
      <c r="G20732" s="14"/>
    </row>
    <row r="20733" spans="7:7">
      <c r="G20733" s="14"/>
    </row>
    <row r="20734" spans="7:7">
      <c r="G20734" s="14"/>
    </row>
    <row r="20735" spans="7:7">
      <c r="G20735" s="14"/>
    </row>
    <row r="20736" spans="7:7">
      <c r="G20736" s="14"/>
    </row>
    <row r="20737" spans="7:7">
      <c r="G20737" s="14"/>
    </row>
    <row r="20738" spans="7:7">
      <c r="G20738" s="14"/>
    </row>
    <row r="20739" spans="7:7">
      <c r="G20739" s="14"/>
    </row>
    <row r="20740" spans="7:7">
      <c r="G20740" s="14"/>
    </row>
    <row r="20741" spans="7:7">
      <c r="G20741" s="14"/>
    </row>
    <row r="20742" spans="7:7">
      <c r="G20742" s="14"/>
    </row>
    <row r="20743" spans="7:7">
      <c r="G20743" s="14"/>
    </row>
    <row r="20744" spans="7:7">
      <c r="G20744" s="14"/>
    </row>
    <row r="20745" spans="7:7">
      <c r="G20745" s="14"/>
    </row>
    <row r="20746" spans="7:7">
      <c r="G20746" s="14"/>
    </row>
    <row r="20747" spans="7:7">
      <c r="G20747" s="14"/>
    </row>
    <row r="20748" spans="7:7">
      <c r="G20748" s="14"/>
    </row>
    <row r="20749" spans="7:7">
      <c r="G20749" s="14"/>
    </row>
    <row r="20750" spans="7:7">
      <c r="G20750" s="14"/>
    </row>
    <row r="20751" spans="7:7">
      <c r="G20751" s="14"/>
    </row>
    <row r="20752" spans="7:7">
      <c r="G20752" s="14"/>
    </row>
    <row r="20753" spans="7:7">
      <c r="G20753" s="14"/>
    </row>
    <row r="20754" spans="7:7">
      <c r="G20754" s="14"/>
    </row>
    <row r="20755" spans="7:7">
      <c r="G20755" s="14"/>
    </row>
    <row r="20756" spans="7:7">
      <c r="G20756" s="14"/>
    </row>
    <row r="20757" spans="7:7">
      <c r="G20757" s="14"/>
    </row>
    <row r="20758" spans="7:7">
      <c r="G20758" s="14"/>
    </row>
    <row r="20759" spans="7:7">
      <c r="G20759" s="14"/>
    </row>
    <row r="20760" spans="7:7">
      <c r="G20760" s="14"/>
    </row>
    <row r="20761" spans="7:7">
      <c r="G20761" s="14"/>
    </row>
    <row r="20762" spans="7:7">
      <c r="G20762" s="14"/>
    </row>
    <row r="20763" spans="7:7">
      <c r="G20763" s="14"/>
    </row>
    <row r="20764" spans="7:7">
      <c r="G20764" s="14"/>
    </row>
    <row r="20765" spans="7:7">
      <c r="G20765" s="14"/>
    </row>
    <row r="20766" spans="7:7">
      <c r="G20766" s="14"/>
    </row>
    <row r="20767" spans="7:7">
      <c r="G20767" s="14"/>
    </row>
    <row r="20768" spans="7:7">
      <c r="G20768" s="14"/>
    </row>
    <row r="20769" spans="7:7">
      <c r="G20769" s="14"/>
    </row>
    <row r="20770" spans="7:7">
      <c r="G20770" s="14"/>
    </row>
    <row r="20771" spans="7:7">
      <c r="G20771" s="14"/>
    </row>
    <row r="20772" spans="7:7">
      <c r="G20772" s="14"/>
    </row>
    <row r="20773" spans="7:7">
      <c r="G20773" s="14"/>
    </row>
    <row r="20774" spans="7:7">
      <c r="G20774" s="14"/>
    </row>
    <row r="20775" spans="7:7">
      <c r="G20775" s="14"/>
    </row>
    <row r="20776" spans="7:7">
      <c r="G20776" s="14"/>
    </row>
    <row r="20777" spans="7:7">
      <c r="G20777" s="14"/>
    </row>
    <row r="20778" spans="7:7">
      <c r="G20778" s="14"/>
    </row>
    <row r="20779" spans="7:7">
      <c r="G20779" s="14"/>
    </row>
    <row r="20780" spans="7:7">
      <c r="G20780" s="14"/>
    </row>
    <row r="20781" spans="7:7">
      <c r="G20781" s="14"/>
    </row>
    <row r="20782" spans="7:7">
      <c r="G20782" s="14"/>
    </row>
    <row r="20783" spans="7:7">
      <c r="G20783" s="14"/>
    </row>
    <row r="20784" spans="7:7">
      <c r="G20784" s="14"/>
    </row>
    <row r="20785" spans="7:7">
      <c r="G20785" s="14"/>
    </row>
    <row r="20786" spans="7:7">
      <c r="G20786" s="14"/>
    </row>
    <row r="20787" spans="7:7">
      <c r="G20787" s="14"/>
    </row>
    <row r="20788" spans="7:7">
      <c r="G20788" s="14"/>
    </row>
    <row r="20789" spans="7:7">
      <c r="G20789" s="14"/>
    </row>
    <row r="20790" spans="7:7">
      <c r="G20790" s="14"/>
    </row>
    <row r="20791" spans="7:7">
      <c r="G20791" s="14"/>
    </row>
    <row r="20792" spans="7:7">
      <c r="G20792" s="14"/>
    </row>
    <row r="20793" spans="7:7">
      <c r="G20793" s="14"/>
    </row>
    <row r="20794" spans="7:7">
      <c r="G20794" s="14"/>
    </row>
    <row r="20795" spans="7:7">
      <c r="G20795" s="14"/>
    </row>
    <row r="20796" spans="7:7">
      <c r="G20796" s="14"/>
    </row>
    <row r="20797" spans="7:7">
      <c r="G20797" s="14"/>
    </row>
    <row r="20798" spans="7:7">
      <c r="G20798" s="14"/>
    </row>
    <row r="20799" spans="7:7">
      <c r="G20799" s="14"/>
    </row>
    <row r="20800" spans="7:7">
      <c r="G20800" s="14"/>
    </row>
    <row r="20801" spans="7:7">
      <c r="G20801" s="14"/>
    </row>
    <row r="20802" spans="7:7">
      <c r="G20802" s="14"/>
    </row>
    <row r="20803" spans="7:7">
      <c r="G20803" s="14"/>
    </row>
    <row r="20804" spans="7:7">
      <c r="G20804" s="14"/>
    </row>
    <row r="20805" spans="7:7">
      <c r="G20805" s="14"/>
    </row>
    <row r="20806" spans="7:7">
      <c r="G20806" s="14"/>
    </row>
    <row r="20807" spans="7:7">
      <c r="G20807" s="14"/>
    </row>
    <row r="20808" spans="7:7">
      <c r="G20808" s="14"/>
    </row>
    <row r="20809" spans="7:7">
      <c r="G20809" s="14"/>
    </row>
    <row r="20810" spans="7:7">
      <c r="G20810" s="14"/>
    </row>
    <row r="20811" spans="7:7">
      <c r="G20811" s="14"/>
    </row>
    <row r="20812" spans="7:7">
      <c r="G20812" s="14"/>
    </row>
    <row r="20813" spans="7:7">
      <c r="G20813" s="14"/>
    </row>
    <row r="20814" spans="7:7">
      <c r="G20814" s="14"/>
    </row>
    <row r="20815" spans="7:7">
      <c r="G20815" s="14"/>
    </row>
    <row r="20816" spans="7:7">
      <c r="G20816" s="14"/>
    </row>
    <row r="20817" spans="7:7">
      <c r="G20817" s="14"/>
    </row>
    <row r="20818" spans="7:7">
      <c r="G20818" s="14"/>
    </row>
    <row r="20819" spans="7:7">
      <c r="G20819" s="14"/>
    </row>
    <row r="20820" spans="7:7">
      <c r="G20820" s="14"/>
    </row>
    <row r="20821" spans="7:7">
      <c r="G20821" s="14"/>
    </row>
    <row r="20822" spans="7:7">
      <c r="G20822" s="14"/>
    </row>
    <row r="20823" spans="7:7">
      <c r="G20823" s="14"/>
    </row>
    <row r="20824" spans="7:7">
      <c r="G20824" s="14"/>
    </row>
    <row r="20825" spans="7:7">
      <c r="G20825" s="14"/>
    </row>
    <row r="20826" spans="7:7">
      <c r="G20826" s="14"/>
    </row>
    <row r="20827" spans="7:7">
      <c r="G20827" s="14"/>
    </row>
    <row r="20828" spans="7:7">
      <c r="G20828" s="14"/>
    </row>
    <row r="20829" spans="7:7">
      <c r="G20829" s="14"/>
    </row>
    <row r="20830" spans="7:7">
      <c r="G20830" s="14"/>
    </row>
    <row r="20831" spans="7:7">
      <c r="G20831" s="14"/>
    </row>
    <row r="20832" spans="7:7">
      <c r="G20832" s="14"/>
    </row>
    <row r="20833" spans="7:7">
      <c r="G20833" s="14"/>
    </row>
    <row r="20834" spans="7:7">
      <c r="G20834" s="14"/>
    </row>
    <row r="20835" spans="7:7">
      <c r="G20835" s="14"/>
    </row>
    <row r="20836" spans="7:7">
      <c r="G20836" s="14"/>
    </row>
    <row r="20837" spans="7:7">
      <c r="G20837" s="14"/>
    </row>
    <row r="20838" spans="7:7">
      <c r="G20838" s="14"/>
    </row>
    <row r="20839" spans="7:7">
      <c r="G20839" s="14"/>
    </row>
    <row r="20840" spans="7:7">
      <c r="G20840" s="14"/>
    </row>
    <row r="20841" spans="7:7">
      <c r="G20841" s="14"/>
    </row>
    <row r="20842" spans="7:7">
      <c r="G20842" s="14"/>
    </row>
    <row r="20843" spans="7:7">
      <c r="G20843" s="14"/>
    </row>
    <row r="20844" spans="7:7">
      <c r="G20844" s="14"/>
    </row>
    <row r="20845" spans="7:7">
      <c r="G20845" s="14"/>
    </row>
    <row r="20846" spans="7:7">
      <c r="G20846" s="14"/>
    </row>
    <row r="20847" spans="7:7">
      <c r="G20847" s="14"/>
    </row>
    <row r="20848" spans="7:7">
      <c r="G20848" s="14"/>
    </row>
    <row r="20849" spans="7:7">
      <c r="G20849" s="14"/>
    </row>
    <row r="20850" spans="7:7">
      <c r="G20850" s="14"/>
    </row>
    <row r="20851" spans="7:7">
      <c r="G20851" s="14"/>
    </row>
    <row r="20852" spans="7:7">
      <c r="G20852" s="14"/>
    </row>
    <row r="20853" spans="7:7">
      <c r="G20853" s="14"/>
    </row>
    <row r="20854" spans="7:7">
      <c r="G20854" s="14"/>
    </row>
    <row r="20855" spans="7:7">
      <c r="G20855" s="14"/>
    </row>
    <row r="20856" spans="7:7">
      <c r="G20856" s="14"/>
    </row>
    <row r="20857" spans="7:7">
      <c r="G20857" s="14"/>
    </row>
    <row r="20858" spans="7:7">
      <c r="G20858" s="14"/>
    </row>
    <row r="20859" spans="7:7">
      <c r="G20859" s="14"/>
    </row>
    <row r="20860" spans="7:7">
      <c r="G20860" s="14"/>
    </row>
    <row r="20861" spans="7:7">
      <c r="G20861" s="14"/>
    </row>
    <row r="20862" spans="7:7">
      <c r="G20862" s="14"/>
    </row>
    <row r="20863" spans="7:7">
      <c r="G20863" s="14"/>
    </row>
    <row r="20864" spans="7:7">
      <c r="G20864" s="14"/>
    </row>
    <row r="20865" spans="7:7">
      <c r="G20865" s="14"/>
    </row>
    <row r="20866" spans="7:7">
      <c r="G20866" s="14"/>
    </row>
    <row r="20867" spans="7:7">
      <c r="G20867" s="14"/>
    </row>
    <row r="20868" spans="7:7">
      <c r="G20868" s="14"/>
    </row>
    <row r="20869" spans="7:7">
      <c r="G20869" s="14"/>
    </row>
    <row r="20870" spans="7:7">
      <c r="G20870" s="14"/>
    </row>
    <row r="20871" spans="7:7">
      <c r="G20871" s="14"/>
    </row>
    <row r="20872" spans="7:7">
      <c r="G20872" s="14"/>
    </row>
    <row r="20873" spans="7:7">
      <c r="G20873" s="14"/>
    </row>
    <row r="20874" spans="7:7">
      <c r="G20874" s="14"/>
    </row>
    <row r="20875" spans="7:7">
      <c r="G20875" s="14"/>
    </row>
    <row r="20876" spans="7:7">
      <c r="G20876" s="14"/>
    </row>
    <row r="20877" spans="7:7">
      <c r="G20877" s="14"/>
    </row>
    <row r="20878" spans="7:7">
      <c r="G20878" s="14"/>
    </row>
    <row r="20879" spans="7:7">
      <c r="G20879" s="14"/>
    </row>
    <row r="20880" spans="7:7">
      <c r="G20880" s="14"/>
    </row>
    <row r="20881" spans="7:7">
      <c r="G20881" s="14"/>
    </row>
    <row r="20882" spans="7:7">
      <c r="G20882" s="14"/>
    </row>
    <row r="20883" spans="7:7">
      <c r="G20883" s="14"/>
    </row>
    <row r="20884" spans="7:7">
      <c r="G20884" s="14"/>
    </row>
    <row r="20885" spans="7:7">
      <c r="G20885" s="14"/>
    </row>
    <row r="20886" spans="7:7">
      <c r="G20886" s="14"/>
    </row>
    <row r="20887" spans="7:7">
      <c r="G20887" s="14"/>
    </row>
    <row r="20888" spans="7:7">
      <c r="G20888" s="14"/>
    </row>
    <row r="20889" spans="7:7">
      <c r="G20889" s="14"/>
    </row>
    <row r="20890" spans="7:7">
      <c r="G20890" s="14"/>
    </row>
    <row r="20891" spans="7:7">
      <c r="G20891" s="14"/>
    </row>
    <row r="20892" spans="7:7">
      <c r="G20892" s="14"/>
    </row>
    <row r="20893" spans="7:7">
      <c r="G20893" s="14"/>
    </row>
    <row r="20894" spans="7:7">
      <c r="G20894" s="14"/>
    </row>
    <row r="20895" spans="7:7">
      <c r="G20895" s="14"/>
    </row>
    <row r="20896" spans="7:7">
      <c r="G20896" s="14"/>
    </row>
    <row r="20897" spans="7:7">
      <c r="G20897" s="14"/>
    </row>
    <row r="20898" spans="7:7">
      <c r="G20898" s="14"/>
    </row>
    <row r="20899" spans="7:7">
      <c r="G20899" s="14"/>
    </row>
    <row r="20900" spans="7:7">
      <c r="G20900" s="14"/>
    </row>
    <row r="20901" spans="7:7">
      <c r="G20901" s="14"/>
    </row>
    <row r="20902" spans="7:7">
      <c r="G20902" s="14"/>
    </row>
    <row r="20903" spans="7:7">
      <c r="G20903" s="14"/>
    </row>
    <row r="20904" spans="7:7">
      <c r="G20904" s="14"/>
    </row>
    <row r="20905" spans="7:7">
      <c r="G20905" s="14"/>
    </row>
    <row r="20906" spans="7:7">
      <c r="G20906" s="14"/>
    </row>
    <row r="20907" spans="7:7">
      <c r="G20907" s="14"/>
    </row>
    <row r="20908" spans="7:7">
      <c r="G20908" s="14"/>
    </row>
    <row r="20909" spans="7:7">
      <c r="G20909" s="14"/>
    </row>
    <row r="20910" spans="7:7">
      <c r="G20910" s="14"/>
    </row>
    <row r="20911" spans="7:7">
      <c r="G20911" s="14"/>
    </row>
    <row r="20912" spans="7:7">
      <c r="G20912" s="14"/>
    </row>
    <row r="20913" spans="7:7">
      <c r="G20913" s="14"/>
    </row>
    <row r="20914" spans="7:7">
      <c r="G20914" s="14"/>
    </row>
    <row r="20915" spans="7:7">
      <c r="G20915" s="14"/>
    </row>
    <row r="20916" spans="7:7">
      <c r="G20916" s="14"/>
    </row>
    <row r="20917" spans="7:7">
      <c r="G20917" s="14"/>
    </row>
    <row r="20918" spans="7:7">
      <c r="G20918" s="14"/>
    </row>
    <row r="20919" spans="7:7">
      <c r="G20919" s="14"/>
    </row>
    <row r="20920" spans="7:7">
      <c r="G20920" s="14"/>
    </row>
    <row r="20921" spans="7:7">
      <c r="G20921" s="14"/>
    </row>
    <row r="20922" spans="7:7">
      <c r="G20922" s="14"/>
    </row>
    <row r="20923" spans="7:7">
      <c r="G20923" s="14"/>
    </row>
    <row r="20924" spans="7:7">
      <c r="G20924" s="14"/>
    </row>
    <row r="20925" spans="7:7">
      <c r="G20925" s="14"/>
    </row>
    <row r="20926" spans="7:7">
      <c r="G20926" s="14"/>
    </row>
    <row r="20927" spans="7:7">
      <c r="G20927" s="14"/>
    </row>
    <row r="20928" spans="7:7">
      <c r="G20928" s="14"/>
    </row>
    <row r="20929" spans="7:7">
      <c r="G20929" s="14"/>
    </row>
    <row r="20930" spans="7:7">
      <c r="G20930" s="14"/>
    </row>
    <row r="20931" spans="7:7">
      <c r="G20931" s="14"/>
    </row>
    <row r="20932" spans="7:7">
      <c r="G20932" s="14"/>
    </row>
    <row r="20933" spans="7:7">
      <c r="G20933" s="14"/>
    </row>
    <row r="20934" spans="7:7">
      <c r="G20934" s="14"/>
    </row>
    <row r="20935" spans="7:7">
      <c r="G20935" s="14"/>
    </row>
    <row r="20936" spans="7:7">
      <c r="G20936" s="14"/>
    </row>
    <row r="20937" spans="7:7">
      <c r="G20937" s="14"/>
    </row>
    <row r="20938" spans="7:7">
      <c r="G20938" s="14"/>
    </row>
    <row r="20939" spans="7:7">
      <c r="G20939" s="14"/>
    </row>
    <row r="20940" spans="7:7">
      <c r="G20940" s="14"/>
    </row>
    <row r="20941" spans="7:7">
      <c r="G20941" s="14"/>
    </row>
    <row r="20942" spans="7:7">
      <c r="G20942" s="14"/>
    </row>
    <row r="20943" spans="7:7">
      <c r="G20943" s="14"/>
    </row>
    <row r="20944" spans="7:7">
      <c r="G20944" s="14"/>
    </row>
    <row r="20945" spans="7:7">
      <c r="G20945" s="14"/>
    </row>
    <row r="20946" spans="7:7">
      <c r="G20946" s="14"/>
    </row>
    <row r="20947" spans="7:7">
      <c r="G20947" s="14"/>
    </row>
    <row r="20948" spans="7:7">
      <c r="G20948" s="14"/>
    </row>
    <row r="20949" spans="7:7">
      <c r="G20949" s="14"/>
    </row>
    <row r="20950" spans="7:7">
      <c r="G20950" s="14"/>
    </row>
    <row r="20951" spans="7:7">
      <c r="G20951" s="14"/>
    </row>
    <row r="20952" spans="7:7">
      <c r="G20952" s="14"/>
    </row>
    <row r="20953" spans="7:7">
      <c r="G20953" s="14"/>
    </row>
    <row r="20954" spans="7:7">
      <c r="G20954" s="14"/>
    </row>
    <row r="20955" spans="7:7">
      <c r="G20955" s="14"/>
    </row>
    <row r="20956" spans="7:7">
      <c r="G20956" s="14"/>
    </row>
    <row r="20957" spans="7:7">
      <c r="G20957" s="14"/>
    </row>
    <row r="20958" spans="7:7">
      <c r="G20958" s="14"/>
    </row>
    <row r="20959" spans="7:7">
      <c r="G20959" s="14"/>
    </row>
    <row r="20960" spans="7:7">
      <c r="G20960" s="14"/>
    </row>
    <row r="20961" spans="7:7">
      <c r="G20961" s="14"/>
    </row>
    <row r="20962" spans="7:7">
      <c r="G20962" s="14"/>
    </row>
    <row r="20963" spans="7:7">
      <c r="G20963" s="14"/>
    </row>
    <row r="20964" spans="7:7">
      <c r="G20964" s="14"/>
    </row>
    <row r="20965" spans="7:7">
      <c r="G20965" s="14"/>
    </row>
    <row r="20966" spans="7:7">
      <c r="G20966" s="14"/>
    </row>
    <row r="20967" spans="7:7">
      <c r="G20967" s="14"/>
    </row>
    <row r="20968" spans="7:7">
      <c r="G20968" s="14"/>
    </row>
    <row r="20969" spans="7:7">
      <c r="G20969" s="14"/>
    </row>
    <row r="20970" spans="7:7">
      <c r="G20970" s="14"/>
    </row>
    <row r="20971" spans="7:7">
      <c r="G20971" s="14"/>
    </row>
    <row r="20972" spans="7:7">
      <c r="G20972" s="14"/>
    </row>
    <row r="20973" spans="7:7">
      <c r="G20973" s="14"/>
    </row>
    <row r="20974" spans="7:7">
      <c r="G20974" s="14"/>
    </row>
    <row r="20975" spans="7:7">
      <c r="G20975" s="14"/>
    </row>
    <row r="20976" spans="7:7">
      <c r="G20976" s="14"/>
    </row>
    <row r="20977" spans="7:7">
      <c r="G20977" s="14"/>
    </row>
    <row r="20978" spans="7:7">
      <c r="G20978" s="14"/>
    </row>
    <row r="20979" spans="7:7">
      <c r="G20979" s="14"/>
    </row>
    <row r="20980" spans="7:7">
      <c r="G20980" s="14"/>
    </row>
    <row r="20981" spans="7:7">
      <c r="G20981" s="14"/>
    </row>
    <row r="20982" spans="7:7">
      <c r="G20982" s="14"/>
    </row>
    <row r="20983" spans="7:7">
      <c r="G20983" s="14"/>
    </row>
    <row r="20984" spans="7:7">
      <c r="G20984" s="14"/>
    </row>
    <row r="20985" spans="7:7">
      <c r="G20985" s="14"/>
    </row>
    <row r="20986" spans="7:7">
      <c r="G20986" s="14"/>
    </row>
    <row r="20987" spans="7:7">
      <c r="G20987" s="14"/>
    </row>
    <row r="20988" spans="7:7">
      <c r="G20988" s="14"/>
    </row>
    <row r="20989" spans="7:7">
      <c r="G20989" s="14"/>
    </row>
    <row r="20990" spans="7:7">
      <c r="G20990" s="14"/>
    </row>
    <row r="20991" spans="7:7">
      <c r="G20991" s="14"/>
    </row>
    <row r="20992" spans="7:7">
      <c r="G20992" s="14"/>
    </row>
    <row r="20993" spans="7:7">
      <c r="G20993" s="14"/>
    </row>
    <row r="20994" spans="7:7">
      <c r="G20994" s="14"/>
    </row>
    <row r="20995" spans="7:7">
      <c r="G20995" s="14"/>
    </row>
    <row r="20996" spans="7:7">
      <c r="G20996" s="14"/>
    </row>
    <row r="20997" spans="7:7">
      <c r="G20997" s="14"/>
    </row>
    <row r="20998" spans="7:7">
      <c r="G20998" s="14"/>
    </row>
    <row r="20999" spans="7:7">
      <c r="G20999" s="14"/>
    </row>
    <row r="21000" spans="7:7">
      <c r="G21000" s="14"/>
    </row>
    <row r="21001" spans="7:7">
      <c r="G21001" s="14"/>
    </row>
    <row r="21002" spans="7:7">
      <c r="G21002" s="14"/>
    </row>
    <row r="21003" spans="7:7">
      <c r="G21003" s="14"/>
    </row>
    <row r="21004" spans="7:7">
      <c r="G21004" s="14"/>
    </row>
    <row r="21005" spans="7:7">
      <c r="G21005" s="14"/>
    </row>
    <row r="21006" spans="7:7">
      <c r="G21006" s="14"/>
    </row>
    <row r="21007" spans="7:7">
      <c r="G21007" s="14"/>
    </row>
    <row r="21008" spans="7:7">
      <c r="G21008" s="14"/>
    </row>
    <row r="21009" spans="7:7">
      <c r="G21009" s="14"/>
    </row>
    <row r="21010" spans="7:7">
      <c r="G21010" s="14"/>
    </row>
    <row r="21011" spans="7:7">
      <c r="G21011" s="14"/>
    </row>
    <row r="21012" spans="7:7">
      <c r="G21012" s="14"/>
    </row>
    <row r="21013" spans="7:7">
      <c r="G21013" s="14"/>
    </row>
    <row r="21014" spans="7:7">
      <c r="G21014" s="14"/>
    </row>
    <row r="21015" spans="7:7">
      <c r="G21015" s="14"/>
    </row>
    <row r="21016" spans="7:7">
      <c r="G21016" s="14"/>
    </row>
    <row r="21017" spans="7:7">
      <c r="G21017" s="14"/>
    </row>
    <row r="21018" spans="7:7">
      <c r="G21018" s="14"/>
    </row>
    <row r="21019" spans="7:7">
      <c r="G21019" s="14"/>
    </row>
    <row r="21020" spans="7:7">
      <c r="G21020" s="14"/>
    </row>
    <row r="21021" spans="7:7">
      <c r="G21021" s="14"/>
    </row>
    <row r="21022" spans="7:7">
      <c r="G21022" s="14"/>
    </row>
    <row r="21023" spans="7:7">
      <c r="G21023" s="14"/>
    </row>
    <row r="21024" spans="7:7">
      <c r="G21024" s="14"/>
    </row>
    <row r="21025" spans="7:7">
      <c r="G21025" s="14"/>
    </row>
    <row r="21026" spans="7:7">
      <c r="G21026" s="14"/>
    </row>
    <row r="21027" spans="7:7">
      <c r="G21027" s="14"/>
    </row>
    <row r="21028" spans="7:7">
      <c r="G21028" s="14"/>
    </row>
    <row r="21029" spans="7:7">
      <c r="G21029" s="14"/>
    </row>
    <row r="21030" spans="7:7">
      <c r="G21030" s="14"/>
    </row>
    <row r="21031" spans="7:7">
      <c r="G21031" s="14"/>
    </row>
    <row r="21032" spans="7:7">
      <c r="G21032" s="14"/>
    </row>
    <row r="21033" spans="7:7">
      <c r="G21033" s="14"/>
    </row>
    <row r="21034" spans="7:7">
      <c r="G21034" s="14"/>
    </row>
    <row r="21035" spans="7:7">
      <c r="G21035" s="14"/>
    </row>
    <row r="21036" spans="7:7">
      <c r="G21036" s="14"/>
    </row>
    <row r="21037" spans="7:7">
      <c r="G21037" s="14"/>
    </row>
    <row r="21038" spans="7:7">
      <c r="G21038" s="14"/>
    </row>
    <row r="21039" spans="7:7">
      <c r="G21039" s="14"/>
    </row>
    <row r="21040" spans="7:7">
      <c r="G21040" s="14"/>
    </row>
    <row r="21041" spans="7:7">
      <c r="G21041" s="14"/>
    </row>
    <row r="21042" spans="7:7">
      <c r="G21042" s="14"/>
    </row>
    <row r="21043" spans="7:7">
      <c r="G21043" s="14"/>
    </row>
    <row r="21044" spans="7:7">
      <c r="G21044" s="14"/>
    </row>
    <row r="21045" spans="7:7">
      <c r="G21045" s="14"/>
    </row>
    <row r="21046" spans="7:7">
      <c r="G21046" s="14"/>
    </row>
    <row r="21047" spans="7:7">
      <c r="G21047" s="14"/>
    </row>
    <row r="21048" spans="7:7">
      <c r="G21048" s="14"/>
    </row>
    <row r="21049" spans="7:7">
      <c r="G21049" s="14"/>
    </row>
    <row r="21050" spans="7:7">
      <c r="G21050" s="14"/>
    </row>
    <row r="21051" spans="7:7">
      <c r="G21051" s="14"/>
    </row>
    <row r="21052" spans="7:7">
      <c r="G21052" s="14"/>
    </row>
    <row r="21053" spans="7:7">
      <c r="G21053" s="14"/>
    </row>
    <row r="21054" spans="7:7">
      <c r="G21054" s="14"/>
    </row>
    <row r="21055" spans="7:7">
      <c r="G21055" s="14"/>
    </row>
    <row r="21056" spans="7:7">
      <c r="G21056" s="14"/>
    </row>
    <row r="21057" spans="7:7">
      <c r="G21057" s="14"/>
    </row>
    <row r="21058" spans="7:7">
      <c r="G21058" s="14"/>
    </row>
    <row r="21059" spans="7:7">
      <c r="G21059" s="14"/>
    </row>
    <row r="21060" spans="7:7">
      <c r="G21060" s="14"/>
    </row>
    <row r="21061" spans="7:7">
      <c r="G21061" s="14"/>
    </row>
    <row r="21062" spans="7:7">
      <c r="G21062" s="14"/>
    </row>
    <row r="21063" spans="7:7">
      <c r="G21063" s="14"/>
    </row>
    <row r="21064" spans="7:7">
      <c r="G21064" s="14"/>
    </row>
    <row r="21065" spans="7:7">
      <c r="G21065" s="14"/>
    </row>
    <row r="21066" spans="7:7">
      <c r="G21066" s="14"/>
    </row>
    <row r="21067" spans="7:7">
      <c r="G21067" s="14"/>
    </row>
    <row r="21068" spans="7:7">
      <c r="G21068" s="14"/>
    </row>
    <row r="21069" spans="7:7">
      <c r="G21069" s="14"/>
    </row>
    <row r="21070" spans="7:7">
      <c r="G21070" s="14"/>
    </row>
    <row r="21071" spans="7:7">
      <c r="G21071" s="14"/>
    </row>
    <row r="21072" spans="7:7">
      <c r="G21072" s="14"/>
    </row>
    <row r="21073" spans="7:7">
      <c r="G21073" s="14"/>
    </row>
    <row r="21074" spans="7:7">
      <c r="G21074" s="14"/>
    </row>
    <row r="21075" spans="7:7">
      <c r="G21075" s="14"/>
    </row>
    <row r="21076" spans="7:7">
      <c r="G21076" s="14"/>
    </row>
    <row r="21077" spans="7:7">
      <c r="G21077" s="14"/>
    </row>
    <row r="21078" spans="7:7">
      <c r="G21078" s="14"/>
    </row>
    <row r="21079" spans="7:7">
      <c r="G21079" s="14"/>
    </row>
    <row r="21080" spans="7:7">
      <c r="G21080" s="14"/>
    </row>
    <row r="21081" spans="7:7">
      <c r="G21081" s="14"/>
    </row>
    <row r="21082" spans="7:7">
      <c r="G21082" s="14"/>
    </row>
    <row r="21083" spans="7:7">
      <c r="G21083" s="14"/>
    </row>
    <row r="21084" spans="7:7">
      <c r="G21084" s="14"/>
    </row>
    <row r="21085" spans="7:7">
      <c r="G21085" s="14"/>
    </row>
    <row r="21086" spans="7:7">
      <c r="G21086" s="14"/>
    </row>
    <row r="21087" spans="7:7">
      <c r="G21087" s="14"/>
    </row>
    <row r="21088" spans="7:7">
      <c r="G21088" s="14"/>
    </row>
    <row r="21089" spans="7:7">
      <c r="G21089" s="14"/>
    </row>
    <row r="21090" spans="7:7">
      <c r="G21090" s="14"/>
    </row>
    <row r="21091" spans="7:7">
      <c r="G21091" s="14"/>
    </row>
    <row r="21092" spans="7:7">
      <c r="G21092" s="14"/>
    </row>
    <row r="21093" spans="7:7">
      <c r="G21093" s="14"/>
    </row>
    <row r="21094" spans="7:7">
      <c r="G21094" s="14"/>
    </row>
    <row r="21095" spans="7:7">
      <c r="G21095" s="14"/>
    </row>
    <row r="21096" spans="7:7">
      <c r="G21096" s="14"/>
    </row>
    <row r="21097" spans="7:7">
      <c r="G21097" s="14"/>
    </row>
    <row r="21098" spans="7:7">
      <c r="G21098" s="14"/>
    </row>
    <row r="21099" spans="7:7">
      <c r="G21099" s="14"/>
    </row>
    <row r="21100" spans="7:7">
      <c r="G21100" s="14"/>
    </row>
    <row r="21101" spans="7:7">
      <c r="G21101" s="14"/>
    </row>
    <row r="21102" spans="7:7">
      <c r="G21102" s="14"/>
    </row>
    <row r="21103" spans="7:7">
      <c r="G21103" s="14"/>
    </row>
    <row r="21104" spans="7:7">
      <c r="G21104" s="14"/>
    </row>
    <row r="21105" spans="7:7">
      <c r="G21105" s="14"/>
    </row>
    <row r="21106" spans="7:7">
      <c r="G21106" s="14"/>
    </row>
    <row r="21107" spans="7:7">
      <c r="G21107" s="14"/>
    </row>
    <row r="21108" spans="7:7">
      <c r="G21108" s="14"/>
    </row>
    <row r="21109" spans="7:7">
      <c r="G21109" s="14"/>
    </row>
    <row r="21110" spans="7:7">
      <c r="G21110" s="14"/>
    </row>
    <row r="21111" spans="7:7">
      <c r="G21111" s="14"/>
    </row>
    <row r="21112" spans="7:7">
      <c r="G21112" s="14"/>
    </row>
    <row r="21113" spans="7:7">
      <c r="G21113" s="14"/>
    </row>
    <row r="21114" spans="7:7">
      <c r="G21114" s="14"/>
    </row>
    <row r="21115" spans="7:7">
      <c r="G21115" s="14"/>
    </row>
    <row r="21116" spans="7:7">
      <c r="G21116" s="14"/>
    </row>
    <row r="21117" spans="7:7">
      <c r="G21117" s="14"/>
    </row>
    <row r="21118" spans="7:7">
      <c r="G21118" s="14"/>
    </row>
    <row r="21119" spans="7:7">
      <c r="G21119" s="14"/>
    </row>
    <row r="21120" spans="7:7">
      <c r="G21120" s="14"/>
    </row>
    <row r="21121" spans="7:7">
      <c r="G21121" s="14"/>
    </row>
    <row r="21122" spans="7:7">
      <c r="G21122" s="14"/>
    </row>
    <row r="21123" spans="7:7">
      <c r="G21123" s="14"/>
    </row>
    <row r="21124" spans="7:7">
      <c r="G21124" s="14"/>
    </row>
    <row r="21125" spans="7:7">
      <c r="G21125" s="14"/>
    </row>
    <row r="21126" spans="7:7">
      <c r="G21126" s="14"/>
    </row>
    <row r="21127" spans="7:7">
      <c r="G21127" s="14"/>
    </row>
    <row r="21128" spans="7:7">
      <c r="G21128" s="14"/>
    </row>
    <row r="21129" spans="7:7">
      <c r="G21129" s="14"/>
    </row>
    <row r="21130" spans="7:7">
      <c r="G21130" s="14"/>
    </row>
    <row r="21131" spans="7:7">
      <c r="G21131" s="14"/>
    </row>
    <row r="21132" spans="7:7">
      <c r="G21132" s="14"/>
    </row>
    <row r="21133" spans="7:7">
      <c r="G21133" s="14"/>
    </row>
    <row r="21134" spans="7:7">
      <c r="G21134" s="14"/>
    </row>
    <row r="21135" spans="7:7">
      <c r="G21135" s="14"/>
    </row>
    <row r="21136" spans="7:7">
      <c r="G21136" s="14"/>
    </row>
    <row r="21137" spans="7:7">
      <c r="G21137" s="14"/>
    </row>
    <row r="21138" spans="7:7">
      <c r="G21138" s="14"/>
    </row>
    <row r="21139" spans="7:7">
      <c r="G21139" s="14"/>
    </row>
    <row r="21140" spans="7:7">
      <c r="G21140" s="14"/>
    </row>
    <row r="21141" spans="7:7">
      <c r="G21141" s="14"/>
    </row>
    <row r="21142" spans="7:7">
      <c r="G21142" s="14"/>
    </row>
    <row r="21143" spans="7:7">
      <c r="G21143" s="14"/>
    </row>
    <row r="21144" spans="7:7">
      <c r="G21144" s="14"/>
    </row>
    <row r="21145" spans="7:7">
      <c r="G21145" s="14"/>
    </row>
    <row r="21146" spans="7:7">
      <c r="G21146" s="14"/>
    </row>
    <row r="21147" spans="7:7">
      <c r="G21147" s="14"/>
    </row>
    <row r="21148" spans="7:7">
      <c r="G21148" s="14"/>
    </row>
    <row r="21149" spans="7:7">
      <c r="G21149" s="14"/>
    </row>
    <row r="21150" spans="7:7">
      <c r="G21150" s="14"/>
    </row>
    <row r="21151" spans="7:7">
      <c r="G21151" s="14"/>
    </row>
    <row r="21152" spans="7:7">
      <c r="G21152" s="14"/>
    </row>
    <row r="21153" spans="7:7">
      <c r="G21153" s="14"/>
    </row>
    <row r="21154" spans="7:7">
      <c r="G21154" s="14"/>
    </row>
    <row r="21155" spans="7:7">
      <c r="G21155" s="14"/>
    </row>
    <row r="21156" spans="7:7">
      <c r="G21156" s="14"/>
    </row>
    <row r="21157" spans="7:7">
      <c r="G21157" s="14"/>
    </row>
    <row r="21158" spans="7:7">
      <c r="G21158" s="14"/>
    </row>
    <row r="21159" spans="7:7">
      <c r="G21159" s="14"/>
    </row>
    <row r="21160" spans="7:7">
      <c r="G21160" s="14"/>
    </row>
    <row r="21161" spans="7:7">
      <c r="G21161" s="14"/>
    </row>
    <row r="21162" spans="7:7">
      <c r="G21162" s="14"/>
    </row>
    <row r="21163" spans="7:7">
      <c r="G21163" s="14"/>
    </row>
    <row r="21164" spans="7:7">
      <c r="G21164" s="14"/>
    </row>
    <row r="21165" spans="7:7">
      <c r="G21165" s="14"/>
    </row>
    <row r="21166" spans="7:7">
      <c r="G21166" s="14"/>
    </row>
    <row r="21167" spans="7:7">
      <c r="G21167" s="14"/>
    </row>
    <row r="21168" spans="7:7">
      <c r="G21168" s="14"/>
    </row>
    <row r="21169" spans="7:7">
      <c r="G21169" s="14"/>
    </row>
    <row r="21170" spans="7:7">
      <c r="G21170" s="14"/>
    </row>
    <row r="21171" spans="7:7">
      <c r="G21171" s="14"/>
    </row>
    <row r="21172" spans="7:7">
      <c r="G21172" s="14"/>
    </row>
    <row r="21173" spans="7:7">
      <c r="G21173" s="14"/>
    </row>
    <row r="21174" spans="7:7">
      <c r="G21174" s="14"/>
    </row>
    <row r="21175" spans="7:7">
      <c r="G21175" s="14"/>
    </row>
    <row r="21176" spans="7:7">
      <c r="G21176" s="14"/>
    </row>
    <row r="21177" spans="7:7">
      <c r="G21177" s="14"/>
    </row>
    <row r="21178" spans="7:7">
      <c r="G21178" s="14"/>
    </row>
    <row r="21179" spans="7:7">
      <c r="G21179" s="14"/>
    </row>
    <row r="21180" spans="7:7">
      <c r="G21180" s="14"/>
    </row>
    <row r="21181" spans="7:7">
      <c r="G21181" s="14"/>
    </row>
    <row r="21182" spans="7:7">
      <c r="G21182" s="14"/>
    </row>
    <row r="21183" spans="7:7">
      <c r="G21183" s="14"/>
    </row>
    <row r="21184" spans="7:7">
      <c r="G21184" s="14"/>
    </row>
    <row r="21185" spans="7:7">
      <c r="G21185" s="14"/>
    </row>
    <row r="21186" spans="7:7">
      <c r="G21186" s="14"/>
    </row>
    <row r="21187" spans="7:7">
      <c r="G21187" s="14"/>
    </row>
    <row r="21188" spans="7:7">
      <c r="G21188" s="14"/>
    </row>
    <row r="21189" spans="7:7">
      <c r="G21189" s="14"/>
    </row>
    <row r="21190" spans="7:7">
      <c r="G21190" s="14"/>
    </row>
    <row r="21191" spans="7:7">
      <c r="G21191" s="14"/>
    </row>
    <row r="21192" spans="7:7">
      <c r="G21192" s="14"/>
    </row>
    <row r="21193" spans="7:7">
      <c r="G21193" s="14"/>
    </row>
    <row r="21194" spans="7:7">
      <c r="G21194" s="14"/>
    </row>
    <row r="21195" spans="7:7">
      <c r="G21195" s="14"/>
    </row>
    <row r="21196" spans="7:7">
      <c r="G21196" s="14"/>
    </row>
    <row r="21197" spans="7:7">
      <c r="G21197" s="14"/>
    </row>
    <row r="21198" spans="7:7">
      <c r="G21198" s="14"/>
    </row>
    <row r="21199" spans="7:7">
      <c r="G21199" s="14"/>
    </row>
    <row r="21200" spans="7:7">
      <c r="G21200" s="14"/>
    </row>
    <row r="21201" spans="7:7">
      <c r="G21201" s="14"/>
    </row>
    <row r="21202" spans="7:7">
      <c r="G21202" s="14"/>
    </row>
    <row r="21203" spans="7:7">
      <c r="G21203" s="14"/>
    </row>
    <row r="21204" spans="7:7">
      <c r="G21204" s="14"/>
    </row>
    <row r="21205" spans="7:7">
      <c r="G21205" s="14"/>
    </row>
    <row r="21206" spans="7:7">
      <c r="G21206" s="14"/>
    </row>
    <row r="21207" spans="7:7">
      <c r="G21207" s="14"/>
    </row>
    <row r="21208" spans="7:7">
      <c r="G21208" s="14"/>
    </row>
    <row r="21209" spans="7:7">
      <c r="G21209" s="14"/>
    </row>
    <row r="21210" spans="7:7">
      <c r="G21210" s="14"/>
    </row>
    <row r="21211" spans="7:7">
      <c r="G21211" s="14"/>
    </row>
    <row r="21212" spans="7:7">
      <c r="G21212" s="14"/>
    </row>
    <row r="21213" spans="7:7">
      <c r="G21213" s="14"/>
    </row>
    <row r="21214" spans="7:7">
      <c r="G21214" s="14"/>
    </row>
    <row r="21215" spans="7:7">
      <c r="G21215" s="14"/>
    </row>
    <row r="21216" spans="7:7">
      <c r="G21216" s="14"/>
    </row>
    <row r="21217" spans="7:7">
      <c r="G21217" s="14"/>
    </row>
    <row r="21218" spans="7:7">
      <c r="G21218" s="14"/>
    </row>
    <row r="21219" spans="7:7">
      <c r="G21219" s="14"/>
    </row>
    <row r="21220" spans="7:7">
      <c r="G21220" s="14"/>
    </row>
    <row r="21221" spans="7:7">
      <c r="G21221" s="14"/>
    </row>
    <row r="21222" spans="7:7">
      <c r="G21222" s="14"/>
    </row>
    <row r="21223" spans="7:7">
      <c r="G21223" s="14"/>
    </row>
    <row r="21224" spans="7:7">
      <c r="G21224" s="14"/>
    </row>
    <row r="21225" spans="7:7">
      <c r="G21225" s="14"/>
    </row>
    <row r="21226" spans="7:7">
      <c r="G21226" s="14"/>
    </row>
    <row r="21227" spans="7:7">
      <c r="G21227" s="14"/>
    </row>
    <row r="21228" spans="7:7">
      <c r="G21228" s="14"/>
    </row>
    <row r="21229" spans="7:7">
      <c r="G21229" s="14"/>
    </row>
    <row r="21230" spans="7:7">
      <c r="G21230" s="14"/>
    </row>
    <row r="21231" spans="7:7">
      <c r="G21231" s="14"/>
    </row>
    <row r="21232" spans="7:7">
      <c r="G21232" s="14"/>
    </row>
    <row r="21233" spans="7:7">
      <c r="G21233" s="14"/>
    </row>
    <row r="21234" spans="7:7">
      <c r="G21234" s="14"/>
    </row>
    <row r="21235" spans="7:7">
      <c r="G21235" s="14"/>
    </row>
    <row r="21236" spans="7:7">
      <c r="G21236" s="14"/>
    </row>
    <row r="21237" spans="7:7">
      <c r="G21237" s="14"/>
    </row>
    <row r="21238" spans="7:7">
      <c r="G21238" s="14"/>
    </row>
    <row r="21239" spans="7:7">
      <c r="G21239" s="14"/>
    </row>
    <row r="21240" spans="7:7">
      <c r="G21240" s="14"/>
    </row>
    <row r="21241" spans="7:7">
      <c r="G21241" s="14"/>
    </row>
    <row r="21242" spans="7:7">
      <c r="G21242" s="14"/>
    </row>
    <row r="21243" spans="7:7">
      <c r="G21243" s="14"/>
    </row>
    <row r="21244" spans="7:7">
      <c r="G21244" s="14"/>
    </row>
    <row r="21245" spans="7:7">
      <c r="G21245" s="14"/>
    </row>
    <row r="21246" spans="7:7">
      <c r="G21246" s="14"/>
    </row>
    <row r="21247" spans="7:7">
      <c r="G21247" s="14"/>
    </row>
    <row r="21248" spans="7:7">
      <c r="G21248" s="14"/>
    </row>
    <row r="21249" spans="7:7">
      <c r="G21249" s="14"/>
    </row>
    <row r="21250" spans="7:7">
      <c r="G21250" s="14"/>
    </row>
    <row r="21251" spans="7:7">
      <c r="G21251" s="14"/>
    </row>
    <row r="21252" spans="7:7">
      <c r="G21252" s="14"/>
    </row>
    <row r="21253" spans="7:7">
      <c r="G21253" s="14"/>
    </row>
    <row r="21254" spans="7:7">
      <c r="G21254" s="14"/>
    </row>
    <row r="21255" spans="7:7">
      <c r="G21255" s="14"/>
    </row>
    <row r="21256" spans="7:7">
      <c r="G21256" s="14"/>
    </row>
    <row r="21257" spans="7:7">
      <c r="G21257" s="14"/>
    </row>
    <row r="21258" spans="7:7">
      <c r="G21258" s="14"/>
    </row>
    <row r="21259" spans="7:7">
      <c r="G21259" s="14"/>
    </row>
    <row r="21260" spans="7:7">
      <c r="G21260" s="14"/>
    </row>
    <row r="21261" spans="7:7">
      <c r="G21261" s="14"/>
    </row>
    <row r="21262" spans="7:7">
      <c r="G21262" s="14"/>
    </row>
    <row r="21263" spans="7:7">
      <c r="G21263" s="14"/>
    </row>
    <row r="21264" spans="7:7">
      <c r="G21264" s="14"/>
    </row>
    <row r="21265" spans="7:7">
      <c r="G21265" s="14"/>
    </row>
    <row r="21266" spans="7:7">
      <c r="G21266" s="14"/>
    </row>
    <row r="21267" spans="7:7">
      <c r="G21267" s="14"/>
    </row>
    <row r="21268" spans="7:7">
      <c r="G21268" s="14"/>
    </row>
    <row r="21269" spans="7:7">
      <c r="G21269" s="14"/>
    </row>
    <row r="21270" spans="7:7">
      <c r="G21270" s="14"/>
    </row>
    <row r="21271" spans="7:7">
      <c r="G21271" s="14"/>
    </row>
    <row r="21272" spans="7:7">
      <c r="G21272" s="14"/>
    </row>
    <row r="21273" spans="7:7">
      <c r="G21273" s="14"/>
    </row>
    <row r="21274" spans="7:7">
      <c r="G21274" s="14"/>
    </row>
    <row r="21275" spans="7:7">
      <c r="G21275" s="14"/>
    </row>
    <row r="21276" spans="7:7">
      <c r="G21276" s="14"/>
    </row>
    <row r="21277" spans="7:7">
      <c r="G21277" s="14"/>
    </row>
    <row r="21278" spans="7:7">
      <c r="G21278" s="14"/>
    </row>
    <row r="21279" spans="7:7">
      <c r="G21279" s="14"/>
    </row>
    <row r="21280" spans="7:7">
      <c r="G21280" s="14"/>
    </row>
    <row r="21281" spans="7:7">
      <c r="G21281" s="14"/>
    </row>
    <row r="21282" spans="7:7">
      <c r="G21282" s="14"/>
    </row>
    <row r="21283" spans="7:7">
      <c r="G21283" s="14"/>
    </row>
    <row r="21284" spans="7:7">
      <c r="G21284" s="14"/>
    </row>
    <row r="21285" spans="7:7">
      <c r="G21285" s="14"/>
    </row>
    <row r="21286" spans="7:7">
      <c r="G21286" s="14"/>
    </row>
    <row r="21287" spans="7:7">
      <c r="G21287" s="14"/>
    </row>
    <row r="21288" spans="7:7">
      <c r="G21288" s="14"/>
    </row>
    <row r="21289" spans="7:7">
      <c r="G21289" s="14"/>
    </row>
    <row r="21290" spans="7:7">
      <c r="G21290" s="14"/>
    </row>
    <row r="21291" spans="7:7">
      <c r="G21291" s="14"/>
    </row>
    <row r="21292" spans="7:7">
      <c r="G21292" s="14"/>
    </row>
    <row r="21293" spans="7:7">
      <c r="G21293" s="14"/>
    </row>
    <row r="21294" spans="7:7">
      <c r="G21294" s="14"/>
    </row>
    <row r="21295" spans="7:7">
      <c r="G21295" s="14"/>
    </row>
    <row r="21296" spans="7:7">
      <c r="G21296" s="14"/>
    </row>
    <row r="21297" spans="7:7">
      <c r="G21297" s="14"/>
    </row>
    <row r="21298" spans="7:7">
      <c r="G21298" s="14"/>
    </row>
    <row r="21299" spans="7:7">
      <c r="G21299" s="14"/>
    </row>
    <row r="21300" spans="7:7">
      <c r="G21300" s="14"/>
    </row>
    <row r="21301" spans="7:7">
      <c r="G21301" s="14"/>
    </row>
    <row r="21302" spans="7:7">
      <c r="G21302" s="14"/>
    </row>
    <row r="21303" spans="7:7">
      <c r="G21303" s="14"/>
    </row>
    <row r="21304" spans="7:7">
      <c r="G21304" s="14"/>
    </row>
    <row r="21305" spans="7:7">
      <c r="G21305" s="14"/>
    </row>
    <row r="21306" spans="7:7">
      <c r="G21306" s="14"/>
    </row>
    <row r="21307" spans="7:7">
      <c r="G21307" s="14"/>
    </row>
    <row r="21308" spans="7:7">
      <c r="G21308" s="14"/>
    </row>
    <row r="21309" spans="7:7">
      <c r="G21309" s="14"/>
    </row>
    <row r="21310" spans="7:7">
      <c r="G21310" s="14"/>
    </row>
    <row r="21311" spans="7:7">
      <c r="G21311" s="14"/>
    </row>
    <row r="21312" spans="7:7">
      <c r="G21312" s="14"/>
    </row>
    <row r="21313" spans="7:7">
      <c r="G21313" s="14"/>
    </row>
    <row r="21314" spans="7:7">
      <c r="G21314" s="14"/>
    </row>
    <row r="21315" spans="7:7">
      <c r="G21315" s="14"/>
    </row>
    <row r="21316" spans="7:7">
      <c r="G21316" s="14"/>
    </row>
    <row r="21317" spans="7:7">
      <c r="G21317" s="14"/>
    </row>
    <row r="21318" spans="7:7">
      <c r="G21318" s="14"/>
    </row>
    <row r="21319" spans="7:7">
      <c r="G21319" s="14"/>
    </row>
    <row r="21320" spans="7:7">
      <c r="G21320" s="14"/>
    </row>
    <row r="21321" spans="7:7">
      <c r="G21321" s="14"/>
    </row>
    <row r="21322" spans="7:7">
      <c r="G21322" s="14"/>
    </row>
    <row r="21323" spans="7:7">
      <c r="G21323" s="14"/>
    </row>
    <row r="21324" spans="7:7">
      <c r="G21324" s="14"/>
    </row>
    <row r="21325" spans="7:7">
      <c r="G21325" s="14"/>
    </row>
    <row r="21326" spans="7:7">
      <c r="G21326" s="14"/>
    </row>
    <row r="21327" spans="7:7">
      <c r="G21327" s="14"/>
    </row>
    <row r="21328" spans="7:7">
      <c r="G21328" s="14"/>
    </row>
    <row r="21329" spans="7:7">
      <c r="G21329" s="14"/>
    </row>
    <row r="21330" spans="7:7">
      <c r="G21330" s="14"/>
    </row>
    <row r="21331" spans="7:7">
      <c r="G21331" s="14"/>
    </row>
    <row r="21332" spans="7:7">
      <c r="G21332" s="14"/>
    </row>
    <row r="21333" spans="7:7">
      <c r="G21333" s="14"/>
    </row>
    <row r="21334" spans="7:7">
      <c r="G21334" s="14"/>
    </row>
    <row r="21335" spans="7:7">
      <c r="G21335" s="14"/>
    </row>
    <row r="21336" spans="7:7">
      <c r="G21336" s="14"/>
    </row>
    <row r="21337" spans="7:7">
      <c r="G21337" s="14"/>
    </row>
    <row r="21338" spans="7:7">
      <c r="G21338" s="14"/>
    </row>
    <row r="21339" spans="7:7">
      <c r="G21339" s="14"/>
    </row>
    <row r="21340" spans="7:7">
      <c r="G21340" s="14"/>
    </row>
    <row r="21341" spans="7:7">
      <c r="G21341" s="14"/>
    </row>
    <row r="21342" spans="7:7">
      <c r="G21342" s="14"/>
    </row>
    <row r="21343" spans="7:7">
      <c r="G21343" s="14"/>
    </row>
    <row r="21344" spans="7:7">
      <c r="G21344" s="14"/>
    </row>
    <row r="21345" spans="7:7">
      <c r="G21345" s="14"/>
    </row>
    <row r="21346" spans="7:7">
      <c r="G21346" s="14"/>
    </row>
    <row r="21347" spans="7:7">
      <c r="G21347" s="14"/>
    </row>
    <row r="21348" spans="7:7">
      <c r="G21348" s="14"/>
    </row>
    <row r="21349" spans="7:7">
      <c r="G21349" s="14"/>
    </row>
    <row r="21350" spans="7:7">
      <c r="G21350" s="14"/>
    </row>
    <row r="21351" spans="7:7">
      <c r="G21351" s="14"/>
    </row>
    <row r="21352" spans="7:7">
      <c r="G21352" s="14"/>
    </row>
    <row r="21353" spans="7:7">
      <c r="G21353" s="14"/>
    </row>
    <row r="21354" spans="7:7">
      <c r="G21354" s="14"/>
    </row>
    <row r="21355" spans="7:7">
      <c r="G21355" s="14"/>
    </row>
    <row r="21356" spans="7:7">
      <c r="G21356" s="14"/>
    </row>
    <row r="21357" spans="7:7">
      <c r="G21357" s="14"/>
    </row>
    <row r="21358" spans="7:7">
      <c r="G21358" s="14"/>
    </row>
    <row r="21359" spans="7:7">
      <c r="G21359" s="14"/>
    </row>
    <row r="21360" spans="7:7">
      <c r="G21360" s="14"/>
    </row>
    <row r="21361" spans="7:7">
      <c r="G21361" s="14"/>
    </row>
    <row r="21362" spans="7:7">
      <c r="G21362" s="14"/>
    </row>
    <row r="21363" spans="7:7">
      <c r="G21363" s="14"/>
    </row>
    <row r="21364" spans="7:7">
      <c r="G21364" s="14"/>
    </row>
    <row r="21365" spans="7:7">
      <c r="G21365" s="14"/>
    </row>
    <row r="21366" spans="7:7">
      <c r="G21366" s="14"/>
    </row>
    <row r="21367" spans="7:7">
      <c r="G21367" s="14"/>
    </row>
    <row r="21368" spans="7:7">
      <c r="G21368" s="14"/>
    </row>
    <row r="21369" spans="7:7">
      <c r="G21369" s="14"/>
    </row>
    <row r="21370" spans="7:7">
      <c r="G21370" s="14"/>
    </row>
    <row r="21371" spans="7:7">
      <c r="G21371" s="14"/>
    </row>
    <row r="21372" spans="7:7">
      <c r="G21372" s="14"/>
    </row>
    <row r="21373" spans="7:7">
      <c r="G21373" s="14"/>
    </row>
    <row r="21374" spans="7:7">
      <c r="G21374" s="14"/>
    </row>
    <row r="21375" spans="7:7">
      <c r="G21375" s="14"/>
    </row>
    <row r="21376" spans="7:7">
      <c r="G21376" s="14"/>
    </row>
    <row r="21377" spans="7:7">
      <c r="G21377" s="14"/>
    </row>
    <row r="21378" spans="7:7">
      <c r="G21378" s="14"/>
    </row>
    <row r="21379" spans="7:7">
      <c r="G21379" s="14"/>
    </row>
    <row r="21380" spans="7:7">
      <c r="G21380" s="14"/>
    </row>
    <row r="21381" spans="7:7">
      <c r="G21381" s="14"/>
    </row>
    <row r="21382" spans="7:7">
      <c r="G21382" s="14"/>
    </row>
    <row r="21383" spans="7:7">
      <c r="G21383" s="14"/>
    </row>
    <row r="21384" spans="7:7">
      <c r="G21384" s="14"/>
    </row>
    <row r="21385" spans="7:7">
      <c r="G21385" s="14"/>
    </row>
    <row r="21386" spans="7:7">
      <c r="G21386" s="14"/>
    </row>
    <row r="21387" spans="7:7">
      <c r="G21387" s="14"/>
    </row>
    <row r="21388" spans="7:7">
      <c r="G21388" s="14"/>
    </row>
    <row r="21389" spans="7:7">
      <c r="G21389" s="14"/>
    </row>
    <row r="21390" spans="7:7">
      <c r="G21390" s="14"/>
    </row>
    <row r="21391" spans="7:7">
      <c r="G21391" s="14"/>
    </row>
    <row r="21392" spans="7:7">
      <c r="G21392" s="14"/>
    </row>
    <row r="21393" spans="7:7">
      <c r="G21393" s="14"/>
    </row>
    <row r="21394" spans="7:7">
      <c r="G21394" s="14"/>
    </row>
    <row r="21395" spans="7:7">
      <c r="G21395" s="14"/>
    </row>
    <row r="21396" spans="7:7">
      <c r="G21396" s="14"/>
    </row>
    <row r="21397" spans="7:7">
      <c r="G21397" s="14"/>
    </row>
    <row r="21398" spans="7:7">
      <c r="G21398" s="14"/>
    </row>
    <row r="21399" spans="7:7">
      <c r="G21399" s="14"/>
    </row>
    <row r="21400" spans="7:7">
      <c r="G21400" s="14"/>
    </row>
    <row r="21401" spans="7:7">
      <c r="G21401" s="14"/>
    </row>
    <row r="21402" spans="7:7">
      <c r="G21402" s="14"/>
    </row>
    <row r="21403" spans="7:7">
      <c r="G21403" s="14"/>
    </row>
    <row r="21404" spans="7:7">
      <c r="G21404" s="14"/>
    </row>
    <row r="21405" spans="7:7">
      <c r="G21405" s="14"/>
    </row>
    <row r="21406" spans="7:7">
      <c r="G21406" s="14"/>
    </row>
    <row r="21407" spans="7:7">
      <c r="G21407" s="14"/>
    </row>
    <row r="21408" spans="7:7">
      <c r="G21408" s="14"/>
    </row>
    <row r="21409" spans="7:7">
      <c r="G21409" s="14"/>
    </row>
    <row r="21410" spans="7:7">
      <c r="G21410" s="14"/>
    </row>
    <row r="21411" spans="7:7">
      <c r="G21411" s="14"/>
    </row>
    <row r="21412" spans="7:7">
      <c r="G21412" s="14"/>
    </row>
    <row r="21413" spans="7:7">
      <c r="G21413" s="14"/>
    </row>
    <row r="21414" spans="7:7">
      <c r="G21414" s="14"/>
    </row>
    <row r="21415" spans="7:7">
      <c r="G21415" s="14"/>
    </row>
    <row r="21416" spans="7:7">
      <c r="G21416" s="14"/>
    </row>
    <row r="21417" spans="7:7">
      <c r="G21417" s="14"/>
    </row>
    <row r="21418" spans="7:7">
      <c r="G21418" s="14"/>
    </row>
    <row r="21419" spans="7:7">
      <c r="G21419" s="14"/>
    </row>
    <row r="21420" spans="7:7">
      <c r="G21420" s="14"/>
    </row>
    <row r="21421" spans="7:7">
      <c r="G21421" s="14"/>
    </row>
    <row r="21422" spans="7:7">
      <c r="G21422" s="14"/>
    </row>
    <row r="21423" spans="7:7">
      <c r="G21423" s="14"/>
    </row>
    <row r="21424" spans="7:7">
      <c r="G21424" s="14"/>
    </row>
    <row r="21425" spans="7:7">
      <c r="G21425" s="14"/>
    </row>
    <row r="21426" spans="7:7">
      <c r="G21426" s="14"/>
    </row>
    <row r="21427" spans="7:7">
      <c r="G21427" s="14"/>
    </row>
    <row r="21428" spans="7:7">
      <c r="G21428" s="14"/>
    </row>
    <row r="21429" spans="7:7">
      <c r="G21429" s="14"/>
    </row>
    <row r="21430" spans="7:7">
      <c r="G21430" s="14"/>
    </row>
    <row r="21431" spans="7:7">
      <c r="G21431" s="14"/>
    </row>
    <row r="21432" spans="7:7">
      <c r="G21432" s="14"/>
    </row>
    <row r="21433" spans="7:7">
      <c r="G21433" s="14"/>
    </row>
    <row r="21434" spans="7:7">
      <c r="G21434" s="14"/>
    </row>
    <row r="21435" spans="7:7">
      <c r="G21435" s="14"/>
    </row>
    <row r="21436" spans="7:7">
      <c r="G21436" s="14"/>
    </row>
    <row r="21437" spans="7:7">
      <c r="G21437" s="14"/>
    </row>
    <row r="21438" spans="7:7">
      <c r="G21438" s="14"/>
    </row>
    <row r="21439" spans="7:7">
      <c r="G21439" s="14"/>
    </row>
    <row r="21440" spans="7:7">
      <c r="G21440" s="14"/>
    </row>
    <row r="21441" spans="7:7">
      <c r="G21441" s="14"/>
    </row>
    <row r="21442" spans="7:7">
      <c r="G21442" s="14"/>
    </row>
    <row r="21443" spans="7:7">
      <c r="G21443" s="14"/>
    </row>
    <row r="21444" spans="7:7">
      <c r="G21444" s="14"/>
    </row>
    <row r="21445" spans="7:7">
      <c r="G21445" s="14"/>
    </row>
    <row r="21446" spans="7:7">
      <c r="G21446" s="14"/>
    </row>
    <row r="21447" spans="7:7">
      <c r="G21447" s="14"/>
    </row>
    <row r="21448" spans="7:7">
      <c r="G21448" s="14"/>
    </row>
    <row r="21449" spans="7:7">
      <c r="G21449" s="14"/>
    </row>
    <row r="21450" spans="7:7">
      <c r="G21450" s="14"/>
    </row>
    <row r="21451" spans="7:7">
      <c r="G21451" s="14"/>
    </row>
    <row r="21452" spans="7:7">
      <c r="G21452" s="14"/>
    </row>
    <row r="21453" spans="7:7">
      <c r="G21453" s="14"/>
    </row>
    <row r="21454" spans="7:7">
      <c r="G21454" s="14"/>
    </row>
    <row r="21455" spans="7:7">
      <c r="G21455" s="14"/>
    </row>
    <row r="21456" spans="7:7">
      <c r="G21456" s="14"/>
    </row>
    <row r="21457" spans="7:7">
      <c r="G21457" s="14"/>
    </row>
    <row r="21458" spans="7:7">
      <c r="G21458" s="14"/>
    </row>
    <row r="21459" spans="7:7">
      <c r="G21459" s="14"/>
    </row>
    <row r="21460" spans="7:7">
      <c r="G21460" s="14"/>
    </row>
    <row r="21461" spans="7:7">
      <c r="G21461" s="14"/>
    </row>
    <row r="21462" spans="7:7">
      <c r="G21462" s="14"/>
    </row>
    <row r="21463" spans="7:7">
      <c r="G21463" s="14"/>
    </row>
    <row r="21464" spans="7:7">
      <c r="G21464" s="14"/>
    </row>
    <row r="21465" spans="7:7">
      <c r="G21465" s="14"/>
    </row>
    <row r="21466" spans="7:7">
      <c r="G21466" s="14"/>
    </row>
    <row r="21467" spans="7:7">
      <c r="G21467" s="14"/>
    </row>
    <row r="21468" spans="7:7">
      <c r="G21468" s="14"/>
    </row>
    <row r="21469" spans="7:7">
      <c r="G21469" s="14"/>
    </row>
    <row r="21470" spans="7:7">
      <c r="G21470" s="14"/>
    </row>
    <row r="21471" spans="7:7">
      <c r="G21471" s="14"/>
    </row>
    <row r="21472" spans="7:7">
      <c r="G21472" s="14"/>
    </row>
    <row r="21473" spans="7:7">
      <c r="G21473" s="14"/>
    </row>
    <row r="21474" spans="7:7">
      <c r="G21474" s="14"/>
    </row>
    <row r="21475" spans="7:7">
      <c r="G21475" s="14"/>
    </row>
    <row r="21476" spans="7:7">
      <c r="G21476" s="14"/>
    </row>
    <row r="21477" spans="7:7">
      <c r="G21477" s="14"/>
    </row>
    <row r="21478" spans="7:7">
      <c r="G21478" s="14"/>
    </row>
    <row r="21479" spans="7:7">
      <c r="G21479" s="14"/>
    </row>
    <row r="21480" spans="7:7">
      <c r="G21480" s="14"/>
    </row>
    <row r="21481" spans="7:7">
      <c r="G21481" s="14"/>
    </row>
    <row r="21482" spans="7:7">
      <c r="G21482" s="14"/>
    </row>
    <row r="21483" spans="7:7">
      <c r="G21483" s="14"/>
    </row>
    <row r="21484" spans="7:7">
      <c r="G21484" s="14"/>
    </row>
    <row r="21485" spans="7:7">
      <c r="G21485" s="14"/>
    </row>
    <row r="21486" spans="7:7">
      <c r="G21486" s="14"/>
    </row>
    <row r="21487" spans="7:7">
      <c r="G21487" s="14"/>
    </row>
    <row r="21488" spans="7:7">
      <c r="G21488" s="14"/>
    </row>
    <row r="21489" spans="7:7">
      <c r="G21489" s="14"/>
    </row>
    <row r="21490" spans="7:7">
      <c r="G21490" s="14"/>
    </row>
    <row r="21491" spans="7:7">
      <c r="G21491" s="14"/>
    </row>
    <row r="21492" spans="7:7">
      <c r="G21492" s="14"/>
    </row>
    <row r="21493" spans="7:7">
      <c r="G21493" s="14"/>
    </row>
    <row r="21494" spans="7:7">
      <c r="G21494" s="14"/>
    </row>
    <row r="21495" spans="7:7">
      <c r="G21495" s="14"/>
    </row>
    <row r="21496" spans="7:7">
      <c r="G21496" s="14"/>
    </row>
    <row r="21497" spans="7:7">
      <c r="G21497" s="14"/>
    </row>
    <row r="21498" spans="7:7">
      <c r="G21498" s="14"/>
    </row>
    <row r="21499" spans="7:7">
      <c r="G21499" s="14"/>
    </row>
    <row r="21500" spans="7:7">
      <c r="G21500" s="14"/>
    </row>
    <row r="21501" spans="7:7">
      <c r="G21501" s="14"/>
    </row>
    <row r="21502" spans="7:7">
      <c r="G21502" s="14"/>
    </row>
    <row r="21503" spans="7:7">
      <c r="G21503" s="14"/>
    </row>
    <row r="21504" spans="7:7">
      <c r="G21504" s="14"/>
    </row>
    <row r="21505" spans="7:7">
      <c r="G21505" s="14"/>
    </row>
    <row r="21506" spans="7:7">
      <c r="G21506" s="14"/>
    </row>
    <row r="21507" spans="7:7">
      <c r="G21507" s="14"/>
    </row>
    <row r="21508" spans="7:7">
      <c r="G21508" s="14"/>
    </row>
    <row r="21509" spans="7:7">
      <c r="G21509" s="14"/>
    </row>
    <row r="21510" spans="7:7">
      <c r="G21510" s="14"/>
    </row>
    <row r="21511" spans="7:7">
      <c r="G21511" s="14"/>
    </row>
    <row r="21512" spans="7:7">
      <c r="G21512" s="14"/>
    </row>
    <row r="21513" spans="7:7">
      <c r="G21513" s="14"/>
    </row>
    <row r="21514" spans="7:7">
      <c r="G21514" s="14"/>
    </row>
    <row r="21515" spans="7:7">
      <c r="G21515" s="14"/>
    </row>
    <row r="21516" spans="7:7">
      <c r="G21516" s="14"/>
    </row>
    <row r="21517" spans="7:7">
      <c r="G21517" s="14"/>
    </row>
    <row r="21518" spans="7:7">
      <c r="G21518" s="14"/>
    </row>
    <row r="21519" spans="7:7">
      <c r="G21519" s="14"/>
    </row>
    <row r="21520" spans="7:7">
      <c r="G21520" s="14"/>
    </row>
    <row r="21521" spans="7:7">
      <c r="G21521" s="14"/>
    </row>
    <row r="21522" spans="7:7">
      <c r="G21522" s="14"/>
    </row>
    <row r="21523" spans="7:7">
      <c r="G21523" s="14"/>
    </row>
    <row r="21524" spans="7:7">
      <c r="G21524" s="14"/>
    </row>
    <row r="21525" spans="7:7">
      <c r="G21525" s="14"/>
    </row>
    <row r="21526" spans="7:7">
      <c r="G21526" s="14"/>
    </row>
    <row r="21527" spans="7:7">
      <c r="G21527" s="14"/>
    </row>
    <row r="21528" spans="7:7">
      <c r="G21528" s="14"/>
    </row>
    <row r="21529" spans="7:7">
      <c r="G21529" s="14"/>
    </row>
    <row r="21530" spans="7:7">
      <c r="G21530" s="14"/>
    </row>
    <row r="21531" spans="7:7">
      <c r="G21531" s="14"/>
    </row>
    <row r="21532" spans="7:7">
      <c r="G21532" s="14"/>
    </row>
    <row r="21533" spans="7:7">
      <c r="G21533" s="14"/>
    </row>
    <row r="21534" spans="7:7">
      <c r="G21534" s="14"/>
    </row>
    <row r="21535" spans="7:7">
      <c r="G21535" s="14"/>
    </row>
    <row r="21536" spans="7:7">
      <c r="G21536" s="14"/>
    </row>
    <row r="21537" spans="7:7">
      <c r="G21537" s="14"/>
    </row>
    <row r="21538" spans="7:7">
      <c r="G21538" s="14"/>
    </row>
    <row r="21539" spans="7:7">
      <c r="G21539" s="14"/>
    </row>
    <row r="21540" spans="7:7">
      <c r="G21540" s="14"/>
    </row>
    <row r="21541" spans="7:7">
      <c r="G21541" s="14"/>
    </row>
    <row r="21542" spans="7:7">
      <c r="G21542" s="14"/>
    </row>
    <row r="21543" spans="7:7">
      <c r="G21543" s="14"/>
    </row>
    <row r="21544" spans="7:7">
      <c r="G21544" s="14"/>
    </row>
    <row r="21545" spans="7:7">
      <c r="G21545" s="14"/>
    </row>
    <row r="21546" spans="7:7">
      <c r="G21546" s="14"/>
    </row>
    <row r="21547" spans="7:7">
      <c r="G21547" s="14"/>
    </row>
    <row r="21548" spans="7:7">
      <c r="G21548" s="14"/>
    </row>
    <row r="21549" spans="7:7">
      <c r="G21549" s="14"/>
    </row>
    <row r="21550" spans="7:7">
      <c r="G21550" s="14"/>
    </row>
    <row r="21551" spans="7:7">
      <c r="G21551" s="14"/>
    </row>
    <row r="21552" spans="7:7">
      <c r="G21552" s="14"/>
    </row>
    <row r="21553" spans="7:7">
      <c r="G21553" s="14"/>
    </row>
    <row r="21554" spans="7:7">
      <c r="G21554" s="14"/>
    </row>
    <row r="21555" spans="7:7">
      <c r="G21555" s="14"/>
    </row>
    <row r="21556" spans="7:7">
      <c r="G21556" s="14"/>
    </row>
    <row r="21557" spans="7:7">
      <c r="G21557" s="14"/>
    </row>
    <row r="21558" spans="7:7">
      <c r="G21558" s="14"/>
    </row>
    <row r="21559" spans="7:7">
      <c r="G21559" s="14"/>
    </row>
    <row r="21560" spans="7:7">
      <c r="G21560" s="14"/>
    </row>
    <row r="21561" spans="7:7">
      <c r="G21561" s="14"/>
    </row>
    <row r="21562" spans="7:7">
      <c r="G21562" s="14"/>
    </row>
    <row r="21563" spans="7:7">
      <c r="G21563" s="14"/>
    </row>
    <row r="21564" spans="7:7">
      <c r="G21564" s="14"/>
    </row>
    <row r="21565" spans="7:7">
      <c r="G21565" s="14"/>
    </row>
    <row r="21566" spans="7:7">
      <c r="G21566" s="14"/>
    </row>
    <row r="21567" spans="7:7">
      <c r="G21567" s="14"/>
    </row>
    <row r="21568" spans="7:7">
      <c r="G21568" s="14"/>
    </row>
    <row r="21569" spans="7:7">
      <c r="G21569" s="14"/>
    </row>
    <row r="21570" spans="7:7">
      <c r="G21570" s="14"/>
    </row>
    <row r="21571" spans="7:7">
      <c r="G21571" s="14"/>
    </row>
    <row r="21572" spans="7:7">
      <c r="G21572" s="14"/>
    </row>
    <row r="21573" spans="7:7">
      <c r="G21573" s="14"/>
    </row>
    <row r="21574" spans="7:7">
      <c r="G21574" s="14"/>
    </row>
    <row r="21575" spans="7:7">
      <c r="G21575" s="14"/>
    </row>
    <row r="21576" spans="7:7">
      <c r="G21576" s="14"/>
    </row>
    <row r="21577" spans="7:7">
      <c r="G21577" s="14"/>
    </row>
    <row r="21578" spans="7:7">
      <c r="G21578" s="14"/>
    </row>
    <row r="21579" spans="7:7">
      <c r="G21579" s="14"/>
    </row>
    <row r="21580" spans="7:7">
      <c r="G21580" s="14"/>
    </row>
    <row r="21581" spans="7:7">
      <c r="G21581" s="14"/>
    </row>
    <row r="21582" spans="7:7">
      <c r="G21582" s="14"/>
    </row>
    <row r="21583" spans="7:7">
      <c r="G21583" s="14"/>
    </row>
    <row r="21584" spans="7:7">
      <c r="G21584" s="14"/>
    </row>
    <row r="21585" spans="7:7">
      <c r="G21585" s="14"/>
    </row>
    <row r="21586" spans="7:7">
      <c r="G21586" s="14"/>
    </row>
    <row r="21587" spans="7:7">
      <c r="G21587" s="14"/>
    </row>
    <row r="21588" spans="7:7">
      <c r="G21588" s="14"/>
    </row>
    <row r="21589" spans="7:7">
      <c r="G21589" s="14"/>
    </row>
    <row r="21590" spans="7:7">
      <c r="G21590" s="14"/>
    </row>
    <row r="21591" spans="7:7">
      <c r="G21591" s="14"/>
    </row>
    <row r="21592" spans="7:7">
      <c r="G21592" s="14"/>
    </row>
    <row r="21593" spans="7:7">
      <c r="G21593" s="14"/>
    </row>
    <row r="21594" spans="7:7">
      <c r="G21594" s="14"/>
    </row>
    <row r="21595" spans="7:7">
      <c r="G21595" s="14"/>
    </row>
    <row r="21596" spans="7:7">
      <c r="G21596" s="14"/>
    </row>
    <row r="21597" spans="7:7">
      <c r="G21597" s="14"/>
    </row>
    <row r="21598" spans="7:7">
      <c r="G21598" s="14"/>
    </row>
    <row r="21599" spans="7:7">
      <c r="G21599" s="14"/>
    </row>
    <row r="21600" spans="7:7">
      <c r="G21600" s="14"/>
    </row>
    <row r="21601" spans="7:7">
      <c r="G21601" s="14"/>
    </row>
    <row r="21602" spans="7:7">
      <c r="G21602" s="14"/>
    </row>
    <row r="21603" spans="7:7">
      <c r="G21603" s="14"/>
    </row>
    <row r="21604" spans="7:7">
      <c r="G21604" s="14"/>
    </row>
    <row r="21605" spans="7:7">
      <c r="G21605" s="14"/>
    </row>
    <row r="21606" spans="7:7">
      <c r="G21606" s="14"/>
    </row>
    <row r="21607" spans="7:7">
      <c r="G21607" s="14"/>
    </row>
    <row r="21608" spans="7:7">
      <c r="G21608" s="14"/>
    </row>
    <row r="21609" spans="7:7">
      <c r="G21609" s="14"/>
    </row>
    <row r="21610" spans="7:7">
      <c r="G21610" s="14"/>
    </row>
    <row r="21611" spans="7:7">
      <c r="G21611" s="14"/>
    </row>
    <row r="21612" spans="7:7">
      <c r="G21612" s="14"/>
    </row>
    <row r="21613" spans="7:7">
      <c r="G21613" s="14"/>
    </row>
    <row r="21614" spans="7:7">
      <c r="G21614" s="14"/>
    </row>
    <row r="21615" spans="7:7">
      <c r="G21615" s="14"/>
    </row>
    <row r="21616" spans="7:7">
      <c r="G21616" s="14"/>
    </row>
    <row r="21617" spans="7:7">
      <c r="G21617" s="14"/>
    </row>
    <row r="21618" spans="7:7">
      <c r="G21618" s="14"/>
    </row>
    <row r="21619" spans="7:7">
      <c r="G21619" s="14"/>
    </row>
    <row r="21620" spans="7:7">
      <c r="G21620" s="14"/>
    </row>
    <row r="21621" spans="7:7">
      <c r="G21621" s="14"/>
    </row>
    <row r="21622" spans="7:7">
      <c r="G21622" s="14"/>
    </row>
    <row r="21623" spans="7:7">
      <c r="G21623" s="14"/>
    </row>
    <row r="21624" spans="7:7">
      <c r="G21624" s="14"/>
    </row>
    <row r="21625" spans="7:7">
      <c r="G21625" s="14"/>
    </row>
    <row r="21626" spans="7:7">
      <c r="G21626" s="14"/>
    </row>
    <row r="21627" spans="7:7">
      <c r="G21627" s="14"/>
    </row>
    <row r="21628" spans="7:7">
      <c r="G21628" s="14"/>
    </row>
    <row r="21629" spans="7:7">
      <c r="G21629" s="14"/>
    </row>
    <row r="21630" spans="7:7">
      <c r="G21630" s="14"/>
    </row>
    <row r="21631" spans="7:7">
      <c r="G21631" s="14"/>
    </row>
    <row r="21632" spans="7:7">
      <c r="G21632" s="14"/>
    </row>
    <row r="21633" spans="7:7">
      <c r="G21633" s="14"/>
    </row>
    <row r="21634" spans="7:7">
      <c r="G21634" s="14"/>
    </row>
    <row r="21635" spans="7:7">
      <c r="G21635" s="14"/>
    </row>
    <row r="21636" spans="7:7">
      <c r="G21636" s="14"/>
    </row>
    <row r="21637" spans="7:7">
      <c r="G21637" s="14"/>
    </row>
    <row r="21638" spans="7:7">
      <c r="G21638" s="14"/>
    </row>
    <row r="21639" spans="7:7">
      <c r="G21639" s="14"/>
    </row>
    <row r="21640" spans="7:7">
      <c r="G21640" s="14"/>
    </row>
    <row r="21641" spans="7:7">
      <c r="G21641" s="14"/>
    </row>
    <row r="21642" spans="7:7">
      <c r="G21642" s="14"/>
    </row>
    <row r="21643" spans="7:7">
      <c r="G21643" s="14"/>
    </row>
    <row r="21644" spans="7:7">
      <c r="G21644" s="14"/>
    </row>
    <row r="21645" spans="7:7">
      <c r="G21645" s="14"/>
    </row>
    <row r="21646" spans="7:7">
      <c r="G21646" s="14"/>
    </row>
    <row r="21647" spans="7:7">
      <c r="G21647" s="14"/>
    </row>
    <row r="21648" spans="7:7">
      <c r="G21648" s="14"/>
    </row>
    <row r="21649" spans="7:7">
      <c r="G21649" s="14"/>
    </row>
    <row r="21650" spans="7:7">
      <c r="G21650" s="14"/>
    </row>
    <row r="21651" spans="7:7">
      <c r="G21651" s="14"/>
    </row>
    <row r="21652" spans="7:7">
      <c r="G21652" s="14"/>
    </row>
    <row r="21653" spans="7:7">
      <c r="G21653" s="14"/>
    </row>
    <row r="21654" spans="7:7">
      <c r="G21654" s="14"/>
    </row>
    <row r="21655" spans="7:7">
      <c r="G21655" s="14"/>
    </row>
    <row r="21656" spans="7:7">
      <c r="G21656" s="14"/>
    </row>
    <row r="21657" spans="7:7">
      <c r="G21657" s="14"/>
    </row>
    <row r="21658" spans="7:7">
      <c r="G21658" s="14"/>
    </row>
    <row r="21659" spans="7:7">
      <c r="G21659" s="14"/>
    </row>
    <row r="21660" spans="7:7">
      <c r="G21660" s="14"/>
    </row>
    <row r="21661" spans="7:7">
      <c r="G21661" s="14"/>
    </row>
    <row r="21662" spans="7:7">
      <c r="G21662" s="14"/>
    </row>
    <row r="21663" spans="7:7">
      <c r="G21663" s="14"/>
    </row>
    <row r="21664" spans="7:7">
      <c r="G21664" s="14"/>
    </row>
    <row r="21665" spans="7:7">
      <c r="G21665" s="14"/>
    </row>
    <row r="21666" spans="7:7">
      <c r="G21666" s="14"/>
    </row>
    <row r="21667" spans="7:7">
      <c r="G21667" s="14"/>
    </row>
    <row r="21668" spans="7:7">
      <c r="G21668" s="14"/>
    </row>
    <row r="21669" spans="7:7">
      <c r="G21669" s="14"/>
    </row>
    <row r="21670" spans="7:7">
      <c r="G21670" s="14"/>
    </row>
    <row r="21671" spans="7:7">
      <c r="G21671" s="14"/>
    </row>
    <row r="21672" spans="7:7">
      <c r="G21672" s="14"/>
    </row>
    <row r="21673" spans="7:7">
      <c r="G21673" s="14"/>
    </row>
    <row r="21674" spans="7:7">
      <c r="G21674" s="14"/>
    </row>
    <row r="21675" spans="7:7">
      <c r="G21675" s="14"/>
    </row>
    <row r="21676" spans="7:7">
      <c r="G21676" s="14"/>
    </row>
    <row r="21677" spans="7:7">
      <c r="G21677" s="14"/>
    </row>
    <row r="21678" spans="7:7">
      <c r="G21678" s="14"/>
    </row>
    <row r="21679" spans="7:7">
      <c r="G21679" s="14"/>
    </row>
    <row r="21680" spans="7:7">
      <c r="G21680" s="14"/>
    </row>
    <row r="21681" spans="7:7">
      <c r="G21681" s="14"/>
    </row>
    <row r="21682" spans="7:7">
      <c r="G21682" s="14"/>
    </row>
    <row r="21683" spans="7:7">
      <c r="G21683" s="14"/>
    </row>
    <row r="21684" spans="7:7">
      <c r="G21684" s="14"/>
    </row>
    <row r="21685" spans="7:7">
      <c r="G21685" s="14"/>
    </row>
    <row r="21686" spans="7:7">
      <c r="G21686" s="14"/>
    </row>
    <row r="21687" spans="7:7">
      <c r="G21687" s="14"/>
    </row>
    <row r="21688" spans="7:7">
      <c r="G21688" s="14"/>
    </row>
    <row r="21689" spans="7:7">
      <c r="G21689" s="14"/>
    </row>
    <row r="21690" spans="7:7">
      <c r="G21690" s="14"/>
    </row>
    <row r="21691" spans="7:7">
      <c r="G21691" s="14"/>
    </row>
    <row r="21692" spans="7:7">
      <c r="G21692" s="14"/>
    </row>
    <row r="21693" spans="7:7">
      <c r="G21693" s="14"/>
    </row>
    <row r="21694" spans="7:7">
      <c r="G21694" s="14"/>
    </row>
    <row r="21695" spans="7:7">
      <c r="G21695" s="14"/>
    </row>
    <row r="21696" spans="7:7">
      <c r="G21696" s="14"/>
    </row>
    <row r="21697" spans="7:7">
      <c r="G21697" s="14"/>
    </row>
    <row r="21698" spans="7:7">
      <c r="G21698" s="14"/>
    </row>
    <row r="21699" spans="7:7">
      <c r="G21699" s="14"/>
    </row>
    <row r="21700" spans="7:7">
      <c r="G21700" s="14"/>
    </row>
    <row r="21701" spans="7:7">
      <c r="G21701" s="14"/>
    </row>
    <row r="21702" spans="7:7">
      <c r="G21702" s="14"/>
    </row>
    <row r="21703" spans="7:7">
      <c r="G21703" s="14"/>
    </row>
    <row r="21704" spans="7:7">
      <c r="G21704" s="14"/>
    </row>
    <row r="21705" spans="7:7">
      <c r="G21705" s="14"/>
    </row>
    <row r="21706" spans="7:7">
      <c r="G21706" s="14"/>
    </row>
    <row r="21707" spans="7:7">
      <c r="G21707" s="14"/>
    </row>
    <row r="21708" spans="7:7">
      <c r="G21708" s="14"/>
    </row>
    <row r="21709" spans="7:7">
      <c r="G21709" s="14"/>
    </row>
    <row r="21710" spans="7:7">
      <c r="G21710" s="14"/>
    </row>
    <row r="21711" spans="7:7">
      <c r="G21711" s="14"/>
    </row>
    <row r="21712" spans="7:7">
      <c r="G21712" s="14"/>
    </row>
    <row r="21713" spans="7:7">
      <c r="G21713" s="14"/>
    </row>
    <row r="21714" spans="7:7">
      <c r="G21714" s="14"/>
    </row>
    <row r="21715" spans="7:7">
      <c r="G21715" s="14"/>
    </row>
    <row r="21716" spans="7:7">
      <c r="G21716" s="14"/>
    </row>
    <row r="21717" spans="7:7">
      <c r="G21717" s="14"/>
    </row>
    <row r="21718" spans="7:7">
      <c r="G21718" s="14"/>
    </row>
    <row r="21719" spans="7:7">
      <c r="G21719" s="14"/>
    </row>
    <row r="21720" spans="7:7">
      <c r="G21720" s="14"/>
    </row>
    <row r="21721" spans="7:7">
      <c r="G21721" s="14"/>
    </row>
    <row r="21722" spans="7:7">
      <c r="G21722" s="14"/>
    </row>
    <row r="21723" spans="7:7">
      <c r="G21723" s="14"/>
    </row>
    <row r="21724" spans="7:7">
      <c r="G21724" s="14"/>
    </row>
    <row r="21725" spans="7:7">
      <c r="G21725" s="14"/>
    </row>
    <row r="21726" spans="7:7">
      <c r="G21726" s="14"/>
    </row>
    <row r="21727" spans="7:7">
      <c r="G21727" s="14"/>
    </row>
    <row r="21728" spans="7:7">
      <c r="G21728" s="14"/>
    </row>
    <row r="21729" spans="7:7">
      <c r="G21729" s="14"/>
    </row>
    <row r="21730" spans="7:7">
      <c r="G21730" s="14"/>
    </row>
    <row r="21731" spans="7:7">
      <c r="G21731" s="14"/>
    </row>
    <row r="21732" spans="7:7">
      <c r="G21732" s="14"/>
    </row>
    <row r="21733" spans="7:7">
      <c r="G21733" s="14"/>
    </row>
    <row r="21734" spans="7:7">
      <c r="G21734" s="14"/>
    </row>
    <row r="21735" spans="7:7">
      <c r="G21735" s="14"/>
    </row>
    <row r="21736" spans="7:7">
      <c r="G21736" s="14"/>
    </row>
    <row r="21737" spans="7:7">
      <c r="G21737" s="14"/>
    </row>
    <row r="21738" spans="7:7">
      <c r="G21738" s="14"/>
    </row>
    <row r="21739" spans="7:7">
      <c r="G21739" s="14"/>
    </row>
    <row r="21740" spans="7:7">
      <c r="G21740" s="14"/>
    </row>
    <row r="21741" spans="7:7">
      <c r="G21741" s="14"/>
    </row>
    <row r="21742" spans="7:7">
      <c r="G21742" s="14"/>
    </row>
    <row r="21743" spans="7:7">
      <c r="G21743" s="14"/>
    </row>
    <row r="21744" spans="7:7">
      <c r="G21744" s="14"/>
    </row>
    <row r="21745" spans="7:7">
      <c r="G21745" s="14"/>
    </row>
    <row r="21746" spans="7:7">
      <c r="G21746" s="14"/>
    </row>
    <row r="21747" spans="7:7">
      <c r="G21747" s="14"/>
    </row>
    <row r="21748" spans="7:7">
      <c r="G21748" s="14"/>
    </row>
    <row r="21749" spans="7:7">
      <c r="G21749" s="14"/>
    </row>
    <row r="21750" spans="7:7">
      <c r="G21750" s="14"/>
    </row>
    <row r="21751" spans="7:7">
      <c r="G21751" s="14"/>
    </row>
    <row r="21752" spans="7:7">
      <c r="G21752" s="14"/>
    </row>
    <row r="21753" spans="7:7">
      <c r="G21753" s="14"/>
    </row>
    <row r="21754" spans="7:7">
      <c r="G21754" s="14"/>
    </row>
    <row r="21755" spans="7:7">
      <c r="G21755" s="14"/>
    </row>
    <row r="21756" spans="7:7">
      <c r="G21756" s="14"/>
    </row>
    <row r="21757" spans="7:7">
      <c r="G21757" s="14"/>
    </row>
    <row r="21758" spans="7:7">
      <c r="G21758" s="14"/>
    </row>
    <row r="21759" spans="7:7">
      <c r="G21759" s="14"/>
    </row>
    <row r="21760" spans="7:7">
      <c r="G21760" s="14"/>
    </row>
    <row r="21761" spans="7:7">
      <c r="G21761" s="14"/>
    </row>
    <row r="21762" spans="7:7">
      <c r="G21762" s="14"/>
    </row>
    <row r="21763" spans="7:7">
      <c r="G21763" s="14"/>
    </row>
    <row r="21764" spans="7:7">
      <c r="G21764" s="14"/>
    </row>
    <row r="21765" spans="7:7">
      <c r="G21765" s="14"/>
    </row>
    <row r="21766" spans="7:7">
      <c r="G21766" s="14"/>
    </row>
    <row r="21767" spans="7:7">
      <c r="G21767" s="14"/>
    </row>
    <row r="21768" spans="7:7">
      <c r="G21768" s="14"/>
    </row>
    <row r="21769" spans="7:7">
      <c r="G21769" s="14"/>
    </row>
    <row r="21770" spans="7:7">
      <c r="G21770" s="14"/>
    </row>
    <row r="21771" spans="7:7">
      <c r="G21771" s="14"/>
    </row>
    <row r="21772" spans="7:7">
      <c r="G21772" s="14"/>
    </row>
    <row r="21773" spans="7:7">
      <c r="G21773" s="14"/>
    </row>
    <row r="21774" spans="7:7">
      <c r="G21774" s="14"/>
    </row>
    <row r="21775" spans="7:7">
      <c r="G21775" s="14"/>
    </row>
    <row r="21776" spans="7:7">
      <c r="G21776" s="14"/>
    </row>
    <row r="21777" spans="7:7">
      <c r="G21777" s="14"/>
    </row>
    <row r="21778" spans="7:7">
      <c r="G21778" s="14"/>
    </row>
    <row r="21779" spans="7:7">
      <c r="G21779" s="14"/>
    </row>
    <row r="21780" spans="7:7">
      <c r="G21780" s="14"/>
    </row>
    <row r="21781" spans="7:7">
      <c r="G21781" s="14"/>
    </row>
    <row r="21782" spans="7:7">
      <c r="G21782" s="14"/>
    </row>
    <row r="21783" spans="7:7">
      <c r="G21783" s="14"/>
    </row>
    <row r="21784" spans="7:7">
      <c r="G21784" s="14"/>
    </row>
    <row r="21785" spans="7:7">
      <c r="G21785" s="14"/>
    </row>
    <row r="21786" spans="7:7">
      <c r="G21786" s="14"/>
    </row>
    <row r="21787" spans="7:7">
      <c r="G21787" s="14"/>
    </row>
    <row r="21788" spans="7:7">
      <c r="G21788" s="14"/>
    </row>
    <row r="21789" spans="7:7">
      <c r="G21789" s="14"/>
    </row>
    <row r="21790" spans="7:7">
      <c r="G21790" s="14"/>
    </row>
    <row r="21791" spans="7:7">
      <c r="G21791" s="14"/>
    </row>
    <row r="21792" spans="7:7">
      <c r="G21792" s="14"/>
    </row>
    <row r="21793" spans="7:7">
      <c r="G21793" s="14"/>
    </row>
    <row r="21794" spans="7:7">
      <c r="G21794" s="14"/>
    </row>
    <row r="21795" spans="7:7">
      <c r="G21795" s="14"/>
    </row>
    <row r="21796" spans="7:7">
      <c r="G21796" s="14"/>
    </row>
    <row r="21797" spans="7:7">
      <c r="G21797" s="14"/>
    </row>
    <row r="21798" spans="7:7">
      <c r="G21798" s="14"/>
    </row>
    <row r="21799" spans="7:7">
      <c r="G21799" s="14"/>
    </row>
    <row r="21800" spans="7:7">
      <c r="G21800" s="14"/>
    </row>
    <row r="21801" spans="7:7">
      <c r="G21801" s="14"/>
    </row>
    <row r="21802" spans="7:7">
      <c r="G21802" s="14"/>
    </row>
    <row r="21803" spans="7:7">
      <c r="G21803" s="14"/>
    </row>
    <row r="21804" spans="7:7">
      <c r="G21804" s="14"/>
    </row>
    <row r="21805" spans="7:7">
      <c r="G21805" s="14"/>
    </row>
    <row r="21806" spans="7:7">
      <c r="G21806" s="14"/>
    </row>
    <row r="21807" spans="7:7">
      <c r="G21807" s="14"/>
    </row>
    <row r="21808" spans="7:7">
      <c r="G21808" s="14"/>
    </row>
    <row r="21809" spans="7:7">
      <c r="G21809" s="14"/>
    </row>
    <row r="21810" spans="7:7">
      <c r="G21810" s="14"/>
    </row>
    <row r="21811" spans="7:7">
      <c r="G21811" s="14"/>
    </row>
    <row r="21812" spans="7:7">
      <c r="G21812" s="14"/>
    </row>
    <row r="21813" spans="7:7">
      <c r="G21813" s="14"/>
    </row>
    <row r="21814" spans="7:7">
      <c r="G21814" s="14"/>
    </row>
    <row r="21815" spans="7:7">
      <c r="G21815" s="14"/>
    </row>
    <row r="21816" spans="7:7">
      <c r="G21816" s="14"/>
    </row>
    <row r="21817" spans="7:7">
      <c r="G21817" s="14"/>
    </row>
    <row r="21818" spans="7:7">
      <c r="G21818" s="14"/>
    </row>
    <row r="21819" spans="7:7">
      <c r="G21819" s="14"/>
    </row>
    <row r="21820" spans="7:7">
      <c r="G21820" s="14"/>
    </row>
    <row r="21821" spans="7:7">
      <c r="G21821" s="14"/>
    </row>
    <row r="21822" spans="7:7">
      <c r="G21822" s="14"/>
    </row>
    <row r="21823" spans="7:7">
      <c r="G21823" s="14"/>
    </row>
    <row r="21824" spans="7:7">
      <c r="G21824" s="14"/>
    </row>
    <row r="21825" spans="7:7">
      <c r="G21825" s="14"/>
    </row>
    <row r="21826" spans="7:7">
      <c r="G21826" s="14"/>
    </row>
    <row r="21827" spans="7:7">
      <c r="G21827" s="14"/>
    </row>
    <row r="21828" spans="7:7">
      <c r="G21828" s="14"/>
    </row>
    <row r="21829" spans="7:7">
      <c r="G21829" s="14"/>
    </row>
    <row r="21830" spans="7:7">
      <c r="G21830" s="14"/>
    </row>
    <row r="21831" spans="7:7">
      <c r="G21831" s="14"/>
    </row>
    <row r="21832" spans="7:7">
      <c r="G21832" s="14"/>
    </row>
    <row r="21833" spans="7:7">
      <c r="G21833" s="14"/>
    </row>
    <row r="21834" spans="7:7">
      <c r="G21834" s="14"/>
    </row>
    <row r="21835" spans="7:7">
      <c r="G21835" s="14"/>
    </row>
    <row r="21836" spans="7:7">
      <c r="G21836" s="14"/>
    </row>
    <row r="21837" spans="7:7">
      <c r="G21837" s="14"/>
    </row>
    <row r="21838" spans="7:7">
      <c r="G21838" s="14"/>
    </row>
    <row r="21839" spans="7:7">
      <c r="G21839" s="14"/>
    </row>
    <row r="21840" spans="7:7">
      <c r="G21840" s="14"/>
    </row>
    <row r="21841" spans="7:7">
      <c r="G21841" s="14"/>
    </row>
    <row r="21842" spans="7:7">
      <c r="G21842" s="14"/>
    </row>
    <row r="21843" spans="7:7">
      <c r="G21843" s="14"/>
    </row>
    <row r="21844" spans="7:7">
      <c r="G21844" s="14"/>
    </row>
    <row r="21845" spans="7:7">
      <c r="G21845" s="14"/>
    </row>
    <row r="21846" spans="7:7">
      <c r="G21846" s="14"/>
    </row>
    <row r="21847" spans="7:7">
      <c r="G21847" s="14"/>
    </row>
    <row r="21848" spans="7:7">
      <c r="G21848" s="14"/>
    </row>
    <row r="21849" spans="7:7">
      <c r="G21849" s="14"/>
    </row>
    <row r="21850" spans="7:7">
      <c r="G21850" s="14"/>
    </row>
    <row r="21851" spans="7:7">
      <c r="G21851" s="14"/>
    </row>
    <row r="21852" spans="7:7">
      <c r="G21852" s="14"/>
    </row>
    <row r="21853" spans="7:7">
      <c r="G21853" s="14"/>
    </row>
    <row r="21854" spans="7:7">
      <c r="G21854" s="14"/>
    </row>
    <row r="21855" spans="7:7">
      <c r="G21855" s="14"/>
    </row>
    <row r="21856" spans="7:7">
      <c r="G21856" s="14"/>
    </row>
    <row r="21857" spans="7:7">
      <c r="G21857" s="14"/>
    </row>
    <row r="21858" spans="7:7">
      <c r="G21858" s="14"/>
    </row>
    <row r="21859" spans="7:7">
      <c r="G21859" s="14"/>
    </row>
    <row r="21860" spans="7:7">
      <c r="G21860" s="14"/>
    </row>
    <row r="21861" spans="7:7">
      <c r="G21861" s="14"/>
    </row>
    <row r="21862" spans="7:7">
      <c r="G21862" s="14"/>
    </row>
    <row r="21863" spans="7:7">
      <c r="G21863" s="14"/>
    </row>
    <row r="21864" spans="7:7">
      <c r="G21864" s="14"/>
    </row>
    <row r="21865" spans="7:7">
      <c r="G21865" s="14"/>
    </row>
    <row r="21866" spans="7:7">
      <c r="G21866" s="14"/>
    </row>
    <row r="21867" spans="7:7">
      <c r="G21867" s="14"/>
    </row>
    <row r="21868" spans="7:7">
      <c r="G21868" s="14"/>
    </row>
    <row r="21869" spans="7:7">
      <c r="G21869" s="14"/>
    </row>
    <row r="21870" spans="7:7">
      <c r="G21870" s="14"/>
    </row>
    <row r="21871" spans="7:7">
      <c r="G21871" s="14"/>
    </row>
    <row r="21872" spans="7:7">
      <c r="G21872" s="14"/>
    </row>
    <row r="21873" spans="7:7">
      <c r="G21873" s="14"/>
    </row>
    <row r="21874" spans="7:7">
      <c r="G21874" s="14"/>
    </row>
    <row r="21875" spans="7:7">
      <c r="G21875" s="14"/>
    </row>
    <row r="21876" spans="7:7">
      <c r="G21876" s="14"/>
    </row>
    <row r="21877" spans="7:7">
      <c r="G21877" s="14"/>
    </row>
    <row r="21878" spans="7:7">
      <c r="G21878" s="14"/>
    </row>
    <row r="21879" spans="7:7">
      <c r="G21879" s="14"/>
    </row>
    <row r="21880" spans="7:7">
      <c r="G21880" s="14"/>
    </row>
    <row r="21881" spans="7:7">
      <c r="G21881" s="14"/>
    </row>
    <row r="21882" spans="7:7">
      <c r="G21882" s="14"/>
    </row>
    <row r="21883" spans="7:7">
      <c r="G21883" s="14"/>
    </row>
    <row r="21884" spans="7:7">
      <c r="G21884" s="14"/>
    </row>
    <row r="21885" spans="7:7">
      <c r="G21885" s="14"/>
    </row>
    <row r="21886" spans="7:7">
      <c r="G21886" s="14"/>
    </row>
    <row r="21887" spans="7:7">
      <c r="G21887" s="14"/>
    </row>
    <row r="21888" spans="7:7">
      <c r="G21888" s="14"/>
    </row>
    <row r="21889" spans="7:7">
      <c r="G21889" s="14"/>
    </row>
    <row r="21890" spans="7:7">
      <c r="G21890" s="14"/>
    </row>
    <row r="21891" spans="7:7">
      <c r="G21891" s="14"/>
    </row>
    <row r="21892" spans="7:7">
      <c r="G21892" s="14"/>
    </row>
    <row r="21893" spans="7:7">
      <c r="G21893" s="14"/>
    </row>
    <row r="21894" spans="7:7">
      <c r="G21894" s="14"/>
    </row>
    <row r="21895" spans="7:7">
      <c r="G21895" s="14"/>
    </row>
    <row r="21896" spans="7:7">
      <c r="G21896" s="14"/>
    </row>
    <row r="21897" spans="7:7">
      <c r="G21897" s="14"/>
    </row>
    <row r="21898" spans="7:7">
      <c r="G21898" s="14"/>
    </row>
    <row r="21899" spans="7:7">
      <c r="G21899" s="14"/>
    </row>
    <row r="21900" spans="7:7">
      <c r="G21900" s="14"/>
    </row>
    <row r="21901" spans="7:7">
      <c r="G21901" s="14"/>
    </row>
    <row r="21902" spans="7:7">
      <c r="G21902" s="14"/>
    </row>
    <row r="21903" spans="7:7">
      <c r="G21903" s="14"/>
    </row>
    <row r="21904" spans="7:7">
      <c r="G21904" s="14"/>
    </row>
    <row r="21905" spans="7:7">
      <c r="G21905" s="14"/>
    </row>
    <row r="21906" spans="7:7">
      <c r="G21906" s="14"/>
    </row>
    <row r="21907" spans="7:7">
      <c r="G21907" s="14"/>
    </row>
    <row r="21908" spans="7:7">
      <c r="G21908" s="14"/>
    </row>
    <row r="21909" spans="7:7">
      <c r="G21909" s="14"/>
    </row>
    <row r="21910" spans="7:7">
      <c r="G21910" s="14"/>
    </row>
    <row r="21911" spans="7:7">
      <c r="G21911" s="14"/>
    </row>
    <row r="21912" spans="7:7">
      <c r="G21912" s="14"/>
    </row>
    <row r="21913" spans="7:7">
      <c r="G21913" s="14"/>
    </row>
    <row r="21914" spans="7:7">
      <c r="G21914" s="14"/>
    </row>
    <row r="21915" spans="7:7">
      <c r="G21915" s="14"/>
    </row>
    <row r="21916" spans="7:7">
      <c r="G21916" s="14"/>
    </row>
    <row r="21917" spans="7:7">
      <c r="G21917" s="14"/>
    </row>
    <row r="21918" spans="7:7">
      <c r="G21918" s="14"/>
    </row>
    <row r="21919" spans="7:7">
      <c r="G21919" s="14"/>
    </row>
    <row r="21920" spans="7:7">
      <c r="G21920" s="14"/>
    </row>
    <row r="21921" spans="7:7">
      <c r="G21921" s="14"/>
    </row>
    <row r="21922" spans="7:7">
      <c r="G21922" s="14"/>
    </row>
    <row r="21923" spans="7:7">
      <c r="G21923" s="14"/>
    </row>
    <row r="21924" spans="7:7">
      <c r="G21924" s="14"/>
    </row>
    <row r="21925" spans="7:7">
      <c r="G21925" s="14"/>
    </row>
    <row r="21926" spans="7:7">
      <c r="G21926" s="14"/>
    </row>
    <row r="21927" spans="7:7">
      <c r="G21927" s="14"/>
    </row>
    <row r="21928" spans="7:7">
      <c r="G21928" s="14"/>
    </row>
    <row r="21929" spans="7:7">
      <c r="G21929" s="14"/>
    </row>
    <row r="21930" spans="7:7">
      <c r="G21930" s="14"/>
    </row>
    <row r="21931" spans="7:7">
      <c r="G21931" s="14"/>
    </row>
    <row r="21932" spans="7:7">
      <c r="G21932" s="14"/>
    </row>
    <row r="21933" spans="7:7">
      <c r="G21933" s="14"/>
    </row>
    <row r="21934" spans="7:7">
      <c r="G21934" s="14"/>
    </row>
    <row r="21935" spans="7:7">
      <c r="G21935" s="14"/>
    </row>
    <row r="21936" spans="7:7">
      <c r="G21936" s="14"/>
    </row>
    <row r="21937" spans="7:7">
      <c r="G21937" s="14"/>
    </row>
    <row r="21938" spans="7:7">
      <c r="G21938" s="14"/>
    </row>
    <row r="21939" spans="7:7">
      <c r="G21939" s="14"/>
    </row>
    <row r="21940" spans="7:7">
      <c r="G21940" s="14"/>
    </row>
    <row r="21941" spans="7:7">
      <c r="G21941" s="14"/>
    </row>
    <row r="21942" spans="7:7">
      <c r="G21942" s="14"/>
    </row>
    <row r="21943" spans="7:7">
      <c r="G21943" s="14"/>
    </row>
    <row r="21944" spans="7:7">
      <c r="G21944" s="14"/>
    </row>
    <row r="21945" spans="7:7">
      <c r="G21945" s="14"/>
    </row>
    <row r="21946" spans="7:7">
      <c r="G21946" s="14"/>
    </row>
    <row r="21947" spans="7:7">
      <c r="G21947" s="14"/>
    </row>
    <row r="21948" spans="7:7">
      <c r="G21948" s="14"/>
    </row>
    <row r="21949" spans="7:7">
      <c r="G21949" s="14"/>
    </row>
    <row r="21950" spans="7:7">
      <c r="G21950" s="14"/>
    </row>
    <row r="21951" spans="7:7">
      <c r="G21951" s="14"/>
    </row>
    <row r="21952" spans="7:7">
      <c r="G21952" s="14"/>
    </row>
    <row r="21953" spans="7:7">
      <c r="G21953" s="14"/>
    </row>
    <row r="21954" spans="7:7">
      <c r="G21954" s="14"/>
    </row>
    <row r="21955" spans="7:7">
      <c r="G21955" s="14"/>
    </row>
    <row r="21956" spans="7:7">
      <c r="G21956" s="14"/>
    </row>
    <row r="21957" spans="7:7">
      <c r="G21957" s="14"/>
    </row>
    <row r="21958" spans="7:7">
      <c r="G21958" s="14"/>
    </row>
    <row r="21959" spans="7:7">
      <c r="G21959" s="14"/>
    </row>
    <row r="21960" spans="7:7">
      <c r="G21960" s="14"/>
    </row>
    <row r="21961" spans="7:7">
      <c r="G21961" s="14"/>
    </row>
    <row r="21962" spans="7:7">
      <c r="G21962" s="14"/>
    </row>
    <row r="21963" spans="7:7">
      <c r="G21963" s="14"/>
    </row>
    <row r="21964" spans="7:7">
      <c r="G21964" s="14"/>
    </row>
    <row r="21965" spans="7:7">
      <c r="G21965" s="14"/>
    </row>
    <row r="21966" spans="7:7">
      <c r="G21966" s="14"/>
    </row>
    <row r="21967" spans="7:7">
      <c r="G21967" s="14"/>
    </row>
    <row r="21968" spans="7:7">
      <c r="G21968" s="14"/>
    </row>
    <row r="21969" spans="7:7">
      <c r="G21969" s="14"/>
    </row>
    <row r="21970" spans="7:7">
      <c r="G21970" s="14"/>
    </row>
    <row r="21971" spans="7:7">
      <c r="G21971" s="14"/>
    </row>
    <row r="21972" spans="7:7">
      <c r="G21972" s="14"/>
    </row>
    <row r="21973" spans="7:7">
      <c r="G21973" s="14"/>
    </row>
    <row r="21974" spans="7:7">
      <c r="G21974" s="14"/>
    </row>
    <row r="21975" spans="7:7">
      <c r="G21975" s="14"/>
    </row>
    <row r="21976" spans="7:7">
      <c r="G21976" s="14"/>
    </row>
    <row r="21977" spans="7:7">
      <c r="G21977" s="14"/>
    </row>
    <row r="21978" spans="7:7">
      <c r="G21978" s="14"/>
    </row>
    <row r="21979" spans="7:7">
      <c r="G21979" s="14"/>
    </row>
    <row r="21980" spans="7:7">
      <c r="G21980" s="14"/>
    </row>
    <row r="21981" spans="7:7">
      <c r="G21981" s="14"/>
    </row>
    <row r="21982" spans="7:7">
      <c r="G21982" s="14"/>
    </row>
    <row r="21983" spans="7:7">
      <c r="G21983" s="14"/>
    </row>
    <row r="21984" spans="7:7">
      <c r="G21984" s="14"/>
    </row>
    <row r="21985" spans="7:7">
      <c r="G21985" s="14"/>
    </row>
    <row r="21986" spans="7:7">
      <c r="G21986" s="14"/>
    </row>
    <row r="21987" spans="7:7">
      <c r="G21987" s="14"/>
    </row>
    <row r="21988" spans="7:7">
      <c r="G21988" s="14"/>
    </row>
    <row r="21989" spans="7:7">
      <c r="G21989" s="14"/>
    </row>
    <row r="21990" spans="7:7">
      <c r="G21990" s="14"/>
    </row>
    <row r="21991" spans="7:7">
      <c r="G21991" s="14"/>
    </row>
    <row r="21992" spans="7:7">
      <c r="G21992" s="14"/>
    </row>
    <row r="21993" spans="7:7">
      <c r="G21993" s="14"/>
    </row>
    <row r="21994" spans="7:7">
      <c r="G21994" s="14"/>
    </row>
    <row r="21995" spans="7:7">
      <c r="G21995" s="14"/>
    </row>
    <row r="21996" spans="7:7">
      <c r="G21996" s="14"/>
    </row>
    <row r="21997" spans="7:7">
      <c r="G21997" s="14"/>
    </row>
    <row r="21998" spans="7:7">
      <c r="G21998" s="14"/>
    </row>
    <row r="21999" spans="7:7">
      <c r="G21999" s="14"/>
    </row>
    <row r="22000" spans="7:7">
      <c r="G22000" s="14"/>
    </row>
    <row r="22001" spans="7:7">
      <c r="G22001" s="14"/>
    </row>
    <row r="22002" spans="7:7">
      <c r="G22002" s="14"/>
    </row>
    <row r="22003" spans="7:7">
      <c r="G22003" s="14"/>
    </row>
    <row r="22004" spans="7:7">
      <c r="G22004" s="14"/>
    </row>
    <row r="22005" spans="7:7">
      <c r="G22005" s="14"/>
    </row>
    <row r="22006" spans="7:7">
      <c r="G22006" s="14"/>
    </row>
    <row r="22007" spans="7:7">
      <c r="G22007" s="14"/>
    </row>
    <row r="22008" spans="7:7">
      <c r="G22008" s="14"/>
    </row>
    <row r="22009" spans="7:7">
      <c r="G22009" s="14"/>
    </row>
    <row r="22010" spans="7:7">
      <c r="G22010" s="14"/>
    </row>
    <row r="22011" spans="7:7">
      <c r="G22011" s="14"/>
    </row>
    <row r="22012" spans="7:7">
      <c r="G22012" s="14"/>
    </row>
    <row r="22013" spans="7:7">
      <c r="G22013" s="14"/>
    </row>
    <row r="22014" spans="7:7">
      <c r="G22014" s="14"/>
    </row>
    <row r="22015" spans="7:7">
      <c r="G22015" s="14"/>
    </row>
    <row r="22016" spans="7:7">
      <c r="G22016" s="14"/>
    </row>
    <row r="22017" spans="7:7">
      <c r="G22017" s="14"/>
    </row>
    <row r="22018" spans="7:7">
      <c r="G22018" s="14"/>
    </row>
    <row r="22019" spans="7:7">
      <c r="G22019" s="14"/>
    </row>
    <row r="22020" spans="7:7">
      <c r="G22020" s="14"/>
    </row>
    <row r="22021" spans="7:7">
      <c r="G22021" s="14"/>
    </row>
    <row r="22022" spans="7:7">
      <c r="G22022" s="14"/>
    </row>
    <row r="22023" spans="7:7">
      <c r="G22023" s="14"/>
    </row>
    <row r="22024" spans="7:7">
      <c r="G22024" s="14"/>
    </row>
    <row r="22025" spans="7:7">
      <c r="G22025" s="14"/>
    </row>
    <row r="22026" spans="7:7">
      <c r="G22026" s="14"/>
    </row>
    <row r="22027" spans="7:7">
      <c r="G22027" s="14"/>
    </row>
    <row r="22028" spans="7:7">
      <c r="G22028" s="14"/>
    </row>
    <row r="22029" spans="7:7">
      <c r="G22029" s="14"/>
    </row>
    <row r="22030" spans="7:7">
      <c r="G22030" s="14"/>
    </row>
    <row r="22031" spans="7:7">
      <c r="G22031" s="14"/>
    </row>
    <row r="22032" spans="7:7">
      <c r="G22032" s="14"/>
    </row>
    <row r="22033" spans="7:7">
      <c r="G22033" s="14"/>
    </row>
    <row r="22034" spans="7:7">
      <c r="G22034" s="14"/>
    </row>
    <row r="22035" spans="7:7">
      <c r="G22035" s="14"/>
    </row>
    <row r="22036" spans="7:7">
      <c r="G22036" s="14"/>
    </row>
    <row r="22037" spans="7:7">
      <c r="G22037" s="14"/>
    </row>
    <row r="22038" spans="7:7">
      <c r="G22038" s="14"/>
    </row>
    <row r="22039" spans="7:7">
      <c r="G22039" s="14"/>
    </row>
    <row r="22040" spans="7:7">
      <c r="G22040" s="14"/>
    </row>
    <row r="22041" spans="7:7">
      <c r="G22041" s="14"/>
    </row>
    <row r="22042" spans="7:7">
      <c r="G22042" s="14"/>
    </row>
    <row r="22043" spans="7:7">
      <c r="G22043" s="14"/>
    </row>
    <row r="22044" spans="7:7">
      <c r="G22044" s="14"/>
    </row>
    <row r="22045" spans="7:7">
      <c r="G22045" s="14"/>
    </row>
    <row r="22046" spans="7:7">
      <c r="G22046" s="14"/>
    </row>
    <row r="22047" spans="7:7">
      <c r="G22047" s="14"/>
    </row>
    <row r="22048" spans="7:7">
      <c r="G22048" s="14"/>
    </row>
    <row r="22049" spans="7:7">
      <c r="G22049" s="14"/>
    </row>
    <row r="22050" spans="7:7">
      <c r="G22050" s="14"/>
    </row>
    <row r="22051" spans="7:7">
      <c r="G22051" s="14"/>
    </row>
    <row r="22052" spans="7:7">
      <c r="G22052" s="14"/>
    </row>
    <row r="22053" spans="7:7">
      <c r="G22053" s="14"/>
    </row>
    <row r="22054" spans="7:7">
      <c r="G22054" s="14"/>
    </row>
    <row r="22055" spans="7:7">
      <c r="G22055" s="14"/>
    </row>
    <row r="22056" spans="7:7">
      <c r="G22056" s="14"/>
    </row>
    <row r="22057" spans="7:7">
      <c r="G22057" s="14"/>
    </row>
    <row r="22058" spans="7:7">
      <c r="G22058" s="14"/>
    </row>
    <row r="22059" spans="7:7">
      <c r="G22059" s="14"/>
    </row>
    <row r="22060" spans="7:7">
      <c r="G22060" s="14"/>
    </row>
    <row r="22061" spans="7:7">
      <c r="G22061" s="14"/>
    </row>
    <row r="22062" spans="7:7">
      <c r="G22062" s="14"/>
    </row>
    <row r="22063" spans="7:7">
      <c r="G22063" s="14"/>
    </row>
    <row r="22064" spans="7:7">
      <c r="G22064" s="14"/>
    </row>
    <row r="22065" spans="7:7">
      <c r="G22065" s="14"/>
    </row>
    <row r="22066" spans="7:7">
      <c r="G22066" s="14"/>
    </row>
    <row r="22067" spans="7:7">
      <c r="G22067" s="14"/>
    </row>
    <row r="22068" spans="7:7">
      <c r="G22068" s="14"/>
    </row>
    <row r="22069" spans="7:7">
      <c r="G22069" s="14"/>
    </row>
    <row r="22070" spans="7:7">
      <c r="G22070" s="14"/>
    </row>
    <row r="22071" spans="7:7">
      <c r="G22071" s="14"/>
    </row>
    <row r="22072" spans="7:7">
      <c r="G22072" s="14"/>
    </row>
    <row r="22073" spans="7:7">
      <c r="G22073" s="14"/>
    </row>
    <row r="22074" spans="7:7">
      <c r="G22074" s="14"/>
    </row>
    <row r="22075" spans="7:7">
      <c r="G22075" s="14"/>
    </row>
    <row r="22076" spans="7:7">
      <c r="G22076" s="14"/>
    </row>
    <row r="22077" spans="7:7">
      <c r="G22077" s="14"/>
    </row>
    <row r="22078" spans="7:7">
      <c r="G22078" s="14"/>
    </row>
    <row r="22079" spans="7:7">
      <c r="G22079" s="14"/>
    </row>
    <row r="22080" spans="7:7">
      <c r="G22080" s="14"/>
    </row>
    <row r="22081" spans="7:7">
      <c r="G22081" s="14"/>
    </row>
    <row r="22082" spans="7:7">
      <c r="G22082" s="14"/>
    </row>
    <row r="22083" spans="7:7">
      <c r="G22083" s="14"/>
    </row>
    <row r="22084" spans="7:7">
      <c r="G22084" s="14"/>
    </row>
    <row r="22085" spans="7:7">
      <c r="G22085" s="14"/>
    </row>
    <row r="22086" spans="7:7">
      <c r="G22086" s="14"/>
    </row>
    <row r="22087" spans="7:7">
      <c r="G22087" s="14"/>
    </row>
    <row r="22088" spans="7:7">
      <c r="G22088" s="14"/>
    </row>
    <row r="22089" spans="7:7">
      <c r="G22089" s="14"/>
    </row>
    <row r="22090" spans="7:7">
      <c r="G22090" s="14"/>
    </row>
    <row r="22091" spans="7:7">
      <c r="G22091" s="14"/>
    </row>
    <row r="22092" spans="7:7">
      <c r="G22092" s="14"/>
    </row>
    <row r="22093" spans="7:7">
      <c r="G22093" s="14"/>
    </row>
    <row r="22094" spans="7:7">
      <c r="G22094" s="14"/>
    </row>
    <row r="22095" spans="7:7">
      <c r="G22095" s="14"/>
    </row>
    <row r="22096" spans="7:7">
      <c r="G22096" s="14"/>
    </row>
    <row r="22097" spans="7:7">
      <c r="G22097" s="14"/>
    </row>
    <row r="22098" spans="7:7">
      <c r="G22098" s="14"/>
    </row>
    <row r="22099" spans="7:7">
      <c r="G22099" s="14"/>
    </row>
    <row r="22100" spans="7:7">
      <c r="G22100" s="14"/>
    </row>
    <row r="22101" spans="7:7">
      <c r="G22101" s="14"/>
    </row>
    <row r="22102" spans="7:7">
      <c r="G22102" s="14"/>
    </row>
    <row r="22103" spans="7:7">
      <c r="G22103" s="14"/>
    </row>
    <row r="22104" spans="7:7">
      <c r="G22104" s="14"/>
    </row>
    <row r="22105" spans="7:7">
      <c r="G22105" s="14"/>
    </row>
    <row r="22106" spans="7:7">
      <c r="G22106" s="14"/>
    </row>
    <row r="22107" spans="7:7">
      <c r="G22107" s="14"/>
    </row>
    <row r="22108" spans="7:7">
      <c r="G22108" s="14"/>
    </row>
    <row r="22109" spans="7:7">
      <c r="G22109" s="14"/>
    </row>
    <row r="22110" spans="7:7">
      <c r="G22110" s="14"/>
    </row>
    <row r="22111" spans="7:7">
      <c r="G22111" s="14"/>
    </row>
    <row r="22112" spans="7:7">
      <c r="G22112" s="14"/>
    </row>
    <row r="22113" spans="7:7">
      <c r="G22113" s="14"/>
    </row>
    <row r="22114" spans="7:7">
      <c r="G22114" s="14"/>
    </row>
    <row r="22115" spans="7:7">
      <c r="G22115" s="14"/>
    </row>
    <row r="22116" spans="7:7">
      <c r="G22116" s="14"/>
    </row>
    <row r="22117" spans="7:7">
      <c r="G22117" s="14"/>
    </row>
    <row r="22118" spans="7:7">
      <c r="G22118" s="14"/>
    </row>
    <row r="22119" spans="7:7">
      <c r="G22119" s="14"/>
    </row>
    <row r="22120" spans="7:7">
      <c r="G22120" s="14"/>
    </row>
    <row r="22121" spans="7:7">
      <c r="G22121" s="14"/>
    </row>
    <row r="22122" spans="7:7">
      <c r="G22122" s="14"/>
    </row>
    <row r="22123" spans="7:7">
      <c r="G22123" s="14"/>
    </row>
    <row r="22124" spans="7:7">
      <c r="G22124" s="14"/>
    </row>
    <row r="22125" spans="7:7">
      <c r="G22125" s="14"/>
    </row>
    <row r="22126" spans="7:7">
      <c r="G22126" s="14"/>
    </row>
    <row r="22127" spans="7:7">
      <c r="G22127" s="14"/>
    </row>
    <row r="22128" spans="7:7">
      <c r="G22128" s="14"/>
    </row>
    <row r="22129" spans="7:7">
      <c r="G22129" s="14"/>
    </row>
    <row r="22130" spans="7:7">
      <c r="G22130" s="14"/>
    </row>
    <row r="22131" spans="7:7">
      <c r="G22131" s="14"/>
    </row>
    <row r="22132" spans="7:7">
      <c r="G22132" s="14"/>
    </row>
    <row r="22133" spans="7:7">
      <c r="G22133" s="14"/>
    </row>
    <row r="22134" spans="7:7">
      <c r="G22134" s="14"/>
    </row>
    <row r="22135" spans="7:7">
      <c r="G22135" s="14"/>
    </row>
    <row r="22136" spans="7:7">
      <c r="G22136" s="14"/>
    </row>
    <row r="22137" spans="7:7">
      <c r="G22137" s="14"/>
    </row>
    <row r="22138" spans="7:7">
      <c r="G22138" s="14"/>
    </row>
    <row r="22139" spans="7:7">
      <c r="G22139" s="14"/>
    </row>
    <row r="22140" spans="7:7">
      <c r="G22140" s="14"/>
    </row>
    <row r="22141" spans="7:7">
      <c r="G22141" s="14"/>
    </row>
    <row r="22142" spans="7:7">
      <c r="G22142" s="14"/>
    </row>
    <row r="22143" spans="7:7">
      <c r="G22143" s="14"/>
    </row>
    <row r="22144" spans="7:7">
      <c r="G22144" s="14"/>
    </row>
    <row r="22145" spans="7:7">
      <c r="G22145" s="14"/>
    </row>
    <row r="22146" spans="7:7">
      <c r="G22146" s="14"/>
    </row>
    <row r="22147" spans="7:7">
      <c r="G22147" s="14"/>
    </row>
    <row r="22148" spans="7:7">
      <c r="G22148" s="14"/>
    </row>
    <row r="22149" spans="7:7">
      <c r="G22149" s="14"/>
    </row>
    <row r="22150" spans="7:7">
      <c r="G22150" s="14"/>
    </row>
    <row r="22151" spans="7:7">
      <c r="G22151" s="14"/>
    </row>
    <row r="22152" spans="7:7">
      <c r="G22152" s="14"/>
    </row>
    <row r="22153" spans="7:7">
      <c r="G22153" s="14"/>
    </row>
    <row r="22154" spans="7:7">
      <c r="G22154" s="14"/>
    </row>
    <row r="22155" spans="7:7">
      <c r="G22155" s="14"/>
    </row>
    <row r="22156" spans="7:7">
      <c r="G22156" s="14"/>
    </row>
    <row r="22157" spans="7:7">
      <c r="G22157" s="14"/>
    </row>
    <row r="22158" spans="7:7">
      <c r="G22158" s="14"/>
    </row>
    <row r="22159" spans="7:7">
      <c r="G22159" s="14"/>
    </row>
    <row r="22160" spans="7:7">
      <c r="G22160" s="14"/>
    </row>
    <row r="22161" spans="7:7">
      <c r="G22161" s="14"/>
    </row>
    <row r="22162" spans="7:7">
      <c r="G22162" s="14"/>
    </row>
    <row r="22163" spans="7:7">
      <c r="G22163" s="14"/>
    </row>
    <row r="22164" spans="7:7">
      <c r="G22164" s="14"/>
    </row>
    <row r="22165" spans="7:7">
      <c r="G22165" s="14"/>
    </row>
    <row r="22166" spans="7:7">
      <c r="G22166" s="14"/>
    </row>
    <row r="22167" spans="7:7">
      <c r="G22167" s="14"/>
    </row>
    <row r="22168" spans="7:7">
      <c r="G22168" s="14"/>
    </row>
    <row r="22169" spans="7:7">
      <c r="G22169" s="14"/>
    </row>
    <row r="22170" spans="7:7">
      <c r="G22170" s="14"/>
    </row>
    <row r="22171" spans="7:7">
      <c r="G22171" s="14"/>
    </row>
    <row r="22172" spans="7:7">
      <c r="G22172" s="14"/>
    </row>
    <row r="22173" spans="7:7">
      <c r="G22173" s="14"/>
    </row>
    <row r="22174" spans="7:7">
      <c r="G22174" s="14"/>
    </row>
    <row r="22175" spans="7:7">
      <c r="G22175" s="14"/>
    </row>
    <row r="22176" spans="7:7">
      <c r="G22176" s="14"/>
    </row>
    <row r="22177" spans="7:7">
      <c r="G22177" s="14"/>
    </row>
    <row r="22178" spans="7:7">
      <c r="G22178" s="14"/>
    </row>
    <row r="22179" spans="7:7">
      <c r="G22179" s="14"/>
    </row>
    <row r="22180" spans="7:7">
      <c r="G22180" s="14"/>
    </row>
    <row r="22181" spans="7:7">
      <c r="G22181" s="14"/>
    </row>
    <row r="22182" spans="7:7">
      <c r="G22182" s="14"/>
    </row>
    <row r="22183" spans="7:7">
      <c r="G22183" s="14"/>
    </row>
    <row r="22184" spans="7:7">
      <c r="G22184" s="14"/>
    </row>
    <row r="22185" spans="7:7">
      <c r="G22185" s="14"/>
    </row>
    <row r="22186" spans="7:7">
      <c r="G22186" s="14"/>
    </row>
    <row r="22187" spans="7:7">
      <c r="G22187" s="14"/>
    </row>
    <row r="22188" spans="7:7">
      <c r="G22188" s="14"/>
    </row>
    <row r="22189" spans="7:7">
      <c r="G22189" s="14"/>
    </row>
    <row r="22190" spans="7:7">
      <c r="G22190" s="14"/>
    </row>
    <row r="22191" spans="7:7">
      <c r="G22191" s="14"/>
    </row>
    <row r="22192" spans="7:7">
      <c r="G22192" s="14"/>
    </row>
    <row r="22193" spans="7:7">
      <c r="G22193" s="14"/>
    </row>
    <row r="22194" spans="7:7">
      <c r="G22194" s="14"/>
    </row>
    <row r="22195" spans="7:7">
      <c r="G22195" s="14"/>
    </row>
    <row r="22196" spans="7:7">
      <c r="G22196" s="14"/>
    </row>
    <row r="22197" spans="7:7">
      <c r="G22197" s="14"/>
    </row>
    <row r="22198" spans="7:7">
      <c r="G22198" s="14"/>
    </row>
    <row r="22199" spans="7:7">
      <c r="G22199" s="14"/>
    </row>
    <row r="22200" spans="7:7">
      <c r="G22200" s="14"/>
    </row>
    <row r="22201" spans="7:7">
      <c r="G22201" s="14"/>
    </row>
    <row r="22202" spans="7:7">
      <c r="G22202" s="14"/>
    </row>
    <row r="22203" spans="7:7">
      <c r="G22203" s="14"/>
    </row>
    <row r="22204" spans="7:7">
      <c r="G22204" s="14"/>
    </row>
    <row r="22205" spans="7:7">
      <c r="G22205" s="14"/>
    </row>
    <row r="22206" spans="7:7">
      <c r="G22206" s="14"/>
    </row>
    <row r="22207" spans="7:7">
      <c r="G22207" s="14"/>
    </row>
    <row r="22208" spans="7:7">
      <c r="G22208" s="14"/>
    </row>
    <row r="22209" spans="7:7">
      <c r="G22209" s="14"/>
    </row>
    <row r="22210" spans="7:7">
      <c r="G22210" s="14"/>
    </row>
    <row r="22211" spans="7:7">
      <c r="G22211" s="14"/>
    </row>
    <row r="22212" spans="7:7">
      <c r="G22212" s="14"/>
    </row>
    <row r="22213" spans="7:7">
      <c r="G22213" s="14"/>
    </row>
    <row r="22214" spans="7:7">
      <c r="G22214" s="14"/>
    </row>
    <row r="22215" spans="7:7">
      <c r="G22215" s="14"/>
    </row>
    <row r="22216" spans="7:7">
      <c r="G22216" s="14"/>
    </row>
    <row r="22217" spans="7:7">
      <c r="G22217" s="14"/>
    </row>
    <row r="22218" spans="7:7">
      <c r="G22218" s="14"/>
    </row>
    <row r="22219" spans="7:7">
      <c r="G22219" s="14"/>
    </row>
    <row r="22220" spans="7:7">
      <c r="G22220" s="14"/>
    </row>
    <row r="22221" spans="7:7">
      <c r="G22221" s="14"/>
    </row>
    <row r="22222" spans="7:7">
      <c r="G22222" s="14"/>
    </row>
    <row r="22223" spans="7:7">
      <c r="G22223" s="14"/>
    </row>
    <row r="22224" spans="7:7">
      <c r="G22224" s="14"/>
    </row>
    <row r="22225" spans="7:7">
      <c r="G22225" s="14"/>
    </row>
    <row r="22226" spans="7:7">
      <c r="G22226" s="14"/>
    </row>
    <row r="22227" spans="7:7">
      <c r="G22227" s="14"/>
    </row>
    <row r="22228" spans="7:7">
      <c r="G22228" s="14"/>
    </row>
    <row r="22229" spans="7:7">
      <c r="G22229" s="14"/>
    </row>
    <row r="22230" spans="7:7">
      <c r="G22230" s="14"/>
    </row>
    <row r="22231" spans="7:7">
      <c r="G22231" s="14"/>
    </row>
    <row r="22232" spans="7:7">
      <c r="G22232" s="14"/>
    </row>
    <row r="22233" spans="7:7">
      <c r="G22233" s="14"/>
    </row>
    <row r="22234" spans="7:7">
      <c r="G22234" s="14"/>
    </row>
    <row r="22235" spans="7:7">
      <c r="G22235" s="14"/>
    </row>
    <row r="22236" spans="7:7">
      <c r="G22236" s="14"/>
    </row>
    <row r="22237" spans="7:7">
      <c r="G22237" s="14"/>
    </row>
    <row r="22238" spans="7:7">
      <c r="G22238" s="14"/>
    </row>
    <row r="22239" spans="7:7">
      <c r="G22239" s="14"/>
    </row>
    <row r="22240" spans="7:7">
      <c r="G22240" s="14"/>
    </row>
    <row r="22241" spans="7:7">
      <c r="G22241" s="14"/>
    </row>
    <row r="22242" spans="7:7">
      <c r="G22242" s="14"/>
    </row>
    <row r="22243" spans="7:7">
      <c r="G22243" s="14"/>
    </row>
    <row r="22244" spans="7:7">
      <c r="G22244" s="14"/>
    </row>
    <row r="22245" spans="7:7">
      <c r="G22245" s="14"/>
    </row>
    <row r="22246" spans="7:7">
      <c r="G22246" s="14"/>
    </row>
    <row r="22247" spans="7:7">
      <c r="G22247" s="14"/>
    </row>
    <row r="22248" spans="7:7">
      <c r="G22248" s="14"/>
    </row>
    <row r="22249" spans="7:7">
      <c r="G22249" s="14"/>
    </row>
    <row r="22250" spans="7:7">
      <c r="G22250" s="14"/>
    </row>
    <row r="22251" spans="7:7">
      <c r="G22251" s="14"/>
    </row>
    <row r="22252" spans="7:7">
      <c r="G22252" s="14"/>
    </row>
    <row r="22253" spans="7:7">
      <c r="G22253" s="14"/>
    </row>
    <row r="22254" spans="7:7">
      <c r="G22254" s="14"/>
    </row>
    <row r="22255" spans="7:7">
      <c r="G22255" s="14"/>
    </row>
    <row r="22256" spans="7:7">
      <c r="G22256" s="14"/>
    </row>
    <row r="22257" spans="7:7">
      <c r="G22257" s="14"/>
    </row>
    <row r="22258" spans="7:7">
      <c r="G22258" s="14"/>
    </row>
    <row r="22259" spans="7:7">
      <c r="G22259" s="14"/>
    </row>
    <row r="22260" spans="7:7">
      <c r="G22260" s="14"/>
    </row>
    <row r="22261" spans="7:7">
      <c r="G22261" s="14"/>
    </row>
    <row r="22262" spans="7:7">
      <c r="G22262" s="14"/>
    </row>
    <row r="22263" spans="7:7">
      <c r="G22263" s="14"/>
    </row>
    <row r="22264" spans="7:7">
      <c r="G22264" s="14"/>
    </row>
    <row r="22265" spans="7:7">
      <c r="G22265" s="14"/>
    </row>
    <row r="22266" spans="7:7">
      <c r="G22266" s="14"/>
    </row>
    <row r="22267" spans="7:7">
      <c r="G22267" s="14"/>
    </row>
    <row r="22268" spans="7:7">
      <c r="G22268" s="14"/>
    </row>
    <row r="22269" spans="7:7">
      <c r="G22269" s="14"/>
    </row>
    <row r="22270" spans="7:7">
      <c r="G22270" s="14"/>
    </row>
    <row r="22271" spans="7:7">
      <c r="G22271" s="14"/>
    </row>
    <row r="22272" spans="7:7">
      <c r="G22272" s="14"/>
    </row>
    <row r="22273" spans="7:7">
      <c r="G22273" s="14"/>
    </row>
    <row r="22274" spans="7:7">
      <c r="G22274" s="14"/>
    </row>
    <row r="22275" spans="7:7">
      <c r="G22275" s="14"/>
    </row>
    <row r="22276" spans="7:7">
      <c r="G22276" s="14"/>
    </row>
    <row r="22277" spans="7:7">
      <c r="G22277" s="14"/>
    </row>
    <row r="22278" spans="7:7">
      <c r="G22278" s="14"/>
    </row>
    <row r="22279" spans="7:7">
      <c r="G22279" s="14"/>
    </row>
    <row r="22280" spans="7:7">
      <c r="G22280" s="14"/>
    </row>
    <row r="22281" spans="7:7">
      <c r="G22281" s="14"/>
    </row>
    <row r="22282" spans="7:7">
      <c r="G22282" s="14"/>
    </row>
    <row r="22283" spans="7:7">
      <c r="G22283" s="14"/>
    </row>
    <row r="22284" spans="7:7">
      <c r="G22284" s="14"/>
    </row>
    <row r="22285" spans="7:7">
      <c r="G22285" s="14"/>
    </row>
    <row r="22286" spans="7:7">
      <c r="G22286" s="14"/>
    </row>
    <row r="22287" spans="7:7">
      <c r="G22287" s="14"/>
    </row>
    <row r="22288" spans="7:7">
      <c r="G22288" s="14"/>
    </row>
    <row r="22289" spans="7:7">
      <c r="G22289" s="14"/>
    </row>
    <row r="22290" spans="7:7">
      <c r="G22290" s="14"/>
    </row>
    <row r="22291" spans="7:7">
      <c r="G22291" s="14"/>
    </row>
    <row r="22292" spans="7:7">
      <c r="G22292" s="14"/>
    </row>
    <row r="22293" spans="7:7">
      <c r="G22293" s="14"/>
    </row>
    <row r="22294" spans="7:7">
      <c r="G22294" s="14"/>
    </row>
    <row r="22295" spans="7:7">
      <c r="G22295" s="14"/>
    </row>
    <row r="22296" spans="7:7">
      <c r="G22296" s="14"/>
    </row>
    <row r="22297" spans="7:7">
      <c r="G22297" s="14"/>
    </row>
    <row r="22298" spans="7:7">
      <c r="G22298" s="14"/>
    </row>
    <row r="22299" spans="7:7">
      <c r="G22299" s="14"/>
    </row>
    <row r="22300" spans="7:7">
      <c r="G22300" s="14"/>
    </row>
    <row r="22301" spans="7:7">
      <c r="G22301" s="14"/>
    </row>
    <row r="22302" spans="7:7">
      <c r="G22302" s="14"/>
    </row>
    <row r="22303" spans="7:7">
      <c r="G22303" s="14"/>
    </row>
    <row r="22304" spans="7:7">
      <c r="G22304" s="14"/>
    </row>
    <row r="22305" spans="7:7">
      <c r="G22305" s="14"/>
    </row>
    <row r="22306" spans="7:7">
      <c r="G22306" s="14"/>
    </row>
    <row r="22307" spans="7:7">
      <c r="G22307" s="14"/>
    </row>
    <row r="22308" spans="7:7">
      <c r="G22308" s="14"/>
    </row>
    <row r="22309" spans="7:7">
      <c r="G22309" s="14"/>
    </row>
    <row r="22310" spans="7:7">
      <c r="G22310" s="14"/>
    </row>
    <row r="22311" spans="7:7">
      <c r="G22311" s="14"/>
    </row>
    <row r="22312" spans="7:7">
      <c r="G22312" s="14"/>
    </row>
    <row r="22313" spans="7:7">
      <c r="G22313" s="14"/>
    </row>
    <row r="22314" spans="7:7">
      <c r="G22314" s="14"/>
    </row>
    <row r="22315" spans="7:7">
      <c r="G22315" s="14"/>
    </row>
    <row r="22316" spans="7:7">
      <c r="G22316" s="14"/>
    </row>
    <row r="22317" spans="7:7">
      <c r="G22317" s="14"/>
    </row>
    <row r="22318" spans="7:7">
      <c r="G22318" s="14"/>
    </row>
    <row r="22319" spans="7:7">
      <c r="G22319" s="14"/>
    </row>
    <row r="22320" spans="7:7">
      <c r="G22320" s="14"/>
    </row>
    <row r="22321" spans="7:7">
      <c r="G22321" s="14"/>
    </row>
    <row r="22322" spans="7:7">
      <c r="G22322" s="14"/>
    </row>
    <row r="22323" spans="7:7">
      <c r="G22323" s="14"/>
    </row>
    <row r="22324" spans="7:7">
      <c r="G22324" s="14"/>
    </row>
    <row r="22325" spans="7:7">
      <c r="G22325" s="14"/>
    </row>
    <row r="22326" spans="7:7">
      <c r="G22326" s="14"/>
    </row>
    <row r="22327" spans="7:7">
      <c r="G22327" s="14"/>
    </row>
    <row r="22328" spans="7:7">
      <c r="G22328" s="14"/>
    </row>
    <row r="22329" spans="7:7">
      <c r="G22329" s="14"/>
    </row>
    <row r="22330" spans="7:7">
      <c r="G22330" s="14"/>
    </row>
    <row r="22331" spans="7:7">
      <c r="G22331" s="14"/>
    </row>
    <row r="22332" spans="7:7">
      <c r="G22332" s="14"/>
    </row>
    <row r="22333" spans="7:7">
      <c r="G22333" s="14"/>
    </row>
    <row r="22334" spans="7:7">
      <c r="G22334" s="14"/>
    </row>
    <row r="22335" spans="7:7">
      <c r="G22335" s="14"/>
    </row>
    <row r="22336" spans="7:7">
      <c r="G22336" s="14"/>
    </row>
    <row r="22337" spans="7:7">
      <c r="G22337" s="14"/>
    </row>
    <row r="22338" spans="7:7">
      <c r="G22338" s="14"/>
    </row>
    <row r="22339" spans="7:7">
      <c r="G22339" s="14"/>
    </row>
    <row r="22340" spans="7:7">
      <c r="G22340" s="14"/>
    </row>
    <row r="22341" spans="7:7">
      <c r="G22341" s="14"/>
    </row>
    <row r="22342" spans="7:7">
      <c r="G22342" s="14"/>
    </row>
    <row r="22343" spans="7:7">
      <c r="G22343" s="14"/>
    </row>
    <row r="22344" spans="7:7">
      <c r="G22344" s="14"/>
    </row>
    <row r="22345" spans="7:7">
      <c r="G22345" s="14"/>
    </row>
    <row r="22346" spans="7:7">
      <c r="G22346" s="14"/>
    </row>
    <row r="22347" spans="7:7">
      <c r="G22347" s="14"/>
    </row>
    <row r="22348" spans="7:7">
      <c r="G22348" s="14"/>
    </row>
    <row r="22349" spans="7:7">
      <c r="G22349" s="14"/>
    </row>
    <row r="22350" spans="7:7">
      <c r="G22350" s="14"/>
    </row>
    <row r="22351" spans="7:7">
      <c r="G22351" s="14"/>
    </row>
    <row r="22352" spans="7:7">
      <c r="G22352" s="14"/>
    </row>
    <row r="22353" spans="7:7">
      <c r="G22353" s="14"/>
    </row>
    <row r="22354" spans="7:7">
      <c r="G22354" s="14"/>
    </row>
    <row r="22355" spans="7:7">
      <c r="G22355" s="14"/>
    </row>
    <row r="22356" spans="7:7">
      <c r="G22356" s="14"/>
    </row>
    <row r="22357" spans="7:7">
      <c r="G22357" s="14"/>
    </row>
    <row r="22358" spans="7:7">
      <c r="G22358" s="14"/>
    </row>
    <row r="22359" spans="7:7">
      <c r="G22359" s="14"/>
    </row>
    <row r="22360" spans="7:7">
      <c r="G22360" s="14"/>
    </row>
    <row r="22361" spans="7:7">
      <c r="G22361" s="14"/>
    </row>
    <row r="22362" spans="7:7">
      <c r="G22362" s="14"/>
    </row>
    <row r="22363" spans="7:7">
      <c r="G22363" s="14"/>
    </row>
    <row r="22364" spans="7:7">
      <c r="G22364" s="14"/>
    </row>
    <row r="22365" spans="7:7">
      <c r="G22365" s="14"/>
    </row>
    <row r="22366" spans="7:7">
      <c r="G22366" s="14"/>
    </row>
    <row r="22367" spans="7:7">
      <c r="G22367" s="14"/>
    </row>
    <row r="22368" spans="7:7">
      <c r="G22368" s="14"/>
    </row>
    <row r="22369" spans="7:7">
      <c r="G22369" s="14"/>
    </row>
    <row r="22370" spans="7:7">
      <c r="G22370" s="14"/>
    </row>
    <row r="22371" spans="7:7">
      <c r="G22371" s="14"/>
    </row>
    <row r="22372" spans="7:7">
      <c r="G22372" s="14"/>
    </row>
    <row r="22373" spans="7:7">
      <c r="G22373" s="14"/>
    </row>
    <row r="22374" spans="7:7">
      <c r="G22374" s="14"/>
    </row>
    <row r="22375" spans="7:7">
      <c r="G22375" s="14"/>
    </row>
    <row r="22376" spans="7:7">
      <c r="G22376" s="14"/>
    </row>
    <row r="22377" spans="7:7">
      <c r="G22377" s="14"/>
    </row>
    <row r="22378" spans="7:7">
      <c r="G22378" s="14"/>
    </row>
    <row r="22379" spans="7:7">
      <c r="G22379" s="14"/>
    </row>
    <row r="22380" spans="7:7">
      <c r="G22380" s="14"/>
    </row>
    <row r="22381" spans="7:7">
      <c r="G22381" s="14"/>
    </row>
    <row r="22382" spans="7:7">
      <c r="G22382" s="14"/>
    </row>
    <row r="22383" spans="7:7">
      <c r="G22383" s="14"/>
    </row>
    <row r="22384" spans="7:7">
      <c r="G22384" s="14"/>
    </row>
    <row r="22385" spans="7:7">
      <c r="G22385" s="14"/>
    </row>
    <row r="22386" spans="7:7">
      <c r="G22386" s="14"/>
    </row>
    <row r="22387" spans="7:7">
      <c r="G22387" s="14"/>
    </row>
    <row r="22388" spans="7:7">
      <c r="G22388" s="14"/>
    </row>
    <row r="22389" spans="7:7">
      <c r="G22389" s="14"/>
    </row>
    <row r="22390" spans="7:7">
      <c r="G22390" s="14"/>
    </row>
    <row r="22391" spans="7:7">
      <c r="G22391" s="14"/>
    </row>
    <row r="22392" spans="7:7">
      <c r="G22392" s="14"/>
    </row>
    <row r="22393" spans="7:7">
      <c r="G22393" s="14"/>
    </row>
    <row r="22394" spans="7:7">
      <c r="G22394" s="14"/>
    </row>
    <row r="22395" spans="7:7">
      <c r="G22395" s="14"/>
    </row>
    <row r="22396" spans="7:7">
      <c r="G22396" s="14"/>
    </row>
    <row r="22397" spans="7:7">
      <c r="G22397" s="14"/>
    </row>
    <row r="22398" spans="7:7">
      <c r="G22398" s="14"/>
    </row>
    <row r="22399" spans="7:7">
      <c r="G22399" s="14"/>
    </row>
    <row r="22400" spans="7:7">
      <c r="G22400" s="14"/>
    </row>
    <row r="22401" spans="7:7">
      <c r="G22401" s="14"/>
    </row>
    <row r="22402" spans="7:7">
      <c r="G22402" s="14"/>
    </row>
    <row r="22403" spans="7:7">
      <c r="G22403" s="14"/>
    </row>
    <row r="22404" spans="7:7">
      <c r="G22404" s="14"/>
    </row>
    <row r="22405" spans="7:7">
      <c r="G22405" s="14"/>
    </row>
    <row r="22406" spans="7:7">
      <c r="G22406" s="14"/>
    </row>
    <row r="22407" spans="7:7">
      <c r="G22407" s="14"/>
    </row>
    <row r="22408" spans="7:7">
      <c r="G22408" s="14"/>
    </row>
    <row r="22409" spans="7:7">
      <c r="G22409" s="14"/>
    </row>
    <row r="22410" spans="7:7">
      <c r="G22410" s="14"/>
    </row>
    <row r="22411" spans="7:7">
      <c r="G22411" s="14"/>
    </row>
    <row r="22412" spans="7:7">
      <c r="G22412" s="14"/>
    </row>
    <row r="22413" spans="7:7">
      <c r="G22413" s="14"/>
    </row>
    <row r="22414" spans="7:7">
      <c r="G22414" s="14"/>
    </row>
    <row r="22415" spans="7:7">
      <c r="G22415" s="14"/>
    </row>
    <row r="22416" spans="7:7">
      <c r="G22416" s="14"/>
    </row>
    <row r="22417" spans="7:7">
      <c r="G22417" s="14"/>
    </row>
    <row r="22418" spans="7:7">
      <c r="G22418" s="14"/>
    </row>
    <row r="22419" spans="7:7">
      <c r="G22419" s="14"/>
    </row>
    <row r="22420" spans="7:7">
      <c r="G22420" s="14"/>
    </row>
    <row r="22421" spans="7:7">
      <c r="G22421" s="14"/>
    </row>
    <row r="22422" spans="7:7">
      <c r="G22422" s="14"/>
    </row>
    <row r="22423" spans="7:7">
      <c r="G22423" s="14"/>
    </row>
    <row r="22424" spans="7:7">
      <c r="G22424" s="14"/>
    </row>
    <row r="22425" spans="7:7">
      <c r="G22425" s="14"/>
    </row>
    <row r="22426" spans="7:7">
      <c r="G22426" s="14"/>
    </row>
    <row r="22427" spans="7:7">
      <c r="G22427" s="14"/>
    </row>
    <row r="22428" spans="7:7">
      <c r="G22428" s="14"/>
    </row>
    <row r="22429" spans="7:7">
      <c r="G22429" s="14"/>
    </row>
    <row r="22430" spans="7:7">
      <c r="G22430" s="14"/>
    </row>
    <row r="22431" spans="7:7">
      <c r="G22431" s="14"/>
    </row>
    <row r="22432" spans="7:7">
      <c r="G22432" s="14"/>
    </row>
    <row r="22433" spans="7:7">
      <c r="G22433" s="14"/>
    </row>
    <row r="22434" spans="7:7">
      <c r="G22434" s="14"/>
    </row>
    <row r="22435" spans="7:7">
      <c r="G22435" s="14"/>
    </row>
    <row r="22436" spans="7:7">
      <c r="G22436" s="14"/>
    </row>
    <row r="22437" spans="7:7">
      <c r="G22437" s="14"/>
    </row>
    <row r="22438" spans="7:7">
      <c r="G22438" s="14"/>
    </row>
    <row r="22439" spans="7:7">
      <c r="G22439" s="14"/>
    </row>
    <row r="22440" spans="7:7">
      <c r="G22440" s="14"/>
    </row>
    <row r="22441" spans="7:7">
      <c r="G22441" s="14"/>
    </row>
    <row r="22442" spans="7:7">
      <c r="G22442" s="14"/>
    </row>
    <row r="22443" spans="7:7">
      <c r="G22443" s="14"/>
    </row>
    <row r="22444" spans="7:7">
      <c r="G22444" s="14"/>
    </row>
    <row r="22445" spans="7:7">
      <c r="G22445" s="14"/>
    </row>
    <row r="22446" spans="7:7">
      <c r="G22446" s="14"/>
    </row>
    <row r="22447" spans="7:7">
      <c r="G22447" s="14"/>
    </row>
    <row r="22448" spans="7:7">
      <c r="G22448" s="14"/>
    </row>
    <row r="22449" spans="7:7">
      <c r="G22449" s="14"/>
    </row>
    <row r="22450" spans="7:7">
      <c r="G22450" s="14"/>
    </row>
    <row r="22451" spans="7:7">
      <c r="G22451" s="14"/>
    </row>
    <row r="22452" spans="7:7">
      <c r="G22452" s="14"/>
    </row>
    <row r="22453" spans="7:7">
      <c r="G22453" s="14"/>
    </row>
    <row r="22454" spans="7:7">
      <c r="G22454" s="14"/>
    </row>
    <row r="22455" spans="7:7">
      <c r="G22455" s="14"/>
    </row>
    <row r="22456" spans="7:7">
      <c r="G22456" s="14"/>
    </row>
    <row r="22457" spans="7:7">
      <c r="G22457" s="14"/>
    </row>
    <row r="22458" spans="7:7">
      <c r="G22458" s="14"/>
    </row>
    <row r="22459" spans="7:7">
      <c r="G22459" s="14"/>
    </row>
    <row r="22460" spans="7:7">
      <c r="G22460" s="14"/>
    </row>
    <row r="22461" spans="7:7">
      <c r="G22461" s="14"/>
    </row>
    <row r="22462" spans="7:7">
      <c r="G22462" s="14"/>
    </row>
    <row r="22463" spans="7:7">
      <c r="G22463" s="14"/>
    </row>
    <row r="22464" spans="7:7">
      <c r="G22464" s="14"/>
    </row>
    <row r="22465" spans="7:7">
      <c r="G22465" s="14"/>
    </row>
    <row r="22466" spans="7:7">
      <c r="G22466" s="14"/>
    </row>
    <row r="22467" spans="7:7">
      <c r="G22467" s="14"/>
    </row>
    <row r="22468" spans="7:7">
      <c r="G22468" s="14"/>
    </row>
    <row r="22469" spans="7:7">
      <c r="G22469" s="14"/>
    </row>
    <row r="22470" spans="7:7">
      <c r="G22470" s="14"/>
    </row>
    <row r="22471" spans="7:7">
      <c r="G22471" s="14"/>
    </row>
    <row r="22472" spans="7:7">
      <c r="G22472" s="14"/>
    </row>
    <row r="22473" spans="7:7">
      <c r="G22473" s="14"/>
    </row>
    <row r="22474" spans="7:7">
      <c r="G22474" s="14"/>
    </row>
    <row r="22475" spans="7:7">
      <c r="G22475" s="14"/>
    </row>
    <row r="22476" spans="7:7">
      <c r="G22476" s="14"/>
    </row>
    <row r="22477" spans="7:7">
      <c r="G22477" s="14"/>
    </row>
    <row r="22478" spans="7:7">
      <c r="G22478" s="14"/>
    </row>
    <row r="22479" spans="7:7">
      <c r="G22479" s="14"/>
    </row>
    <row r="22480" spans="7:7">
      <c r="G22480" s="14"/>
    </row>
    <row r="22481" spans="7:7">
      <c r="G22481" s="14"/>
    </row>
    <row r="22482" spans="7:7">
      <c r="G22482" s="14"/>
    </row>
    <row r="22483" spans="7:7">
      <c r="G22483" s="14"/>
    </row>
    <row r="22484" spans="7:7">
      <c r="G22484" s="14"/>
    </row>
    <row r="22485" spans="7:7">
      <c r="G22485" s="14"/>
    </row>
    <row r="22486" spans="7:7">
      <c r="G22486" s="14"/>
    </row>
    <row r="22487" spans="7:7">
      <c r="G22487" s="14"/>
    </row>
    <row r="22488" spans="7:7">
      <c r="G22488" s="14"/>
    </row>
    <row r="22489" spans="7:7">
      <c r="G22489" s="14"/>
    </row>
    <row r="22490" spans="7:7">
      <c r="G22490" s="14"/>
    </row>
    <row r="22491" spans="7:7">
      <c r="G22491" s="14"/>
    </row>
    <row r="22492" spans="7:7">
      <c r="G22492" s="14"/>
    </row>
    <row r="22493" spans="7:7">
      <c r="G22493" s="14"/>
    </row>
    <row r="22494" spans="7:7">
      <c r="G22494" s="14"/>
    </row>
    <row r="22495" spans="7:7">
      <c r="G22495" s="14"/>
    </row>
    <row r="22496" spans="7:7">
      <c r="G22496" s="14"/>
    </row>
    <row r="22497" spans="7:7">
      <c r="G22497" s="14"/>
    </row>
    <row r="22498" spans="7:7">
      <c r="G22498" s="14"/>
    </row>
    <row r="22499" spans="7:7">
      <c r="G22499" s="14"/>
    </row>
    <row r="22500" spans="7:7">
      <c r="G22500" s="14"/>
    </row>
    <row r="22501" spans="7:7">
      <c r="G22501" s="14"/>
    </row>
    <row r="22502" spans="7:7">
      <c r="G22502" s="14"/>
    </row>
    <row r="22503" spans="7:7">
      <c r="G22503" s="14"/>
    </row>
    <row r="22504" spans="7:7">
      <c r="G22504" s="14"/>
    </row>
    <row r="22505" spans="7:7">
      <c r="G22505" s="14"/>
    </row>
    <row r="22506" spans="7:7">
      <c r="G22506" s="14"/>
    </row>
    <row r="22507" spans="7:7">
      <c r="G22507" s="14"/>
    </row>
    <row r="22508" spans="7:7">
      <c r="G22508" s="14"/>
    </row>
    <row r="22509" spans="7:7">
      <c r="G22509" s="14"/>
    </row>
    <row r="22510" spans="7:7">
      <c r="G22510" s="14"/>
    </row>
    <row r="22511" spans="7:7">
      <c r="G22511" s="14"/>
    </row>
    <row r="22512" spans="7:7">
      <c r="G22512" s="14"/>
    </row>
    <row r="22513" spans="7:7">
      <c r="G22513" s="14"/>
    </row>
    <row r="22514" spans="7:7">
      <c r="G22514" s="14"/>
    </row>
    <row r="22515" spans="7:7">
      <c r="G22515" s="14"/>
    </row>
    <row r="22516" spans="7:7">
      <c r="G22516" s="14"/>
    </row>
    <row r="22517" spans="7:7">
      <c r="G22517" s="14"/>
    </row>
    <row r="22518" spans="7:7">
      <c r="G22518" s="14"/>
    </row>
    <row r="22519" spans="7:7">
      <c r="G22519" s="14"/>
    </row>
    <row r="22520" spans="7:7">
      <c r="G22520" s="14"/>
    </row>
    <row r="22521" spans="7:7">
      <c r="G22521" s="14"/>
    </row>
    <row r="22522" spans="7:7">
      <c r="G22522" s="14"/>
    </row>
    <row r="22523" spans="7:7">
      <c r="G22523" s="14"/>
    </row>
    <row r="22524" spans="7:7">
      <c r="G22524" s="14"/>
    </row>
    <row r="22525" spans="7:7">
      <c r="G22525" s="14"/>
    </row>
    <row r="22526" spans="7:7">
      <c r="G22526" s="14"/>
    </row>
    <row r="22527" spans="7:7">
      <c r="G22527" s="14"/>
    </row>
    <row r="22528" spans="7:7">
      <c r="G22528" s="14"/>
    </row>
    <row r="22529" spans="7:7">
      <c r="G22529" s="14"/>
    </row>
    <row r="22530" spans="7:7">
      <c r="G22530" s="14"/>
    </row>
    <row r="22531" spans="7:7">
      <c r="G22531" s="14"/>
    </row>
    <row r="22532" spans="7:7">
      <c r="G22532" s="14"/>
    </row>
    <row r="22533" spans="7:7">
      <c r="G22533" s="14"/>
    </row>
    <row r="22534" spans="7:7">
      <c r="G22534" s="14"/>
    </row>
    <row r="22535" spans="7:7">
      <c r="G22535" s="14"/>
    </row>
    <row r="22536" spans="7:7">
      <c r="G22536" s="14"/>
    </row>
    <row r="22537" spans="7:7">
      <c r="G22537" s="14"/>
    </row>
    <row r="22538" spans="7:7">
      <c r="G22538" s="14"/>
    </row>
    <row r="22539" spans="7:7">
      <c r="G22539" s="14"/>
    </row>
    <row r="22540" spans="7:7">
      <c r="G22540" s="14"/>
    </row>
    <row r="22541" spans="7:7">
      <c r="G22541" s="14"/>
    </row>
    <row r="22542" spans="7:7">
      <c r="G22542" s="14"/>
    </row>
    <row r="22543" spans="7:7">
      <c r="G22543" s="14"/>
    </row>
    <row r="22544" spans="7:7">
      <c r="G22544" s="14"/>
    </row>
    <row r="22545" spans="7:7">
      <c r="G22545" s="14"/>
    </row>
    <row r="22546" spans="7:7">
      <c r="G22546" s="14"/>
    </row>
    <row r="22547" spans="7:7">
      <c r="G22547" s="14"/>
    </row>
    <row r="22548" spans="7:7">
      <c r="G22548" s="14"/>
    </row>
    <row r="22549" spans="7:7">
      <c r="G22549" s="14"/>
    </row>
    <row r="22550" spans="7:7">
      <c r="G22550" s="14"/>
    </row>
    <row r="22551" spans="7:7">
      <c r="G22551" s="14"/>
    </row>
    <row r="22552" spans="7:7">
      <c r="G22552" s="14"/>
    </row>
    <row r="22553" spans="7:7">
      <c r="G22553" s="14"/>
    </row>
    <row r="22554" spans="7:7">
      <c r="G22554" s="14"/>
    </row>
    <row r="22555" spans="7:7">
      <c r="G22555" s="14"/>
    </row>
    <row r="22556" spans="7:7">
      <c r="G22556" s="14"/>
    </row>
    <row r="22557" spans="7:7">
      <c r="G22557" s="14"/>
    </row>
    <row r="22558" spans="7:7">
      <c r="G22558" s="14"/>
    </row>
    <row r="22559" spans="7:7">
      <c r="G22559" s="14"/>
    </row>
    <row r="22560" spans="7:7">
      <c r="G22560" s="14"/>
    </row>
    <row r="22561" spans="7:7">
      <c r="G22561" s="14"/>
    </row>
    <row r="22562" spans="7:7">
      <c r="G22562" s="14"/>
    </row>
    <row r="22563" spans="7:7">
      <c r="G22563" s="14"/>
    </row>
    <row r="22564" spans="7:7">
      <c r="G22564" s="14"/>
    </row>
    <row r="22565" spans="7:7">
      <c r="G22565" s="14"/>
    </row>
    <row r="22566" spans="7:7">
      <c r="G22566" s="14"/>
    </row>
    <row r="22567" spans="7:7">
      <c r="G22567" s="14"/>
    </row>
    <row r="22568" spans="7:7">
      <c r="G22568" s="14"/>
    </row>
    <row r="22569" spans="7:7">
      <c r="G22569" s="14"/>
    </row>
    <row r="22570" spans="7:7">
      <c r="G22570" s="14"/>
    </row>
    <row r="22571" spans="7:7">
      <c r="G22571" s="14"/>
    </row>
    <row r="22572" spans="7:7">
      <c r="G22572" s="14"/>
    </row>
    <row r="22573" spans="7:7">
      <c r="G22573" s="14"/>
    </row>
    <row r="22574" spans="7:7">
      <c r="G22574" s="14"/>
    </row>
    <row r="22575" spans="7:7">
      <c r="G22575" s="14"/>
    </row>
    <row r="22576" spans="7:7">
      <c r="G22576" s="14"/>
    </row>
    <row r="22577" spans="7:7">
      <c r="G22577" s="14"/>
    </row>
    <row r="22578" spans="7:7">
      <c r="G22578" s="14"/>
    </row>
    <row r="22579" spans="7:7">
      <c r="G22579" s="14"/>
    </row>
    <row r="22580" spans="7:7">
      <c r="G22580" s="14"/>
    </row>
    <row r="22581" spans="7:7">
      <c r="G22581" s="14"/>
    </row>
    <row r="22582" spans="7:7">
      <c r="G22582" s="14"/>
    </row>
    <row r="22583" spans="7:7">
      <c r="G22583" s="14"/>
    </row>
    <row r="22584" spans="7:7">
      <c r="G22584" s="14"/>
    </row>
    <row r="22585" spans="7:7">
      <c r="G22585" s="14"/>
    </row>
    <row r="22586" spans="7:7">
      <c r="G22586" s="14"/>
    </row>
    <row r="22587" spans="7:7">
      <c r="G22587" s="14"/>
    </row>
    <row r="22588" spans="7:7">
      <c r="G22588" s="14"/>
    </row>
    <row r="22589" spans="7:7">
      <c r="G22589" s="14"/>
    </row>
    <row r="22590" spans="7:7">
      <c r="G22590" s="14"/>
    </row>
    <row r="22591" spans="7:7">
      <c r="G22591" s="14"/>
    </row>
    <row r="22592" spans="7:7">
      <c r="G22592" s="14"/>
    </row>
    <row r="22593" spans="7:7">
      <c r="G22593" s="14"/>
    </row>
    <row r="22594" spans="7:7">
      <c r="G22594" s="14"/>
    </row>
    <row r="22595" spans="7:7">
      <c r="G22595" s="14"/>
    </row>
    <row r="22596" spans="7:7">
      <c r="G22596" s="14"/>
    </row>
    <row r="22597" spans="7:7">
      <c r="G22597" s="14"/>
    </row>
    <row r="22598" spans="7:7">
      <c r="G22598" s="14"/>
    </row>
    <row r="22599" spans="7:7">
      <c r="G22599" s="14"/>
    </row>
    <row r="22600" spans="7:7">
      <c r="G22600" s="14"/>
    </row>
    <row r="22601" spans="7:7">
      <c r="G22601" s="14"/>
    </row>
    <row r="22602" spans="7:7">
      <c r="G22602" s="14"/>
    </row>
    <row r="22603" spans="7:7">
      <c r="G22603" s="14"/>
    </row>
    <row r="22604" spans="7:7">
      <c r="G22604" s="14"/>
    </row>
    <row r="22605" spans="7:7">
      <c r="G22605" s="14"/>
    </row>
    <row r="22606" spans="7:7">
      <c r="G22606" s="14"/>
    </row>
    <row r="22607" spans="7:7">
      <c r="G22607" s="14"/>
    </row>
    <row r="22608" spans="7:7">
      <c r="G22608" s="14"/>
    </row>
    <row r="22609" spans="7:7">
      <c r="G22609" s="14"/>
    </row>
    <row r="22610" spans="7:7">
      <c r="G22610" s="14"/>
    </row>
    <row r="22611" spans="7:7">
      <c r="G22611" s="14"/>
    </row>
    <row r="22612" spans="7:7">
      <c r="G22612" s="14"/>
    </row>
    <row r="22613" spans="7:7">
      <c r="G22613" s="14"/>
    </row>
    <row r="22614" spans="7:7">
      <c r="G22614" s="14"/>
    </row>
    <row r="22615" spans="7:7">
      <c r="G22615" s="14"/>
    </row>
    <row r="22616" spans="7:7">
      <c r="G22616" s="14"/>
    </row>
    <row r="22617" spans="7:7">
      <c r="G22617" s="14"/>
    </row>
    <row r="22618" spans="7:7">
      <c r="G22618" s="14"/>
    </row>
    <row r="22619" spans="7:7">
      <c r="G22619" s="14"/>
    </row>
    <row r="22620" spans="7:7">
      <c r="G22620" s="14"/>
    </row>
    <row r="22621" spans="7:7">
      <c r="G22621" s="14"/>
    </row>
    <row r="22622" spans="7:7">
      <c r="G22622" s="14"/>
    </row>
    <row r="22623" spans="7:7">
      <c r="G22623" s="14"/>
    </row>
    <row r="22624" spans="7:7">
      <c r="G22624" s="14"/>
    </row>
    <row r="22625" spans="7:7">
      <c r="G22625" s="14"/>
    </row>
    <row r="22626" spans="7:7">
      <c r="G22626" s="14"/>
    </row>
    <row r="22627" spans="7:7">
      <c r="G22627" s="14"/>
    </row>
    <row r="22628" spans="7:7">
      <c r="G22628" s="14"/>
    </row>
    <row r="22629" spans="7:7">
      <c r="G22629" s="14"/>
    </row>
    <row r="22630" spans="7:7">
      <c r="G22630" s="14"/>
    </row>
    <row r="22631" spans="7:7">
      <c r="G22631" s="14"/>
    </row>
    <row r="22632" spans="7:7">
      <c r="G22632" s="14"/>
    </row>
    <row r="22633" spans="7:7">
      <c r="G22633" s="14"/>
    </row>
    <row r="22634" spans="7:7">
      <c r="G22634" s="14"/>
    </row>
    <row r="22635" spans="7:7">
      <c r="G22635" s="14"/>
    </row>
    <row r="22636" spans="7:7">
      <c r="G22636" s="14"/>
    </row>
    <row r="22637" spans="7:7">
      <c r="G22637" s="14"/>
    </row>
    <row r="22638" spans="7:7">
      <c r="G22638" s="14"/>
    </row>
    <row r="22639" spans="7:7">
      <c r="G22639" s="14"/>
    </row>
    <row r="22640" spans="7:7">
      <c r="G22640" s="14"/>
    </row>
    <row r="22641" spans="7:7">
      <c r="G22641" s="14"/>
    </row>
    <row r="22642" spans="7:7">
      <c r="G22642" s="14"/>
    </row>
    <row r="22643" spans="7:7">
      <c r="G22643" s="14"/>
    </row>
    <row r="22644" spans="7:7">
      <c r="G22644" s="14"/>
    </row>
    <row r="22645" spans="7:7">
      <c r="G22645" s="14"/>
    </row>
    <row r="22646" spans="7:7">
      <c r="G22646" s="14"/>
    </row>
    <row r="22647" spans="7:7">
      <c r="G22647" s="14"/>
    </row>
    <row r="22648" spans="7:7">
      <c r="G22648" s="14"/>
    </row>
    <row r="22649" spans="7:7">
      <c r="G22649" s="14"/>
    </row>
    <row r="22650" spans="7:7">
      <c r="G22650" s="14"/>
    </row>
    <row r="22651" spans="7:7">
      <c r="G22651" s="14"/>
    </row>
    <row r="22652" spans="7:7">
      <c r="G22652" s="14"/>
    </row>
    <row r="22653" spans="7:7">
      <c r="G22653" s="14"/>
    </row>
    <row r="22654" spans="7:7">
      <c r="G22654" s="14"/>
    </row>
    <row r="22655" spans="7:7">
      <c r="G22655" s="14"/>
    </row>
    <row r="22656" spans="7:7">
      <c r="G22656" s="14"/>
    </row>
    <row r="22657" spans="7:7">
      <c r="G22657" s="14"/>
    </row>
    <row r="22658" spans="7:7">
      <c r="G22658" s="14"/>
    </row>
    <row r="22659" spans="7:7">
      <c r="G22659" s="14"/>
    </row>
    <row r="22660" spans="7:7">
      <c r="G22660" s="14"/>
    </row>
    <row r="22661" spans="7:7">
      <c r="G22661" s="14"/>
    </row>
    <row r="22662" spans="7:7">
      <c r="G22662" s="14"/>
    </row>
    <row r="22663" spans="7:7">
      <c r="G22663" s="14"/>
    </row>
    <row r="22664" spans="7:7">
      <c r="G22664" s="14"/>
    </row>
    <row r="22665" spans="7:7">
      <c r="G22665" s="14"/>
    </row>
    <row r="22666" spans="7:7">
      <c r="G22666" s="14"/>
    </row>
    <row r="22667" spans="7:7">
      <c r="G22667" s="14"/>
    </row>
    <row r="22668" spans="7:7">
      <c r="G22668" s="14"/>
    </row>
    <row r="22669" spans="7:7">
      <c r="G22669" s="14"/>
    </row>
    <row r="22670" spans="7:7">
      <c r="G22670" s="14"/>
    </row>
    <row r="22671" spans="7:7">
      <c r="G22671" s="14"/>
    </row>
    <row r="22672" spans="7:7">
      <c r="G22672" s="14"/>
    </row>
    <row r="22673" spans="7:7">
      <c r="G22673" s="14"/>
    </row>
    <row r="22674" spans="7:7">
      <c r="G22674" s="14"/>
    </row>
    <row r="22675" spans="7:7">
      <c r="G22675" s="14"/>
    </row>
    <row r="22676" spans="7:7">
      <c r="G22676" s="14"/>
    </row>
    <row r="22677" spans="7:7">
      <c r="G22677" s="14"/>
    </row>
    <row r="22678" spans="7:7">
      <c r="G22678" s="14"/>
    </row>
    <row r="22679" spans="7:7">
      <c r="G22679" s="14"/>
    </row>
    <row r="22680" spans="7:7">
      <c r="G22680" s="14"/>
    </row>
    <row r="22681" spans="7:7">
      <c r="G22681" s="14"/>
    </row>
    <row r="22682" spans="7:7">
      <c r="G22682" s="14"/>
    </row>
    <row r="22683" spans="7:7">
      <c r="G22683" s="14"/>
    </row>
    <row r="22684" spans="7:7">
      <c r="G22684" s="14"/>
    </row>
    <row r="22685" spans="7:7">
      <c r="G22685" s="14"/>
    </row>
    <row r="22686" spans="7:7">
      <c r="G22686" s="14"/>
    </row>
    <row r="22687" spans="7:7">
      <c r="G22687" s="14"/>
    </row>
    <row r="22688" spans="7:7">
      <c r="G22688" s="14"/>
    </row>
    <row r="22689" spans="7:7">
      <c r="G22689" s="14"/>
    </row>
    <row r="22690" spans="7:7">
      <c r="G22690" s="14"/>
    </row>
    <row r="22691" spans="7:7">
      <c r="G22691" s="14"/>
    </row>
    <row r="22692" spans="7:7">
      <c r="G22692" s="14"/>
    </row>
    <row r="22693" spans="7:7">
      <c r="G22693" s="14"/>
    </row>
    <row r="22694" spans="7:7">
      <c r="G22694" s="14"/>
    </row>
    <row r="22695" spans="7:7">
      <c r="G22695" s="14"/>
    </row>
    <row r="22696" spans="7:7">
      <c r="G22696" s="14"/>
    </row>
    <row r="22697" spans="7:7">
      <c r="G22697" s="14"/>
    </row>
    <row r="22698" spans="7:7">
      <c r="G22698" s="14"/>
    </row>
    <row r="22699" spans="7:7">
      <c r="G22699" s="14"/>
    </row>
    <row r="22700" spans="7:7">
      <c r="G22700" s="14"/>
    </row>
    <row r="22701" spans="7:7">
      <c r="G22701" s="14"/>
    </row>
    <row r="22702" spans="7:7">
      <c r="G22702" s="14"/>
    </row>
    <row r="22703" spans="7:7">
      <c r="G22703" s="14"/>
    </row>
    <row r="22704" spans="7:7">
      <c r="G22704" s="14"/>
    </row>
    <row r="22705" spans="7:7">
      <c r="G22705" s="14"/>
    </row>
    <row r="22706" spans="7:7">
      <c r="G22706" s="14"/>
    </row>
    <row r="22707" spans="7:7">
      <c r="G22707" s="14"/>
    </row>
    <row r="22708" spans="7:7">
      <c r="G22708" s="14"/>
    </row>
    <row r="22709" spans="7:7">
      <c r="G22709" s="14"/>
    </row>
    <row r="22710" spans="7:7">
      <c r="G22710" s="14"/>
    </row>
    <row r="22711" spans="7:7">
      <c r="G22711" s="14"/>
    </row>
    <row r="22712" spans="7:7">
      <c r="G22712" s="14"/>
    </row>
    <row r="22713" spans="7:7">
      <c r="G22713" s="14"/>
    </row>
    <row r="22714" spans="7:7">
      <c r="G22714" s="14"/>
    </row>
    <row r="22715" spans="7:7">
      <c r="G22715" s="14"/>
    </row>
    <row r="22716" spans="7:7">
      <c r="G22716" s="14"/>
    </row>
    <row r="22717" spans="7:7">
      <c r="G22717" s="14"/>
    </row>
    <row r="22718" spans="7:7">
      <c r="G22718" s="14"/>
    </row>
    <row r="22719" spans="7:7">
      <c r="G22719" s="14"/>
    </row>
    <row r="22720" spans="7:7">
      <c r="G22720" s="14"/>
    </row>
    <row r="22721" spans="7:7">
      <c r="G22721" s="14"/>
    </row>
    <row r="22722" spans="7:7">
      <c r="G22722" s="14"/>
    </row>
    <row r="22723" spans="7:7">
      <c r="G22723" s="14"/>
    </row>
    <row r="22724" spans="7:7">
      <c r="G22724" s="14"/>
    </row>
    <row r="22725" spans="7:7">
      <c r="G22725" s="14"/>
    </row>
    <row r="22726" spans="7:7">
      <c r="G22726" s="14"/>
    </row>
    <row r="22727" spans="7:7">
      <c r="G22727" s="14"/>
    </row>
    <row r="22728" spans="7:7">
      <c r="G22728" s="14"/>
    </row>
    <row r="22729" spans="7:7">
      <c r="G22729" s="14"/>
    </row>
    <row r="22730" spans="7:7">
      <c r="G22730" s="14"/>
    </row>
    <row r="22731" spans="7:7">
      <c r="G22731" s="14"/>
    </row>
    <row r="22732" spans="7:7">
      <c r="G22732" s="14"/>
    </row>
    <row r="22733" spans="7:7">
      <c r="G22733" s="14"/>
    </row>
    <row r="22734" spans="7:7">
      <c r="G22734" s="14"/>
    </row>
    <row r="22735" spans="7:7">
      <c r="G22735" s="14"/>
    </row>
    <row r="22736" spans="7:7">
      <c r="G22736" s="14"/>
    </row>
    <row r="22737" spans="7:7">
      <c r="G22737" s="14"/>
    </row>
    <row r="22738" spans="7:7">
      <c r="G22738" s="14"/>
    </row>
    <row r="22739" spans="7:7">
      <c r="G22739" s="14"/>
    </row>
    <row r="22740" spans="7:7">
      <c r="G22740" s="14"/>
    </row>
    <row r="22741" spans="7:7">
      <c r="G22741" s="14"/>
    </row>
    <row r="22742" spans="7:7">
      <c r="G22742" s="14"/>
    </row>
    <row r="22743" spans="7:7">
      <c r="G22743" s="14"/>
    </row>
    <row r="22744" spans="7:7">
      <c r="G22744" s="14"/>
    </row>
    <row r="22745" spans="7:7">
      <c r="G22745" s="14"/>
    </row>
    <row r="22746" spans="7:7">
      <c r="G22746" s="14"/>
    </row>
    <row r="22747" spans="7:7">
      <c r="G22747" s="14"/>
    </row>
    <row r="22748" spans="7:7">
      <c r="G22748" s="14"/>
    </row>
    <row r="22749" spans="7:7">
      <c r="G22749" s="14"/>
    </row>
    <row r="22750" spans="7:7">
      <c r="G22750" s="14"/>
    </row>
    <row r="22751" spans="7:7">
      <c r="G22751" s="14"/>
    </row>
    <row r="22752" spans="7:7">
      <c r="G22752" s="14"/>
    </row>
    <row r="22753" spans="7:7">
      <c r="G22753" s="14"/>
    </row>
    <row r="22754" spans="7:7">
      <c r="G22754" s="14"/>
    </row>
    <row r="22755" spans="7:7">
      <c r="G22755" s="14"/>
    </row>
    <row r="22756" spans="7:7">
      <c r="G22756" s="14"/>
    </row>
    <row r="22757" spans="7:7">
      <c r="G22757" s="14"/>
    </row>
    <row r="22758" spans="7:7">
      <c r="G22758" s="14"/>
    </row>
    <row r="22759" spans="7:7">
      <c r="G22759" s="14"/>
    </row>
    <row r="22760" spans="7:7">
      <c r="G22760" s="14"/>
    </row>
    <row r="22761" spans="7:7">
      <c r="G22761" s="14"/>
    </row>
    <row r="22762" spans="7:7">
      <c r="G22762" s="14"/>
    </row>
    <row r="22763" spans="7:7">
      <c r="G22763" s="14"/>
    </row>
    <row r="22764" spans="7:7">
      <c r="G22764" s="14"/>
    </row>
    <row r="22765" spans="7:7">
      <c r="G22765" s="14"/>
    </row>
    <row r="22766" spans="7:7">
      <c r="G22766" s="14"/>
    </row>
    <row r="22767" spans="7:7">
      <c r="G22767" s="14"/>
    </row>
    <row r="22768" spans="7:7">
      <c r="G22768" s="14"/>
    </row>
    <row r="22769" spans="7:7">
      <c r="G22769" s="14"/>
    </row>
    <row r="22770" spans="7:7">
      <c r="G22770" s="14"/>
    </row>
    <row r="22771" spans="7:7">
      <c r="G22771" s="14"/>
    </row>
    <row r="22772" spans="7:7">
      <c r="G22772" s="14"/>
    </row>
    <row r="22773" spans="7:7">
      <c r="G22773" s="14"/>
    </row>
    <row r="22774" spans="7:7">
      <c r="G22774" s="14"/>
    </row>
    <row r="22775" spans="7:7">
      <c r="G22775" s="14"/>
    </row>
    <row r="22776" spans="7:7">
      <c r="G22776" s="14"/>
    </row>
    <row r="22777" spans="7:7">
      <c r="G22777" s="14"/>
    </row>
    <row r="22778" spans="7:7">
      <c r="G22778" s="14"/>
    </row>
    <row r="22779" spans="7:7">
      <c r="G22779" s="14"/>
    </row>
    <row r="22780" spans="7:7">
      <c r="G22780" s="14"/>
    </row>
    <row r="22781" spans="7:7">
      <c r="G22781" s="14"/>
    </row>
    <row r="22782" spans="7:7">
      <c r="G22782" s="14"/>
    </row>
    <row r="22783" spans="7:7">
      <c r="G22783" s="14"/>
    </row>
    <row r="22784" spans="7:7">
      <c r="G22784" s="14"/>
    </row>
    <row r="22785" spans="7:7">
      <c r="G22785" s="14"/>
    </row>
    <row r="22786" spans="7:7">
      <c r="G22786" s="14"/>
    </row>
    <row r="22787" spans="7:7">
      <c r="G22787" s="14"/>
    </row>
    <row r="22788" spans="7:7">
      <c r="G22788" s="14"/>
    </row>
    <row r="22789" spans="7:7">
      <c r="G22789" s="14"/>
    </row>
    <row r="22790" spans="7:7">
      <c r="G22790" s="14"/>
    </row>
    <row r="22791" spans="7:7">
      <c r="G22791" s="14"/>
    </row>
    <row r="22792" spans="7:7">
      <c r="G22792" s="14"/>
    </row>
    <row r="22793" spans="7:7">
      <c r="G22793" s="14"/>
    </row>
    <row r="22794" spans="7:7">
      <c r="G22794" s="14"/>
    </row>
    <row r="22795" spans="7:7">
      <c r="G22795" s="14"/>
    </row>
    <row r="22796" spans="7:7">
      <c r="G22796" s="14"/>
    </row>
    <row r="22797" spans="7:7">
      <c r="G22797" s="14"/>
    </row>
    <row r="22798" spans="7:7">
      <c r="G22798" s="14"/>
    </row>
    <row r="22799" spans="7:7">
      <c r="G22799" s="14"/>
    </row>
    <row r="22800" spans="7:7">
      <c r="G22800" s="14"/>
    </row>
    <row r="22801" spans="7:7">
      <c r="G22801" s="14"/>
    </row>
    <row r="22802" spans="7:7">
      <c r="G22802" s="14"/>
    </row>
    <row r="22803" spans="7:7">
      <c r="G22803" s="14"/>
    </row>
    <row r="22804" spans="7:7">
      <c r="G22804" s="14"/>
    </row>
    <row r="22805" spans="7:7">
      <c r="G22805" s="14"/>
    </row>
    <row r="22806" spans="7:7">
      <c r="G22806" s="14"/>
    </row>
    <row r="22807" spans="7:7">
      <c r="G22807" s="14"/>
    </row>
    <row r="22808" spans="7:7">
      <c r="G22808" s="14"/>
    </row>
    <row r="22809" spans="7:7">
      <c r="G22809" s="14"/>
    </row>
    <row r="22810" spans="7:7">
      <c r="G22810" s="14"/>
    </row>
    <row r="22811" spans="7:7">
      <c r="G22811" s="14"/>
    </row>
    <row r="22812" spans="7:7">
      <c r="G22812" s="14"/>
    </row>
    <row r="22813" spans="7:7">
      <c r="G22813" s="14"/>
    </row>
    <row r="22814" spans="7:7">
      <c r="G22814" s="14"/>
    </row>
    <row r="22815" spans="7:7">
      <c r="G22815" s="14"/>
    </row>
    <row r="22816" spans="7:7">
      <c r="G22816" s="14"/>
    </row>
    <row r="22817" spans="7:7">
      <c r="G22817" s="14"/>
    </row>
    <row r="22818" spans="7:7">
      <c r="G22818" s="14"/>
    </row>
    <row r="22819" spans="7:7">
      <c r="G22819" s="14"/>
    </row>
    <row r="22820" spans="7:7">
      <c r="G22820" s="14"/>
    </row>
    <row r="22821" spans="7:7">
      <c r="G22821" s="14"/>
    </row>
    <row r="22822" spans="7:7">
      <c r="G22822" s="14"/>
    </row>
    <row r="22823" spans="7:7">
      <c r="G22823" s="14"/>
    </row>
    <row r="22824" spans="7:7">
      <c r="G22824" s="14"/>
    </row>
    <row r="22825" spans="7:7">
      <c r="G22825" s="14"/>
    </row>
    <row r="22826" spans="7:7">
      <c r="G22826" s="14"/>
    </row>
    <row r="22827" spans="7:7">
      <c r="G22827" s="14"/>
    </row>
    <row r="22828" spans="7:7">
      <c r="G22828" s="14"/>
    </row>
    <row r="22829" spans="7:7">
      <c r="G22829" s="14"/>
    </row>
    <row r="22830" spans="7:7">
      <c r="G22830" s="14"/>
    </row>
    <row r="22831" spans="7:7">
      <c r="G22831" s="14"/>
    </row>
    <row r="22832" spans="7:7">
      <c r="G22832" s="14"/>
    </row>
    <row r="22833" spans="7:7">
      <c r="G22833" s="14"/>
    </row>
    <row r="22834" spans="7:7">
      <c r="G22834" s="14"/>
    </row>
    <row r="22835" spans="7:7">
      <c r="G22835" s="14"/>
    </row>
    <row r="22836" spans="7:7">
      <c r="G22836" s="14"/>
    </row>
    <row r="22837" spans="7:7">
      <c r="G22837" s="14"/>
    </row>
    <row r="22838" spans="7:7">
      <c r="G22838" s="14"/>
    </row>
    <row r="22839" spans="7:7">
      <c r="G22839" s="14"/>
    </row>
    <row r="22840" spans="7:7">
      <c r="G22840" s="14"/>
    </row>
    <row r="22841" spans="7:7">
      <c r="G22841" s="14"/>
    </row>
    <row r="22842" spans="7:7">
      <c r="G22842" s="14"/>
    </row>
    <row r="22843" spans="7:7">
      <c r="G22843" s="14"/>
    </row>
    <row r="22844" spans="7:7">
      <c r="G22844" s="14"/>
    </row>
    <row r="22845" spans="7:7">
      <c r="G22845" s="14"/>
    </row>
    <row r="22846" spans="7:7">
      <c r="G22846" s="14"/>
    </row>
    <row r="22847" spans="7:7">
      <c r="G22847" s="14"/>
    </row>
    <row r="22848" spans="7:7">
      <c r="G22848" s="14"/>
    </row>
    <row r="22849" spans="7:7">
      <c r="G22849" s="14"/>
    </row>
    <row r="22850" spans="7:7">
      <c r="G22850" s="14"/>
    </row>
    <row r="22851" spans="7:7">
      <c r="G22851" s="14"/>
    </row>
    <row r="22852" spans="7:7">
      <c r="G22852" s="14"/>
    </row>
    <row r="22853" spans="7:7">
      <c r="G22853" s="14"/>
    </row>
    <row r="22854" spans="7:7">
      <c r="G22854" s="14"/>
    </row>
    <row r="22855" spans="7:7">
      <c r="G22855" s="14"/>
    </row>
    <row r="22856" spans="7:7">
      <c r="G22856" s="14"/>
    </row>
    <row r="22857" spans="7:7">
      <c r="G22857" s="14"/>
    </row>
    <row r="22858" spans="7:7">
      <c r="G22858" s="14"/>
    </row>
    <row r="22859" spans="7:7">
      <c r="G22859" s="14"/>
    </row>
    <row r="22860" spans="7:7">
      <c r="G22860" s="14"/>
    </row>
    <row r="22861" spans="7:7">
      <c r="G22861" s="14"/>
    </row>
    <row r="22862" spans="7:7">
      <c r="G22862" s="14"/>
    </row>
    <row r="22863" spans="7:7">
      <c r="G22863" s="14"/>
    </row>
    <row r="22864" spans="7:7">
      <c r="G22864" s="14"/>
    </row>
    <row r="22865" spans="7:7">
      <c r="G22865" s="14"/>
    </row>
    <row r="22866" spans="7:7">
      <c r="G22866" s="14"/>
    </row>
    <row r="22867" spans="7:7">
      <c r="G22867" s="14"/>
    </row>
    <row r="22868" spans="7:7">
      <c r="G22868" s="14"/>
    </row>
    <row r="22869" spans="7:7">
      <c r="G22869" s="14"/>
    </row>
    <row r="22870" spans="7:7">
      <c r="G22870" s="14"/>
    </row>
    <row r="22871" spans="7:7">
      <c r="G22871" s="14"/>
    </row>
    <row r="22872" spans="7:7">
      <c r="G22872" s="14"/>
    </row>
    <row r="22873" spans="7:7">
      <c r="G22873" s="14"/>
    </row>
    <row r="22874" spans="7:7">
      <c r="G22874" s="14"/>
    </row>
    <row r="22875" spans="7:7">
      <c r="G22875" s="14"/>
    </row>
    <row r="22876" spans="7:7">
      <c r="G22876" s="14"/>
    </row>
    <row r="22877" spans="7:7">
      <c r="G22877" s="14"/>
    </row>
    <row r="22878" spans="7:7">
      <c r="G22878" s="14"/>
    </row>
    <row r="22879" spans="7:7">
      <c r="G22879" s="14"/>
    </row>
    <row r="22880" spans="7:7">
      <c r="G22880" s="14"/>
    </row>
    <row r="22881" spans="7:7">
      <c r="G22881" s="14"/>
    </row>
    <row r="22882" spans="7:7">
      <c r="G22882" s="14"/>
    </row>
    <row r="22883" spans="7:7">
      <c r="G22883" s="14"/>
    </row>
    <row r="22884" spans="7:7">
      <c r="G22884" s="14"/>
    </row>
    <row r="22885" spans="7:7">
      <c r="G22885" s="14"/>
    </row>
    <row r="22886" spans="7:7">
      <c r="G22886" s="14"/>
    </row>
    <row r="22887" spans="7:7">
      <c r="G22887" s="14"/>
    </row>
    <row r="22888" spans="7:7">
      <c r="G22888" s="14"/>
    </row>
    <row r="22889" spans="7:7">
      <c r="G22889" s="14"/>
    </row>
    <row r="22890" spans="7:7">
      <c r="G22890" s="14"/>
    </row>
    <row r="22891" spans="7:7">
      <c r="G22891" s="14"/>
    </row>
    <row r="22892" spans="7:7">
      <c r="G22892" s="14"/>
    </row>
    <row r="22893" spans="7:7">
      <c r="G22893" s="14"/>
    </row>
    <row r="22894" spans="7:7">
      <c r="G22894" s="14"/>
    </row>
    <row r="22895" spans="7:7">
      <c r="G22895" s="14"/>
    </row>
    <row r="22896" spans="7:7">
      <c r="G22896" s="14"/>
    </row>
    <row r="22897" spans="7:7">
      <c r="G22897" s="14"/>
    </row>
    <row r="22898" spans="7:7">
      <c r="G22898" s="14"/>
    </row>
    <row r="22899" spans="7:7">
      <c r="G22899" s="14"/>
    </row>
    <row r="22900" spans="7:7">
      <c r="G22900" s="14"/>
    </row>
    <row r="22901" spans="7:7">
      <c r="G22901" s="14"/>
    </row>
    <row r="22902" spans="7:7">
      <c r="G22902" s="14"/>
    </row>
    <row r="22903" spans="7:7">
      <c r="G22903" s="14"/>
    </row>
    <row r="22904" spans="7:7">
      <c r="G22904" s="14"/>
    </row>
    <row r="22905" spans="7:7">
      <c r="G22905" s="14"/>
    </row>
    <row r="22906" spans="7:7">
      <c r="G22906" s="14"/>
    </row>
    <row r="22907" spans="7:7">
      <c r="G22907" s="14"/>
    </row>
    <row r="22908" spans="7:7">
      <c r="G22908" s="14"/>
    </row>
    <row r="22909" spans="7:7">
      <c r="G22909" s="14"/>
    </row>
    <row r="22910" spans="7:7">
      <c r="G22910" s="14"/>
    </row>
    <row r="22911" spans="7:7">
      <c r="G22911" s="14"/>
    </row>
    <row r="22912" spans="7:7">
      <c r="G22912" s="14"/>
    </row>
    <row r="22913" spans="7:7">
      <c r="G22913" s="14"/>
    </row>
    <row r="22914" spans="7:7">
      <c r="G22914" s="14"/>
    </row>
    <row r="22915" spans="7:7">
      <c r="G22915" s="14"/>
    </row>
    <row r="22916" spans="7:7">
      <c r="G22916" s="14"/>
    </row>
    <row r="22917" spans="7:7">
      <c r="G22917" s="14"/>
    </row>
    <row r="22918" spans="7:7">
      <c r="G22918" s="14"/>
    </row>
    <row r="22919" spans="7:7">
      <c r="G22919" s="14"/>
    </row>
    <row r="22920" spans="7:7">
      <c r="G22920" s="14"/>
    </row>
    <row r="22921" spans="7:7">
      <c r="G22921" s="14"/>
    </row>
    <row r="22922" spans="7:7">
      <c r="G22922" s="14"/>
    </row>
    <row r="22923" spans="7:7">
      <c r="G22923" s="14"/>
    </row>
    <row r="22924" spans="7:7">
      <c r="G22924" s="14"/>
    </row>
    <row r="22925" spans="7:7">
      <c r="G22925" s="14"/>
    </row>
    <row r="22926" spans="7:7">
      <c r="G22926" s="14"/>
    </row>
    <row r="22927" spans="7:7">
      <c r="G22927" s="14"/>
    </row>
    <row r="22928" spans="7:7">
      <c r="G22928" s="14"/>
    </row>
    <row r="22929" spans="7:7">
      <c r="G22929" s="14"/>
    </row>
    <row r="22930" spans="7:7">
      <c r="G22930" s="14"/>
    </row>
    <row r="22931" spans="7:7">
      <c r="G22931" s="14"/>
    </row>
    <row r="22932" spans="7:7">
      <c r="G22932" s="14"/>
    </row>
    <row r="22933" spans="7:7">
      <c r="G22933" s="14"/>
    </row>
    <row r="22934" spans="7:7">
      <c r="G22934" s="14"/>
    </row>
    <row r="22935" spans="7:7">
      <c r="G22935" s="14"/>
    </row>
    <row r="22936" spans="7:7">
      <c r="G22936" s="14"/>
    </row>
    <row r="22937" spans="7:7">
      <c r="G22937" s="14"/>
    </row>
    <row r="22938" spans="7:7">
      <c r="G22938" s="14"/>
    </row>
    <row r="22939" spans="7:7">
      <c r="G22939" s="14"/>
    </row>
    <row r="22940" spans="7:7">
      <c r="G22940" s="14"/>
    </row>
    <row r="22941" spans="7:7">
      <c r="G22941" s="14"/>
    </row>
    <row r="22942" spans="7:7">
      <c r="G22942" s="14"/>
    </row>
    <row r="22943" spans="7:7">
      <c r="G22943" s="14"/>
    </row>
    <row r="22944" spans="7:7">
      <c r="G22944" s="14"/>
    </row>
    <row r="22945" spans="7:7">
      <c r="G22945" s="14"/>
    </row>
    <row r="22946" spans="7:7">
      <c r="G22946" s="14"/>
    </row>
    <row r="22947" spans="7:7">
      <c r="G22947" s="14"/>
    </row>
    <row r="22948" spans="7:7">
      <c r="G22948" s="14"/>
    </row>
    <row r="22949" spans="7:7">
      <c r="G22949" s="14"/>
    </row>
    <row r="22950" spans="7:7">
      <c r="G22950" s="14"/>
    </row>
    <row r="22951" spans="7:7">
      <c r="G22951" s="14"/>
    </row>
    <row r="22952" spans="7:7">
      <c r="G22952" s="14"/>
    </row>
    <row r="22953" spans="7:7">
      <c r="G22953" s="14"/>
    </row>
    <row r="22954" spans="7:7">
      <c r="G22954" s="14"/>
    </row>
    <row r="22955" spans="7:7">
      <c r="G22955" s="14"/>
    </row>
    <row r="22956" spans="7:7">
      <c r="G22956" s="14"/>
    </row>
    <row r="22957" spans="7:7">
      <c r="G22957" s="14"/>
    </row>
    <row r="22958" spans="7:7">
      <c r="G22958" s="14"/>
    </row>
    <row r="22959" spans="7:7">
      <c r="G22959" s="14"/>
    </row>
    <row r="22960" spans="7:7">
      <c r="G22960" s="14"/>
    </row>
    <row r="22961" spans="7:7">
      <c r="G22961" s="14"/>
    </row>
    <row r="22962" spans="7:7">
      <c r="G22962" s="14"/>
    </row>
    <row r="22963" spans="7:7">
      <c r="G22963" s="14"/>
    </row>
    <row r="22964" spans="7:7">
      <c r="G22964" s="14"/>
    </row>
    <row r="22965" spans="7:7">
      <c r="G22965" s="14"/>
    </row>
    <row r="22966" spans="7:7">
      <c r="G22966" s="14"/>
    </row>
    <row r="22967" spans="7:7">
      <c r="G22967" s="14"/>
    </row>
    <row r="22968" spans="7:7">
      <c r="G22968" s="14"/>
    </row>
    <row r="22969" spans="7:7">
      <c r="G22969" s="14"/>
    </row>
    <row r="22970" spans="7:7">
      <c r="G22970" s="14"/>
    </row>
    <row r="22971" spans="7:7">
      <c r="G22971" s="14"/>
    </row>
    <row r="22972" spans="7:7">
      <c r="G22972" s="14"/>
    </row>
    <row r="22973" spans="7:7">
      <c r="G22973" s="14"/>
    </row>
    <row r="22974" spans="7:7">
      <c r="G22974" s="14"/>
    </row>
    <row r="22975" spans="7:7">
      <c r="G22975" s="14"/>
    </row>
    <row r="22976" spans="7:7">
      <c r="G22976" s="14"/>
    </row>
    <row r="22977" spans="7:7">
      <c r="G22977" s="14"/>
    </row>
    <row r="22978" spans="7:7">
      <c r="G22978" s="14"/>
    </row>
    <row r="22979" spans="7:7">
      <c r="G22979" s="14"/>
    </row>
    <row r="22980" spans="7:7">
      <c r="G22980" s="14"/>
    </row>
    <row r="22981" spans="7:7">
      <c r="G22981" s="14"/>
    </row>
    <row r="22982" spans="7:7">
      <c r="G22982" s="14"/>
    </row>
    <row r="22983" spans="7:7">
      <c r="G22983" s="14"/>
    </row>
    <row r="22984" spans="7:7">
      <c r="G22984" s="14"/>
    </row>
    <row r="22985" spans="7:7">
      <c r="G22985" s="14"/>
    </row>
    <row r="22986" spans="7:7">
      <c r="G22986" s="14"/>
    </row>
    <row r="22987" spans="7:7">
      <c r="G22987" s="14"/>
    </row>
    <row r="22988" spans="7:7">
      <c r="G22988" s="14"/>
    </row>
    <row r="22989" spans="7:7">
      <c r="G22989" s="14"/>
    </row>
    <row r="22990" spans="7:7">
      <c r="G22990" s="14"/>
    </row>
    <row r="22991" spans="7:7">
      <c r="G22991" s="14"/>
    </row>
    <row r="22992" spans="7:7">
      <c r="G22992" s="14"/>
    </row>
    <row r="22993" spans="7:7">
      <c r="G22993" s="14"/>
    </row>
    <row r="22994" spans="7:7">
      <c r="G22994" s="14"/>
    </row>
    <row r="22995" spans="7:7">
      <c r="G22995" s="14"/>
    </row>
    <row r="22996" spans="7:7">
      <c r="G22996" s="14"/>
    </row>
    <row r="22997" spans="7:7">
      <c r="G22997" s="14"/>
    </row>
    <row r="22998" spans="7:7">
      <c r="G22998" s="14"/>
    </row>
    <row r="22999" spans="7:7">
      <c r="G22999" s="14"/>
    </row>
    <row r="23000" spans="7:7">
      <c r="G23000" s="14"/>
    </row>
    <row r="23001" spans="7:7">
      <c r="G23001" s="14"/>
    </row>
    <row r="23002" spans="7:7">
      <c r="G23002" s="14"/>
    </row>
    <row r="23003" spans="7:7">
      <c r="G23003" s="14"/>
    </row>
    <row r="23004" spans="7:7">
      <c r="G23004" s="14"/>
    </row>
    <row r="23005" spans="7:7">
      <c r="G23005" s="14"/>
    </row>
    <row r="23006" spans="7:7">
      <c r="G23006" s="14"/>
    </row>
    <row r="23007" spans="7:7">
      <c r="G23007" s="14"/>
    </row>
    <row r="23008" spans="7:7">
      <c r="G23008" s="14"/>
    </row>
    <row r="23009" spans="7:7">
      <c r="G23009" s="14"/>
    </row>
    <row r="23010" spans="7:7">
      <c r="G23010" s="14"/>
    </row>
    <row r="23011" spans="7:7">
      <c r="G23011" s="14"/>
    </row>
    <row r="23012" spans="7:7">
      <c r="G23012" s="14"/>
    </row>
    <row r="23013" spans="7:7">
      <c r="G23013" s="14"/>
    </row>
    <row r="23014" spans="7:7">
      <c r="G23014" s="14"/>
    </row>
    <row r="23015" spans="7:7">
      <c r="G23015" s="14"/>
    </row>
    <row r="23016" spans="7:7">
      <c r="G23016" s="14"/>
    </row>
    <row r="23017" spans="7:7">
      <c r="G23017" s="14"/>
    </row>
    <row r="23018" spans="7:7">
      <c r="G23018" s="14"/>
    </row>
    <row r="23019" spans="7:7">
      <c r="G23019" s="14"/>
    </row>
    <row r="23020" spans="7:7">
      <c r="G23020" s="14"/>
    </row>
    <row r="23021" spans="7:7">
      <c r="G23021" s="14"/>
    </row>
    <row r="23022" spans="7:7">
      <c r="G23022" s="14"/>
    </row>
    <row r="23023" spans="7:7">
      <c r="G23023" s="14"/>
    </row>
    <row r="23024" spans="7:7">
      <c r="G23024" s="14"/>
    </row>
    <row r="23025" spans="7:7">
      <c r="G23025" s="14"/>
    </row>
    <row r="23026" spans="7:7">
      <c r="G23026" s="14"/>
    </row>
    <row r="23027" spans="7:7">
      <c r="G23027" s="14"/>
    </row>
    <row r="23028" spans="7:7">
      <c r="G23028" s="14"/>
    </row>
    <row r="23029" spans="7:7">
      <c r="G23029" s="14"/>
    </row>
    <row r="23030" spans="7:7">
      <c r="G23030" s="14"/>
    </row>
    <row r="23031" spans="7:7">
      <c r="G23031" s="14"/>
    </row>
    <row r="23032" spans="7:7">
      <c r="G23032" s="14"/>
    </row>
    <row r="23033" spans="7:7">
      <c r="G23033" s="14"/>
    </row>
    <row r="23034" spans="7:7">
      <c r="G23034" s="14"/>
    </row>
    <row r="23035" spans="7:7">
      <c r="G23035" s="14"/>
    </row>
    <row r="23036" spans="7:7">
      <c r="G23036" s="14"/>
    </row>
    <row r="23037" spans="7:7">
      <c r="G23037" s="14"/>
    </row>
    <row r="23038" spans="7:7">
      <c r="G23038" s="14"/>
    </row>
    <row r="23039" spans="7:7">
      <c r="G23039" s="14"/>
    </row>
    <row r="23040" spans="7:7">
      <c r="G23040" s="14"/>
    </row>
    <row r="23041" spans="7:7">
      <c r="G23041" s="14"/>
    </row>
    <row r="23042" spans="7:7">
      <c r="G23042" s="14"/>
    </row>
    <row r="23043" spans="7:7">
      <c r="G23043" s="14"/>
    </row>
    <row r="23044" spans="7:7">
      <c r="G23044" s="14"/>
    </row>
    <row r="23045" spans="7:7">
      <c r="G23045" s="14"/>
    </row>
    <row r="23046" spans="7:7">
      <c r="G23046" s="14"/>
    </row>
    <row r="23047" spans="7:7">
      <c r="G23047" s="14"/>
    </row>
    <row r="23048" spans="7:7">
      <c r="G23048" s="14"/>
    </row>
    <row r="23049" spans="7:7">
      <c r="G23049" s="14"/>
    </row>
    <row r="23050" spans="7:7">
      <c r="G23050" s="14"/>
    </row>
    <row r="23051" spans="7:7">
      <c r="G23051" s="14"/>
    </row>
    <row r="23052" spans="7:7">
      <c r="G23052" s="14"/>
    </row>
    <row r="23053" spans="7:7">
      <c r="G23053" s="14"/>
    </row>
    <row r="23054" spans="7:7">
      <c r="G23054" s="14"/>
    </row>
    <row r="23055" spans="7:7">
      <c r="G23055" s="14"/>
    </row>
    <row r="23056" spans="7:7">
      <c r="G23056" s="14"/>
    </row>
    <row r="23057" spans="7:7">
      <c r="G23057" s="14"/>
    </row>
    <row r="23058" spans="7:7">
      <c r="G23058" s="14"/>
    </row>
    <row r="23059" spans="7:7">
      <c r="G23059" s="14"/>
    </row>
    <row r="23060" spans="7:7">
      <c r="G23060" s="14"/>
    </row>
    <row r="23061" spans="7:7">
      <c r="G23061" s="14"/>
    </row>
    <row r="23062" spans="7:7">
      <c r="G23062" s="14"/>
    </row>
    <row r="23063" spans="7:7">
      <c r="G23063" s="14"/>
    </row>
    <row r="23064" spans="7:7">
      <c r="G23064" s="14"/>
    </row>
    <row r="23065" spans="7:7">
      <c r="G23065" s="14"/>
    </row>
    <row r="23066" spans="7:7">
      <c r="G23066" s="14"/>
    </row>
    <row r="23067" spans="7:7">
      <c r="G23067" s="14"/>
    </row>
    <row r="23068" spans="7:7">
      <c r="G23068" s="14"/>
    </row>
    <row r="23069" spans="7:7">
      <c r="G23069" s="14"/>
    </row>
    <row r="23070" spans="7:7">
      <c r="G23070" s="14"/>
    </row>
    <row r="23071" spans="7:7">
      <c r="G23071" s="14"/>
    </row>
    <row r="23072" spans="7:7">
      <c r="G23072" s="14"/>
    </row>
    <row r="23073" spans="7:7">
      <c r="G23073" s="14"/>
    </row>
    <row r="23074" spans="7:7">
      <c r="G23074" s="14"/>
    </row>
    <row r="23075" spans="7:7">
      <c r="G23075" s="14"/>
    </row>
    <row r="23076" spans="7:7">
      <c r="G23076" s="14"/>
    </row>
    <row r="23077" spans="7:7">
      <c r="G23077" s="14"/>
    </row>
    <row r="23078" spans="7:7">
      <c r="G23078" s="14"/>
    </row>
    <row r="23079" spans="7:7">
      <c r="G23079" s="14"/>
    </row>
    <row r="23080" spans="7:7">
      <c r="G23080" s="14"/>
    </row>
    <row r="23081" spans="7:7">
      <c r="G23081" s="14"/>
    </row>
    <row r="23082" spans="7:7">
      <c r="G23082" s="14"/>
    </row>
    <row r="23083" spans="7:7">
      <c r="G23083" s="14"/>
    </row>
    <row r="23084" spans="7:7">
      <c r="G23084" s="14"/>
    </row>
    <row r="23085" spans="7:7">
      <c r="G23085" s="14"/>
    </row>
    <row r="23086" spans="7:7">
      <c r="G23086" s="14"/>
    </row>
    <row r="23087" spans="7:7">
      <c r="G23087" s="14"/>
    </row>
    <row r="23088" spans="7:7">
      <c r="G23088" s="14"/>
    </row>
    <row r="23089" spans="7:7">
      <c r="G23089" s="14"/>
    </row>
    <row r="23090" spans="7:7">
      <c r="G23090" s="14"/>
    </row>
    <row r="23091" spans="7:7">
      <c r="G23091" s="14"/>
    </row>
    <row r="23092" spans="7:7">
      <c r="G23092" s="14"/>
    </row>
    <row r="23093" spans="7:7">
      <c r="G23093" s="14"/>
    </row>
    <row r="23094" spans="7:7">
      <c r="G23094" s="14"/>
    </row>
    <row r="23095" spans="7:7">
      <c r="G23095" s="14"/>
    </row>
    <row r="23096" spans="7:7">
      <c r="G23096" s="14"/>
    </row>
    <row r="23097" spans="7:7">
      <c r="G23097" s="14"/>
    </row>
    <row r="23098" spans="7:7">
      <c r="G23098" s="14"/>
    </row>
    <row r="23099" spans="7:7">
      <c r="G23099" s="14"/>
    </row>
    <row r="23100" spans="7:7">
      <c r="G23100" s="14"/>
    </row>
    <row r="23101" spans="7:7">
      <c r="G23101" s="14"/>
    </row>
    <row r="23102" spans="7:7">
      <c r="G23102" s="14"/>
    </row>
    <row r="23103" spans="7:7">
      <c r="G23103" s="14"/>
    </row>
    <row r="23104" spans="7:7">
      <c r="G23104" s="14"/>
    </row>
    <row r="23105" spans="7:7">
      <c r="G23105" s="14"/>
    </row>
    <row r="23106" spans="7:7">
      <c r="G23106" s="14"/>
    </row>
    <row r="23107" spans="7:7">
      <c r="G23107" s="14"/>
    </row>
    <row r="23108" spans="7:7">
      <c r="G23108" s="14"/>
    </row>
    <row r="23109" spans="7:7">
      <c r="G23109" s="14"/>
    </row>
    <row r="23110" spans="7:7">
      <c r="G23110" s="14"/>
    </row>
    <row r="23111" spans="7:7">
      <c r="G23111" s="14"/>
    </row>
    <row r="23112" spans="7:7">
      <c r="G23112" s="14"/>
    </row>
    <row r="23113" spans="7:7">
      <c r="G23113" s="14"/>
    </row>
    <row r="23114" spans="7:7">
      <c r="G23114" s="14"/>
    </row>
    <row r="23115" spans="7:7">
      <c r="G23115" s="14"/>
    </row>
    <row r="23116" spans="7:7">
      <c r="G23116" s="14"/>
    </row>
    <row r="23117" spans="7:7">
      <c r="G23117" s="14"/>
    </row>
    <row r="23118" spans="7:7">
      <c r="G23118" s="14"/>
    </row>
    <row r="23119" spans="7:7">
      <c r="G23119" s="14"/>
    </row>
    <row r="23120" spans="7:7">
      <c r="G23120" s="14"/>
    </row>
    <row r="23121" spans="7:7">
      <c r="G23121" s="14"/>
    </row>
    <row r="23122" spans="7:7">
      <c r="G23122" s="14"/>
    </row>
    <row r="23123" spans="7:7">
      <c r="G23123" s="14"/>
    </row>
    <row r="23124" spans="7:7">
      <c r="G23124" s="14"/>
    </row>
    <row r="23125" spans="7:7">
      <c r="G23125" s="14"/>
    </row>
    <row r="23126" spans="7:7">
      <c r="G23126" s="14"/>
    </row>
    <row r="23127" spans="7:7">
      <c r="G23127" s="14"/>
    </row>
    <row r="23128" spans="7:7">
      <c r="G23128" s="14"/>
    </row>
    <row r="23129" spans="7:7">
      <c r="G23129" s="14"/>
    </row>
    <row r="23130" spans="7:7">
      <c r="G23130" s="14"/>
    </row>
    <row r="23131" spans="7:7">
      <c r="G23131" s="14"/>
    </row>
    <row r="23132" spans="7:7">
      <c r="G23132" s="14"/>
    </row>
    <row r="23133" spans="7:7">
      <c r="G23133" s="14"/>
    </row>
    <row r="23134" spans="7:7">
      <c r="G23134" s="14"/>
    </row>
    <row r="23135" spans="7:7">
      <c r="G23135" s="14"/>
    </row>
    <row r="23136" spans="7:7">
      <c r="G23136" s="14"/>
    </row>
    <row r="23137" spans="7:7">
      <c r="G23137" s="14"/>
    </row>
    <row r="23138" spans="7:7">
      <c r="G23138" s="14"/>
    </row>
    <row r="23139" spans="7:7">
      <c r="G23139" s="14"/>
    </row>
    <row r="23140" spans="7:7">
      <c r="G23140" s="14"/>
    </row>
    <row r="23141" spans="7:7">
      <c r="G23141" s="14"/>
    </row>
    <row r="23142" spans="7:7">
      <c r="G23142" s="14"/>
    </row>
    <row r="23143" spans="7:7">
      <c r="G23143" s="14"/>
    </row>
    <row r="23144" spans="7:7">
      <c r="G23144" s="14"/>
    </row>
    <row r="23145" spans="7:7">
      <c r="G23145" s="14"/>
    </row>
    <row r="23146" spans="7:7">
      <c r="G23146" s="14"/>
    </row>
    <row r="23147" spans="7:7">
      <c r="G23147" s="14"/>
    </row>
    <row r="23148" spans="7:7">
      <c r="G23148" s="14"/>
    </row>
    <row r="23149" spans="7:7">
      <c r="G23149" s="14"/>
    </row>
    <row r="23150" spans="7:7">
      <c r="G23150" s="14"/>
    </row>
    <row r="23151" spans="7:7">
      <c r="G23151" s="14"/>
    </row>
    <row r="23152" spans="7:7">
      <c r="G23152" s="14"/>
    </row>
    <row r="23153" spans="7:7">
      <c r="G23153" s="14"/>
    </row>
    <row r="23154" spans="7:7">
      <c r="G23154" s="14"/>
    </row>
    <row r="23155" spans="7:7">
      <c r="G23155" s="14"/>
    </row>
    <row r="23156" spans="7:7">
      <c r="G23156" s="14"/>
    </row>
    <row r="23157" spans="7:7">
      <c r="G23157" s="14"/>
    </row>
    <row r="23158" spans="7:7">
      <c r="G23158" s="14"/>
    </row>
    <row r="23159" spans="7:7">
      <c r="G23159" s="14"/>
    </row>
    <row r="23160" spans="7:7">
      <c r="G23160" s="14"/>
    </row>
    <row r="23161" spans="7:7">
      <c r="G23161" s="14"/>
    </row>
    <row r="23162" spans="7:7">
      <c r="G23162" s="14"/>
    </row>
    <row r="23163" spans="7:7">
      <c r="G23163" s="14"/>
    </row>
    <row r="23164" spans="7:7">
      <c r="G23164" s="14"/>
    </row>
    <row r="23165" spans="7:7">
      <c r="G23165" s="14"/>
    </row>
    <row r="23166" spans="7:7">
      <c r="G23166" s="14"/>
    </row>
    <row r="23167" spans="7:7">
      <c r="G23167" s="14"/>
    </row>
    <row r="23168" spans="7:7">
      <c r="G23168" s="14"/>
    </row>
    <row r="23169" spans="7:7">
      <c r="G23169" s="14"/>
    </row>
    <row r="23170" spans="7:7">
      <c r="G23170" s="14"/>
    </row>
    <row r="23171" spans="7:7">
      <c r="G23171" s="14"/>
    </row>
    <row r="23172" spans="7:7">
      <c r="G23172" s="14"/>
    </row>
    <row r="23173" spans="7:7">
      <c r="G23173" s="14"/>
    </row>
    <row r="23174" spans="7:7">
      <c r="G23174" s="14"/>
    </row>
    <row r="23175" spans="7:7">
      <c r="G23175" s="14"/>
    </row>
    <row r="23176" spans="7:7">
      <c r="G23176" s="14"/>
    </row>
    <row r="23177" spans="7:7">
      <c r="G23177" s="14"/>
    </row>
    <row r="23178" spans="7:7">
      <c r="G23178" s="14"/>
    </row>
    <row r="23179" spans="7:7">
      <c r="G23179" s="14"/>
    </row>
    <row r="23180" spans="7:7">
      <c r="G23180" s="14"/>
    </row>
    <row r="23181" spans="7:7">
      <c r="G23181" s="14"/>
    </row>
    <row r="23182" spans="7:7">
      <c r="G23182" s="14"/>
    </row>
    <row r="23183" spans="7:7">
      <c r="G23183" s="14"/>
    </row>
    <row r="23184" spans="7:7">
      <c r="G23184" s="14"/>
    </row>
    <row r="23185" spans="7:7">
      <c r="G23185" s="14"/>
    </row>
    <row r="23186" spans="7:7">
      <c r="G23186" s="14"/>
    </row>
    <row r="23187" spans="7:7">
      <c r="G23187" s="14"/>
    </row>
    <row r="23188" spans="7:7">
      <c r="G23188" s="14"/>
    </row>
    <row r="23189" spans="7:7">
      <c r="G23189" s="14"/>
    </row>
    <row r="23190" spans="7:7">
      <c r="G23190" s="14"/>
    </row>
    <row r="23191" spans="7:7">
      <c r="G23191" s="14"/>
    </row>
    <row r="23192" spans="7:7">
      <c r="G23192" s="14"/>
    </row>
    <row r="23193" spans="7:7">
      <c r="G23193" s="14"/>
    </row>
    <row r="23194" spans="7:7">
      <c r="G23194" s="14"/>
    </row>
    <row r="23195" spans="7:7">
      <c r="G23195" s="14"/>
    </row>
    <row r="23196" spans="7:7">
      <c r="G23196" s="14"/>
    </row>
    <row r="23197" spans="7:7">
      <c r="G23197" s="14"/>
    </row>
    <row r="23198" spans="7:7">
      <c r="G23198" s="14"/>
    </row>
    <row r="23199" spans="7:7">
      <c r="G23199" s="14"/>
    </row>
    <row r="23200" spans="7:7">
      <c r="G23200" s="14"/>
    </row>
    <row r="23201" spans="7:7">
      <c r="G23201" s="14"/>
    </row>
    <row r="23202" spans="7:7">
      <c r="G23202" s="14"/>
    </row>
    <row r="23203" spans="7:7">
      <c r="G23203" s="14"/>
    </row>
    <row r="23204" spans="7:7">
      <c r="G23204" s="14"/>
    </row>
    <row r="23205" spans="7:7">
      <c r="G23205" s="14"/>
    </row>
    <row r="23206" spans="7:7">
      <c r="G23206" s="14"/>
    </row>
    <row r="23207" spans="7:7">
      <c r="G23207" s="14"/>
    </row>
    <row r="23208" spans="7:7">
      <c r="G23208" s="14"/>
    </row>
    <row r="23209" spans="7:7">
      <c r="G23209" s="14"/>
    </row>
    <row r="23210" spans="7:7">
      <c r="G23210" s="14"/>
    </row>
    <row r="23211" spans="7:7">
      <c r="G23211" s="14"/>
    </row>
    <row r="23212" spans="7:7">
      <c r="G23212" s="14"/>
    </row>
    <row r="23213" spans="7:7">
      <c r="G23213" s="14"/>
    </row>
    <row r="23214" spans="7:7">
      <c r="G23214" s="14"/>
    </row>
    <row r="23215" spans="7:7">
      <c r="G23215" s="14"/>
    </row>
    <row r="23216" spans="7:7">
      <c r="G23216" s="14"/>
    </row>
    <row r="23217" spans="7:7">
      <c r="G23217" s="14"/>
    </row>
    <row r="23218" spans="7:7">
      <c r="G23218" s="14"/>
    </row>
    <row r="23219" spans="7:7">
      <c r="G23219" s="14"/>
    </row>
    <row r="23220" spans="7:7">
      <c r="G23220" s="14"/>
    </row>
    <row r="23221" spans="7:7">
      <c r="G23221" s="14"/>
    </row>
    <row r="23222" spans="7:7">
      <c r="G23222" s="14"/>
    </row>
    <row r="23223" spans="7:7">
      <c r="G23223" s="14"/>
    </row>
    <row r="23224" spans="7:7">
      <c r="G23224" s="14"/>
    </row>
    <row r="23225" spans="7:7">
      <c r="G23225" s="14"/>
    </row>
    <row r="23226" spans="7:7">
      <c r="G23226" s="14"/>
    </row>
    <row r="23227" spans="7:7">
      <c r="G23227" s="14"/>
    </row>
    <row r="23228" spans="7:7">
      <c r="G23228" s="14"/>
    </row>
    <row r="23229" spans="7:7">
      <c r="G23229" s="14"/>
    </row>
    <row r="23230" spans="7:7">
      <c r="G23230" s="14"/>
    </row>
    <row r="23231" spans="7:7">
      <c r="G23231" s="14"/>
    </row>
    <row r="23232" spans="7:7">
      <c r="G23232" s="14"/>
    </row>
    <row r="23233" spans="7:7">
      <c r="G23233" s="14"/>
    </row>
    <row r="23234" spans="7:7">
      <c r="G23234" s="14"/>
    </row>
    <row r="23235" spans="7:7">
      <c r="G23235" s="14"/>
    </row>
    <row r="23236" spans="7:7">
      <c r="G23236" s="14"/>
    </row>
    <row r="23237" spans="7:7">
      <c r="G23237" s="14"/>
    </row>
    <row r="23238" spans="7:7">
      <c r="G23238" s="14"/>
    </row>
    <row r="23239" spans="7:7">
      <c r="G23239" s="14"/>
    </row>
    <row r="23240" spans="7:7">
      <c r="G23240" s="14"/>
    </row>
    <row r="23241" spans="7:7">
      <c r="G23241" s="14"/>
    </row>
    <row r="23242" spans="7:7">
      <c r="G23242" s="14"/>
    </row>
    <row r="23243" spans="7:7">
      <c r="G23243" s="14"/>
    </row>
    <row r="23244" spans="7:7">
      <c r="G23244" s="14"/>
    </row>
    <row r="23245" spans="7:7">
      <c r="G23245" s="14"/>
    </row>
    <row r="23246" spans="7:7">
      <c r="G23246" s="14"/>
    </row>
    <row r="23247" spans="7:7">
      <c r="G23247" s="14"/>
    </row>
    <row r="23248" spans="7:7">
      <c r="G23248" s="14"/>
    </row>
    <row r="23249" spans="7:7">
      <c r="G23249" s="14"/>
    </row>
    <row r="23250" spans="7:7">
      <c r="G23250" s="14"/>
    </row>
    <row r="23251" spans="7:7">
      <c r="G23251" s="14"/>
    </row>
    <row r="23252" spans="7:7">
      <c r="G23252" s="14"/>
    </row>
    <row r="23253" spans="7:7">
      <c r="G23253" s="14"/>
    </row>
    <row r="23254" spans="7:7">
      <c r="G23254" s="14"/>
    </row>
    <row r="23255" spans="7:7">
      <c r="G23255" s="14"/>
    </row>
    <row r="23256" spans="7:7">
      <c r="G23256" s="14"/>
    </row>
    <row r="23257" spans="7:7">
      <c r="G23257" s="14"/>
    </row>
    <row r="23258" spans="7:7">
      <c r="G23258" s="14"/>
    </row>
    <row r="23259" spans="7:7">
      <c r="G23259" s="14"/>
    </row>
    <row r="23260" spans="7:7">
      <c r="G23260" s="14"/>
    </row>
    <row r="23261" spans="7:7">
      <c r="G23261" s="14"/>
    </row>
    <row r="23262" spans="7:7">
      <c r="G23262" s="14"/>
    </row>
    <row r="23263" spans="7:7">
      <c r="G23263" s="14"/>
    </row>
    <row r="23264" spans="7:7">
      <c r="G23264" s="14"/>
    </row>
    <row r="23265" spans="7:7">
      <c r="G23265" s="14"/>
    </row>
    <row r="23266" spans="7:7">
      <c r="G23266" s="14"/>
    </row>
    <row r="23267" spans="7:7">
      <c r="G23267" s="14"/>
    </row>
    <row r="23268" spans="7:7">
      <c r="G23268" s="14"/>
    </row>
    <row r="23269" spans="7:7">
      <c r="G23269" s="14"/>
    </row>
    <row r="23270" spans="7:7">
      <c r="G23270" s="14"/>
    </row>
    <row r="23271" spans="7:7">
      <c r="G23271" s="14"/>
    </row>
    <row r="23272" spans="7:7">
      <c r="G23272" s="14"/>
    </row>
    <row r="23273" spans="7:7">
      <c r="G23273" s="14"/>
    </row>
    <row r="23274" spans="7:7">
      <c r="G23274" s="14"/>
    </row>
    <row r="23275" spans="7:7">
      <c r="G23275" s="14"/>
    </row>
    <row r="23276" spans="7:7">
      <c r="G23276" s="14"/>
    </row>
    <row r="23277" spans="7:7">
      <c r="G23277" s="14"/>
    </row>
    <row r="23278" spans="7:7">
      <c r="G23278" s="14"/>
    </row>
    <row r="23279" spans="7:7">
      <c r="G23279" s="14"/>
    </row>
    <row r="23280" spans="7:7">
      <c r="G23280" s="14"/>
    </row>
    <row r="23281" spans="7:7">
      <c r="G23281" s="14"/>
    </row>
    <row r="23282" spans="7:7">
      <c r="G23282" s="14"/>
    </row>
    <row r="23283" spans="7:7">
      <c r="G23283" s="14"/>
    </row>
    <row r="23284" spans="7:7">
      <c r="G23284" s="14"/>
    </row>
    <row r="23285" spans="7:7">
      <c r="G23285" s="14"/>
    </row>
    <row r="23286" spans="7:7">
      <c r="G23286" s="14"/>
    </row>
    <row r="23287" spans="7:7">
      <c r="G23287" s="14"/>
    </row>
    <row r="23288" spans="7:7">
      <c r="G23288" s="14"/>
    </row>
    <row r="23289" spans="7:7">
      <c r="G23289" s="14"/>
    </row>
    <row r="23290" spans="7:7">
      <c r="G23290" s="14"/>
    </row>
    <row r="23291" spans="7:7">
      <c r="G23291" s="14"/>
    </row>
    <row r="23292" spans="7:7">
      <c r="G23292" s="14"/>
    </row>
    <row r="23293" spans="7:7">
      <c r="G23293" s="14"/>
    </row>
    <row r="23294" spans="7:7">
      <c r="G23294" s="14"/>
    </row>
    <row r="23295" spans="7:7">
      <c r="G23295" s="14"/>
    </row>
    <row r="23296" spans="7:7">
      <c r="G23296" s="14"/>
    </row>
    <row r="23297" spans="7:7">
      <c r="G23297" s="14"/>
    </row>
    <row r="23298" spans="7:7">
      <c r="G23298" s="14"/>
    </row>
    <row r="23299" spans="7:7">
      <c r="G23299" s="14"/>
    </row>
    <row r="23300" spans="7:7">
      <c r="G23300" s="14"/>
    </row>
    <row r="23301" spans="7:7">
      <c r="G23301" s="14"/>
    </row>
    <row r="23302" spans="7:7">
      <c r="G23302" s="14"/>
    </row>
    <row r="23303" spans="7:7">
      <c r="G23303" s="14"/>
    </row>
    <row r="23304" spans="7:7">
      <c r="G23304" s="14"/>
    </row>
    <row r="23305" spans="7:7">
      <c r="G23305" s="14"/>
    </row>
    <row r="23306" spans="7:7">
      <c r="G23306" s="14"/>
    </row>
    <row r="23307" spans="7:7">
      <c r="G23307" s="14"/>
    </row>
    <row r="23308" spans="7:7">
      <c r="G23308" s="14"/>
    </row>
    <row r="23309" spans="7:7">
      <c r="G23309" s="14"/>
    </row>
    <row r="23310" spans="7:7">
      <c r="G23310" s="14"/>
    </row>
    <row r="23311" spans="7:7">
      <c r="G23311" s="14"/>
    </row>
    <row r="23312" spans="7:7">
      <c r="G23312" s="14"/>
    </row>
    <row r="23313" spans="7:7">
      <c r="G23313" s="14"/>
    </row>
    <row r="23314" spans="7:7">
      <c r="G23314" s="14"/>
    </row>
    <row r="23315" spans="7:7">
      <c r="G23315" s="14"/>
    </row>
    <row r="23316" spans="7:7">
      <c r="G23316" s="14"/>
    </row>
    <row r="23317" spans="7:7">
      <c r="G23317" s="14"/>
    </row>
    <row r="23318" spans="7:7">
      <c r="G23318" s="14"/>
    </row>
    <row r="23319" spans="7:7">
      <c r="G23319" s="14"/>
    </row>
    <row r="23320" spans="7:7">
      <c r="G23320" s="14"/>
    </row>
    <row r="23321" spans="7:7">
      <c r="G23321" s="14"/>
    </row>
    <row r="23322" spans="7:7">
      <c r="G23322" s="14"/>
    </row>
    <row r="23323" spans="7:7">
      <c r="G23323" s="14"/>
    </row>
    <row r="23324" spans="7:7">
      <c r="G23324" s="14"/>
    </row>
    <row r="23325" spans="7:7">
      <c r="G23325" s="14"/>
    </row>
    <row r="23326" spans="7:7">
      <c r="G23326" s="14"/>
    </row>
    <row r="23327" spans="7:7">
      <c r="G23327" s="14"/>
    </row>
    <row r="23328" spans="7:7">
      <c r="G23328" s="14"/>
    </row>
    <row r="23329" spans="7:7">
      <c r="G23329" s="14"/>
    </row>
    <row r="23330" spans="7:7">
      <c r="G23330" s="14"/>
    </row>
    <row r="23331" spans="7:7">
      <c r="G23331" s="14"/>
    </row>
    <row r="23332" spans="7:7">
      <c r="G23332" s="14"/>
    </row>
    <row r="23333" spans="7:7">
      <c r="G23333" s="14"/>
    </row>
    <row r="23334" spans="7:7">
      <c r="G23334" s="14"/>
    </row>
    <row r="23335" spans="7:7">
      <c r="G23335" s="14"/>
    </row>
    <row r="23336" spans="7:7">
      <c r="G23336" s="14"/>
    </row>
    <row r="23337" spans="7:7">
      <c r="G23337" s="14"/>
    </row>
    <row r="23338" spans="7:7">
      <c r="G23338" s="14"/>
    </row>
    <row r="23339" spans="7:7">
      <c r="G23339" s="14"/>
    </row>
    <row r="23340" spans="7:7">
      <c r="G23340" s="14"/>
    </row>
    <row r="23341" spans="7:7">
      <c r="G23341" s="14"/>
    </row>
    <row r="23342" spans="7:7">
      <c r="G23342" s="14"/>
    </row>
    <row r="23343" spans="7:7">
      <c r="G23343" s="14"/>
    </row>
    <row r="23344" spans="7:7">
      <c r="G23344" s="14"/>
    </row>
    <row r="23345" spans="7:7">
      <c r="G23345" s="14"/>
    </row>
    <row r="23346" spans="7:7">
      <c r="G23346" s="14"/>
    </row>
    <row r="23347" spans="7:7">
      <c r="G23347" s="14"/>
    </row>
    <row r="23348" spans="7:7">
      <c r="G23348" s="14"/>
    </row>
    <row r="23349" spans="7:7">
      <c r="G23349" s="14"/>
    </row>
    <row r="23350" spans="7:7">
      <c r="G23350" s="14"/>
    </row>
    <row r="23351" spans="7:7">
      <c r="G23351" s="14"/>
    </row>
    <row r="23352" spans="7:7">
      <c r="G23352" s="14"/>
    </row>
    <row r="23353" spans="7:7">
      <c r="G23353" s="14"/>
    </row>
    <row r="23354" spans="7:7">
      <c r="G23354" s="14"/>
    </row>
    <row r="23355" spans="7:7">
      <c r="G23355" s="14"/>
    </row>
    <row r="23356" spans="7:7">
      <c r="G23356" s="14"/>
    </row>
    <row r="23357" spans="7:7">
      <c r="G23357" s="14"/>
    </row>
    <row r="23358" spans="7:7">
      <c r="G23358" s="14"/>
    </row>
    <row r="23359" spans="7:7">
      <c r="G23359" s="14"/>
    </row>
    <row r="23360" spans="7:7">
      <c r="G23360" s="14"/>
    </row>
    <row r="23361" spans="7:7">
      <c r="G23361" s="14"/>
    </row>
    <row r="23362" spans="7:7">
      <c r="G23362" s="14"/>
    </row>
    <row r="23363" spans="7:7">
      <c r="G23363" s="14"/>
    </row>
    <row r="23364" spans="7:7">
      <c r="G23364" s="14"/>
    </row>
    <row r="23365" spans="7:7">
      <c r="G23365" s="14"/>
    </row>
    <row r="23366" spans="7:7">
      <c r="G23366" s="14"/>
    </row>
    <row r="23367" spans="7:7">
      <c r="G23367" s="14"/>
    </row>
    <row r="23368" spans="7:7">
      <c r="G23368" s="14"/>
    </row>
    <row r="23369" spans="7:7">
      <c r="G23369" s="14"/>
    </row>
    <row r="23370" spans="7:7">
      <c r="G23370" s="14"/>
    </row>
    <row r="23371" spans="7:7">
      <c r="G23371" s="14"/>
    </row>
    <row r="23372" spans="7:7">
      <c r="G23372" s="14"/>
    </row>
    <row r="23373" spans="7:7">
      <c r="G23373" s="14"/>
    </row>
    <row r="23374" spans="7:7">
      <c r="G23374" s="14"/>
    </row>
    <row r="23375" spans="7:7">
      <c r="G23375" s="14"/>
    </row>
    <row r="23376" spans="7:7">
      <c r="G23376" s="14"/>
    </row>
    <row r="23377" spans="7:7">
      <c r="G23377" s="14"/>
    </row>
    <row r="23378" spans="7:7">
      <c r="G23378" s="14"/>
    </row>
    <row r="23379" spans="7:7">
      <c r="G23379" s="14"/>
    </row>
    <row r="23380" spans="7:7">
      <c r="G23380" s="14"/>
    </row>
    <row r="23381" spans="7:7">
      <c r="G23381" s="14"/>
    </row>
    <row r="23382" spans="7:7">
      <c r="G23382" s="14"/>
    </row>
    <row r="23383" spans="7:7">
      <c r="G23383" s="14"/>
    </row>
    <row r="23384" spans="7:7">
      <c r="G23384" s="14"/>
    </row>
    <row r="23385" spans="7:7">
      <c r="G23385" s="14"/>
    </row>
    <row r="23386" spans="7:7">
      <c r="G23386" s="14"/>
    </row>
    <row r="23387" spans="7:7">
      <c r="G23387" s="14"/>
    </row>
    <row r="23388" spans="7:7">
      <c r="G23388" s="14"/>
    </row>
    <row r="23389" spans="7:7">
      <c r="G23389" s="14"/>
    </row>
    <row r="23390" spans="7:7">
      <c r="G23390" s="14"/>
    </row>
    <row r="23391" spans="7:7">
      <c r="G23391" s="14"/>
    </row>
    <row r="23392" spans="7:7">
      <c r="G23392" s="14"/>
    </row>
    <row r="23393" spans="7:7">
      <c r="G23393" s="14"/>
    </row>
    <row r="23394" spans="7:7">
      <c r="G23394" s="14"/>
    </row>
    <row r="23395" spans="7:7">
      <c r="G23395" s="14"/>
    </row>
    <row r="23396" spans="7:7">
      <c r="G23396" s="14"/>
    </row>
    <row r="23397" spans="7:7">
      <c r="G23397" s="14"/>
    </row>
    <row r="23398" spans="7:7">
      <c r="G23398" s="14"/>
    </row>
    <row r="23399" spans="7:7">
      <c r="G23399" s="14"/>
    </row>
    <row r="23400" spans="7:7">
      <c r="G23400" s="14"/>
    </row>
    <row r="23401" spans="7:7">
      <c r="G23401" s="14"/>
    </row>
    <row r="23402" spans="7:7">
      <c r="G23402" s="14"/>
    </row>
    <row r="23403" spans="7:7">
      <c r="G23403" s="14"/>
    </row>
    <row r="23404" spans="7:7">
      <c r="G23404" s="14"/>
    </row>
    <row r="23405" spans="7:7">
      <c r="G23405" s="14"/>
    </row>
    <row r="23406" spans="7:7">
      <c r="G23406" s="14"/>
    </row>
    <row r="23407" spans="7:7">
      <c r="G23407" s="14"/>
    </row>
    <row r="23408" spans="7:7">
      <c r="G23408" s="14"/>
    </row>
    <row r="23409" spans="7:7">
      <c r="G23409" s="14"/>
    </row>
    <row r="23410" spans="7:7">
      <c r="G23410" s="14"/>
    </row>
    <row r="23411" spans="7:7">
      <c r="G23411" s="14"/>
    </row>
    <row r="23412" spans="7:7">
      <c r="G23412" s="14"/>
    </row>
    <row r="23413" spans="7:7">
      <c r="G23413" s="14"/>
    </row>
    <row r="23414" spans="7:7">
      <c r="G23414" s="14"/>
    </row>
    <row r="23415" spans="7:7">
      <c r="G23415" s="14"/>
    </row>
    <row r="23416" spans="7:7">
      <c r="G23416" s="14"/>
    </row>
    <row r="23417" spans="7:7">
      <c r="G23417" s="14"/>
    </row>
    <row r="23418" spans="7:7">
      <c r="G23418" s="14"/>
    </row>
    <row r="23419" spans="7:7">
      <c r="G23419" s="14"/>
    </row>
    <row r="23420" spans="7:7">
      <c r="G23420" s="14"/>
    </row>
    <row r="23421" spans="7:7">
      <c r="G23421" s="14"/>
    </row>
    <row r="23422" spans="7:7">
      <c r="G23422" s="14"/>
    </row>
    <row r="23423" spans="7:7">
      <c r="G23423" s="14"/>
    </row>
    <row r="23424" spans="7:7">
      <c r="G23424" s="14"/>
    </row>
    <row r="23425" spans="7:7">
      <c r="G23425" s="14"/>
    </row>
    <row r="23426" spans="7:7">
      <c r="G23426" s="14"/>
    </row>
    <row r="23427" spans="7:7">
      <c r="G23427" s="14"/>
    </row>
    <row r="23428" spans="7:7">
      <c r="G23428" s="14"/>
    </row>
    <row r="23429" spans="7:7">
      <c r="G23429" s="14"/>
    </row>
    <row r="23430" spans="7:7">
      <c r="G23430" s="14"/>
    </row>
    <row r="23431" spans="7:7">
      <c r="G23431" s="14"/>
    </row>
    <row r="23432" spans="7:7">
      <c r="G23432" s="14"/>
    </row>
    <row r="23433" spans="7:7">
      <c r="G23433" s="14"/>
    </row>
    <row r="23434" spans="7:7">
      <c r="G23434" s="14"/>
    </row>
    <row r="23435" spans="7:7">
      <c r="G23435" s="14"/>
    </row>
    <row r="23436" spans="7:7">
      <c r="G23436" s="14"/>
    </row>
    <row r="23437" spans="7:7">
      <c r="G23437" s="14"/>
    </row>
    <row r="23438" spans="7:7">
      <c r="G23438" s="14"/>
    </row>
    <row r="23439" spans="7:7">
      <c r="G23439" s="14"/>
    </row>
    <row r="23440" spans="7:7">
      <c r="G23440" s="14"/>
    </row>
    <row r="23441" spans="7:7">
      <c r="G23441" s="14"/>
    </row>
    <row r="23442" spans="7:7">
      <c r="G23442" s="14"/>
    </row>
    <row r="23443" spans="7:7">
      <c r="G23443" s="14"/>
    </row>
    <row r="23444" spans="7:7">
      <c r="G23444" s="14"/>
    </row>
    <row r="23445" spans="7:7">
      <c r="G23445" s="14"/>
    </row>
    <row r="23446" spans="7:7">
      <c r="G23446" s="14"/>
    </row>
    <row r="23447" spans="7:7">
      <c r="G23447" s="14"/>
    </row>
    <row r="23448" spans="7:7">
      <c r="G23448" s="14"/>
    </row>
    <row r="23449" spans="7:7">
      <c r="G23449" s="14"/>
    </row>
    <row r="23450" spans="7:7">
      <c r="G23450" s="14"/>
    </row>
    <row r="23451" spans="7:7">
      <c r="G23451" s="14"/>
    </row>
    <row r="23452" spans="7:7">
      <c r="G23452" s="14"/>
    </row>
    <row r="23453" spans="7:7">
      <c r="G23453" s="14"/>
    </row>
    <row r="23454" spans="7:7">
      <c r="G23454" s="14"/>
    </row>
    <row r="23455" spans="7:7">
      <c r="G23455" s="14"/>
    </row>
    <row r="23456" spans="7:7">
      <c r="G23456" s="14"/>
    </row>
    <row r="23457" spans="7:7">
      <c r="G23457" s="14"/>
    </row>
    <row r="23458" spans="7:7">
      <c r="G23458" s="14"/>
    </row>
    <row r="23459" spans="7:7">
      <c r="G23459" s="14"/>
    </row>
    <row r="23460" spans="7:7">
      <c r="G23460" s="14"/>
    </row>
    <row r="23461" spans="7:7">
      <c r="G23461" s="14"/>
    </row>
    <row r="23462" spans="7:7">
      <c r="G23462" s="14"/>
    </row>
    <row r="23463" spans="7:7">
      <c r="G23463" s="14"/>
    </row>
    <row r="23464" spans="7:7">
      <c r="G23464" s="14"/>
    </row>
    <row r="23465" spans="7:7">
      <c r="G23465" s="14"/>
    </row>
    <row r="23466" spans="7:7">
      <c r="G23466" s="14"/>
    </row>
    <row r="23467" spans="7:7">
      <c r="G23467" s="14"/>
    </row>
    <row r="23468" spans="7:7">
      <c r="G23468" s="14"/>
    </row>
    <row r="23469" spans="7:7">
      <c r="G23469" s="14"/>
    </row>
    <row r="23470" spans="7:7">
      <c r="G23470" s="14"/>
    </row>
    <row r="23471" spans="7:7">
      <c r="G23471" s="14"/>
    </row>
    <row r="23472" spans="7:7">
      <c r="G23472" s="14"/>
    </row>
    <row r="23473" spans="7:7">
      <c r="G23473" s="14"/>
    </row>
    <row r="23474" spans="7:7">
      <c r="G23474" s="14"/>
    </row>
    <row r="23475" spans="7:7">
      <c r="G23475" s="14"/>
    </row>
    <row r="23476" spans="7:7">
      <c r="G23476" s="14"/>
    </row>
    <row r="23477" spans="7:7">
      <c r="G23477" s="14"/>
    </row>
    <row r="23478" spans="7:7">
      <c r="G23478" s="14"/>
    </row>
    <row r="23479" spans="7:7">
      <c r="G23479" s="14"/>
    </row>
    <row r="23480" spans="7:7">
      <c r="G23480" s="14"/>
    </row>
    <row r="23481" spans="7:7">
      <c r="G23481" s="14"/>
    </row>
    <row r="23482" spans="7:7">
      <c r="G23482" s="14"/>
    </row>
    <row r="23483" spans="7:7">
      <c r="G23483" s="14"/>
    </row>
    <row r="23484" spans="7:7">
      <c r="G23484" s="14"/>
    </row>
    <row r="23485" spans="7:7">
      <c r="G23485" s="14"/>
    </row>
    <row r="23486" spans="7:7">
      <c r="G23486" s="14"/>
    </row>
    <row r="23487" spans="7:7">
      <c r="G23487" s="14"/>
    </row>
    <row r="23488" spans="7:7">
      <c r="G23488" s="14"/>
    </row>
    <row r="23489" spans="7:7">
      <c r="G23489" s="14"/>
    </row>
    <row r="23490" spans="7:7">
      <c r="G23490" s="14"/>
    </row>
    <row r="23491" spans="7:7">
      <c r="G23491" s="14"/>
    </row>
    <row r="23492" spans="7:7">
      <c r="G23492" s="14"/>
    </row>
    <row r="23493" spans="7:7">
      <c r="G23493" s="14"/>
    </row>
    <row r="23494" spans="7:7">
      <c r="G23494" s="14"/>
    </row>
    <row r="23495" spans="7:7">
      <c r="G23495" s="14"/>
    </row>
    <row r="23496" spans="7:7">
      <c r="G23496" s="14"/>
    </row>
    <row r="23497" spans="7:7">
      <c r="G23497" s="14"/>
    </row>
    <row r="23498" spans="7:7">
      <c r="G23498" s="14"/>
    </row>
    <row r="23499" spans="7:7">
      <c r="G23499" s="14"/>
    </row>
    <row r="23500" spans="7:7">
      <c r="G23500" s="14"/>
    </row>
    <row r="23501" spans="7:7">
      <c r="G23501" s="14"/>
    </row>
    <row r="23502" spans="7:7">
      <c r="G23502" s="14"/>
    </row>
    <row r="23503" spans="7:7">
      <c r="G23503" s="14"/>
    </row>
    <row r="23504" spans="7:7">
      <c r="G23504" s="14"/>
    </row>
    <row r="23505" spans="7:7">
      <c r="G23505" s="14"/>
    </row>
    <row r="23506" spans="7:7">
      <c r="G23506" s="14"/>
    </row>
    <row r="23507" spans="7:7">
      <c r="G23507" s="14"/>
    </row>
    <row r="23508" spans="7:7">
      <c r="G23508" s="14"/>
    </row>
    <row r="23509" spans="7:7">
      <c r="G23509" s="14"/>
    </row>
    <row r="23510" spans="7:7">
      <c r="G23510" s="14"/>
    </row>
    <row r="23511" spans="7:7">
      <c r="G23511" s="14"/>
    </row>
    <row r="23512" spans="7:7">
      <c r="G23512" s="14"/>
    </row>
    <row r="23513" spans="7:7">
      <c r="G23513" s="14"/>
    </row>
    <row r="23514" spans="7:7">
      <c r="G23514" s="14"/>
    </row>
    <row r="23515" spans="7:7">
      <c r="G23515" s="14"/>
    </row>
    <row r="23516" spans="7:7">
      <c r="G23516" s="14"/>
    </row>
    <row r="23517" spans="7:7">
      <c r="G23517" s="14"/>
    </row>
    <row r="23518" spans="7:7">
      <c r="G23518" s="14"/>
    </row>
    <row r="23519" spans="7:7">
      <c r="G23519" s="14"/>
    </row>
    <row r="23520" spans="7:7">
      <c r="G23520" s="14"/>
    </row>
    <row r="23521" spans="7:7">
      <c r="G23521" s="14"/>
    </row>
    <row r="23522" spans="7:7">
      <c r="G23522" s="14"/>
    </row>
    <row r="23523" spans="7:7">
      <c r="G23523" s="14"/>
    </row>
    <row r="23524" spans="7:7">
      <c r="G23524" s="14"/>
    </row>
    <row r="23525" spans="7:7">
      <c r="G23525" s="14"/>
    </row>
    <row r="23526" spans="7:7">
      <c r="G23526" s="14"/>
    </row>
    <row r="23527" spans="7:7">
      <c r="G23527" s="14"/>
    </row>
    <row r="23528" spans="7:7">
      <c r="G23528" s="14"/>
    </row>
    <row r="23529" spans="7:7">
      <c r="G23529" s="14"/>
    </row>
    <row r="23530" spans="7:7">
      <c r="G23530" s="14"/>
    </row>
    <row r="23531" spans="7:7">
      <c r="G23531" s="14"/>
    </row>
    <row r="23532" spans="7:7">
      <c r="G23532" s="14"/>
    </row>
    <row r="23533" spans="7:7">
      <c r="G23533" s="14"/>
    </row>
    <row r="23534" spans="7:7">
      <c r="G23534" s="14"/>
    </row>
    <row r="23535" spans="7:7">
      <c r="G23535" s="14"/>
    </row>
    <row r="23536" spans="7:7">
      <c r="G23536" s="14"/>
    </row>
    <row r="23537" spans="7:7">
      <c r="G23537" s="14"/>
    </row>
    <row r="23538" spans="7:7">
      <c r="G23538" s="14"/>
    </row>
    <row r="23539" spans="7:7">
      <c r="G23539" s="14"/>
    </row>
    <row r="23540" spans="7:7">
      <c r="G23540" s="14"/>
    </row>
    <row r="23541" spans="7:7">
      <c r="G23541" s="14"/>
    </row>
    <row r="23542" spans="7:7">
      <c r="G23542" s="14"/>
    </row>
    <row r="23543" spans="7:7">
      <c r="G23543" s="14"/>
    </row>
    <row r="23544" spans="7:7">
      <c r="G23544" s="14"/>
    </row>
    <row r="23545" spans="7:7">
      <c r="G23545" s="14"/>
    </row>
    <row r="23546" spans="7:7">
      <c r="G23546" s="14"/>
    </row>
    <row r="23547" spans="7:7">
      <c r="G23547" s="14"/>
    </row>
    <row r="23548" spans="7:7">
      <c r="G23548" s="14"/>
    </row>
    <row r="23549" spans="7:7">
      <c r="G23549" s="14"/>
    </row>
    <row r="23550" spans="7:7">
      <c r="G23550" s="14"/>
    </row>
    <row r="23551" spans="7:7">
      <c r="G23551" s="14"/>
    </row>
    <row r="23552" spans="7:7">
      <c r="G23552" s="14"/>
    </row>
    <row r="23553" spans="7:7">
      <c r="G23553" s="14"/>
    </row>
    <row r="23554" spans="7:7">
      <c r="G23554" s="14"/>
    </row>
    <row r="23555" spans="7:7">
      <c r="G23555" s="14"/>
    </row>
    <row r="23556" spans="7:7">
      <c r="G23556" s="14"/>
    </row>
    <row r="23557" spans="7:7">
      <c r="G23557" s="14"/>
    </row>
    <row r="23558" spans="7:7">
      <c r="G23558" s="14"/>
    </row>
    <row r="23559" spans="7:7">
      <c r="G23559" s="14"/>
    </row>
    <row r="23560" spans="7:7">
      <c r="G23560" s="14"/>
    </row>
    <row r="23561" spans="7:7">
      <c r="G23561" s="14"/>
    </row>
    <row r="23562" spans="7:7">
      <c r="G23562" s="14"/>
    </row>
    <row r="23563" spans="7:7">
      <c r="G23563" s="14"/>
    </row>
    <row r="23564" spans="7:7">
      <c r="G23564" s="14"/>
    </row>
    <row r="23565" spans="7:7">
      <c r="G23565" s="14"/>
    </row>
    <row r="23566" spans="7:7">
      <c r="G23566" s="14"/>
    </row>
    <row r="23567" spans="7:7">
      <c r="G23567" s="14"/>
    </row>
    <row r="23568" spans="7:7">
      <c r="G23568" s="14"/>
    </row>
    <row r="23569" spans="7:7">
      <c r="G23569" s="14"/>
    </row>
    <row r="23570" spans="7:7">
      <c r="G23570" s="14"/>
    </row>
    <row r="23571" spans="7:7">
      <c r="G23571" s="14"/>
    </row>
    <row r="23572" spans="7:7">
      <c r="G23572" s="14"/>
    </row>
    <row r="23573" spans="7:7">
      <c r="G23573" s="14"/>
    </row>
    <row r="23574" spans="7:7">
      <c r="G23574" s="14"/>
    </row>
    <row r="23575" spans="7:7">
      <c r="G23575" s="14"/>
    </row>
    <row r="23576" spans="7:7">
      <c r="G23576" s="14"/>
    </row>
    <row r="23577" spans="7:7">
      <c r="G23577" s="14"/>
    </row>
    <row r="23578" spans="7:7">
      <c r="G23578" s="14"/>
    </row>
    <row r="23579" spans="7:7">
      <c r="G23579" s="14"/>
    </row>
    <row r="23580" spans="7:7">
      <c r="G23580" s="14"/>
    </row>
    <row r="23581" spans="7:7">
      <c r="G23581" s="14"/>
    </row>
    <row r="23582" spans="7:7">
      <c r="G23582" s="14"/>
    </row>
    <row r="23583" spans="7:7">
      <c r="G23583" s="14"/>
    </row>
    <row r="23584" spans="7:7">
      <c r="G23584" s="14"/>
    </row>
    <row r="23585" spans="7:7">
      <c r="G23585" s="14"/>
    </row>
    <row r="23586" spans="7:7">
      <c r="G23586" s="14"/>
    </row>
    <row r="23587" spans="7:7">
      <c r="G23587" s="14"/>
    </row>
    <row r="23588" spans="7:7">
      <c r="G23588" s="14"/>
    </row>
    <row r="23589" spans="7:7">
      <c r="G23589" s="14"/>
    </row>
    <row r="23590" spans="7:7">
      <c r="G23590" s="14"/>
    </row>
    <row r="23591" spans="7:7">
      <c r="G23591" s="14"/>
    </row>
    <row r="23592" spans="7:7">
      <c r="G23592" s="14"/>
    </row>
    <row r="23593" spans="7:7">
      <c r="G23593" s="14"/>
    </row>
    <row r="23594" spans="7:7">
      <c r="G23594" s="14"/>
    </row>
    <row r="23595" spans="7:7">
      <c r="G23595" s="14"/>
    </row>
    <row r="23596" spans="7:7">
      <c r="G23596" s="14"/>
    </row>
    <row r="23597" spans="7:7">
      <c r="G23597" s="14"/>
    </row>
    <row r="23598" spans="7:7">
      <c r="G23598" s="14"/>
    </row>
    <row r="23599" spans="7:7">
      <c r="G23599" s="14"/>
    </row>
    <row r="23600" spans="7:7">
      <c r="G23600" s="14"/>
    </row>
    <row r="23601" spans="7:7">
      <c r="G23601" s="14"/>
    </row>
    <row r="23602" spans="7:7">
      <c r="G23602" s="14"/>
    </row>
    <row r="23603" spans="7:7">
      <c r="G23603" s="14"/>
    </row>
    <row r="23604" spans="7:7">
      <c r="G23604" s="14"/>
    </row>
    <row r="23605" spans="7:7">
      <c r="G23605" s="14"/>
    </row>
    <row r="23606" spans="7:7">
      <c r="G23606" s="14"/>
    </row>
    <row r="23607" spans="7:7">
      <c r="G23607" s="14"/>
    </row>
    <row r="23608" spans="7:7">
      <c r="G23608" s="14"/>
    </row>
    <row r="23609" spans="7:7">
      <c r="G23609" s="14"/>
    </row>
    <row r="23610" spans="7:7">
      <c r="G23610" s="14"/>
    </row>
    <row r="23611" spans="7:7">
      <c r="G23611" s="14"/>
    </row>
    <row r="23612" spans="7:7">
      <c r="G23612" s="14"/>
    </row>
    <row r="23613" spans="7:7">
      <c r="G23613" s="14"/>
    </row>
    <row r="23614" spans="7:7">
      <c r="G23614" s="14"/>
    </row>
    <row r="23615" spans="7:7">
      <c r="G23615" s="14"/>
    </row>
    <row r="23616" spans="7:7">
      <c r="G23616" s="14"/>
    </row>
    <row r="23617" spans="7:7">
      <c r="G23617" s="14"/>
    </row>
    <row r="23618" spans="7:7">
      <c r="G23618" s="14"/>
    </row>
    <row r="23619" spans="7:7">
      <c r="G23619" s="14"/>
    </row>
    <row r="23620" spans="7:7">
      <c r="G23620" s="14"/>
    </row>
    <row r="23621" spans="7:7">
      <c r="G23621" s="14"/>
    </row>
    <row r="23622" spans="7:7">
      <c r="G23622" s="14"/>
    </row>
    <row r="23623" spans="7:7">
      <c r="G23623" s="14"/>
    </row>
    <row r="23624" spans="7:7">
      <c r="G23624" s="14"/>
    </row>
    <row r="23625" spans="7:7">
      <c r="G23625" s="14"/>
    </row>
    <row r="23626" spans="7:7">
      <c r="G23626" s="14"/>
    </row>
    <row r="23627" spans="7:7">
      <c r="G23627" s="14"/>
    </row>
    <row r="23628" spans="7:7">
      <c r="G23628" s="14"/>
    </row>
    <row r="23629" spans="7:7">
      <c r="G23629" s="14"/>
    </row>
    <row r="23630" spans="7:7">
      <c r="G23630" s="14"/>
    </row>
    <row r="23631" spans="7:7">
      <c r="G23631" s="14"/>
    </row>
    <row r="23632" spans="7:7">
      <c r="G23632" s="14"/>
    </row>
    <row r="23633" spans="7:7">
      <c r="G23633" s="14"/>
    </row>
    <row r="23634" spans="7:7">
      <c r="G23634" s="14"/>
    </row>
    <row r="23635" spans="7:7">
      <c r="G23635" s="14"/>
    </row>
    <row r="23636" spans="7:7">
      <c r="G23636" s="14"/>
    </row>
    <row r="23637" spans="7:7">
      <c r="G23637" s="14"/>
    </row>
    <row r="23638" spans="7:7">
      <c r="G23638" s="14"/>
    </row>
    <row r="23639" spans="7:7">
      <c r="G23639" s="14"/>
    </row>
    <row r="23640" spans="7:7">
      <c r="G23640" s="14"/>
    </row>
    <row r="23641" spans="7:7">
      <c r="G23641" s="14"/>
    </row>
    <row r="23642" spans="7:7">
      <c r="G23642" s="14"/>
    </row>
    <row r="23643" spans="7:7">
      <c r="G23643" s="14"/>
    </row>
    <row r="23644" spans="7:7">
      <c r="G23644" s="14"/>
    </row>
    <row r="23645" spans="7:7">
      <c r="G23645" s="14"/>
    </row>
    <row r="23646" spans="7:7">
      <c r="G23646" s="14"/>
    </row>
    <row r="23647" spans="7:7">
      <c r="G23647" s="14"/>
    </row>
    <row r="23648" spans="7:7">
      <c r="G23648" s="14"/>
    </row>
    <row r="23649" spans="7:7">
      <c r="G23649" s="14"/>
    </row>
    <row r="23650" spans="7:7">
      <c r="G23650" s="14"/>
    </row>
    <row r="23651" spans="7:7">
      <c r="G23651" s="14"/>
    </row>
    <row r="23652" spans="7:7">
      <c r="G23652" s="14"/>
    </row>
    <row r="23653" spans="7:7">
      <c r="G23653" s="14"/>
    </row>
    <row r="23654" spans="7:7">
      <c r="G23654" s="14"/>
    </row>
    <row r="23655" spans="7:7">
      <c r="G23655" s="14"/>
    </row>
    <row r="23656" spans="7:7">
      <c r="G23656" s="14"/>
    </row>
    <row r="23657" spans="7:7">
      <c r="G23657" s="14"/>
    </row>
    <row r="23658" spans="7:7">
      <c r="G23658" s="14"/>
    </row>
    <row r="23659" spans="7:7">
      <c r="G23659" s="14"/>
    </row>
    <row r="23660" spans="7:7">
      <c r="G23660" s="14"/>
    </row>
    <row r="23661" spans="7:7">
      <c r="G23661" s="14"/>
    </row>
    <row r="23662" spans="7:7">
      <c r="G23662" s="14"/>
    </row>
    <row r="23663" spans="7:7">
      <c r="G23663" s="14"/>
    </row>
    <row r="23664" spans="7:7">
      <c r="G23664" s="14"/>
    </row>
    <row r="23665" spans="7:7">
      <c r="G23665" s="14"/>
    </row>
    <row r="23666" spans="7:7">
      <c r="G23666" s="14"/>
    </row>
    <row r="23667" spans="7:7">
      <c r="G23667" s="14"/>
    </row>
    <row r="23668" spans="7:7">
      <c r="G23668" s="14"/>
    </row>
    <row r="23669" spans="7:7">
      <c r="G23669" s="14"/>
    </row>
    <row r="23670" spans="7:7">
      <c r="G23670" s="14"/>
    </row>
    <row r="23671" spans="7:7">
      <c r="G23671" s="14"/>
    </row>
    <row r="23672" spans="7:7">
      <c r="G23672" s="14"/>
    </row>
    <row r="23673" spans="7:7">
      <c r="G23673" s="14"/>
    </row>
    <row r="23674" spans="7:7">
      <c r="G23674" s="14"/>
    </row>
    <row r="23675" spans="7:7">
      <c r="G23675" s="14"/>
    </row>
    <row r="23676" spans="7:7">
      <c r="G23676" s="14"/>
    </row>
    <row r="23677" spans="7:7">
      <c r="G23677" s="14"/>
    </row>
    <row r="23678" spans="7:7">
      <c r="G23678" s="14"/>
    </row>
    <row r="23679" spans="7:7">
      <c r="G23679" s="14"/>
    </row>
    <row r="23680" spans="7:7">
      <c r="G23680" s="14"/>
    </row>
    <row r="23681" spans="7:7">
      <c r="G23681" s="14"/>
    </row>
    <row r="23682" spans="7:7">
      <c r="G23682" s="14"/>
    </row>
    <row r="23683" spans="7:7">
      <c r="G23683" s="14"/>
    </row>
    <row r="23684" spans="7:7">
      <c r="G23684" s="14"/>
    </row>
    <row r="23685" spans="7:7">
      <c r="G23685" s="14"/>
    </row>
    <row r="23686" spans="7:7">
      <c r="G23686" s="14"/>
    </row>
    <row r="23687" spans="7:7">
      <c r="G23687" s="14"/>
    </row>
    <row r="23688" spans="7:7">
      <c r="G23688" s="14"/>
    </row>
    <row r="23689" spans="7:7">
      <c r="G23689" s="14"/>
    </row>
    <row r="23690" spans="7:7">
      <c r="G23690" s="14"/>
    </row>
    <row r="23691" spans="7:7">
      <c r="G23691" s="14"/>
    </row>
    <row r="23692" spans="7:7">
      <c r="G23692" s="14"/>
    </row>
    <row r="23693" spans="7:7">
      <c r="G23693" s="14"/>
    </row>
    <row r="23694" spans="7:7">
      <c r="G23694" s="14"/>
    </row>
    <row r="23695" spans="7:7">
      <c r="G23695" s="14"/>
    </row>
    <row r="23696" spans="7:7">
      <c r="G23696" s="14"/>
    </row>
    <row r="23697" spans="7:7">
      <c r="G23697" s="14"/>
    </row>
    <row r="23698" spans="7:7">
      <c r="G23698" s="14"/>
    </row>
    <row r="23699" spans="7:7">
      <c r="G23699" s="14"/>
    </row>
    <row r="23700" spans="7:7">
      <c r="G23700" s="14"/>
    </row>
    <row r="23701" spans="7:7">
      <c r="G23701" s="14"/>
    </row>
    <row r="23702" spans="7:7">
      <c r="G23702" s="14"/>
    </row>
    <row r="23703" spans="7:7">
      <c r="G23703" s="14"/>
    </row>
    <row r="23704" spans="7:7">
      <c r="G23704" s="14"/>
    </row>
    <row r="23705" spans="7:7">
      <c r="G23705" s="14"/>
    </row>
    <row r="23706" spans="7:7">
      <c r="G23706" s="14"/>
    </row>
    <row r="23707" spans="7:7">
      <c r="G23707" s="14"/>
    </row>
    <row r="23708" spans="7:7">
      <c r="G23708" s="14"/>
    </row>
    <row r="23709" spans="7:7">
      <c r="G23709" s="14"/>
    </row>
    <row r="23710" spans="7:7">
      <c r="G23710" s="14"/>
    </row>
    <row r="23711" spans="7:7">
      <c r="G23711" s="14"/>
    </row>
    <row r="23712" spans="7:7">
      <c r="G23712" s="14"/>
    </row>
    <row r="23713" spans="7:7">
      <c r="G23713" s="14"/>
    </row>
    <row r="23714" spans="7:7">
      <c r="G23714" s="14"/>
    </row>
    <row r="23715" spans="7:7">
      <c r="G23715" s="14"/>
    </row>
    <row r="23716" spans="7:7">
      <c r="G23716" s="14"/>
    </row>
    <row r="23717" spans="7:7">
      <c r="G23717" s="14"/>
    </row>
    <row r="23718" spans="7:7">
      <c r="G23718" s="14"/>
    </row>
    <row r="23719" spans="7:7">
      <c r="G23719" s="14"/>
    </row>
    <row r="23720" spans="7:7">
      <c r="G23720" s="14"/>
    </row>
    <row r="23721" spans="7:7">
      <c r="G23721" s="14"/>
    </row>
    <row r="23722" spans="7:7">
      <c r="G23722" s="14"/>
    </row>
    <row r="23723" spans="7:7">
      <c r="G23723" s="14"/>
    </row>
    <row r="23724" spans="7:7">
      <c r="G23724" s="14"/>
    </row>
    <row r="23725" spans="7:7">
      <c r="G23725" s="14"/>
    </row>
    <row r="23726" spans="7:7">
      <c r="G23726" s="14"/>
    </row>
    <row r="23727" spans="7:7">
      <c r="G23727" s="14"/>
    </row>
    <row r="23728" spans="7:7">
      <c r="G23728" s="14"/>
    </row>
    <row r="23729" spans="7:7">
      <c r="G23729" s="14"/>
    </row>
    <row r="23730" spans="7:7">
      <c r="G23730" s="14"/>
    </row>
    <row r="23731" spans="7:7">
      <c r="G23731" s="14"/>
    </row>
    <row r="23732" spans="7:7">
      <c r="G23732" s="14"/>
    </row>
    <row r="23733" spans="7:7">
      <c r="G23733" s="14"/>
    </row>
    <row r="23734" spans="7:7">
      <c r="G23734" s="14"/>
    </row>
    <row r="23735" spans="7:7">
      <c r="G23735" s="14"/>
    </row>
    <row r="23736" spans="7:7">
      <c r="G23736" s="14"/>
    </row>
    <row r="23737" spans="7:7">
      <c r="G23737" s="14"/>
    </row>
    <row r="23738" spans="7:7">
      <c r="G23738" s="14"/>
    </row>
    <row r="23739" spans="7:7">
      <c r="G23739" s="14"/>
    </row>
    <row r="23740" spans="7:7">
      <c r="G23740" s="14"/>
    </row>
    <row r="23741" spans="7:7">
      <c r="G23741" s="14"/>
    </row>
    <row r="23742" spans="7:7">
      <c r="G23742" s="14"/>
    </row>
    <row r="23743" spans="7:7">
      <c r="G23743" s="14"/>
    </row>
    <row r="23744" spans="7:7">
      <c r="G23744" s="14"/>
    </row>
    <row r="23745" spans="7:7">
      <c r="G23745" s="14"/>
    </row>
    <row r="23746" spans="7:7">
      <c r="G23746" s="14"/>
    </row>
    <row r="23747" spans="7:7">
      <c r="G23747" s="14"/>
    </row>
    <row r="23748" spans="7:7">
      <c r="G23748" s="14"/>
    </row>
    <row r="23749" spans="7:7">
      <c r="G23749" s="14"/>
    </row>
    <row r="23750" spans="7:7">
      <c r="G23750" s="14"/>
    </row>
    <row r="23751" spans="7:7">
      <c r="G23751" s="14"/>
    </row>
    <row r="23752" spans="7:7">
      <c r="G23752" s="14"/>
    </row>
    <row r="23753" spans="7:7">
      <c r="G23753" s="14"/>
    </row>
    <row r="23754" spans="7:7">
      <c r="G23754" s="14"/>
    </row>
    <row r="23755" spans="7:7">
      <c r="G23755" s="14"/>
    </row>
    <row r="23756" spans="7:7">
      <c r="G23756" s="14"/>
    </row>
    <row r="23757" spans="7:7">
      <c r="G23757" s="14"/>
    </row>
    <row r="23758" spans="7:7">
      <c r="G23758" s="14"/>
    </row>
    <row r="23759" spans="7:7">
      <c r="G23759" s="14"/>
    </row>
    <row r="23760" spans="7:7">
      <c r="G23760" s="14"/>
    </row>
    <row r="23761" spans="7:7">
      <c r="G23761" s="14"/>
    </row>
    <row r="23762" spans="7:7">
      <c r="G23762" s="14"/>
    </row>
    <row r="23763" spans="7:7">
      <c r="G23763" s="14"/>
    </row>
    <row r="23764" spans="7:7">
      <c r="G23764" s="14"/>
    </row>
    <row r="23765" spans="7:7">
      <c r="G23765" s="14"/>
    </row>
    <row r="23766" spans="7:7">
      <c r="G23766" s="14"/>
    </row>
    <row r="23767" spans="7:7">
      <c r="G23767" s="14"/>
    </row>
    <row r="23768" spans="7:7">
      <c r="G23768" s="14"/>
    </row>
    <row r="23769" spans="7:7">
      <c r="G23769" s="14"/>
    </row>
    <row r="23770" spans="7:7">
      <c r="G23770" s="14"/>
    </row>
    <row r="23771" spans="7:7">
      <c r="G23771" s="14"/>
    </row>
    <row r="23772" spans="7:7">
      <c r="G23772" s="14"/>
    </row>
    <row r="23773" spans="7:7">
      <c r="G23773" s="14"/>
    </row>
    <row r="23774" spans="7:7">
      <c r="G23774" s="14"/>
    </row>
    <row r="23775" spans="7:7">
      <c r="G23775" s="14"/>
    </row>
    <row r="23776" spans="7:7">
      <c r="G23776" s="14"/>
    </row>
    <row r="23777" spans="7:7">
      <c r="G23777" s="14"/>
    </row>
    <row r="23778" spans="7:7">
      <c r="G23778" s="14"/>
    </row>
    <row r="23779" spans="7:7">
      <c r="G23779" s="14"/>
    </row>
    <row r="23780" spans="7:7">
      <c r="G23780" s="14"/>
    </row>
    <row r="23781" spans="7:7">
      <c r="G23781" s="14"/>
    </row>
    <row r="23782" spans="7:7">
      <c r="G23782" s="14"/>
    </row>
    <row r="23783" spans="7:7">
      <c r="G23783" s="14"/>
    </row>
    <row r="23784" spans="7:7">
      <c r="G23784" s="14"/>
    </row>
    <row r="23785" spans="7:7">
      <c r="G23785" s="14"/>
    </row>
    <row r="23786" spans="7:7">
      <c r="G23786" s="14"/>
    </row>
    <row r="23787" spans="7:7">
      <c r="G23787" s="14"/>
    </row>
    <row r="23788" spans="7:7">
      <c r="G23788" s="14"/>
    </row>
    <row r="23789" spans="7:7">
      <c r="G23789" s="14"/>
    </row>
    <row r="23790" spans="7:7">
      <c r="G23790" s="14"/>
    </row>
    <row r="23791" spans="7:7">
      <c r="G23791" s="14"/>
    </row>
    <row r="23792" spans="7:7">
      <c r="G23792" s="14"/>
    </row>
    <row r="23793" spans="7:7">
      <c r="G23793" s="14"/>
    </row>
    <row r="23794" spans="7:7">
      <c r="G23794" s="14"/>
    </row>
    <row r="23795" spans="7:7">
      <c r="G23795" s="14"/>
    </row>
    <row r="23796" spans="7:7">
      <c r="G23796" s="14"/>
    </row>
    <row r="23797" spans="7:7">
      <c r="G23797" s="14"/>
    </row>
    <row r="23798" spans="7:7">
      <c r="G23798" s="14"/>
    </row>
    <row r="23799" spans="7:7">
      <c r="G23799" s="14"/>
    </row>
    <row r="23800" spans="7:7">
      <c r="G23800" s="14"/>
    </row>
    <row r="23801" spans="7:7">
      <c r="G23801" s="14"/>
    </row>
    <row r="23802" spans="7:7">
      <c r="G23802" s="14"/>
    </row>
    <row r="23803" spans="7:7">
      <c r="G23803" s="14"/>
    </row>
    <row r="23804" spans="7:7">
      <c r="G23804" s="14"/>
    </row>
    <row r="23805" spans="7:7">
      <c r="G23805" s="14"/>
    </row>
    <row r="23806" spans="7:7">
      <c r="G23806" s="14"/>
    </row>
    <row r="23807" spans="7:7">
      <c r="G23807" s="14"/>
    </row>
    <row r="23808" spans="7:7">
      <c r="G23808" s="14"/>
    </row>
    <row r="23809" spans="7:7">
      <c r="G23809" s="14"/>
    </row>
    <row r="23810" spans="7:7">
      <c r="G23810" s="14"/>
    </row>
    <row r="23811" spans="7:7">
      <c r="G23811" s="14"/>
    </row>
    <row r="23812" spans="7:7">
      <c r="G23812" s="14"/>
    </row>
    <row r="23813" spans="7:7">
      <c r="G23813" s="14"/>
    </row>
    <row r="23814" spans="7:7">
      <c r="G23814" s="14"/>
    </row>
    <row r="23815" spans="7:7">
      <c r="G23815" s="14"/>
    </row>
    <row r="23816" spans="7:7">
      <c r="G23816" s="14"/>
    </row>
    <row r="23817" spans="7:7">
      <c r="G23817" s="14"/>
    </row>
    <row r="23818" spans="7:7">
      <c r="G23818" s="14"/>
    </row>
    <row r="23819" spans="7:7">
      <c r="G23819" s="14"/>
    </row>
    <row r="23820" spans="7:7">
      <c r="G23820" s="14"/>
    </row>
    <row r="23821" spans="7:7">
      <c r="G23821" s="14"/>
    </row>
    <row r="23822" spans="7:7">
      <c r="G23822" s="14"/>
    </row>
    <row r="23823" spans="7:7">
      <c r="G23823" s="14"/>
    </row>
    <row r="23824" spans="7:7">
      <c r="G23824" s="14"/>
    </row>
    <row r="23825" spans="7:7">
      <c r="G23825" s="14"/>
    </row>
    <row r="23826" spans="7:7">
      <c r="G23826" s="14"/>
    </row>
    <row r="23827" spans="7:7">
      <c r="G23827" s="14"/>
    </row>
    <row r="23828" spans="7:7">
      <c r="G23828" s="14"/>
    </row>
    <row r="23829" spans="7:7">
      <c r="G23829" s="14"/>
    </row>
    <row r="23830" spans="7:7">
      <c r="G23830" s="14"/>
    </row>
    <row r="23831" spans="7:7">
      <c r="G23831" s="14"/>
    </row>
    <row r="23832" spans="7:7">
      <c r="G23832" s="14"/>
    </row>
    <row r="23833" spans="7:7">
      <c r="G23833" s="14"/>
    </row>
    <row r="23834" spans="7:7">
      <c r="G23834" s="14"/>
    </row>
    <row r="23835" spans="7:7">
      <c r="G23835" s="14"/>
    </row>
    <row r="23836" spans="7:7">
      <c r="G23836" s="14"/>
    </row>
    <row r="23837" spans="7:7">
      <c r="G23837" s="14"/>
    </row>
    <row r="23838" spans="7:7">
      <c r="G23838" s="14"/>
    </row>
    <row r="23839" spans="7:7">
      <c r="G23839" s="14"/>
    </row>
    <row r="23840" spans="7:7">
      <c r="G23840" s="14"/>
    </row>
    <row r="23841" spans="7:7">
      <c r="G23841" s="14"/>
    </row>
    <row r="23842" spans="7:7">
      <c r="G23842" s="14"/>
    </row>
    <row r="23843" spans="7:7">
      <c r="G23843" s="14"/>
    </row>
    <row r="23844" spans="7:7">
      <c r="G23844" s="14"/>
    </row>
    <row r="23845" spans="7:7">
      <c r="G23845" s="14"/>
    </row>
    <row r="23846" spans="7:7">
      <c r="G23846" s="14"/>
    </row>
    <row r="23847" spans="7:7">
      <c r="G23847" s="14"/>
    </row>
    <row r="23848" spans="7:7">
      <c r="G23848" s="14"/>
    </row>
    <row r="23849" spans="7:7">
      <c r="G23849" s="14"/>
    </row>
    <row r="23850" spans="7:7">
      <c r="G23850" s="14"/>
    </row>
    <row r="23851" spans="7:7">
      <c r="G23851" s="14"/>
    </row>
    <row r="23852" spans="7:7">
      <c r="G23852" s="14"/>
    </row>
    <row r="23853" spans="7:7">
      <c r="G23853" s="14"/>
    </row>
    <row r="23854" spans="7:7">
      <c r="G23854" s="14"/>
    </row>
    <row r="23855" spans="7:7">
      <c r="G23855" s="14"/>
    </row>
    <row r="23856" spans="7:7">
      <c r="G23856" s="14"/>
    </row>
    <row r="23857" spans="7:7">
      <c r="G23857" s="14"/>
    </row>
    <row r="23858" spans="7:7">
      <c r="G23858" s="14"/>
    </row>
    <row r="23859" spans="7:7">
      <c r="G23859" s="14"/>
    </row>
    <row r="23860" spans="7:7">
      <c r="G23860" s="14"/>
    </row>
    <row r="23861" spans="7:7">
      <c r="G23861" s="14"/>
    </row>
    <row r="23862" spans="7:7">
      <c r="G23862" s="14"/>
    </row>
    <row r="23863" spans="7:7">
      <c r="G23863" s="14"/>
    </row>
    <row r="23864" spans="7:7">
      <c r="G23864" s="14"/>
    </row>
    <row r="23865" spans="7:7">
      <c r="G23865" s="14"/>
    </row>
    <row r="23866" spans="7:7">
      <c r="G23866" s="14"/>
    </row>
    <row r="23867" spans="7:7">
      <c r="G23867" s="14"/>
    </row>
    <row r="23868" spans="7:7">
      <c r="G23868" s="14"/>
    </row>
    <row r="23869" spans="7:7">
      <c r="G23869" s="14"/>
    </row>
    <row r="23870" spans="7:7">
      <c r="G23870" s="14"/>
    </row>
    <row r="23871" spans="7:7">
      <c r="G23871" s="14"/>
    </row>
    <row r="23872" spans="7:7">
      <c r="G23872" s="14"/>
    </row>
    <row r="23873" spans="7:7">
      <c r="G23873" s="14"/>
    </row>
    <row r="23874" spans="7:7">
      <c r="G23874" s="14"/>
    </row>
    <row r="23875" spans="7:7">
      <c r="G23875" s="14"/>
    </row>
    <row r="23876" spans="7:7">
      <c r="G23876" s="14"/>
    </row>
    <row r="23877" spans="7:7">
      <c r="G23877" s="14"/>
    </row>
    <row r="23878" spans="7:7">
      <c r="G23878" s="14"/>
    </row>
    <row r="23879" spans="7:7">
      <c r="G23879" s="14"/>
    </row>
    <row r="23880" spans="7:7">
      <c r="G23880" s="14"/>
    </row>
    <row r="23881" spans="7:7">
      <c r="G23881" s="14"/>
    </row>
    <row r="23882" spans="7:7">
      <c r="G23882" s="14"/>
    </row>
    <row r="23883" spans="7:7">
      <c r="G23883" s="14"/>
    </row>
    <row r="23884" spans="7:7">
      <c r="G23884" s="14"/>
    </row>
    <row r="23885" spans="7:7">
      <c r="G23885" s="14"/>
    </row>
    <row r="23886" spans="7:7">
      <c r="G23886" s="14"/>
    </row>
    <row r="23887" spans="7:7">
      <c r="G23887" s="14"/>
    </row>
    <row r="23888" spans="7:7">
      <c r="G23888" s="14"/>
    </row>
    <row r="23889" spans="7:7">
      <c r="G23889" s="14"/>
    </row>
    <row r="23890" spans="7:7">
      <c r="G23890" s="14"/>
    </row>
    <row r="23891" spans="7:7">
      <c r="G23891" s="14"/>
    </row>
    <row r="23892" spans="7:7">
      <c r="G23892" s="14"/>
    </row>
    <row r="23893" spans="7:7">
      <c r="G23893" s="14"/>
    </row>
    <row r="23894" spans="7:7">
      <c r="G23894" s="14"/>
    </row>
    <row r="23895" spans="7:7">
      <c r="G23895" s="14"/>
    </row>
    <row r="23896" spans="7:7">
      <c r="G23896" s="14"/>
    </row>
    <row r="23897" spans="7:7">
      <c r="G23897" s="14"/>
    </row>
    <row r="23898" spans="7:7">
      <c r="G23898" s="14"/>
    </row>
    <row r="23899" spans="7:7">
      <c r="G23899" s="14"/>
    </row>
    <row r="23900" spans="7:7">
      <c r="G23900" s="14"/>
    </row>
    <row r="23901" spans="7:7">
      <c r="G23901" s="14"/>
    </row>
    <row r="23902" spans="7:7">
      <c r="G23902" s="14"/>
    </row>
    <row r="23903" spans="7:7">
      <c r="G23903" s="14"/>
    </row>
    <row r="23904" spans="7:7">
      <c r="G23904" s="14"/>
    </row>
    <row r="23905" spans="7:7">
      <c r="G23905" s="14"/>
    </row>
    <row r="23906" spans="7:7">
      <c r="G23906" s="14"/>
    </row>
    <row r="23907" spans="7:7">
      <c r="G23907" s="14"/>
    </row>
    <row r="23908" spans="7:7">
      <c r="G23908" s="14"/>
    </row>
    <row r="23909" spans="7:7">
      <c r="G23909" s="14"/>
    </row>
    <row r="23910" spans="7:7">
      <c r="G23910" s="14"/>
    </row>
    <row r="23911" spans="7:7">
      <c r="G23911" s="14"/>
    </row>
    <row r="23912" spans="7:7">
      <c r="G23912" s="14"/>
    </row>
    <row r="23913" spans="7:7">
      <c r="G23913" s="14"/>
    </row>
    <row r="23914" spans="7:7">
      <c r="G23914" s="14"/>
    </row>
    <row r="23915" spans="7:7">
      <c r="G23915" s="14"/>
    </row>
    <row r="23916" spans="7:7">
      <c r="G23916" s="14"/>
    </row>
    <row r="23917" spans="7:7">
      <c r="G23917" s="14"/>
    </row>
    <row r="23918" spans="7:7">
      <c r="G23918" s="14"/>
    </row>
    <row r="23919" spans="7:7">
      <c r="G23919" s="14"/>
    </row>
    <row r="23920" spans="7:7">
      <c r="G23920" s="14"/>
    </row>
    <row r="23921" spans="7:7">
      <c r="G23921" s="14"/>
    </row>
    <row r="23922" spans="7:7">
      <c r="G23922" s="14"/>
    </row>
    <row r="23923" spans="7:7">
      <c r="G23923" s="14"/>
    </row>
    <row r="23924" spans="7:7">
      <c r="G23924" s="14"/>
    </row>
    <row r="23925" spans="7:7">
      <c r="G23925" s="14"/>
    </row>
    <row r="23926" spans="7:7">
      <c r="G23926" s="14"/>
    </row>
    <row r="23927" spans="7:7">
      <c r="G23927" s="14"/>
    </row>
    <row r="23928" spans="7:7">
      <c r="G23928" s="14"/>
    </row>
    <row r="23929" spans="7:7">
      <c r="G23929" s="14"/>
    </row>
    <row r="23930" spans="7:7">
      <c r="G23930" s="14"/>
    </row>
    <row r="23931" spans="7:7">
      <c r="G23931" s="14"/>
    </row>
    <row r="23932" spans="7:7">
      <c r="G23932" s="14"/>
    </row>
    <row r="23933" spans="7:7">
      <c r="G23933" s="14"/>
    </row>
    <row r="23934" spans="7:7">
      <c r="G23934" s="14"/>
    </row>
    <row r="23935" spans="7:7">
      <c r="G23935" s="14"/>
    </row>
    <row r="23936" spans="7:7">
      <c r="G23936" s="14"/>
    </row>
    <row r="23937" spans="7:7">
      <c r="G23937" s="14"/>
    </row>
    <row r="23938" spans="7:7">
      <c r="G23938" s="14"/>
    </row>
    <row r="23939" spans="7:7">
      <c r="G23939" s="14"/>
    </row>
    <row r="23940" spans="7:7">
      <c r="G23940" s="14"/>
    </row>
    <row r="23941" spans="7:7">
      <c r="G23941" s="14"/>
    </row>
    <row r="23942" spans="7:7">
      <c r="G23942" s="14"/>
    </row>
    <row r="23943" spans="7:7">
      <c r="G23943" s="14"/>
    </row>
    <row r="23944" spans="7:7">
      <c r="G23944" s="14"/>
    </row>
    <row r="23945" spans="7:7">
      <c r="G23945" s="14"/>
    </row>
    <row r="23946" spans="7:7">
      <c r="G23946" s="14"/>
    </row>
    <row r="23947" spans="7:7">
      <c r="G23947" s="14"/>
    </row>
    <row r="23948" spans="7:7">
      <c r="G23948" s="14"/>
    </row>
    <row r="23949" spans="7:7">
      <c r="G23949" s="14"/>
    </row>
    <row r="23950" spans="7:7">
      <c r="G23950" s="14"/>
    </row>
    <row r="23951" spans="7:7">
      <c r="G23951" s="14"/>
    </row>
    <row r="23952" spans="7:7">
      <c r="G23952" s="14"/>
    </row>
    <row r="23953" spans="7:7">
      <c r="G23953" s="14"/>
    </row>
    <row r="23954" spans="7:7">
      <c r="G23954" s="14"/>
    </row>
    <row r="23955" spans="7:7">
      <c r="G23955" s="14"/>
    </row>
    <row r="23956" spans="7:7">
      <c r="G23956" s="14"/>
    </row>
    <row r="23957" spans="7:7">
      <c r="G23957" s="14"/>
    </row>
    <row r="23958" spans="7:7">
      <c r="G23958" s="14"/>
    </row>
    <row r="23959" spans="7:7">
      <c r="G23959" s="14"/>
    </row>
    <row r="23960" spans="7:7">
      <c r="G23960" s="14"/>
    </row>
    <row r="23961" spans="7:7">
      <c r="G23961" s="14"/>
    </row>
    <row r="23962" spans="7:7">
      <c r="G23962" s="14"/>
    </row>
    <row r="23963" spans="7:7">
      <c r="G23963" s="14"/>
    </row>
    <row r="23964" spans="7:7">
      <c r="G23964" s="14"/>
    </row>
    <row r="23965" spans="7:7">
      <c r="G23965" s="14"/>
    </row>
    <row r="23966" spans="7:7">
      <c r="G23966" s="14"/>
    </row>
    <row r="23967" spans="7:7">
      <c r="G23967" s="14"/>
    </row>
    <row r="23968" spans="7:7">
      <c r="G23968" s="14"/>
    </row>
    <row r="23969" spans="7:7">
      <c r="G23969" s="14"/>
    </row>
    <row r="23970" spans="7:7">
      <c r="G23970" s="14"/>
    </row>
    <row r="23971" spans="7:7">
      <c r="G23971" s="14"/>
    </row>
    <row r="23972" spans="7:7">
      <c r="G23972" s="14"/>
    </row>
    <row r="23973" spans="7:7">
      <c r="G23973" s="14"/>
    </row>
    <row r="23974" spans="7:7">
      <c r="G23974" s="14"/>
    </row>
    <row r="23975" spans="7:7">
      <c r="G23975" s="14"/>
    </row>
    <row r="23976" spans="7:7">
      <c r="G23976" s="14"/>
    </row>
    <row r="23977" spans="7:7">
      <c r="G23977" s="14"/>
    </row>
    <row r="23978" spans="7:7">
      <c r="G23978" s="14"/>
    </row>
    <row r="23979" spans="7:7">
      <c r="G23979" s="14"/>
    </row>
    <row r="23980" spans="7:7">
      <c r="G23980" s="14"/>
    </row>
    <row r="23981" spans="7:7">
      <c r="G23981" s="14"/>
    </row>
    <row r="23982" spans="7:7">
      <c r="G23982" s="14"/>
    </row>
    <row r="23983" spans="7:7">
      <c r="G23983" s="14"/>
    </row>
    <row r="23984" spans="7:7">
      <c r="G23984" s="14"/>
    </row>
    <row r="23985" spans="7:7">
      <c r="G23985" s="14"/>
    </row>
    <row r="23986" spans="7:7">
      <c r="G23986" s="14"/>
    </row>
    <row r="23987" spans="7:7">
      <c r="G23987" s="14"/>
    </row>
    <row r="23988" spans="7:7">
      <c r="G23988" s="14"/>
    </row>
    <row r="23989" spans="7:7">
      <c r="G23989" s="14"/>
    </row>
    <row r="23990" spans="7:7">
      <c r="G23990" s="14"/>
    </row>
    <row r="23991" spans="7:7">
      <c r="G23991" s="14"/>
    </row>
    <row r="23992" spans="7:7">
      <c r="G23992" s="14"/>
    </row>
    <row r="23993" spans="7:7">
      <c r="G23993" s="14"/>
    </row>
    <row r="23994" spans="7:7">
      <c r="G23994" s="14"/>
    </row>
    <row r="23995" spans="7:7">
      <c r="G23995" s="14"/>
    </row>
    <row r="23996" spans="7:7">
      <c r="G23996" s="14"/>
    </row>
    <row r="23997" spans="7:7">
      <c r="G23997" s="14"/>
    </row>
    <row r="23998" spans="7:7">
      <c r="G23998" s="14"/>
    </row>
    <row r="23999" spans="7:7">
      <c r="G23999" s="14"/>
    </row>
    <row r="24000" spans="7:7">
      <c r="G24000" s="14"/>
    </row>
    <row r="24001" spans="7:7">
      <c r="G24001" s="14"/>
    </row>
    <row r="24002" spans="7:7">
      <c r="G24002" s="14"/>
    </row>
    <row r="24003" spans="7:7">
      <c r="G24003" s="14"/>
    </row>
    <row r="24004" spans="7:7">
      <c r="G24004" s="14"/>
    </row>
    <row r="24005" spans="7:7">
      <c r="G24005" s="14"/>
    </row>
    <row r="24006" spans="7:7">
      <c r="G24006" s="14"/>
    </row>
    <row r="24007" spans="7:7">
      <c r="G24007" s="14"/>
    </row>
    <row r="24008" spans="7:7">
      <c r="G24008" s="14"/>
    </row>
    <row r="24009" spans="7:7">
      <c r="G24009" s="14"/>
    </row>
    <row r="24010" spans="7:7">
      <c r="G24010" s="14"/>
    </row>
    <row r="24011" spans="7:7">
      <c r="G24011" s="14"/>
    </row>
    <row r="24012" spans="7:7">
      <c r="G24012" s="14"/>
    </row>
    <row r="24013" spans="7:7">
      <c r="G24013" s="14"/>
    </row>
    <row r="24014" spans="7:7">
      <c r="G24014" s="14"/>
    </row>
    <row r="24015" spans="7:7">
      <c r="G24015" s="14"/>
    </row>
    <row r="24016" spans="7:7">
      <c r="G24016" s="14"/>
    </row>
    <row r="24017" spans="7:7">
      <c r="G24017" s="14"/>
    </row>
    <row r="24018" spans="7:7">
      <c r="G24018" s="14"/>
    </row>
    <row r="24019" spans="7:7">
      <c r="G24019" s="14"/>
    </row>
    <row r="24020" spans="7:7">
      <c r="G24020" s="14"/>
    </row>
    <row r="24021" spans="7:7">
      <c r="G24021" s="14"/>
    </row>
    <row r="24022" spans="7:7">
      <c r="G24022" s="14"/>
    </row>
    <row r="24023" spans="7:7">
      <c r="G24023" s="14"/>
    </row>
    <row r="24024" spans="7:7">
      <c r="G24024" s="14"/>
    </row>
    <row r="24025" spans="7:7">
      <c r="G24025" s="14"/>
    </row>
    <row r="24026" spans="7:7">
      <c r="G24026" s="14"/>
    </row>
    <row r="24027" spans="7:7">
      <c r="G24027" s="14"/>
    </row>
    <row r="24028" spans="7:7">
      <c r="G24028" s="14"/>
    </row>
    <row r="24029" spans="7:7">
      <c r="G24029" s="14"/>
    </row>
    <row r="24030" spans="7:7">
      <c r="G24030" s="14"/>
    </row>
    <row r="24031" spans="7:7">
      <c r="G24031" s="14"/>
    </row>
    <row r="24032" spans="7:7">
      <c r="G24032" s="14"/>
    </row>
    <row r="24033" spans="7:7">
      <c r="G24033" s="14"/>
    </row>
    <row r="24034" spans="7:7">
      <c r="G24034" s="14"/>
    </row>
    <row r="24035" spans="7:7">
      <c r="G24035" s="14"/>
    </row>
    <row r="24036" spans="7:7">
      <c r="G24036" s="14"/>
    </row>
    <row r="24037" spans="7:7">
      <c r="G24037" s="14"/>
    </row>
    <row r="24038" spans="7:7">
      <c r="G24038" s="14"/>
    </row>
    <row r="24039" spans="7:7">
      <c r="G24039" s="14"/>
    </row>
    <row r="24040" spans="7:7">
      <c r="G24040" s="14"/>
    </row>
    <row r="24041" spans="7:7">
      <c r="G24041" s="14"/>
    </row>
    <row r="24042" spans="7:7">
      <c r="G24042" s="14"/>
    </row>
    <row r="24043" spans="7:7">
      <c r="G24043" s="14"/>
    </row>
    <row r="24044" spans="7:7">
      <c r="G24044" s="14"/>
    </row>
    <row r="24045" spans="7:7">
      <c r="G24045" s="14"/>
    </row>
    <row r="24046" spans="7:7">
      <c r="G24046" s="14"/>
    </row>
    <row r="24047" spans="7:7">
      <c r="G24047" s="14"/>
    </row>
    <row r="24048" spans="7:7">
      <c r="G24048" s="14"/>
    </row>
    <row r="24049" spans="7:7">
      <c r="G24049" s="14"/>
    </row>
    <row r="24050" spans="7:7">
      <c r="G24050" s="14"/>
    </row>
    <row r="24051" spans="7:7">
      <c r="G24051" s="14"/>
    </row>
    <row r="24052" spans="7:7">
      <c r="G24052" s="14"/>
    </row>
    <row r="24053" spans="7:7">
      <c r="G24053" s="14"/>
    </row>
    <row r="24054" spans="7:7">
      <c r="G24054" s="14"/>
    </row>
    <row r="24055" spans="7:7">
      <c r="G24055" s="14"/>
    </row>
    <row r="24056" spans="7:7">
      <c r="G24056" s="14"/>
    </row>
    <row r="24057" spans="7:7">
      <c r="G24057" s="14"/>
    </row>
    <row r="24058" spans="7:7">
      <c r="G24058" s="14"/>
    </row>
    <row r="24059" spans="7:7">
      <c r="G24059" s="14"/>
    </row>
    <row r="24060" spans="7:7">
      <c r="G24060" s="14"/>
    </row>
    <row r="24061" spans="7:7">
      <c r="G24061" s="14"/>
    </row>
    <row r="24062" spans="7:7">
      <c r="G24062" s="14"/>
    </row>
    <row r="24063" spans="7:7">
      <c r="G24063" s="14"/>
    </row>
    <row r="24064" spans="7:7">
      <c r="G24064" s="14"/>
    </row>
    <row r="24065" spans="7:7">
      <c r="G24065" s="14"/>
    </row>
    <row r="24066" spans="7:7">
      <c r="G24066" s="14"/>
    </row>
    <row r="24067" spans="7:7">
      <c r="G24067" s="14"/>
    </row>
    <row r="24068" spans="7:7">
      <c r="G24068" s="14"/>
    </row>
    <row r="24069" spans="7:7">
      <c r="G24069" s="14"/>
    </row>
    <row r="24070" spans="7:7">
      <c r="G24070" s="14"/>
    </row>
    <row r="24071" spans="7:7">
      <c r="G24071" s="14"/>
    </row>
    <row r="24072" spans="7:7">
      <c r="G24072" s="14"/>
    </row>
    <row r="24073" spans="7:7">
      <c r="G24073" s="14"/>
    </row>
    <row r="24074" spans="7:7">
      <c r="G24074" s="14"/>
    </row>
    <row r="24075" spans="7:7">
      <c r="G24075" s="14"/>
    </row>
    <row r="24076" spans="7:7">
      <c r="G24076" s="14"/>
    </row>
    <row r="24077" spans="7:7">
      <c r="G24077" s="14"/>
    </row>
    <row r="24078" spans="7:7">
      <c r="G24078" s="14"/>
    </row>
    <row r="24079" spans="7:7">
      <c r="G24079" s="14"/>
    </row>
    <row r="24080" spans="7:7">
      <c r="G24080" s="14"/>
    </row>
    <row r="24081" spans="7:7">
      <c r="G24081" s="14"/>
    </row>
    <row r="24082" spans="7:7">
      <c r="G24082" s="14"/>
    </row>
    <row r="24083" spans="7:7">
      <c r="G24083" s="14"/>
    </row>
    <row r="24084" spans="7:7">
      <c r="G24084" s="14"/>
    </row>
    <row r="24085" spans="7:7">
      <c r="G24085" s="14"/>
    </row>
    <row r="24086" spans="7:7">
      <c r="G24086" s="14"/>
    </row>
    <row r="24087" spans="7:7">
      <c r="G24087" s="14"/>
    </row>
    <row r="24088" spans="7:7">
      <c r="G24088" s="14"/>
    </row>
    <row r="24089" spans="7:7">
      <c r="G24089" s="14"/>
    </row>
    <row r="24090" spans="7:7">
      <c r="G24090" s="14"/>
    </row>
    <row r="24091" spans="7:7">
      <c r="G24091" s="14"/>
    </row>
    <row r="24092" spans="7:7">
      <c r="G24092" s="14"/>
    </row>
    <row r="24093" spans="7:7">
      <c r="G24093" s="14"/>
    </row>
    <row r="24094" spans="7:7">
      <c r="G24094" s="14"/>
    </row>
    <row r="24095" spans="7:7">
      <c r="G24095" s="14"/>
    </row>
    <row r="24096" spans="7:7">
      <c r="G24096" s="14"/>
    </row>
    <row r="24097" spans="7:7">
      <c r="G24097" s="14"/>
    </row>
    <row r="24098" spans="7:7">
      <c r="G24098" s="14"/>
    </row>
    <row r="24099" spans="7:7">
      <c r="G24099" s="14"/>
    </row>
    <row r="24100" spans="7:7">
      <c r="G24100" s="14"/>
    </row>
    <row r="24101" spans="7:7">
      <c r="G24101" s="14"/>
    </row>
    <row r="24102" spans="7:7">
      <c r="G24102" s="14"/>
    </row>
    <row r="24103" spans="7:7">
      <c r="G24103" s="14"/>
    </row>
    <row r="24104" spans="7:7">
      <c r="G24104" s="14"/>
    </row>
    <row r="24105" spans="7:7">
      <c r="G24105" s="14"/>
    </row>
    <row r="24106" spans="7:7">
      <c r="G24106" s="14"/>
    </row>
    <row r="24107" spans="7:7">
      <c r="G24107" s="14"/>
    </row>
    <row r="24108" spans="7:7">
      <c r="G24108" s="14"/>
    </row>
    <row r="24109" spans="7:7">
      <c r="G24109" s="14"/>
    </row>
    <row r="24110" spans="7:7">
      <c r="G24110" s="14"/>
    </row>
    <row r="24111" spans="7:7">
      <c r="G24111" s="14"/>
    </row>
    <row r="24112" spans="7:7">
      <c r="G24112" s="14"/>
    </row>
    <row r="24113" spans="7:7">
      <c r="G24113" s="14"/>
    </row>
    <row r="24114" spans="7:7">
      <c r="G24114" s="14"/>
    </row>
    <row r="24115" spans="7:7">
      <c r="G24115" s="14"/>
    </row>
    <row r="24116" spans="7:7">
      <c r="G24116" s="14"/>
    </row>
    <row r="24117" spans="7:7">
      <c r="G24117" s="14"/>
    </row>
    <row r="24118" spans="7:7">
      <c r="G24118" s="14"/>
    </row>
    <row r="24119" spans="7:7">
      <c r="G24119" s="14"/>
    </row>
    <row r="24120" spans="7:7">
      <c r="G24120" s="14"/>
    </row>
    <row r="24121" spans="7:7">
      <c r="G24121" s="14"/>
    </row>
    <row r="24122" spans="7:7">
      <c r="G24122" s="14"/>
    </row>
    <row r="24123" spans="7:7">
      <c r="G24123" s="14"/>
    </row>
    <row r="24124" spans="7:7">
      <c r="G24124" s="14"/>
    </row>
    <row r="24125" spans="7:7">
      <c r="G24125" s="14"/>
    </row>
    <row r="24126" spans="7:7">
      <c r="G24126" s="14"/>
    </row>
    <row r="24127" spans="7:7">
      <c r="G24127" s="14"/>
    </row>
    <row r="24128" spans="7:7">
      <c r="G24128" s="14"/>
    </row>
    <row r="24129" spans="7:7">
      <c r="G24129" s="14"/>
    </row>
    <row r="24130" spans="7:7">
      <c r="G24130" s="14"/>
    </row>
    <row r="24131" spans="7:7">
      <c r="G24131" s="14"/>
    </row>
    <row r="24132" spans="7:7">
      <c r="G24132" s="14"/>
    </row>
    <row r="24133" spans="7:7">
      <c r="G24133" s="14"/>
    </row>
    <row r="24134" spans="7:7">
      <c r="G24134" s="14"/>
    </row>
    <row r="24135" spans="7:7">
      <c r="G24135" s="14"/>
    </row>
    <row r="24136" spans="7:7">
      <c r="G24136" s="14"/>
    </row>
    <row r="24137" spans="7:7">
      <c r="G24137" s="14"/>
    </row>
    <row r="24138" spans="7:7">
      <c r="G24138" s="14"/>
    </row>
    <row r="24139" spans="7:7">
      <c r="G24139" s="14"/>
    </row>
    <row r="24140" spans="7:7">
      <c r="G24140" s="14"/>
    </row>
    <row r="24141" spans="7:7">
      <c r="G24141" s="14"/>
    </row>
    <row r="24142" spans="7:7">
      <c r="G24142" s="14"/>
    </row>
    <row r="24143" spans="7:7">
      <c r="G24143" s="14"/>
    </row>
    <row r="24144" spans="7:7">
      <c r="G24144" s="14"/>
    </row>
    <row r="24145" spans="7:7">
      <c r="G24145" s="14"/>
    </row>
    <row r="24146" spans="7:7">
      <c r="G24146" s="14"/>
    </row>
    <row r="24147" spans="7:7">
      <c r="G24147" s="14"/>
    </row>
    <row r="24148" spans="7:7">
      <c r="G24148" s="14"/>
    </row>
    <row r="24149" spans="7:7">
      <c r="G24149" s="14"/>
    </row>
    <row r="24150" spans="7:7">
      <c r="G24150" s="14"/>
    </row>
    <row r="24151" spans="7:7">
      <c r="G24151" s="14"/>
    </row>
    <row r="24152" spans="7:7">
      <c r="G24152" s="14"/>
    </row>
    <row r="24153" spans="7:7">
      <c r="G24153" s="14"/>
    </row>
    <row r="24154" spans="7:7">
      <c r="G24154" s="14"/>
    </row>
    <row r="24155" spans="7:7">
      <c r="G24155" s="14"/>
    </row>
    <row r="24156" spans="7:7">
      <c r="G24156" s="14"/>
    </row>
    <row r="24157" spans="7:7">
      <c r="G24157" s="14"/>
    </row>
    <row r="24158" spans="7:7">
      <c r="G24158" s="14"/>
    </row>
    <row r="24159" spans="7:7">
      <c r="G24159" s="14"/>
    </row>
    <row r="24160" spans="7:7">
      <c r="G24160" s="14"/>
    </row>
    <row r="24161" spans="7:7">
      <c r="G24161" s="14"/>
    </row>
    <row r="24162" spans="7:7">
      <c r="G24162" s="14"/>
    </row>
    <row r="24163" spans="7:7">
      <c r="G24163" s="14"/>
    </row>
    <row r="24164" spans="7:7">
      <c r="G24164" s="14"/>
    </row>
    <row r="24165" spans="7:7">
      <c r="G24165" s="14"/>
    </row>
    <row r="24166" spans="7:7">
      <c r="G24166" s="14"/>
    </row>
    <row r="24167" spans="7:7">
      <c r="G24167" s="14"/>
    </row>
    <row r="24168" spans="7:7">
      <c r="G24168" s="14"/>
    </row>
    <row r="24169" spans="7:7">
      <c r="G24169" s="14"/>
    </row>
    <row r="24170" spans="7:7">
      <c r="G24170" s="14"/>
    </row>
    <row r="24171" spans="7:7">
      <c r="G24171" s="14"/>
    </row>
    <row r="24172" spans="7:7">
      <c r="G24172" s="14"/>
    </row>
    <row r="24173" spans="7:7">
      <c r="G24173" s="14"/>
    </row>
    <row r="24174" spans="7:7">
      <c r="G24174" s="14"/>
    </row>
    <row r="24175" spans="7:7">
      <c r="G24175" s="14"/>
    </row>
    <row r="24176" spans="7:7">
      <c r="G24176" s="14"/>
    </row>
    <row r="24177" spans="7:7">
      <c r="G24177" s="14"/>
    </row>
    <row r="24178" spans="7:7">
      <c r="G24178" s="14"/>
    </row>
    <row r="24179" spans="7:7">
      <c r="G24179" s="14"/>
    </row>
    <row r="24180" spans="7:7">
      <c r="G24180" s="14"/>
    </row>
    <row r="24181" spans="7:7">
      <c r="G24181" s="14"/>
    </row>
    <row r="24182" spans="7:7">
      <c r="G24182" s="14"/>
    </row>
    <row r="24183" spans="7:7">
      <c r="G24183" s="14"/>
    </row>
    <row r="24184" spans="7:7">
      <c r="G24184" s="14"/>
    </row>
    <row r="24185" spans="7:7">
      <c r="G24185" s="14"/>
    </row>
    <row r="24186" spans="7:7">
      <c r="G24186" s="14"/>
    </row>
    <row r="24187" spans="7:7">
      <c r="G24187" s="14"/>
    </row>
    <row r="24188" spans="7:7">
      <c r="G24188" s="14"/>
    </row>
    <row r="24189" spans="7:7">
      <c r="G24189" s="14"/>
    </row>
    <row r="24190" spans="7:7">
      <c r="G24190" s="14"/>
    </row>
    <row r="24191" spans="7:7">
      <c r="G24191" s="14"/>
    </row>
    <row r="24192" spans="7:7">
      <c r="G24192" s="14"/>
    </row>
    <row r="24193" spans="7:7">
      <c r="G24193" s="14"/>
    </row>
    <row r="24194" spans="7:7">
      <c r="G24194" s="14"/>
    </row>
    <row r="24195" spans="7:7">
      <c r="G24195" s="14"/>
    </row>
    <row r="24196" spans="7:7">
      <c r="G24196" s="14"/>
    </row>
    <row r="24197" spans="7:7">
      <c r="G24197" s="14"/>
    </row>
    <row r="24198" spans="7:7">
      <c r="G24198" s="14"/>
    </row>
    <row r="24199" spans="7:7">
      <c r="G24199" s="14"/>
    </row>
    <row r="24200" spans="7:7">
      <c r="G24200" s="14"/>
    </row>
    <row r="24201" spans="7:7">
      <c r="G24201" s="14"/>
    </row>
    <row r="24202" spans="7:7">
      <c r="G24202" s="14"/>
    </row>
    <row r="24203" spans="7:7">
      <c r="G24203" s="14"/>
    </row>
    <row r="24204" spans="7:7">
      <c r="G24204" s="14"/>
    </row>
    <row r="24205" spans="7:7">
      <c r="G24205" s="14"/>
    </row>
    <row r="24206" spans="7:7">
      <c r="G24206" s="14"/>
    </row>
    <row r="24207" spans="7:7">
      <c r="G24207" s="14"/>
    </row>
    <row r="24208" spans="7:7">
      <c r="G24208" s="14"/>
    </row>
    <row r="24209" spans="7:7">
      <c r="G24209" s="14"/>
    </row>
    <row r="24210" spans="7:7">
      <c r="G24210" s="14"/>
    </row>
    <row r="24211" spans="7:7">
      <c r="G24211" s="14"/>
    </row>
    <row r="24212" spans="7:7">
      <c r="G24212" s="14"/>
    </row>
    <row r="24213" spans="7:7">
      <c r="G24213" s="14"/>
    </row>
    <row r="24214" spans="7:7">
      <c r="G24214" s="14"/>
    </row>
    <row r="24215" spans="7:7">
      <c r="G24215" s="14"/>
    </row>
    <row r="24216" spans="7:7">
      <c r="G24216" s="14"/>
    </row>
    <row r="24217" spans="7:7">
      <c r="G24217" s="14"/>
    </row>
    <row r="24218" spans="7:7">
      <c r="G24218" s="14"/>
    </row>
    <row r="24219" spans="7:7">
      <c r="G24219" s="14"/>
    </row>
    <row r="24220" spans="7:7">
      <c r="G24220" s="14"/>
    </row>
    <row r="24221" spans="7:7">
      <c r="G24221" s="14"/>
    </row>
    <row r="24222" spans="7:7">
      <c r="G24222" s="14"/>
    </row>
    <row r="24223" spans="7:7">
      <c r="G24223" s="14"/>
    </row>
    <row r="24224" spans="7:7">
      <c r="G24224" s="14"/>
    </row>
    <row r="24225" spans="7:7">
      <c r="G24225" s="14"/>
    </row>
    <row r="24226" spans="7:7">
      <c r="G24226" s="14"/>
    </row>
    <row r="24227" spans="7:7">
      <c r="G24227" s="14"/>
    </row>
    <row r="24228" spans="7:7">
      <c r="G24228" s="14"/>
    </row>
    <row r="24229" spans="7:7">
      <c r="G24229" s="14"/>
    </row>
    <row r="24230" spans="7:7">
      <c r="G24230" s="14"/>
    </row>
    <row r="24231" spans="7:7">
      <c r="G24231" s="14"/>
    </row>
    <row r="24232" spans="7:7">
      <c r="G24232" s="14"/>
    </row>
    <row r="24233" spans="7:7">
      <c r="G24233" s="14"/>
    </row>
    <row r="24234" spans="7:7">
      <c r="G24234" s="14"/>
    </row>
    <row r="24235" spans="7:7">
      <c r="G24235" s="14"/>
    </row>
    <row r="24236" spans="7:7">
      <c r="G24236" s="14"/>
    </row>
    <row r="24237" spans="7:7">
      <c r="G24237" s="14"/>
    </row>
    <row r="24238" spans="7:7">
      <c r="G24238" s="14"/>
    </row>
    <row r="24239" spans="7:7">
      <c r="G24239" s="14"/>
    </row>
    <row r="24240" spans="7:7">
      <c r="G24240" s="14"/>
    </row>
    <row r="24241" spans="7:7">
      <c r="G24241" s="14"/>
    </row>
    <row r="24242" spans="7:7">
      <c r="G24242" s="14"/>
    </row>
    <row r="24243" spans="7:7">
      <c r="G24243" s="14"/>
    </row>
    <row r="24244" spans="7:7">
      <c r="G24244" s="14"/>
    </row>
    <row r="24245" spans="7:7">
      <c r="G24245" s="14"/>
    </row>
    <row r="24246" spans="7:7">
      <c r="G24246" s="14"/>
    </row>
    <row r="24247" spans="7:7">
      <c r="G24247" s="14"/>
    </row>
    <row r="24248" spans="7:7">
      <c r="G24248" s="14"/>
    </row>
    <row r="24249" spans="7:7">
      <c r="G24249" s="14"/>
    </row>
    <row r="24250" spans="7:7">
      <c r="G24250" s="14"/>
    </row>
    <row r="24251" spans="7:7">
      <c r="G24251" s="14"/>
    </row>
    <row r="24252" spans="7:7">
      <c r="G24252" s="14"/>
    </row>
    <row r="24253" spans="7:7">
      <c r="G24253" s="14"/>
    </row>
    <row r="24254" spans="7:7">
      <c r="G24254" s="14"/>
    </row>
    <row r="24255" spans="7:7">
      <c r="G24255" s="14"/>
    </row>
    <row r="24256" spans="7:7">
      <c r="G24256" s="14"/>
    </row>
    <row r="24257" spans="7:7">
      <c r="G24257" s="14"/>
    </row>
    <row r="24258" spans="7:7">
      <c r="G24258" s="14"/>
    </row>
    <row r="24259" spans="7:7">
      <c r="G24259" s="14"/>
    </row>
    <row r="24260" spans="7:7">
      <c r="G24260" s="14"/>
    </row>
    <row r="24261" spans="7:7">
      <c r="G24261" s="14"/>
    </row>
    <row r="24262" spans="7:7">
      <c r="G24262" s="14"/>
    </row>
    <row r="24263" spans="7:7">
      <c r="G24263" s="14"/>
    </row>
    <row r="24264" spans="7:7">
      <c r="G24264" s="14"/>
    </row>
    <row r="24265" spans="7:7">
      <c r="G24265" s="14"/>
    </row>
    <row r="24266" spans="7:7">
      <c r="G24266" s="14"/>
    </row>
    <row r="24267" spans="7:7">
      <c r="G24267" s="14"/>
    </row>
    <row r="24268" spans="7:7">
      <c r="G24268" s="14"/>
    </row>
    <row r="24269" spans="7:7">
      <c r="G24269" s="14"/>
    </row>
    <row r="24270" spans="7:7">
      <c r="G24270" s="14"/>
    </row>
    <row r="24271" spans="7:7">
      <c r="G24271" s="14"/>
    </row>
    <row r="24272" spans="7:7">
      <c r="G24272" s="14"/>
    </row>
    <row r="24273" spans="7:7">
      <c r="G24273" s="14"/>
    </row>
    <row r="24274" spans="7:7">
      <c r="G24274" s="14"/>
    </row>
    <row r="24275" spans="7:7">
      <c r="G24275" s="14"/>
    </row>
    <row r="24276" spans="7:7">
      <c r="G24276" s="14"/>
    </row>
    <row r="24277" spans="7:7">
      <c r="G24277" s="14"/>
    </row>
    <row r="24278" spans="7:7">
      <c r="G24278" s="14"/>
    </row>
    <row r="24279" spans="7:7">
      <c r="G24279" s="14"/>
    </row>
    <row r="24280" spans="7:7">
      <c r="G24280" s="14"/>
    </row>
    <row r="24281" spans="7:7">
      <c r="G24281" s="14"/>
    </row>
    <row r="24282" spans="7:7">
      <c r="G24282" s="14"/>
    </row>
    <row r="24283" spans="7:7">
      <c r="G24283" s="14"/>
    </row>
    <row r="24284" spans="7:7">
      <c r="G24284" s="14"/>
    </row>
    <row r="24285" spans="7:7">
      <c r="G24285" s="14"/>
    </row>
    <row r="24286" spans="7:7">
      <c r="G24286" s="14"/>
    </row>
    <row r="24287" spans="7:7">
      <c r="G24287" s="14"/>
    </row>
    <row r="24288" spans="7:7">
      <c r="G24288" s="14"/>
    </row>
    <row r="24289" spans="7:7">
      <c r="G24289" s="14"/>
    </row>
    <row r="24290" spans="7:7">
      <c r="G24290" s="14"/>
    </row>
    <row r="24291" spans="7:7">
      <c r="G24291" s="14"/>
    </row>
    <row r="24292" spans="7:7">
      <c r="G24292" s="14"/>
    </row>
    <row r="24293" spans="7:7">
      <c r="G24293" s="14"/>
    </row>
    <row r="24294" spans="7:7">
      <c r="G24294" s="14"/>
    </row>
    <row r="24295" spans="7:7">
      <c r="G24295" s="14"/>
    </row>
    <row r="24296" spans="7:7">
      <c r="G24296" s="14"/>
    </row>
    <row r="24297" spans="7:7">
      <c r="G24297" s="14"/>
    </row>
    <row r="24298" spans="7:7">
      <c r="G24298" s="14"/>
    </row>
    <row r="24299" spans="7:7">
      <c r="G24299" s="14"/>
    </row>
    <row r="24300" spans="7:7">
      <c r="G24300" s="14"/>
    </row>
    <row r="24301" spans="7:7">
      <c r="G24301" s="14"/>
    </row>
    <row r="24302" spans="7:7">
      <c r="G24302" s="14"/>
    </row>
    <row r="24303" spans="7:7">
      <c r="G24303" s="14"/>
    </row>
    <row r="24304" spans="7:7">
      <c r="G24304" s="14"/>
    </row>
    <row r="24305" spans="7:7">
      <c r="G24305" s="14"/>
    </row>
    <row r="24306" spans="7:7">
      <c r="G24306" s="14"/>
    </row>
    <row r="24307" spans="7:7">
      <c r="G24307" s="14"/>
    </row>
    <row r="24308" spans="7:7">
      <c r="G24308" s="14"/>
    </row>
    <row r="24309" spans="7:7">
      <c r="G24309" s="14"/>
    </row>
    <row r="24310" spans="7:7">
      <c r="G24310" s="14"/>
    </row>
    <row r="24311" spans="7:7">
      <c r="G24311" s="14"/>
    </row>
    <row r="24312" spans="7:7">
      <c r="G24312" s="14"/>
    </row>
    <row r="24313" spans="7:7">
      <c r="G24313" s="14"/>
    </row>
    <row r="24314" spans="7:7">
      <c r="G24314" s="14"/>
    </row>
    <row r="24315" spans="7:7">
      <c r="G24315" s="14"/>
    </row>
    <row r="24316" spans="7:7">
      <c r="G24316" s="14"/>
    </row>
    <row r="24317" spans="7:7">
      <c r="G24317" s="14"/>
    </row>
    <row r="24318" spans="7:7">
      <c r="G24318" s="14"/>
    </row>
    <row r="24319" spans="7:7">
      <c r="G24319" s="14"/>
    </row>
    <row r="24320" spans="7:7">
      <c r="G24320" s="14"/>
    </row>
    <row r="24321" spans="7:7">
      <c r="G24321" s="14"/>
    </row>
    <row r="24322" spans="7:7">
      <c r="G24322" s="14"/>
    </row>
    <row r="24323" spans="7:7">
      <c r="G24323" s="14"/>
    </row>
    <row r="24324" spans="7:7">
      <c r="G24324" s="14"/>
    </row>
    <row r="24325" spans="7:7">
      <c r="G24325" s="14"/>
    </row>
    <row r="24326" spans="7:7">
      <c r="G24326" s="14"/>
    </row>
    <row r="24327" spans="7:7">
      <c r="G24327" s="14"/>
    </row>
    <row r="24328" spans="7:7">
      <c r="G24328" s="14"/>
    </row>
    <row r="24329" spans="7:7">
      <c r="G24329" s="14"/>
    </row>
    <row r="24330" spans="7:7">
      <c r="G24330" s="14"/>
    </row>
    <row r="24331" spans="7:7">
      <c r="G24331" s="14"/>
    </row>
    <row r="24332" spans="7:7">
      <c r="G24332" s="14"/>
    </row>
    <row r="24333" spans="7:7">
      <c r="G24333" s="14"/>
    </row>
    <row r="24334" spans="7:7">
      <c r="G24334" s="14"/>
    </row>
    <row r="24335" spans="7:7">
      <c r="G24335" s="14"/>
    </row>
    <row r="24336" spans="7:7">
      <c r="G24336" s="14"/>
    </row>
    <row r="24337" spans="7:7">
      <c r="G24337" s="14"/>
    </row>
    <row r="24338" spans="7:7">
      <c r="G24338" s="14"/>
    </row>
    <row r="24339" spans="7:7">
      <c r="G24339" s="14"/>
    </row>
    <row r="24340" spans="7:7">
      <c r="G24340" s="14"/>
    </row>
    <row r="24341" spans="7:7">
      <c r="G24341" s="14"/>
    </row>
    <row r="24342" spans="7:7">
      <c r="G24342" s="14"/>
    </row>
    <row r="24343" spans="7:7">
      <c r="G24343" s="14"/>
    </row>
    <row r="24344" spans="7:7">
      <c r="G24344" s="14"/>
    </row>
    <row r="24345" spans="7:7">
      <c r="G24345" s="14"/>
    </row>
    <row r="24346" spans="7:7">
      <c r="G24346" s="14"/>
    </row>
    <row r="24347" spans="7:7">
      <c r="G24347" s="14"/>
    </row>
    <row r="24348" spans="7:7">
      <c r="G24348" s="14"/>
    </row>
    <row r="24349" spans="7:7">
      <c r="G24349" s="14"/>
    </row>
    <row r="24350" spans="7:7">
      <c r="G24350" s="14"/>
    </row>
    <row r="24351" spans="7:7">
      <c r="G24351" s="14"/>
    </row>
    <row r="24352" spans="7:7">
      <c r="G24352" s="14"/>
    </row>
    <row r="24353" spans="7:7">
      <c r="G24353" s="14"/>
    </row>
    <row r="24354" spans="7:7">
      <c r="G24354" s="14"/>
    </row>
    <row r="24355" spans="7:7">
      <c r="G24355" s="14"/>
    </row>
    <row r="24356" spans="7:7">
      <c r="G24356" s="14"/>
    </row>
    <row r="24357" spans="7:7">
      <c r="G24357" s="14"/>
    </row>
    <row r="24358" spans="7:7">
      <c r="G24358" s="14"/>
    </row>
    <row r="24359" spans="7:7">
      <c r="G24359" s="14"/>
    </row>
    <row r="24360" spans="7:7">
      <c r="G24360" s="14"/>
    </row>
    <row r="24361" spans="7:7">
      <c r="G24361" s="14"/>
    </row>
    <row r="24362" spans="7:7">
      <c r="G24362" s="14"/>
    </row>
    <row r="24363" spans="7:7">
      <c r="G24363" s="14"/>
    </row>
    <row r="24364" spans="7:7">
      <c r="G24364" s="14"/>
    </row>
    <row r="24365" spans="7:7">
      <c r="G24365" s="14"/>
    </row>
    <row r="24366" spans="7:7">
      <c r="G24366" s="14"/>
    </row>
    <row r="24367" spans="7:7">
      <c r="G24367" s="14"/>
    </row>
    <row r="24368" spans="7:7">
      <c r="G24368" s="14"/>
    </row>
    <row r="24369" spans="7:7">
      <c r="G24369" s="14"/>
    </row>
    <row r="24370" spans="7:7">
      <c r="G24370" s="14"/>
    </row>
    <row r="24371" spans="7:7">
      <c r="G24371" s="14"/>
    </row>
    <row r="24372" spans="7:7">
      <c r="G24372" s="14"/>
    </row>
    <row r="24373" spans="7:7">
      <c r="G24373" s="14"/>
    </row>
    <row r="24374" spans="7:7">
      <c r="G24374" s="14"/>
    </row>
    <row r="24375" spans="7:7">
      <c r="G24375" s="14"/>
    </row>
    <row r="24376" spans="7:7">
      <c r="G24376" s="14"/>
    </row>
    <row r="24377" spans="7:7">
      <c r="G24377" s="14"/>
    </row>
    <row r="24378" spans="7:7">
      <c r="G24378" s="14"/>
    </row>
    <row r="24379" spans="7:7">
      <c r="G24379" s="14"/>
    </row>
    <row r="24380" spans="7:7">
      <c r="G24380" s="14"/>
    </row>
    <row r="24381" spans="7:7">
      <c r="G24381" s="14"/>
    </row>
    <row r="24382" spans="7:7">
      <c r="G24382" s="14"/>
    </row>
    <row r="24383" spans="7:7">
      <c r="G24383" s="14"/>
    </row>
    <row r="24384" spans="7:7">
      <c r="G24384" s="14"/>
    </row>
    <row r="24385" spans="7:7">
      <c r="G24385" s="14"/>
    </row>
    <row r="24386" spans="7:7">
      <c r="G24386" s="14"/>
    </row>
    <row r="24387" spans="7:7">
      <c r="G24387" s="14"/>
    </row>
    <row r="24388" spans="7:7">
      <c r="G24388" s="14"/>
    </row>
    <row r="24389" spans="7:7">
      <c r="G24389" s="14"/>
    </row>
    <row r="24390" spans="7:7">
      <c r="G24390" s="14"/>
    </row>
    <row r="24391" spans="7:7">
      <c r="G24391" s="14"/>
    </row>
    <row r="24392" spans="7:7">
      <c r="G24392" s="14"/>
    </row>
    <row r="24393" spans="7:7">
      <c r="G24393" s="14"/>
    </row>
    <row r="24394" spans="7:7">
      <c r="G24394" s="14"/>
    </row>
    <row r="24395" spans="7:7">
      <c r="G24395" s="14"/>
    </row>
    <row r="24396" spans="7:7">
      <c r="G24396" s="14"/>
    </row>
    <row r="24397" spans="7:7">
      <c r="G24397" s="14"/>
    </row>
    <row r="24398" spans="7:7">
      <c r="G24398" s="14"/>
    </row>
    <row r="24399" spans="7:7">
      <c r="G24399" s="14"/>
    </row>
    <row r="24400" spans="7:7">
      <c r="G24400" s="14"/>
    </row>
    <row r="24401" spans="7:7">
      <c r="G24401" s="14"/>
    </row>
    <row r="24402" spans="7:7">
      <c r="G24402" s="14"/>
    </row>
    <row r="24403" spans="7:7">
      <c r="G24403" s="14"/>
    </row>
    <row r="24404" spans="7:7">
      <c r="G24404" s="14"/>
    </row>
    <row r="24405" spans="7:7">
      <c r="G24405" s="14"/>
    </row>
    <row r="24406" spans="7:7">
      <c r="G24406" s="14"/>
    </row>
    <row r="24407" spans="7:7">
      <c r="G24407" s="14"/>
    </row>
    <row r="24408" spans="7:7">
      <c r="G24408" s="14"/>
    </row>
    <row r="24409" spans="7:7">
      <c r="G24409" s="14"/>
    </row>
    <row r="24410" spans="7:7">
      <c r="G24410" s="14"/>
    </row>
    <row r="24411" spans="7:7">
      <c r="G24411" s="14"/>
    </row>
    <row r="24412" spans="7:7">
      <c r="G24412" s="14"/>
    </row>
    <row r="24413" spans="7:7">
      <c r="G24413" s="14"/>
    </row>
    <row r="24414" spans="7:7">
      <c r="G24414" s="14"/>
    </row>
    <row r="24415" spans="7:7">
      <c r="G24415" s="14"/>
    </row>
    <row r="24416" spans="7:7">
      <c r="G24416" s="14"/>
    </row>
    <row r="24417" spans="7:7">
      <c r="G24417" s="14"/>
    </row>
    <row r="24418" spans="7:7">
      <c r="G24418" s="14"/>
    </row>
    <row r="24419" spans="7:7">
      <c r="G24419" s="14"/>
    </row>
    <row r="24420" spans="7:7">
      <c r="G24420" s="14"/>
    </row>
    <row r="24421" spans="7:7">
      <c r="G24421" s="14"/>
    </row>
    <row r="24422" spans="7:7">
      <c r="G24422" s="14"/>
    </row>
    <row r="24423" spans="7:7">
      <c r="G24423" s="14"/>
    </row>
    <row r="24424" spans="7:7">
      <c r="G24424" s="14"/>
    </row>
    <row r="24425" spans="7:7">
      <c r="G24425" s="14"/>
    </row>
    <row r="24426" spans="7:7">
      <c r="G24426" s="14"/>
    </row>
    <row r="24427" spans="7:7">
      <c r="G24427" s="14"/>
    </row>
    <row r="24428" spans="7:7">
      <c r="G24428" s="14"/>
    </row>
    <row r="24429" spans="7:7">
      <c r="G24429" s="14"/>
    </row>
    <row r="24430" spans="7:7">
      <c r="G24430" s="14"/>
    </row>
    <row r="24431" spans="7:7">
      <c r="G24431" s="14"/>
    </row>
    <row r="24432" spans="7:7">
      <c r="G24432" s="14"/>
    </row>
    <row r="24433" spans="7:7">
      <c r="G24433" s="14"/>
    </row>
    <row r="24434" spans="7:7">
      <c r="G24434" s="14"/>
    </row>
    <row r="24435" spans="7:7">
      <c r="G24435" s="14"/>
    </row>
    <row r="24436" spans="7:7">
      <c r="G24436" s="14"/>
    </row>
    <row r="24437" spans="7:7">
      <c r="G24437" s="14"/>
    </row>
    <row r="24438" spans="7:7">
      <c r="G24438" s="14"/>
    </row>
    <row r="24439" spans="7:7">
      <c r="G24439" s="14"/>
    </row>
    <row r="24440" spans="7:7">
      <c r="G24440" s="14"/>
    </row>
    <row r="24441" spans="7:7">
      <c r="G24441" s="14"/>
    </row>
    <row r="24442" spans="7:7">
      <c r="G24442" s="14"/>
    </row>
    <row r="24443" spans="7:7">
      <c r="G24443" s="14"/>
    </row>
    <row r="24444" spans="7:7">
      <c r="G24444" s="14"/>
    </row>
    <row r="24445" spans="7:7">
      <c r="G24445" s="14"/>
    </row>
    <row r="24446" spans="7:7">
      <c r="G24446" s="14"/>
    </row>
    <row r="24447" spans="7:7">
      <c r="G24447" s="14"/>
    </row>
    <row r="24448" spans="7:7">
      <c r="G24448" s="14"/>
    </row>
    <row r="24449" spans="7:7">
      <c r="G24449" s="14"/>
    </row>
    <row r="24450" spans="7:7">
      <c r="G24450" s="14"/>
    </row>
    <row r="24451" spans="7:7">
      <c r="G24451" s="14"/>
    </row>
    <row r="24452" spans="7:7">
      <c r="G24452" s="14"/>
    </row>
    <row r="24453" spans="7:7">
      <c r="G24453" s="14"/>
    </row>
    <row r="24454" spans="7:7">
      <c r="G24454" s="14"/>
    </row>
    <row r="24455" spans="7:7">
      <c r="G24455" s="14"/>
    </row>
    <row r="24456" spans="7:7">
      <c r="G24456" s="14"/>
    </row>
    <row r="24457" spans="7:7">
      <c r="G24457" s="14"/>
    </row>
    <row r="24458" spans="7:7">
      <c r="G24458" s="14"/>
    </row>
    <row r="24459" spans="7:7">
      <c r="G24459" s="14"/>
    </row>
    <row r="24460" spans="7:7">
      <c r="G24460" s="14"/>
    </row>
    <row r="24461" spans="7:7">
      <c r="G24461" s="14"/>
    </row>
    <row r="24462" spans="7:7">
      <c r="G24462" s="14"/>
    </row>
    <row r="24463" spans="7:7">
      <c r="G24463" s="14"/>
    </row>
    <row r="24464" spans="7:7">
      <c r="G24464" s="14"/>
    </row>
    <row r="24465" spans="7:7">
      <c r="G24465" s="14"/>
    </row>
    <row r="24466" spans="7:7">
      <c r="G24466" s="14"/>
    </row>
    <row r="24467" spans="7:7">
      <c r="G24467" s="14"/>
    </row>
    <row r="24468" spans="7:7">
      <c r="G24468" s="14"/>
    </row>
    <row r="24469" spans="7:7">
      <c r="G24469" s="14"/>
    </row>
    <row r="24470" spans="7:7">
      <c r="G24470" s="14"/>
    </row>
    <row r="24471" spans="7:7">
      <c r="G24471" s="14"/>
    </row>
    <row r="24472" spans="7:7">
      <c r="G24472" s="14"/>
    </row>
    <row r="24473" spans="7:7">
      <c r="G24473" s="14"/>
    </row>
    <row r="24474" spans="7:7">
      <c r="G24474" s="14"/>
    </row>
    <row r="24475" spans="7:7">
      <c r="G24475" s="14"/>
    </row>
    <row r="24476" spans="7:7">
      <c r="G24476" s="14"/>
    </row>
    <row r="24477" spans="7:7">
      <c r="G24477" s="14"/>
    </row>
    <row r="24478" spans="7:7">
      <c r="G24478" s="14"/>
    </row>
    <row r="24479" spans="7:7">
      <c r="G24479" s="14"/>
    </row>
    <row r="24480" spans="7:7">
      <c r="G24480" s="14"/>
    </row>
    <row r="24481" spans="7:7">
      <c r="G24481" s="14"/>
    </row>
    <row r="24482" spans="7:7">
      <c r="G24482" s="14"/>
    </row>
    <row r="24483" spans="7:7">
      <c r="G24483" s="14"/>
    </row>
    <row r="24484" spans="7:7">
      <c r="G24484" s="14"/>
    </row>
    <row r="24485" spans="7:7">
      <c r="G24485" s="14"/>
    </row>
    <row r="24486" spans="7:7">
      <c r="G24486" s="14"/>
    </row>
    <row r="24487" spans="7:7">
      <c r="G24487" s="14"/>
    </row>
    <row r="24488" spans="7:7">
      <c r="G24488" s="14"/>
    </row>
    <row r="24489" spans="7:7">
      <c r="G24489" s="14"/>
    </row>
    <row r="24490" spans="7:7">
      <c r="G24490" s="14"/>
    </row>
    <row r="24491" spans="7:7">
      <c r="G24491" s="14"/>
    </row>
    <row r="24492" spans="7:7">
      <c r="G24492" s="14"/>
    </row>
    <row r="24493" spans="7:7">
      <c r="G24493" s="14"/>
    </row>
    <row r="24494" spans="7:7">
      <c r="G24494" s="14"/>
    </row>
    <row r="24495" spans="7:7">
      <c r="G24495" s="14"/>
    </row>
    <row r="24496" spans="7:7">
      <c r="G24496" s="14"/>
    </row>
    <row r="24497" spans="7:7">
      <c r="G24497" s="14"/>
    </row>
    <row r="24498" spans="7:7">
      <c r="G24498" s="14"/>
    </row>
    <row r="24499" spans="7:7">
      <c r="G24499" s="14"/>
    </row>
    <row r="24500" spans="7:7">
      <c r="G24500" s="14"/>
    </row>
    <row r="24501" spans="7:7">
      <c r="G24501" s="14"/>
    </row>
    <row r="24502" spans="7:7">
      <c r="G24502" s="14"/>
    </row>
    <row r="24503" spans="7:7">
      <c r="G24503" s="14"/>
    </row>
    <row r="24504" spans="7:7">
      <c r="G24504" s="14"/>
    </row>
    <row r="24505" spans="7:7">
      <c r="G24505" s="14"/>
    </row>
    <row r="24506" spans="7:7">
      <c r="G24506" s="14"/>
    </row>
    <row r="24507" spans="7:7">
      <c r="G24507" s="14"/>
    </row>
    <row r="24508" spans="7:7">
      <c r="G24508" s="14"/>
    </row>
    <row r="24509" spans="7:7">
      <c r="G24509" s="14"/>
    </row>
    <row r="24510" spans="7:7">
      <c r="G24510" s="14"/>
    </row>
    <row r="24511" spans="7:7">
      <c r="G24511" s="14"/>
    </row>
    <row r="24512" spans="7:7">
      <c r="G24512" s="14"/>
    </row>
    <row r="24513" spans="7:7">
      <c r="G24513" s="14"/>
    </row>
    <row r="24514" spans="7:7">
      <c r="G24514" s="14"/>
    </row>
    <row r="24515" spans="7:7">
      <c r="G24515" s="14"/>
    </row>
    <row r="24516" spans="7:7">
      <c r="G24516" s="14"/>
    </row>
    <row r="24517" spans="7:7">
      <c r="G24517" s="14"/>
    </row>
    <row r="24518" spans="7:7">
      <c r="G24518" s="14"/>
    </row>
    <row r="24519" spans="7:7">
      <c r="G24519" s="14"/>
    </row>
    <row r="24520" spans="7:7">
      <c r="G24520" s="14"/>
    </row>
    <row r="24521" spans="7:7">
      <c r="G24521" s="14"/>
    </row>
    <row r="24522" spans="7:7">
      <c r="G24522" s="14"/>
    </row>
    <row r="24523" spans="7:7">
      <c r="G24523" s="14"/>
    </row>
    <row r="24524" spans="7:7">
      <c r="G24524" s="14"/>
    </row>
    <row r="24525" spans="7:7">
      <c r="G24525" s="14"/>
    </row>
    <row r="24526" spans="7:7">
      <c r="G24526" s="14"/>
    </row>
    <row r="24527" spans="7:7">
      <c r="G24527" s="14"/>
    </row>
    <row r="24528" spans="7:7">
      <c r="G24528" s="14"/>
    </row>
    <row r="24529" spans="7:7">
      <c r="G24529" s="14"/>
    </row>
    <row r="24530" spans="7:7">
      <c r="G24530" s="14"/>
    </row>
    <row r="24531" spans="7:7">
      <c r="G24531" s="14"/>
    </row>
    <row r="24532" spans="7:7">
      <c r="G24532" s="14"/>
    </row>
    <row r="24533" spans="7:7">
      <c r="G24533" s="14"/>
    </row>
    <row r="24534" spans="7:7">
      <c r="G24534" s="14"/>
    </row>
    <row r="24535" spans="7:7">
      <c r="G24535" s="14"/>
    </row>
    <row r="24536" spans="7:7">
      <c r="G24536" s="14"/>
    </row>
    <row r="24537" spans="7:7">
      <c r="G24537" s="14"/>
    </row>
    <row r="24538" spans="7:7">
      <c r="G24538" s="14"/>
    </row>
    <row r="24539" spans="7:7">
      <c r="G24539" s="14"/>
    </row>
    <row r="24540" spans="7:7">
      <c r="G24540" s="14"/>
    </row>
    <row r="24541" spans="7:7">
      <c r="G24541" s="14"/>
    </row>
    <row r="24542" spans="7:7">
      <c r="G24542" s="14"/>
    </row>
    <row r="24543" spans="7:7">
      <c r="G24543" s="14"/>
    </row>
    <row r="24544" spans="7:7">
      <c r="G24544" s="14"/>
    </row>
    <row r="24545" spans="7:7">
      <c r="G24545" s="14"/>
    </row>
    <row r="24546" spans="7:7">
      <c r="G24546" s="14"/>
    </row>
    <row r="24547" spans="7:7">
      <c r="G24547" s="14"/>
    </row>
    <row r="24548" spans="7:7">
      <c r="G24548" s="14"/>
    </row>
    <row r="24549" spans="7:7">
      <c r="G24549" s="14"/>
    </row>
    <row r="24550" spans="7:7">
      <c r="G24550" s="14"/>
    </row>
    <row r="24551" spans="7:7">
      <c r="G24551" s="14"/>
    </row>
    <row r="24552" spans="7:7">
      <c r="G24552" s="14"/>
    </row>
    <row r="24553" spans="7:7">
      <c r="G24553" s="14"/>
    </row>
    <row r="24554" spans="7:7">
      <c r="G24554" s="14"/>
    </row>
    <row r="24555" spans="7:7">
      <c r="G24555" s="14"/>
    </row>
    <row r="24556" spans="7:7">
      <c r="G24556" s="14"/>
    </row>
    <row r="24557" spans="7:7">
      <c r="G24557" s="14"/>
    </row>
    <row r="24558" spans="7:7">
      <c r="G24558" s="14"/>
    </row>
    <row r="24559" spans="7:7">
      <c r="G24559" s="14"/>
    </row>
    <row r="24560" spans="7:7">
      <c r="G24560" s="14"/>
    </row>
    <row r="24561" spans="7:7">
      <c r="G24561" s="14"/>
    </row>
    <row r="24562" spans="7:7">
      <c r="G24562" s="14"/>
    </row>
    <row r="24563" spans="7:7">
      <c r="G24563" s="14"/>
    </row>
    <row r="24564" spans="7:7">
      <c r="G24564" s="14"/>
    </row>
    <row r="24565" spans="7:7">
      <c r="G24565" s="14"/>
    </row>
    <row r="24566" spans="7:7">
      <c r="G24566" s="14"/>
    </row>
    <row r="24567" spans="7:7">
      <c r="G24567" s="14"/>
    </row>
    <row r="24568" spans="7:7">
      <c r="G24568" s="14"/>
    </row>
    <row r="24569" spans="7:7">
      <c r="G24569" s="14"/>
    </row>
    <row r="24570" spans="7:7">
      <c r="G24570" s="14"/>
    </row>
    <row r="24571" spans="7:7">
      <c r="G24571" s="14"/>
    </row>
    <row r="24572" spans="7:7">
      <c r="G24572" s="14"/>
    </row>
    <row r="24573" spans="7:7">
      <c r="G24573" s="14"/>
    </row>
    <row r="24574" spans="7:7">
      <c r="G24574" s="14"/>
    </row>
    <row r="24575" spans="7:7">
      <c r="G24575" s="14"/>
    </row>
    <row r="24576" spans="7:7">
      <c r="G24576" s="14"/>
    </row>
    <row r="24577" spans="7:7">
      <c r="G24577" s="14"/>
    </row>
    <row r="24578" spans="7:7">
      <c r="G24578" s="14"/>
    </row>
    <row r="24579" spans="7:7">
      <c r="G24579" s="14"/>
    </row>
    <row r="24580" spans="7:7">
      <c r="G24580" s="14"/>
    </row>
    <row r="24581" spans="7:7">
      <c r="G24581" s="14"/>
    </row>
    <row r="24582" spans="7:7">
      <c r="G24582" s="14"/>
    </row>
    <row r="24583" spans="7:7">
      <c r="G24583" s="14"/>
    </row>
    <row r="24584" spans="7:7">
      <c r="G24584" s="14"/>
    </row>
    <row r="24585" spans="7:7">
      <c r="G24585" s="14"/>
    </row>
    <row r="24586" spans="7:7">
      <c r="G24586" s="14"/>
    </row>
    <row r="24587" spans="7:7">
      <c r="G24587" s="14"/>
    </row>
    <row r="24588" spans="7:7">
      <c r="G24588" s="14"/>
    </row>
    <row r="24589" spans="7:7">
      <c r="G24589" s="14"/>
    </row>
    <row r="24590" spans="7:7">
      <c r="G24590" s="14"/>
    </row>
    <row r="24591" spans="7:7">
      <c r="G24591" s="14"/>
    </row>
    <row r="24592" spans="7:7">
      <c r="G24592" s="14"/>
    </row>
    <row r="24593" spans="7:7">
      <c r="G24593" s="14"/>
    </row>
    <row r="24594" spans="7:7">
      <c r="G24594" s="14"/>
    </row>
    <row r="24595" spans="7:7">
      <c r="G24595" s="14"/>
    </row>
    <row r="24596" spans="7:7">
      <c r="G24596" s="14"/>
    </row>
    <row r="24597" spans="7:7">
      <c r="G24597" s="14"/>
    </row>
    <row r="24598" spans="7:7">
      <c r="G24598" s="14"/>
    </row>
    <row r="24599" spans="7:7">
      <c r="G24599" s="14"/>
    </row>
    <row r="24600" spans="7:7">
      <c r="G24600" s="14"/>
    </row>
    <row r="24601" spans="7:7">
      <c r="G24601" s="14"/>
    </row>
    <row r="24602" spans="7:7">
      <c r="G24602" s="14"/>
    </row>
    <row r="24603" spans="7:7">
      <c r="G24603" s="14"/>
    </row>
    <row r="24604" spans="7:7">
      <c r="G24604" s="14"/>
    </row>
    <row r="24605" spans="7:7">
      <c r="G24605" s="14"/>
    </row>
    <row r="24606" spans="7:7">
      <c r="G24606" s="14"/>
    </row>
    <row r="24607" spans="7:7">
      <c r="G24607" s="14"/>
    </row>
    <row r="24608" spans="7:7">
      <c r="G24608" s="14"/>
    </row>
    <row r="24609" spans="7:7">
      <c r="G24609" s="14"/>
    </row>
    <row r="24610" spans="7:7">
      <c r="G24610" s="14"/>
    </row>
    <row r="24611" spans="7:7">
      <c r="G24611" s="14"/>
    </row>
    <row r="24612" spans="7:7">
      <c r="G24612" s="14"/>
    </row>
    <row r="24613" spans="7:7">
      <c r="G24613" s="14"/>
    </row>
    <row r="24614" spans="7:7">
      <c r="G24614" s="14"/>
    </row>
    <row r="24615" spans="7:7">
      <c r="G24615" s="14"/>
    </row>
    <row r="24616" spans="7:7">
      <c r="G24616" s="14"/>
    </row>
    <row r="24617" spans="7:7">
      <c r="G24617" s="14"/>
    </row>
    <row r="24618" spans="7:7">
      <c r="G24618" s="14"/>
    </row>
    <row r="24619" spans="7:7">
      <c r="G24619" s="14"/>
    </row>
    <row r="24620" spans="7:7">
      <c r="G24620" s="14"/>
    </row>
    <row r="24621" spans="7:7">
      <c r="G24621" s="14"/>
    </row>
    <row r="24622" spans="7:7">
      <c r="G24622" s="14"/>
    </row>
    <row r="24623" spans="7:7">
      <c r="G24623" s="14"/>
    </row>
    <row r="24624" spans="7:7">
      <c r="G24624" s="14"/>
    </row>
    <row r="24625" spans="7:7">
      <c r="G24625" s="14"/>
    </row>
    <row r="24626" spans="7:7">
      <c r="G24626" s="14"/>
    </row>
    <row r="24627" spans="7:7">
      <c r="G24627" s="14"/>
    </row>
    <row r="24628" spans="7:7">
      <c r="G24628" s="14"/>
    </row>
    <row r="24629" spans="7:7">
      <c r="G24629" s="14"/>
    </row>
    <row r="24630" spans="7:7">
      <c r="G24630" s="14"/>
    </row>
    <row r="24631" spans="7:7">
      <c r="G24631" s="14"/>
    </row>
    <row r="24632" spans="7:7">
      <c r="G24632" s="14"/>
    </row>
    <row r="24633" spans="7:7">
      <c r="G24633" s="14"/>
    </row>
    <row r="24634" spans="7:7">
      <c r="G24634" s="14"/>
    </row>
    <row r="24635" spans="7:7">
      <c r="G24635" s="14"/>
    </row>
    <row r="24636" spans="7:7">
      <c r="G24636" s="14"/>
    </row>
    <row r="24637" spans="7:7">
      <c r="G24637" s="14"/>
    </row>
    <row r="24638" spans="7:7">
      <c r="G24638" s="14"/>
    </row>
    <row r="24639" spans="7:7">
      <c r="G24639" s="14"/>
    </row>
    <row r="24640" spans="7:7">
      <c r="G24640" s="14"/>
    </row>
    <row r="24641" spans="7:7">
      <c r="G24641" s="14"/>
    </row>
    <row r="24642" spans="7:7">
      <c r="G24642" s="14"/>
    </row>
    <row r="24643" spans="7:7">
      <c r="G24643" s="14"/>
    </row>
    <row r="24644" spans="7:7">
      <c r="G24644" s="14"/>
    </row>
    <row r="24645" spans="7:7">
      <c r="G24645" s="14"/>
    </row>
    <row r="24646" spans="7:7">
      <c r="G24646" s="14"/>
    </row>
    <row r="24647" spans="7:7">
      <c r="G24647" s="14"/>
    </row>
    <row r="24648" spans="7:7">
      <c r="G24648" s="14"/>
    </row>
    <row r="24649" spans="7:7">
      <c r="G24649" s="14"/>
    </row>
    <row r="24650" spans="7:7">
      <c r="G24650" s="14"/>
    </row>
    <row r="24651" spans="7:7">
      <c r="G24651" s="14"/>
    </row>
    <row r="24652" spans="7:7">
      <c r="G24652" s="14"/>
    </row>
    <row r="24653" spans="7:7">
      <c r="G24653" s="14"/>
    </row>
    <row r="24654" spans="7:7">
      <c r="G24654" s="14"/>
    </row>
    <row r="24655" spans="7:7">
      <c r="G24655" s="14"/>
    </row>
    <row r="24656" spans="7:7">
      <c r="G24656" s="14"/>
    </row>
    <row r="24657" spans="7:7">
      <c r="G24657" s="14"/>
    </row>
    <row r="24658" spans="7:7">
      <c r="G24658" s="14"/>
    </row>
    <row r="24659" spans="7:7">
      <c r="G24659" s="14"/>
    </row>
    <row r="24660" spans="7:7">
      <c r="G24660" s="14"/>
    </row>
    <row r="24661" spans="7:7">
      <c r="G24661" s="14"/>
    </row>
    <row r="24662" spans="7:7">
      <c r="G24662" s="14"/>
    </row>
    <row r="24663" spans="7:7">
      <c r="G24663" s="14"/>
    </row>
    <row r="24664" spans="7:7">
      <c r="G24664" s="14"/>
    </row>
    <row r="24665" spans="7:7">
      <c r="G24665" s="14"/>
    </row>
    <row r="24666" spans="7:7">
      <c r="G24666" s="14"/>
    </row>
    <row r="24667" spans="7:7">
      <c r="G24667" s="14"/>
    </row>
    <row r="24668" spans="7:7">
      <c r="G24668" s="14"/>
    </row>
    <row r="24669" spans="7:7">
      <c r="G24669" s="14"/>
    </row>
    <row r="24670" spans="7:7">
      <c r="G24670" s="14"/>
    </row>
    <row r="24671" spans="7:7">
      <c r="G24671" s="14"/>
    </row>
    <row r="24672" spans="7:7">
      <c r="G24672" s="14"/>
    </row>
    <row r="24673" spans="7:7">
      <c r="G24673" s="14"/>
    </row>
    <row r="24674" spans="7:7">
      <c r="G24674" s="14"/>
    </row>
    <row r="24675" spans="7:7">
      <c r="G24675" s="14"/>
    </row>
    <row r="24676" spans="7:7">
      <c r="G24676" s="14"/>
    </row>
    <row r="24677" spans="7:7">
      <c r="G24677" s="14"/>
    </row>
    <row r="24678" spans="7:7">
      <c r="G24678" s="14"/>
    </row>
    <row r="24679" spans="7:7">
      <c r="G24679" s="14"/>
    </row>
    <row r="24680" spans="7:7">
      <c r="G24680" s="14"/>
    </row>
    <row r="24681" spans="7:7">
      <c r="G24681" s="14"/>
    </row>
    <row r="24682" spans="7:7">
      <c r="G24682" s="14"/>
    </row>
    <row r="24683" spans="7:7">
      <c r="G24683" s="14"/>
    </row>
    <row r="24684" spans="7:7">
      <c r="G24684" s="14"/>
    </row>
    <row r="24685" spans="7:7">
      <c r="G24685" s="14"/>
    </row>
    <row r="24686" spans="7:7">
      <c r="G24686" s="14"/>
    </row>
    <row r="24687" spans="7:7">
      <c r="G24687" s="14"/>
    </row>
    <row r="24688" spans="7:7">
      <c r="G24688" s="14"/>
    </row>
    <row r="24689" spans="7:7">
      <c r="G24689" s="14"/>
    </row>
    <row r="24690" spans="7:7">
      <c r="G24690" s="14"/>
    </row>
    <row r="24691" spans="7:7">
      <c r="G24691" s="14"/>
    </row>
    <row r="24692" spans="7:7">
      <c r="G24692" s="14"/>
    </row>
    <row r="24693" spans="7:7">
      <c r="G24693" s="14"/>
    </row>
    <row r="24694" spans="7:7">
      <c r="G24694" s="14"/>
    </row>
    <row r="24695" spans="7:7">
      <c r="G24695" s="14"/>
    </row>
    <row r="24696" spans="7:7">
      <c r="G24696" s="14"/>
    </row>
    <row r="24697" spans="7:7">
      <c r="G24697" s="14"/>
    </row>
    <row r="24698" spans="7:7">
      <c r="G24698" s="14"/>
    </row>
    <row r="24699" spans="7:7">
      <c r="G24699" s="14"/>
    </row>
    <row r="24700" spans="7:7">
      <c r="G24700" s="14"/>
    </row>
    <row r="24701" spans="7:7">
      <c r="G24701" s="14"/>
    </row>
    <row r="24702" spans="7:7">
      <c r="G24702" s="14"/>
    </row>
    <row r="24703" spans="7:7">
      <c r="G24703" s="14"/>
    </row>
    <row r="24704" spans="7:7">
      <c r="G24704" s="14"/>
    </row>
    <row r="24705" spans="7:7">
      <c r="G24705" s="14"/>
    </row>
    <row r="24706" spans="7:7">
      <c r="G24706" s="14"/>
    </row>
    <row r="24707" spans="7:7">
      <c r="G24707" s="14"/>
    </row>
    <row r="24708" spans="7:7">
      <c r="G24708" s="14"/>
    </row>
    <row r="24709" spans="7:7">
      <c r="G24709" s="14"/>
    </row>
    <row r="24710" spans="7:7">
      <c r="G24710" s="14"/>
    </row>
    <row r="24711" spans="7:7">
      <c r="G24711" s="14"/>
    </row>
    <row r="24712" spans="7:7">
      <c r="G24712" s="14"/>
    </row>
    <row r="24713" spans="7:7">
      <c r="G24713" s="14"/>
    </row>
    <row r="24714" spans="7:7">
      <c r="G24714" s="14"/>
    </row>
    <row r="24715" spans="7:7">
      <c r="G24715" s="14"/>
    </row>
    <row r="24716" spans="7:7">
      <c r="G24716" s="14"/>
    </row>
    <row r="24717" spans="7:7">
      <c r="G24717" s="14"/>
    </row>
    <row r="24718" spans="7:7">
      <c r="G24718" s="14"/>
    </row>
    <row r="24719" spans="7:7">
      <c r="G24719" s="14"/>
    </row>
    <row r="24720" spans="7:7">
      <c r="G24720" s="14"/>
    </row>
    <row r="24721" spans="7:7">
      <c r="G24721" s="14"/>
    </row>
    <row r="24722" spans="7:7">
      <c r="G24722" s="14"/>
    </row>
    <row r="24723" spans="7:7">
      <c r="G24723" s="14"/>
    </row>
    <row r="24724" spans="7:7">
      <c r="G24724" s="14"/>
    </row>
    <row r="24725" spans="7:7">
      <c r="G24725" s="14"/>
    </row>
    <row r="24726" spans="7:7">
      <c r="G24726" s="14"/>
    </row>
    <row r="24727" spans="7:7">
      <c r="G24727" s="14"/>
    </row>
    <row r="24728" spans="7:7">
      <c r="G24728" s="14"/>
    </row>
    <row r="24729" spans="7:7">
      <c r="G24729" s="14"/>
    </row>
    <row r="24730" spans="7:7">
      <c r="G24730" s="14"/>
    </row>
    <row r="24731" spans="7:7">
      <c r="G24731" s="14"/>
    </row>
    <row r="24732" spans="7:7">
      <c r="G24732" s="14"/>
    </row>
    <row r="24733" spans="7:7">
      <c r="G24733" s="14"/>
    </row>
    <row r="24734" spans="7:7">
      <c r="G24734" s="14"/>
    </row>
    <row r="24735" spans="7:7">
      <c r="G24735" s="14"/>
    </row>
    <row r="24736" spans="7:7">
      <c r="G24736" s="14"/>
    </row>
    <row r="24737" spans="7:7">
      <c r="G24737" s="14"/>
    </row>
    <row r="24738" spans="7:7">
      <c r="G24738" s="14"/>
    </row>
    <row r="24739" spans="7:7">
      <c r="G24739" s="14"/>
    </row>
    <row r="24740" spans="7:7">
      <c r="G24740" s="14"/>
    </row>
    <row r="24741" spans="7:7">
      <c r="G24741" s="14"/>
    </row>
    <row r="24742" spans="7:7">
      <c r="G24742" s="14"/>
    </row>
    <row r="24743" spans="7:7">
      <c r="G24743" s="14"/>
    </row>
    <row r="24744" spans="7:7">
      <c r="G24744" s="14"/>
    </row>
    <row r="24745" spans="7:7">
      <c r="G24745" s="14"/>
    </row>
    <row r="24746" spans="7:7">
      <c r="G24746" s="14"/>
    </row>
    <row r="24747" spans="7:7">
      <c r="G24747" s="14"/>
    </row>
    <row r="24748" spans="7:7">
      <c r="G24748" s="14"/>
    </row>
    <row r="24749" spans="7:7">
      <c r="G24749" s="14"/>
    </row>
    <row r="24750" spans="7:7">
      <c r="G24750" s="14"/>
    </row>
    <row r="24751" spans="7:7">
      <c r="G24751" s="14"/>
    </row>
    <row r="24752" spans="7:7">
      <c r="G24752" s="14"/>
    </row>
    <row r="24753" spans="7:7">
      <c r="G24753" s="14"/>
    </row>
    <row r="24754" spans="7:7">
      <c r="G24754" s="14"/>
    </row>
    <row r="24755" spans="7:7">
      <c r="G24755" s="14"/>
    </row>
    <row r="24756" spans="7:7">
      <c r="G24756" s="14"/>
    </row>
    <row r="24757" spans="7:7">
      <c r="G24757" s="14"/>
    </row>
    <row r="24758" spans="7:7">
      <c r="G24758" s="14"/>
    </row>
    <row r="24759" spans="7:7">
      <c r="G24759" s="14"/>
    </row>
    <row r="24760" spans="7:7">
      <c r="G24760" s="14"/>
    </row>
    <row r="24761" spans="7:7">
      <c r="G24761" s="14"/>
    </row>
    <row r="24762" spans="7:7">
      <c r="G24762" s="14"/>
    </row>
    <row r="24763" spans="7:7">
      <c r="G24763" s="14"/>
    </row>
    <row r="24764" spans="7:7">
      <c r="G24764" s="14"/>
    </row>
    <row r="24765" spans="7:7">
      <c r="G24765" s="14"/>
    </row>
    <row r="24766" spans="7:7">
      <c r="G24766" s="14"/>
    </row>
    <row r="24767" spans="7:7">
      <c r="G24767" s="14"/>
    </row>
    <row r="24768" spans="7:7">
      <c r="G24768" s="14"/>
    </row>
    <row r="24769" spans="7:7">
      <c r="G24769" s="14"/>
    </row>
    <row r="24770" spans="7:7">
      <c r="G24770" s="14"/>
    </row>
    <row r="24771" spans="7:7">
      <c r="G24771" s="14"/>
    </row>
    <row r="24772" spans="7:7">
      <c r="G24772" s="14"/>
    </row>
    <row r="24773" spans="7:7">
      <c r="G24773" s="14"/>
    </row>
    <row r="24774" spans="7:7">
      <c r="G24774" s="14"/>
    </row>
    <row r="24775" spans="7:7">
      <c r="G24775" s="14"/>
    </row>
    <row r="24776" spans="7:7">
      <c r="G24776" s="14"/>
    </row>
    <row r="24777" spans="7:7">
      <c r="G24777" s="14"/>
    </row>
    <row r="24778" spans="7:7">
      <c r="G24778" s="14"/>
    </row>
    <row r="24779" spans="7:7">
      <c r="G24779" s="14"/>
    </row>
    <row r="24780" spans="7:7">
      <c r="G24780" s="14"/>
    </row>
    <row r="24781" spans="7:7">
      <c r="G24781" s="14"/>
    </row>
    <row r="24782" spans="7:7">
      <c r="G24782" s="14"/>
    </row>
    <row r="24783" spans="7:7">
      <c r="G24783" s="14"/>
    </row>
    <row r="24784" spans="7:7">
      <c r="G24784" s="14"/>
    </row>
    <row r="24785" spans="7:7">
      <c r="G24785" s="14"/>
    </row>
    <row r="24786" spans="7:7">
      <c r="G24786" s="14"/>
    </row>
    <row r="24787" spans="7:7">
      <c r="G24787" s="14"/>
    </row>
    <row r="24788" spans="7:7">
      <c r="G24788" s="14"/>
    </row>
    <row r="24789" spans="7:7">
      <c r="G24789" s="14"/>
    </row>
    <row r="24790" spans="7:7">
      <c r="G24790" s="14"/>
    </row>
    <row r="24791" spans="7:7">
      <c r="G24791" s="14"/>
    </row>
    <row r="24792" spans="7:7">
      <c r="G24792" s="14"/>
    </row>
    <row r="24793" spans="7:7">
      <c r="G24793" s="14"/>
    </row>
    <row r="24794" spans="7:7">
      <c r="G24794" s="14"/>
    </row>
    <row r="24795" spans="7:7">
      <c r="G24795" s="14"/>
    </row>
    <row r="24796" spans="7:7">
      <c r="G24796" s="14"/>
    </row>
    <row r="24797" spans="7:7">
      <c r="G24797" s="14"/>
    </row>
    <row r="24798" spans="7:7">
      <c r="G24798" s="14"/>
    </row>
    <row r="24799" spans="7:7">
      <c r="G24799" s="14"/>
    </row>
    <row r="24800" spans="7:7">
      <c r="G24800" s="14"/>
    </row>
    <row r="24801" spans="7:7">
      <c r="G24801" s="14"/>
    </row>
    <row r="24802" spans="7:7">
      <c r="G24802" s="14"/>
    </row>
    <row r="24803" spans="7:7">
      <c r="G24803" s="14"/>
    </row>
    <row r="24804" spans="7:7">
      <c r="G24804" s="14"/>
    </row>
    <row r="24805" spans="7:7">
      <c r="G24805" s="14"/>
    </row>
    <row r="24806" spans="7:7">
      <c r="G24806" s="14"/>
    </row>
    <row r="24807" spans="7:7">
      <c r="G24807" s="14"/>
    </row>
    <row r="24808" spans="7:7">
      <c r="G24808" s="14"/>
    </row>
    <row r="24809" spans="7:7">
      <c r="G24809" s="14"/>
    </row>
    <row r="24810" spans="7:7">
      <c r="G24810" s="14"/>
    </row>
    <row r="24811" spans="7:7">
      <c r="G24811" s="14"/>
    </row>
    <row r="24812" spans="7:7">
      <c r="G24812" s="14"/>
    </row>
    <row r="24813" spans="7:7">
      <c r="G24813" s="14"/>
    </row>
    <row r="24814" spans="7:7">
      <c r="G24814" s="14"/>
    </row>
    <row r="24815" spans="7:7">
      <c r="G24815" s="14"/>
    </row>
    <row r="24816" spans="7:7">
      <c r="G24816" s="14"/>
    </row>
    <row r="24817" spans="7:7">
      <c r="G24817" s="14"/>
    </row>
    <row r="24818" spans="7:7">
      <c r="G24818" s="14"/>
    </row>
    <row r="24819" spans="7:7">
      <c r="G24819" s="14"/>
    </row>
    <row r="24820" spans="7:7">
      <c r="G24820" s="14"/>
    </row>
    <row r="24821" spans="7:7">
      <c r="G24821" s="14"/>
    </row>
    <row r="24822" spans="7:7">
      <c r="G24822" s="14"/>
    </row>
    <row r="24823" spans="7:7">
      <c r="G24823" s="14"/>
    </row>
    <row r="24824" spans="7:7">
      <c r="G24824" s="14"/>
    </row>
    <row r="24825" spans="7:7">
      <c r="G24825" s="14"/>
    </row>
    <row r="24826" spans="7:7">
      <c r="G24826" s="14"/>
    </row>
    <row r="24827" spans="7:7">
      <c r="G24827" s="14"/>
    </row>
    <row r="24828" spans="7:7">
      <c r="G24828" s="14"/>
    </row>
    <row r="24829" spans="7:7">
      <c r="G24829" s="14"/>
    </row>
    <row r="24830" spans="7:7">
      <c r="G24830" s="14"/>
    </row>
    <row r="24831" spans="7:7">
      <c r="G24831" s="14"/>
    </row>
    <row r="24832" spans="7:7">
      <c r="G24832" s="14"/>
    </row>
    <row r="24833" spans="7:7">
      <c r="G24833" s="14"/>
    </row>
    <row r="24834" spans="7:7">
      <c r="G24834" s="14"/>
    </row>
    <row r="24835" spans="7:7">
      <c r="G24835" s="14"/>
    </row>
    <row r="24836" spans="7:7">
      <c r="G24836" s="14"/>
    </row>
    <row r="24837" spans="7:7">
      <c r="G24837" s="14"/>
    </row>
    <row r="24838" spans="7:7">
      <c r="G24838" s="14"/>
    </row>
    <row r="24839" spans="7:7">
      <c r="G24839" s="14"/>
    </row>
    <row r="24840" spans="7:7">
      <c r="G24840" s="14"/>
    </row>
    <row r="24841" spans="7:7">
      <c r="G24841" s="14"/>
    </row>
    <row r="24842" spans="7:7">
      <c r="G24842" s="14"/>
    </row>
    <row r="24843" spans="7:7">
      <c r="G24843" s="14"/>
    </row>
    <row r="24844" spans="7:7">
      <c r="G24844" s="14"/>
    </row>
    <row r="24845" spans="7:7">
      <c r="G24845" s="14"/>
    </row>
    <row r="24846" spans="7:7">
      <c r="G24846" s="14"/>
    </row>
    <row r="24847" spans="7:7">
      <c r="G24847" s="14"/>
    </row>
    <row r="24848" spans="7:7">
      <c r="G24848" s="14"/>
    </row>
    <row r="24849" spans="7:7">
      <c r="G24849" s="14"/>
    </row>
    <row r="24850" spans="7:7">
      <c r="G24850" s="14"/>
    </row>
    <row r="24851" spans="7:7">
      <c r="G24851" s="14"/>
    </row>
    <row r="24852" spans="7:7">
      <c r="G24852" s="14"/>
    </row>
    <row r="24853" spans="7:7">
      <c r="G24853" s="14"/>
    </row>
    <row r="24854" spans="7:7">
      <c r="G24854" s="14"/>
    </row>
    <row r="24855" spans="7:7">
      <c r="G24855" s="14"/>
    </row>
    <row r="24856" spans="7:7">
      <c r="G24856" s="14"/>
    </row>
    <row r="24857" spans="7:7">
      <c r="G24857" s="14"/>
    </row>
    <row r="24858" spans="7:7">
      <c r="G24858" s="14"/>
    </row>
    <row r="24859" spans="7:7">
      <c r="G24859" s="14"/>
    </row>
    <row r="24860" spans="7:7">
      <c r="G24860" s="14"/>
    </row>
    <row r="24861" spans="7:7">
      <c r="G24861" s="14"/>
    </row>
    <row r="24862" spans="7:7">
      <c r="G24862" s="14"/>
    </row>
    <row r="24863" spans="7:7">
      <c r="G24863" s="14"/>
    </row>
    <row r="24864" spans="7:7">
      <c r="G24864" s="14"/>
    </row>
    <row r="24865" spans="7:7">
      <c r="G24865" s="14"/>
    </row>
    <row r="24866" spans="7:7">
      <c r="G24866" s="14"/>
    </row>
    <row r="24867" spans="7:7">
      <c r="G24867" s="14"/>
    </row>
    <row r="24868" spans="7:7">
      <c r="G24868" s="14"/>
    </row>
    <row r="24869" spans="7:7">
      <c r="G24869" s="14"/>
    </row>
    <row r="24870" spans="7:7">
      <c r="G24870" s="14"/>
    </row>
    <row r="24871" spans="7:7">
      <c r="G24871" s="14"/>
    </row>
    <row r="24872" spans="7:7">
      <c r="G24872" s="14"/>
    </row>
    <row r="24873" spans="7:7">
      <c r="G24873" s="14"/>
    </row>
    <row r="24874" spans="7:7">
      <c r="G24874" s="14"/>
    </row>
    <row r="24875" spans="7:7">
      <c r="G24875" s="14"/>
    </row>
    <row r="24876" spans="7:7">
      <c r="G24876" s="14"/>
    </row>
    <row r="24877" spans="7:7">
      <c r="G24877" s="14"/>
    </row>
    <row r="24878" spans="7:7">
      <c r="G24878" s="14"/>
    </row>
    <row r="24879" spans="7:7">
      <c r="G24879" s="14"/>
    </row>
    <row r="24880" spans="7:7">
      <c r="G24880" s="14"/>
    </row>
    <row r="24881" spans="7:7">
      <c r="G24881" s="14"/>
    </row>
    <row r="24882" spans="7:7">
      <c r="G24882" s="14"/>
    </row>
    <row r="24883" spans="7:7">
      <c r="G24883" s="14"/>
    </row>
    <row r="24884" spans="7:7">
      <c r="G24884" s="14"/>
    </row>
    <row r="24885" spans="7:7">
      <c r="G24885" s="14"/>
    </row>
    <row r="24886" spans="7:7">
      <c r="G24886" s="14"/>
    </row>
    <row r="24887" spans="7:7">
      <c r="G24887" s="14"/>
    </row>
    <row r="24888" spans="7:7">
      <c r="G24888" s="14"/>
    </row>
    <row r="24889" spans="7:7">
      <c r="G24889" s="14"/>
    </row>
    <row r="24890" spans="7:7">
      <c r="G24890" s="14"/>
    </row>
    <row r="24891" spans="7:7">
      <c r="G24891" s="14"/>
    </row>
    <row r="24892" spans="7:7">
      <c r="G24892" s="14"/>
    </row>
    <row r="24893" spans="7:7">
      <c r="G24893" s="14"/>
    </row>
    <row r="24894" spans="7:7">
      <c r="G24894" s="14"/>
    </row>
    <row r="24895" spans="7:7">
      <c r="G24895" s="14"/>
    </row>
    <row r="24896" spans="7:7">
      <c r="G24896" s="14"/>
    </row>
    <row r="24897" spans="7:7">
      <c r="G24897" s="14"/>
    </row>
    <row r="24898" spans="7:7">
      <c r="G24898" s="14"/>
    </row>
    <row r="24899" spans="7:7">
      <c r="G24899" s="14"/>
    </row>
    <row r="24900" spans="7:7">
      <c r="G24900" s="14"/>
    </row>
    <row r="24901" spans="7:7">
      <c r="G24901" s="14"/>
    </row>
    <row r="24902" spans="7:7">
      <c r="G24902" s="14"/>
    </row>
    <row r="24903" spans="7:7">
      <c r="G24903" s="14"/>
    </row>
    <row r="24904" spans="7:7">
      <c r="G24904" s="14"/>
    </row>
    <row r="24905" spans="7:7">
      <c r="G24905" s="14"/>
    </row>
    <row r="24906" spans="7:7">
      <c r="G24906" s="14"/>
    </row>
    <row r="24907" spans="7:7">
      <c r="G24907" s="14"/>
    </row>
    <row r="24908" spans="7:7">
      <c r="G24908" s="14"/>
    </row>
    <row r="24909" spans="7:7">
      <c r="G24909" s="14"/>
    </row>
    <row r="24910" spans="7:7">
      <c r="G24910" s="14"/>
    </row>
    <row r="24911" spans="7:7">
      <c r="G24911" s="14"/>
    </row>
    <row r="24912" spans="7:7">
      <c r="G24912" s="14"/>
    </row>
    <row r="24913" spans="7:7">
      <c r="G24913" s="14"/>
    </row>
    <row r="24914" spans="7:7">
      <c r="G24914" s="14"/>
    </row>
    <row r="24915" spans="7:7">
      <c r="G24915" s="14"/>
    </row>
    <row r="24916" spans="7:7">
      <c r="G24916" s="14"/>
    </row>
    <row r="24917" spans="7:7">
      <c r="G24917" s="14"/>
    </row>
    <row r="24918" spans="7:7">
      <c r="G24918" s="14"/>
    </row>
    <row r="24919" spans="7:7">
      <c r="G24919" s="14"/>
    </row>
    <row r="24920" spans="7:7">
      <c r="G24920" s="14"/>
    </row>
    <row r="24921" spans="7:7">
      <c r="G24921" s="14"/>
    </row>
    <row r="24922" spans="7:7">
      <c r="G24922" s="14"/>
    </row>
    <row r="24923" spans="7:7">
      <c r="G24923" s="14"/>
    </row>
    <row r="24924" spans="7:7">
      <c r="G24924" s="14"/>
    </row>
    <row r="24925" spans="7:7">
      <c r="G24925" s="14"/>
    </row>
    <row r="24926" spans="7:7">
      <c r="G24926" s="14"/>
    </row>
    <row r="24927" spans="7:7">
      <c r="G24927" s="14"/>
    </row>
    <row r="24928" spans="7:7">
      <c r="G24928" s="14"/>
    </row>
    <row r="24929" spans="7:7">
      <c r="G24929" s="14"/>
    </row>
    <row r="24930" spans="7:7">
      <c r="G24930" s="14"/>
    </row>
    <row r="24931" spans="7:7">
      <c r="G24931" s="14"/>
    </row>
    <row r="24932" spans="7:7">
      <c r="G24932" s="14"/>
    </row>
    <row r="24933" spans="7:7">
      <c r="G24933" s="14"/>
    </row>
    <row r="24934" spans="7:7">
      <c r="G24934" s="14"/>
    </row>
    <row r="24935" spans="7:7">
      <c r="G24935" s="14"/>
    </row>
    <row r="24936" spans="7:7">
      <c r="G24936" s="14"/>
    </row>
    <row r="24937" spans="7:7">
      <c r="G24937" s="14"/>
    </row>
    <row r="24938" spans="7:7">
      <c r="G24938" s="14"/>
    </row>
    <row r="24939" spans="7:7">
      <c r="G24939" s="14"/>
    </row>
    <row r="24940" spans="7:7">
      <c r="G24940" s="14"/>
    </row>
    <row r="24941" spans="7:7">
      <c r="G24941" s="14"/>
    </row>
    <row r="24942" spans="7:7">
      <c r="G24942" s="14"/>
    </row>
    <row r="24943" spans="7:7">
      <c r="G24943" s="14"/>
    </row>
    <row r="24944" spans="7:7">
      <c r="G24944" s="14"/>
    </row>
    <row r="24945" spans="7:7">
      <c r="G24945" s="14"/>
    </row>
    <row r="24946" spans="7:7">
      <c r="G24946" s="14"/>
    </row>
    <row r="24947" spans="7:7">
      <c r="G24947" s="14"/>
    </row>
    <row r="24948" spans="7:7">
      <c r="G24948" s="14"/>
    </row>
    <row r="24949" spans="7:7">
      <c r="G24949" s="14"/>
    </row>
    <row r="24950" spans="7:7">
      <c r="G24950" s="14"/>
    </row>
    <row r="24951" spans="7:7">
      <c r="G24951" s="14"/>
    </row>
    <row r="24952" spans="7:7">
      <c r="G24952" s="14"/>
    </row>
    <row r="24953" spans="7:7">
      <c r="G24953" s="14"/>
    </row>
    <row r="24954" spans="7:7">
      <c r="G24954" s="14"/>
    </row>
    <row r="24955" spans="7:7">
      <c r="G24955" s="14"/>
    </row>
    <row r="24956" spans="7:7">
      <c r="G24956" s="14"/>
    </row>
    <row r="24957" spans="7:7">
      <c r="G24957" s="14"/>
    </row>
    <row r="24958" spans="7:7">
      <c r="G24958" s="14"/>
    </row>
    <row r="24959" spans="7:7">
      <c r="G24959" s="14"/>
    </row>
    <row r="24960" spans="7:7">
      <c r="G24960" s="14"/>
    </row>
    <row r="24961" spans="7:7">
      <c r="G24961" s="14"/>
    </row>
    <row r="24962" spans="7:7">
      <c r="G24962" s="14"/>
    </row>
    <row r="24963" spans="7:7">
      <c r="G24963" s="14"/>
    </row>
    <row r="24964" spans="7:7">
      <c r="G24964" s="14"/>
    </row>
    <row r="24965" spans="7:7">
      <c r="G24965" s="14"/>
    </row>
    <row r="24966" spans="7:7">
      <c r="G24966" s="14"/>
    </row>
    <row r="24967" spans="7:7">
      <c r="G24967" s="14"/>
    </row>
    <row r="24968" spans="7:7">
      <c r="G24968" s="14"/>
    </row>
    <row r="24969" spans="7:7">
      <c r="G24969" s="14"/>
    </row>
    <row r="24970" spans="7:7">
      <c r="G24970" s="14"/>
    </row>
    <row r="24971" spans="7:7">
      <c r="G24971" s="14"/>
    </row>
    <row r="24972" spans="7:7">
      <c r="G24972" s="14"/>
    </row>
    <row r="24973" spans="7:7">
      <c r="G24973" s="14"/>
    </row>
    <row r="24974" spans="7:7">
      <c r="G24974" s="14"/>
    </row>
    <row r="24975" spans="7:7">
      <c r="G24975" s="14"/>
    </row>
    <row r="24976" spans="7:7">
      <c r="G24976" s="14"/>
    </row>
    <row r="24977" spans="7:7">
      <c r="G24977" s="14"/>
    </row>
    <row r="24978" spans="7:7">
      <c r="G24978" s="14"/>
    </row>
    <row r="24979" spans="7:7">
      <c r="G24979" s="14"/>
    </row>
    <row r="24980" spans="7:7">
      <c r="G24980" s="14"/>
    </row>
    <row r="24981" spans="7:7">
      <c r="G24981" s="14"/>
    </row>
    <row r="24982" spans="7:7">
      <c r="G24982" s="14"/>
    </row>
    <row r="24983" spans="7:7">
      <c r="G24983" s="14"/>
    </row>
    <row r="24984" spans="7:7">
      <c r="G24984" s="14"/>
    </row>
    <row r="24985" spans="7:7">
      <c r="G24985" s="14"/>
    </row>
    <row r="24986" spans="7:7">
      <c r="G24986" s="14"/>
    </row>
    <row r="24987" spans="7:7">
      <c r="G24987" s="14"/>
    </row>
    <row r="24988" spans="7:7">
      <c r="G24988" s="14"/>
    </row>
    <row r="24989" spans="7:7">
      <c r="G24989" s="14"/>
    </row>
    <row r="24990" spans="7:7">
      <c r="G24990" s="14"/>
    </row>
    <row r="24991" spans="7:7">
      <c r="G24991" s="14"/>
    </row>
    <row r="24992" spans="7:7">
      <c r="G24992" s="14"/>
    </row>
    <row r="24993" spans="7:7">
      <c r="G24993" s="14"/>
    </row>
    <row r="24994" spans="7:7">
      <c r="G24994" s="14"/>
    </row>
    <row r="24995" spans="7:7">
      <c r="G24995" s="14"/>
    </row>
    <row r="24996" spans="7:7">
      <c r="G24996" s="14"/>
    </row>
    <row r="24997" spans="7:7">
      <c r="G24997" s="14"/>
    </row>
    <row r="24998" spans="7:7">
      <c r="G24998" s="14"/>
    </row>
    <row r="24999" spans="7:7">
      <c r="G24999" s="14"/>
    </row>
    <row r="25000" spans="7:7">
      <c r="G25000" s="14"/>
    </row>
    <row r="25001" spans="7:7">
      <c r="G25001" s="14"/>
    </row>
    <row r="25002" spans="7:7">
      <c r="G25002" s="14"/>
    </row>
    <row r="25003" spans="7:7">
      <c r="G25003" s="14"/>
    </row>
    <row r="25004" spans="7:7">
      <c r="G25004" s="14"/>
    </row>
    <row r="25005" spans="7:7">
      <c r="G25005" s="14"/>
    </row>
    <row r="25006" spans="7:7">
      <c r="G25006" s="14"/>
    </row>
    <row r="25007" spans="7:7">
      <c r="G25007" s="14"/>
    </row>
    <row r="25008" spans="7:7">
      <c r="G25008" s="14"/>
    </row>
    <row r="25009" spans="7:7">
      <c r="G25009" s="14"/>
    </row>
    <row r="25010" spans="7:7">
      <c r="G25010" s="14"/>
    </row>
    <row r="25011" spans="7:7">
      <c r="G25011" s="14"/>
    </row>
    <row r="25012" spans="7:7">
      <c r="G25012" s="14"/>
    </row>
    <row r="25013" spans="7:7">
      <c r="G25013" s="14"/>
    </row>
    <row r="25014" spans="7:7">
      <c r="G25014" s="14"/>
    </row>
    <row r="25015" spans="7:7">
      <c r="G25015" s="14"/>
    </row>
    <row r="25016" spans="7:7">
      <c r="G25016" s="14"/>
    </row>
    <row r="25017" spans="7:7">
      <c r="G25017" s="14"/>
    </row>
    <row r="25018" spans="7:7">
      <c r="G25018" s="14"/>
    </row>
    <row r="25019" spans="7:7">
      <c r="G25019" s="14"/>
    </row>
    <row r="25020" spans="7:7">
      <c r="G25020" s="14"/>
    </row>
    <row r="25021" spans="7:7">
      <c r="G25021" s="14"/>
    </row>
    <row r="25022" spans="7:7">
      <c r="G25022" s="14"/>
    </row>
    <row r="25023" spans="7:7">
      <c r="G25023" s="14"/>
    </row>
    <row r="25024" spans="7:7">
      <c r="G25024" s="14"/>
    </row>
    <row r="25025" spans="7:7">
      <c r="G25025" s="14"/>
    </row>
    <row r="25026" spans="7:7">
      <c r="G25026" s="14"/>
    </row>
    <row r="25027" spans="7:7">
      <c r="G25027" s="14"/>
    </row>
    <row r="25028" spans="7:7">
      <c r="G25028" s="14"/>
    </row>
    <row r="25029" spans="7:7">
      <c r="G25029" s="14"/>
    </row>
    <row r="25030" spans="7:7">
      <c r="G25030" s="14"/>
    </row>
    <row r="25031" spans="7:7">
      <c r="G25031" s="14"/>
    </row>
    <row r="25032" spans="7:7">
      <c r="G25032" s="14"/>
    </row>
    <row r="25033" spans="7:7">
      <c r="G25033" s="14"/>
    </row>
    <row r="25034" spans="7:7">
      <c r="G25034" s="14"/>
    </row>
    <row r="25035" spans="7:7">
      <c r="G25035" s="14"/>
    </row>
    <row r="25036" spans="7:7">
      <c r="G25036" s="14"/>
    </row>
    <row r="25037" spans="7:7">
      <c r="G25037" s="14"/>
    </row>
    <row r="25038" spans="7:7">
      <c r="G25038" s="14"/>
    </row>
    <row r="25039" spans="7:7">
      <c r="G25039" s="14"/>
    </row>
    <row r="25040" spans="7:7">
      <c r="G25040" s="14"/>
    </row>
    <row r="25041" spans="7:7">
      <c r="G25041" s="14"/>
    </row>
    <row r="25042" spans="7:7">
      <c r="G25042" s="14"/>
    </row>
    <row r="25043" spans="7:7">
      <c r="G25043" s="14"/>
    </row>
    <row r="25044" spans="7:7">
      <c r="G25044" s="14"/>
    </row>
    <row r="25045" spans="7:7">
      <c r="G25045" s="14"/>
    </row>
    <row r="25046" spans="7:7">
      <c r="G25046" s="14"/>
    </row>
    <row r="25047" spans="7:7">
      <c r="G25047" s="14"/>
    </row>
    <row r="25048" spans="7:7">
      <c r="G25048" s="14"/>
    </row>
    <row r="25049" spans="7:7">
      <c r="G25049" s="14"/>
    </row>
    <row r="25050" spans="7:7">
      <c r="G25050" s="14"/>
    </row>
    <row r="25051" spans="7:7">
      <c r="G25051" s="14"/>
    </row>
    <row r="25052" spans="7:7">
      <c r="G25052" s="14"/>
    </row>
    <row r="25053" spans="7:7">
      <c r="G25053" s="14"/>
    </row>
    <row r="25054" spans="7:7">
      <c r="G25054" s="14"/>
    </row>
    <row r="25055" spans="7:7">
      <c r="G25055" s="14"/>
    </row>
    <row r="25056" spans="7:7">
      <c r="G25056" s="14"/>
    </row>
    <row r="25057" spans="7:7">
      <c r="G25057" s="14"/>
    </row>
    <row r="25058" spans="7:7">
      <c r="G25058" s="14"/>
    </row>
    <row r="25059" spans="7:7">
      <c r="G25059" s="14"/>
    </row>
    <row r="25060" spans="7:7">
      <c r="G25060" s="14"/>
    </row>
    <row r="25061" spans="7:7">
      <c r="G25061" s="14"/>
    </row>
    <row r="25062" spans="7:7">
      <c r="G25062" s="14"/>
    </row>
    <row r="25063" spans="7:7">
      <c r="G25063" s="14"/>
    </row>
    <row r="25064" spans="7:7">
      <c r="G25064" s="14"/>
    </row>
    <row r="25065" spans="7:7">
      <c r="G25065" s="14"/>
    </row>
    <row r="25066" spans="7:7">
      <c r="G25066" s="14"/>
    </row>
    <row r="25067" spans="7:7">
      <c r="G25067" s="14"/>
    </row>
    <row r="25068" spans="7:7">
      <c r="G25068" s="14"/>
    </row>
    <row r="25069" spans="7:7">
      <c r="G25069" s="14"/>
    </row>
    <row r="25070" spans="7:7">
      <c r="G25070" s="14"/>
    </row>
    <row r="25071" spans="7:7">
      <c r="G25071" s="14"/>
    </row>
    <row r="25072" spans="7:7">
      <c r="G25072" s="14"/>
    </row>
    <row r="25073" spans="7:7">
      <c r="G25073" s="14"/>
    </row>
    <row r="25074" spans="7:7">
      <c r="G25074" s="14"/>
    </row>
    <row r="25075" spans="7:7">
      <c r="G25075" s="14"/>
    </row>
    <row r="25076" spans="7:7">
      <c r="G25076" s="14"/>
    </row>
    <row r="25077" spans="7:7">
      <c r="G25077" s="14"/>
    </row>
    <row r="25078" spans="7:7">
      <c r="G25078" s="14"/>
    </row>
    <row r="25079" spans="7:7">
      <c r="G25079" s="14"/>
    </row>
    <row r="25080" spans="7:7">
      <c r="G25080" s="14"/>
    </row>
    <row r="25081" spans="7:7">
      <c r="G25081" s="14"/>
    </row>
    <row r="25082" spans="7:7">
      <c r="G25082" s="14"/>
    </row>
    <row r="25083" spans="7:7">
      <c r="G25083" s="14"/>
    </row>
    <row r="25084" spans="7:7">
      <c r="G25084" s="14"/>
    </row>
    <row r="25085" spans="7:7">
      <c r="G25085" s="14"/>
    </row>
    <row r="25086" spans="7:7">
      <c r="G25086" s="14"/>
    </row>
    <row r="25087" spans="7:7">
      <c r="G25087" s="14"/>
    </row>
    <row r="25088" spans="7:7">
      <c r="G25088" s="14"/>
    </row>
    <row r="25089" spans="7:7">
      <c r="G25089" s="14"/>
    </row>
    <row r="25090" spans="7:7">
      <c r="G25090" s="14"/>
    </row>
    <row r="25091" spans="7:7">
      <c r="G25091" s="14"/>
    </row>
    <row r="25092" spans="7:7">
      <c r="G25092" s="14"/>
    </row>
    <row r="25093" spans="7:7">
      <c r="G25093" s="14"/>
    </row>
    <row r="25094" spans="7:7">
      <c r="G25094" s="14"/>
    </row>
    <row r="25095" spans="7:7">
      <c r="G25095" s="14"/>
    </row>
    <row r="25096" spans="7:7">
      <c r="G25096" s="14"/>
    </row>
    <row r="25097" spans="7:7">
      <c r="G25097" s="14"/>
    </row>
    <row r="25098" spans="7:7">
      <c r="G25098" s="14"/>
    </row>
    <row r="25099" spans="7:7">
      <c r="G25099" s="14"/>
    </row>
    <row r="25100" spans="7:7">
      <c r="G25100" s="14"/>
    </row>
    <row r="25101" spans="7:7">
      <c r="G25101" s="14"/>
    </row>
    <row r="25102" spans="7:7">
      <c r="G25102" s="14"/>
    </row>
    <row r="25103" spans="7:7">
      <c r="G25103" s="14"/>
    </row>
    <row r="25104" spans="7:7">
      <c r="G25104" s="14"/>
    </row>
    <row r="25105" spans="7:7">
      <c r="G25105" s="14"/>
    </row>
    <row r="25106" spans="7:7">
      <c r="G25106" s="14"/>
    </row>
    <row r="25107" spans="7:7">
      <c r="G25107" s="14"/>
    </row>
    <row r="25108" spans="7:7">
      <c r="G25108" s="14"/>
    </row>
    <row r="25109" spans="7:7">
      <c r="G25109" s="14"/>
    </row>
    <row r="25110" spans="7:7">
      <c r="G25110" s="14"/>
    </row>
    <row r="25111" spans="7:7">
      <c r="G25111" s="14"/>
    </row>
    <row r="25112" spans="7:7">
      <c r="G25112" s="14"/>
    </row>
    <row r="25113" spans="7:7">
      <c r="G25113" s="14"/>
    </row>
    <row r="25114" spans="7:7">
      <c r="G25114" s="14"/>
    </row>
    <row r="25115" spans="7:7">
      <c r="G25115" s="14"/>
    </row>
    <row r="25116" spans="7:7">
      <c r="G25116" s="14"/>
    </row>
    <row r="25117" spans="7:7">
      <c r="G25117" s="14"/>
    </row>
    <row r="25118" spans="7:7">
      <c r="G25118" s="14"/>
    </row>
    <row r="25119" spans="7:7">
      <c r="G25119" s="14"/>
    </row>
    <row r="25120" spans="7:7">
      <c r="G25120" s="14"/>
    </row>
    <row r="25121" spans="7:7">
      <c r="G25121" s="14"/>
    </row>
    <row r="25122" spans="7:7">
      <c r="G25122" s="14"/>
    </row>
    <row r="25123" spans="7:7">
      <c r="G25123" s="14"/>
    </row>
    <row r="25124" spans="7:7">
      <c r="G25124" s="14"/>
    </row>
    <row r="25125" spans="7:7">
      <c r="G25125" s="14"/>
    </row>
    <row r="25126" spans="7:7">
      <c r="G25126" s="14"/>
    </row>
    <row r="25127" spans="7:7">
      <c r="G25127" s="14"/>
    </row>
    <row r="25128" spans="7:7">
      <c r="G25128" s="14"/>
    </row>
    <row r="25129" spans="7:7">
      <c r="G25129" s="14"/>
    </row>
    <row r="25130" spans="7:7">
      <c r="G25130" s="14"/>
    </row>
    <row r="25131" spans="7:7">
      <c r="G25131" s="14"/>
    </row>
    <row r="25132" spans="7:7">
      <c r="G25132" s="14"/>
    </row>
    <row r="25133" spans="7:7">
      <c r="G25133" s="14"/>
    </row>
    <row r="25134" spans="7:7">
      <c r="G25134" s="14"/>
    </row>
    <row r="25135" spans="7:7">
      <c r="G25135" s="14"/>
    </row>
    <row r="25136" spans="7:7">
      <c r="G25136" s="14"/>
    </row>
    <row r="25137" spans="7:7">
      <c r="G25137" s="14"/>
    </row>
    <row r="25138" spans="7:7">
      <c r="G25138" s="14"/>
    </row>
    <row r="25139" spans="7:7">
      <c r="G25139" s="14"/>
    </row>
    <row r="25140" spans="7:7">
      <c r="G25140" s="14"/>
    </row>
    <row r="25141" spans="7:7">
      <c r="G25141" s="14"/>
    </row>
    <row r="25142" spans="7:7">
      <c r="G25142" s="14"/>
    </row>
    <row r="25143" spans="7:7">
      <c r="G25143" s="14"/>
    </row>
    <row r="25144" spans="7:7">
      <c r="G25144" s="14"/>
    </row>
    <row r="25145" spans="7:7">
      <c r="G25145" s="14"/>
    </row>
    <row r="25146" spans="7:7">
      <c r="G25146" s="14"/>
    </row>
    <row r="25147" spans="7:7">
      <c r="G25147" s="14"/>
    </row>
    <row r="25148" spans="7:7">
      <c r="G25148" s="14"/>
    </row>
    <row r="25149" spans="7:7">
      <c r="G25149" s="14"/>
    </row>
    <row r="25150" spans="7:7">
      <c r="G25150" s="14"/>
    </row>
    <row r="25151" spans="7:7">
      <c r="G25151" s="14"/>
    </row>
    <row r="25152" spans="7:7">
      <c r="G25152" s="14"/>
    </row>
    <row r="25153" spans="7:7">
      <c r="G25153" s="14"/>
    </row>
    <row r="25154" spans="7:7">
      <c r="G25154" s="14"/>
    </row>
    <row r="25155" spans="7:7">
      <c r="G25155" s="14"/>
    </row>
    <row r="25156" spans="7:7">
      <c r="G25156" s="14"/>
    </row>
    <row r="25157" spans="7:7">
      <c r="G25157" s="14"/>
    </row>
    <row r="25158" spans="7:7">
      <c r="G25158" s="14"/>
    </row>
    <row r="25159" spans="7:7">
      <c r="G25159" s="14"/>
    </row>
    <row r="25160" spans="7:7">
      <c r="G25160" s="14"/>
    </row>
    <row r="25161" spans="7:7">
      <c r="G25161" s="14"/>
    </row>
    <row r="25162" spans="7:7">
      <c r="G25162" s="14"/>
    </row>
    <row r="25163" spans="7:7">
      <c r="G25163" s="14"/>
    </row>
    <row r="25164" spans="7:7">
      <c r="G25164" s="14"/>
    </row>
    <row r="25165" spans="7:7">
      <c r="G25165" s="14"/>
    </row>
    <row r="25166" spans="7:7">
      <c r="G25166" s="14"/>
    </row>
    <row r="25167" spans="7:7">
      <c r="G25167" s="14"/>
    </row>
    <row r="25168" spans="7:7">
      <c r="G25168" s="14"/>
    </row>
    <row r="25169" spans="7:7">
      <c r="G25169" s="14"/>
    </row>
    <row r="25170" spans="7:7">
      <c r="G25170" s="14"/>
    </row>
    <row r="25171" spans="7:7">
      <c r="G25171" s="14"/>
    </row>
    <row r="25172" spans="7:7">
      <c r="G25172" s="14"/>
    </row>
    <row r="25173" spans="7:7">
      <c r="G25173" s="14"/>
    </row>
    <row r="25174" spans="7:7">
      <c r="G25174" s="14"/>
    </row>
    <row r="25175" spans="7:7">
      <c r="G25175" s="14"/>
    </row>
    <row r="25176" spans="7:7">
      <c r="G25176" s="14"/>
    </row>
    <row r="25177" spans="7:7">
      <c r="G25177" s="14"/>
    </row>
    <row r="25178" spans="7:7">
      <c r="G25178" s="14"/>
    </row>
    <row r="25179" spans="7:7">
      <c r="G25179" s="14"/>
    </row>
    <row r="25180" spans="7:7">
      <c r="G25180" s="14"/>
    </row>
    <row r="25181" spans="7:7">
      <c r="G25181" s="14"/>
    </row>
    <row r="25182" spans="7:7">
      <c r="G25182" s="14"/>
    </row>
    <row r="25183" spans="7:7">
      <c r="G25183" s="14"/>
    </row>
    <row r="25184" spans="7:7">
      <c r="G25184" s="14"/>
    </row>
    <row r="25185" spans="7:7">
      <c r="G25185" s="14"/>
    </row>
    <row r="25186" spans="7:7">
      <c r="G25186" s="14"/>
    </row>
    <row r="25187" spans="7:7">
      <c r="G25187" s="14"/>
    </row>
    <row r="25188" spans="7:7">
      <c r="G25188" s="14"/>
    </row>
    <row r="25189" spans="7:7">
      <c r="G25189" s="14"/>
    </row>
    <row r="25190" spans="7:7">
      <c r="G25190" s="14"/>
    </row>
    <row r="25191" spans="7:7">
      <c r="G25191" s="14"/>
    </row>
    <row r="25192" spans="7:7">
      <c r="G25192" s="14"/>
    </row>
    <row r="25193" spans="7:7">
      <c r="G25193" s="14"/>
    </row>
    <row r="25194" spans="7:7">
      <c r="G25194" s="14"/>
    </row>
    <row r="25195" spans="7:7">
      <c r="G25195" s="14"/>
    </row>
    <row r="25196" spans="7:7">
      <c r="G25196" s="14"/>
    </row>
    <row r="25197" spans="7:7">
      <c r="G25197" s="14"/>
    </row>
    <row r="25198" spans="7:7">
      <c r="G25198" s="14"/>
    </row>
    <row r="25199" spans="7:7">
      <c r="G25199" s="14"/>
    </row>
    <row r="25200" spans="7:7">
      <c r="G25200" s="14"/>
    </row>
    <row r="25201" spans="7:7">
      <c r="G25201" s="14"/>
    </row>
    <row r="25202" spans="7:7">
      <c r="G25202" s="14"/>
    </row>
    <row r="25203" spans="7:7">
      <c r="G25203" s="14"/>
    </row>
    <row r="25204" spans="7:7">
      <c r="G25204" s="14"/>
    </row>
    <row r="25205" spans="7:7">
      <c r="G25205" s="14"/>
    </row>
    <row r="25206" spans="7:7">
      <c r="G25206" s="14"/>
    </row>
    <row r="25207" spans="7:7">
      <c r="G25207" s="14"/>
    </row>
    <row r="25208" spans="7:7">
      <c r="G25208" s="14"/>
    </row>
    <row r="25209" spans="7:7">
      <c r="G25209" s="14"/>
    </row>
    <row r="25210" spans="7:7">
      <c r="G25210" s="14"/>
    </row>
    <row r="25211" spans="7:7">
      <c r="G25211" s="14"/>
    </row>
    <row r="25212" spans="7:7">
      <c r="G25212" s="14"/>
    </row>
    <row r="25213" spans="7:7">
      <c r="G25213" s="14"/>
    </row>
    <row r="25214" spans="7:7">
      <c r="G25214" s="14"/>
    </row>
    <row r="25215" spans="7:7">
      <c r="G25215" s="14"/>
    </row>
    <row r="25216" spans="7:7">
      <c r="G25216" s="14"/>
    </row>
    <row r="25217" spans="7:7">
      <c r="G25217" s="14"/>
    </row>
    <row r="25218" spans="7:7">
      <c r="G25218" s="14"/>
    </row>
    <row r="25219" spans="7:7">
      <c r="G25219" s="14"/>
    </row>
    <row r="25220" spans="7:7">
      <c r="G25220" s="14"/>
    </row>
    <row r="25221" spans="7:7">
      <c r="G25221" s="14"/>
    </row>
    <row r="25222" spans="7:7">
      <c r="G25222" s="14"/>
    </row>
    <row r="25223" spans="7:7">
      <c r="G25223" s="14"/>
    </row>
    <row r="25224" spans="7:7">
      <c r="G25224" s="14"/>
    </row>
    <row r="25225" spans="7:7">
      <c r="G25225" s="14"/>
    </row>
    <row r="25226" spans="7:7">
      <c r="G25226" s="14"/>
    </row>
    <row r="25227" spans="7:7">
      <c r="G25227" s="14"/>
    </row>
    <row r="25228" spans="7:7">
      <c r="G25228" s="14"/>
    </row>
    <row r="25229" spans="7:7">
      <c r="G25229" s="14"/>
    </row>
    <row r="25230" spans="7:7">
      <c r="G25230" s="14"/>
    </row>
    <row r="25231" spans="7:7">
      <c r="G25231" s="14"/>
    </row>
    <row r="25232" spans="7:7">
      <c r="G25232" s="14"/>
    </row>
    <row r="25233" spans="7:7">
      <c r="G25233" s="14"/>
    </row>
    <row r="25234" spans="7:7">
      <c r="G25234" s="14"/>
    </row>
    <row r="25235" spans="7:7">
      <c r="G25235" s="14"/>
    </row>
    <row r="25236" spans="7:7">
      <c r="G25236" s="14"/>
    </row>
    <row r="25237" spans="7:7">
      <c r="G25237" s="14"/>
    </row>
    <row r="25238" spans="7:7">
      <c r="G25238" s="14"/>
    </row>
    <row r="25239" spans="7:7">
      <c r="G25239" s="14"/>
    </row>
    <row r="25240" spans="7:7">
      <c r="G25240" s="14"/>
    </row>
    <row r="25241" spans="7:7">
      <c r="G25241" s="14"/>
    </row>
    <row r="25242" spans="7:7">
      <c r="G25242" s="14"/>
    </row>
    <row r="25243" spans="7:7">
      <c r="G25243" s="14"/>
    </row>
    <row r="25244" spans="7:7">
      <c r="G25244" s="14"/>
    </row>
    <row r="25245" spans="7:7">
      <c r="G25245" s="14"/>
    </row>
    <row r="25246" spans="7:7">
      <c r="G25246" s="14"/>
    </row>
    <row r="25247" spans="7:7">
      <c r="G25247" s="14"/>
    </row>
    <row r="25248" spans="7:7">
      <c r="G25248" s="14"/>
    </row>
    <row r="25249" spans="7:7">
      <c r="G25249" s="14"/>
    </row>
    <row r="25250" spans="7:7">
      <c r="G25250" s="14"/>
    </row>
    <row r="25251" spans="7:7">
      <c r="G25251" s="14"/>
    </row>
    <row r="25252" spans="7:7">
      <c r="G25252" s="14"/>
    </row>
    <row r="25253" spans="7:7">
      <c r="G25253" s="14"/>
    </row>
    <row r="25254" spans="7:7">
      <c r="G25254" s="14"/>
    </row>
    <row r="25255" spans="7:7">
      <c r="G25255" s="14"/>
    </row>
    <row r="25256" spans="7:7">
      <c r="G25256" s="14"/>
    </row>
    <row r="25257" spans="7:7">
      <c r="G25257" s="14"/>
    </row>
    <row r="25258" spans="7:7">
      <c r="G25258" s="14"/>
    </row>
    <row r="25259" spans="7:7">
      <c r="G25259" s="14"/>
    </row>
    <row r="25260" spans="7:7">
      <c r="G25260" s="14"/>
    </row>
    <row r="25261" spans="7:7">
      <c r="G25261" s="14"/>
    </row>
    <row r="25262" spans="7:7">
      <c r="G25262" s="14"/>
    </row>
    <row r="25263" spans="7:7">
      <c r="G25263" s="14"/>
    </row>
    <row r="25264" spans="7:7">
      <c r="G25264" s="14"/>
    </row>
    <row r="25265" spans="7:7">
      <c r="G25265" s="14"/>
    </row>
    <row r="25266" spans="7:7">
      <c r="G25266" s="14"/>
    </row>
    <row r="25267" spans="7:7">
      <c r="G25267" s="14"/>
    </row>
    <row r="25268" spans="7:7">
      <c r="G25268" s="14"/>
    </row>
    <row r="25269" spans="7:7">
      <c r="G25269" s="14"/>
    </row>
    <row r="25270" spans="7:7">
      <c r="G25270" s="14"/>
    </row>
    <row r="25271" spans="7:7">
      <c r="G25271" s="14"/>
    </row>
    <row r="25272" spans="7:7">
      <c r="G25272" s="14"/>
    </row>
    <row r="25273" spans="7:7">
      <c r="G25273" s="14"/>
    </row>
    <row r="25274" spans="7:7">
      <c r="G25274" s="14"/>
    </row>
    <row r="25275" spans="7:7">
      <c r="G25275" s="14"/>
    </row>
    <row r="25276" spans="7:7">
      <c r="G25276" s="14"/>
    </row>
    <row r="25277" spans="7:7">
      <c r="G25277" s="14"/>
    </row>
    <row r="25278" spans="7:7">
      <c r="G25278" s="14"/>
    </row>
    <row r="25279" spans="7:7">
      <c r="G25279" s="14"/>
    </row>
    <row r="25280" spans="7:7">
      <c r="G25280" s="14"/>
    </row>
    <row r="25281" spans="7:7">
      <c r="G25281" s="14"/>
    </row>
    <row r="25282" spans="7:7">
      <c r="G25282" s="14"/>
    </row>
    <row r="25283" spans="7:7">
      <c r="G25283" s="14"/>
    </row>
    <row r="25284" spans="7:7">
      <c r="G25284" s="14"/>
    </row>
    <row r="25285" spans="7:7">
      <c r="G25285" s="14"/>
    </row>
    <row r="25286" spans="7:7">
      <c r="G25286" s="14"/>
    </row>
    <row r="25287" spans="7:7">
      <c r="G25287" s="14"/>
    </row>
    <row r="25288" spans="7:7">
      <c r="G25288" s="14"/>
    </row>
    <row r="25289" spans="7:7">
      <c r="G25289" s="14"/>
    </row>
    <row r="25290" spans="7:7">
      <c r="G25290" s="14"/>
    </row>
    <row r="25291" spans="7:7">
      <c r="G25291" s="14"/>
    </row>
    <row r="25292" spans="7:7">
      <c r="G25292" s="14"/>
    </row>
    <row r="25293" spans="7:7">
      <c r="G25293" s="14"/>
    </row>
    <row r="25294" spans="7:7">
      <c r="G25294" s="14"/>
    </row>
    <row r="25295" spans="7:7">
      <c r="G25295" s="14"/>
    </row>
    <row r="25296" spans="7:7">
      <c r="G25296" s="14"/>
    </row>
    <row r="25297" spans="7:7">
      <c r="G25297" s="14"/>
    </row>
    <row r="25298" spans="7:7">
      <c r="G25298" s="14"/>
    </row>
    <row r="25299" spans="7:7">
      <c r="G25299" s="14"/>
    </row>
    <row r="25300" spans="7:7">
      <c r="G25300" s="14"/>
    </row>
    <row r="25301" spans="7:7">
      <c r="G25301" s="14"/>
    </row>
    <row r="25302" spans="7:7">
      <c r="G25302" s="14"/>
    </row>
    <row r="25303" spans="7:7">
      <c r="G25303" s="14"/>
    </row>
    <row r="25304" spans="7:7">
      <c r="G25304" s="14"/>
    </row>
    <row r="25305" spans="7:7">
      <c r="G25305" s="14"/>
    </row>
    <row r="25306" spans="7:7">
      <c r="G25306" s="14"/>
    </row>
    <row r="25307" spans="7:7">
      <c r="G25307" s="14"/>
    </row>
    <row r="25308" spans="7:7">
      <c r="G25308" s="14"/>
    </row>
    <row r="25309" spans="7:7">
      <c r="G25309" s="14"/>
    </row>
    <row r="25310" spans="7:7">
      <c r="G25310" s="14"/>
    </row>
    <row r="25311" spans="7:7">
      <c r="G25311" s="14"/>
    </row>
    <row r="25312" spans="7:7">
      <c r="G25312" s="14"/>
    </row>
    <row r="25313" spans="7:7">
      <c r="G25313" s="14"/>
    </row>
    <row r="25314" spans="7:7">
      <c r="G25314" s="14"/>
    </row>
    <row r="25315" spans="7:7">
      <c r="G25315" s="14"/>
    </row>
    <row r="25316" spans="7:7">
      <c r="G25316" s="14"/>
    </row>
    <row r="25317" spans="7:7">
      <c r="G25317" s="14"/>
    </row>
    <row r="25318" spans="7:7">
      <c r="G25318" s="14"/>
    </row>
    <row r="25319" spans="7:7">
      <c r="G25319" s="14"/>
    </row>
    <row r="25320" spans="7:7">
      <c r="G25320" s="14"/>
    </row>
    <row r="25321" spans="7:7">
      <c r="G25321" s="14"/>
    </row>
    <row r="25322" spans="7:7">
      <c r="G25322" s="14"/>
    </row>
    <row r="25323" spans="7:7">
      <c r="G25323" s="14"/>
    </row>
    <row r="25324" spans="7:7">
      <c r="G25324" s="14"/>
    </row>
    <row r="25325" spans="7:7">
      <c r="G25325" s="14"/>
    </row>
    <row r="25326" spans="7:7">
      <c r="G25326" s="14"/>
    </row>
    <row r="25327" spans="7:7">
      <c r="G25327" s="14"/>
    </row>
    <row r="25328" spans="7:7">
      <c r="G25328" s="14"/>
    </row>
    <row r="25329" spans="7:7">
      <c r="G25329" s="14"/>
    </row>
    <row r="25330" spans="7:7">
      <c r="G25330" s="14"/>
    </row>
    <row r="25331" spans="7:7">
      <c r="G25331" s="14"/>
    </row>
    <row r="25332" spans="7:7">
      <c r="G25332" s="14"/>
    </row>
    <row r="25333" spans="7:7">
      <c r="G25333" s="14"/>
    </row>
    <row r="25334" spans="7:7">
      <c r="G25334" s="14"/>
    </row>
    <row r="25335" spans="7:7">
      <c r="G25335" s="14"/>
    </row>
    <row r="25336" spans="7:7">
      <c r="G25336" s="14"/>
    </row>
    <row r="25337" spans="7:7">
      <c r="G25337" s="14"/>
    </row>
    <row r="25338" spans="7:7">
      <c r="G25338" s="14"/>
    </row>
    <row r="25339" spans="7:7">
      <c r="G25339" s="14"/>
    </row>
    <row r="25340" spans="7:7">
      <c r="G25340" s="14"/>
    </row>
    <row r="25341" spans="7:7">
      <c r="G25341" s="14"/>
    </row>
    <row r="25342" spans="7:7">
      <c r="G25342" s="14"/>
    </row>
    <row r="25343" spans="7:7">
      <c r="G25343" s="14"/>
    </row>
    <row r="25344" spans="7:7">
      <c r="G25344" s="14"/>
    </row>
    <row r="25345" spans="7:7">
      <c r="G25345" s="14"/>
    </row>
    <row r="25346" spans="7:7">
      <c r="G25346" s="14"/>
    </row>
    <row r="25347" spans="7:7">
      <c r="G25347" s="14"/>
    </row>
    <row r="25348" spans="7:7">
      <c r="G25348" s="14"/>
    </row>
    <row r="25349" spans="7:7">
      <c r="G25349" s="14"/>
    </row>
    <row r="25350" spans="7:7">
      <c r="G25350" s="14"/>
    </row>
    <row r="25351" spans="7:7">
      <c r="G25351" s="14"/>
    </row>
    <row r="25352" spans="7:7">
      <c r="G25352" s="14"/>
    </row>
    <row r="25353" spans="7:7">
      <c r="G25353" s="14"/>
    </row>
    <row r="25354" spans="7:7">
      <c r="G25354" s="14"/>
    </row>
    <row r="25355" spans="7:7">
      <c r="G25355" s="14"/>
    </row>
    <row r="25356" spans="7:7">
      <c r="G25356" s="14"/>
    </row>
    <row r="25357" spans="7:7">
      <c r="G25357" s="14"/>
    </row>
    <row r="25358" spans="7:7">
      <c r="G25358" s="14"/>
    </row>
    <row r="25359" spans="7:7">
      <c r="G25359" s="14"/>
    </row>
    <row r="25360" spans="7:7">
      <c r="G25360" s="14"/>
    </row>
    <row r="25361" spans="7:7">
      <c r="G25361" s="14"/>
    </row>
    <row r="25362" spans="7:7">
      <c r="G25362" s="14"/>
    </row>
    <row r="25363" spans="7:7">
      <c r="G25363" s="14"/>
    </row>
    <row r="25364" spans="7:7">
      <c r="G25364" s="14"/>
    </row>
    <row r="25365" spans="7:7">
      <c r="G25365" s="14"/>
    </row>
    <row r="25366" spans="7:7">
      <c r="G25366" s="14"/>
    </row>
    <row r="25367" spans="7:7">
      <c r="G25367" s="14"/>
    </row>
    <row r="25368" spans="7:7">
      <c r="G25368" s="14"/>
    </row>
    <row r="25369" spans="7:7">
      <c r="G25369" s="14"/>
    </row>
    <row r="25370" spans="7:7">
      <c r="G25370" s="14"/>
    </row>
    <row r="25371" spans="7:7">
      <c r="G25371" s="14"/>
    </row>
    <row r="25372" spans="7:7">
      <c r="G25372" s="14"/>
    </row>
    <row r="25373" spans="7:7">
      <c r="G25373" s="14"/>
    </row>
    <row r="25374" spans="7:7">
      <c r="G25374" s="14"/>
    </row>
    <row r="25375" spans="7:7">
      <c r="G25375" s="14"/>
    </row>
    <row r="25376" spans="7:7">
      <c r="G25376" s="14"/>
    </row>
    <row r="25377" spans="7:7">
      <c r="G25377" s="14"/>
    </row>
    <row r="25378" spans="7:7">
      <c r="G25378" s="14"/>
    </row>
    <row r="25379" spans="7:7">
      <c r="G25379" s="14"/>
    </row>
    <row r="25380" spans="7:7">
      <c r="G25380" s="14"/>
    </row>
    <row r="25381" spans="7:7">
      <c r="G25381" s="14"/>
    </row>
    <row r="25382" spans="7:7">
      <c r="G25382" s="14"/>
    </row>
    <row r="25383" spans="7:7">
      <c r="G25383" s="14"/>
    </row>
    <row r="25384" spans="7:7">
      <c r="G25384" s="14"/>
    </row>
    <row r="25385" spans="7:7">
      <c r="G25385" s="14"/>
    </row>
    <row r="25386" spans="7:7">
      <c r="G25386" s="14"/>
    </row>
    <row r="25387" spans="7:7">
      <c r="G25387" s="14"/>
    </row>
    <row r="25388" spans="7:7">
      <c r="G25388" s="14"/>
    </row>
    <row r="25389" spans="7:7">
      <c r="G25389" s="14"/>
    </row>
    <row r="25390" spans="7:7">
      <c r="G25390" s="14"/>
    </row>
    <row r="25391" spans="7:7">
      <c r="G25391" s="14"/>
    </row>
    <row r="25392" spans="7:7">
      <c r="G25392" s="14"/>
    </row>
    <row r="25393" spans="7:7">
      <c r="G25393" s="14"/>
    </row>
    <row r="25394" spans="7:7">
      <c r="G25394" s="14"/>
    </row>
    <row r="25395" spans="7:7">
      <c r="G25395" s="14"/>
    </row>
    <row r="25396" spans="7:7">
      <c r="G25396" s="14"/>
    </row>
    <row r="25397" spans="7:7">
      <c r="G25397" s="14"/>
    </row>
    <row r="25398" spans="7:7">
      <c r="G25398" s="14"/>
    </row>
    <row r="25399" spans="7:7">
      <c r="G25399" s="14"/>
    </row>
    <row r="25400" spans="7:7">
      <c r="G25400" s="14"/>
    </row>
    <row r="25401" spans="7:7">
      <c r="G25401" s="14"/>
    </row>
    <row r="25402" spans="7:7">
      <c r="G25402" s="14"/>
    </row>
    <row r="25403" spans="7:7">
      <c r="G25403" s="14"/>
    </row>
    <row r="25404" spans="7:7">
      <c r="G25404" s="14"/>
    </row>
    <row r="25405" spans="7:7">
      <c r="G25405" s="14"/>
    </row>
    <row r="25406" spans="7:7">
      <c r="G25406" s="14"/>
    </row>
    <row r="25407" spans="7:7">
      <c r="G25407" s="14"/>
    </row>
    <row r="25408" spans="7:7">
      <c r="G25408" s="14"/>
    </row>
    <row r="25409" spans="7:7">
      <c r="G25409" s="14"/>
    </row>
    <row r="25410" spans="7:7">
      <c r="G25410" s="14"/>
    </row>
    <row r="25411" spans="7:7">
      <c r="G25411" s="14"/>
    </row>
    <row r="25412" spans="7:7">
      <c r="G25412" s="14"/>
    </row>
    <row r="25413" spans="7:7">
      <c r="G25413" s="14"/>
    </row>
    <row r="25414" spans="7:7">
      <c r="G25414" s="14"/>
    </row>
    <row r="25415" spans="7:7">
      <c r="G25415" s="14"/>
    </row>
    <row r="25416" spans="7:7">
      <c r="G25416" s="14"/>
    </row>
    <row r="25417" spans="7:7">
      <c r="G25417" s="14"/>
    </row>
    <row r="25418" spans="7:7">
      <c r="G25418" s="14"/>
    </row>
    <row r="25419" spans="7:7">
      <c r="G25419" s="14"/>
    </row>
    <row r="25420" spans="7:7">
      <c r="G25420" s="14"/>
    </row>
    <row r="25421" spans="7:7">
      <c r="G25421" s="14"/>
    </row>
    <row r="25422" spans="7:7">
      <c r="G25422" s="14"/>
    </row>
    <row r="25423" spans="7:7">
      <c r="G25423" s="14"/>
    </row>
    <row r="25424" spans="7:7">
      <c r="G25424" s="14"/>
    </row>
    <row r="25425" spans="7:7">
      <c r="G25425" s="14"/>
    </row>
    <row r="25426" spans="7:7">
      <c r="G25426" s="14"/>
    </row>
    <row r="25427" spans="7:7">
      <c r="G25427" s="14"/>
    </row>
    <row r="25428" spans="7:7">
      <c r="G25428" s="14"/>
    </row>
    <row r="25429" spans="7:7">
      <c r="G25429" s="14"/>
    </row>
    <row r="25430" spans="7:7">
      <c r="G25430" s="14"/>
    </row>
    <row r="25431" spans="7:7">
      <c r="G25431" s="14"/>
    </row>
    <row r="25432" spans="7:7">
      <c r="G25432" s="14"/>
    </row>
    <row r="25433" spans="7:7">
      <c r="G25433" s="14"/>
    </row>
    <row r="25434" spans="7:7">
      <c r="G25434" s="14"/>
    </row>
    <row r="25435" spans="7:7">
      <c r="G25435" s="14"/>
    </row>
    <row r="25436" spans="7:7">
      <c r="G25436" s="14"/>
    </row>
    <row r="25437" spans="7:7">
      <c r="G25437" s="14"/>
    </row>
    <row r="25438" spans="7:7">
      <c r="G25438" s="14"/>
    </row>
    <row r="25439" spans="7:7">
      <c r="G25439" s="14"/>
    </row>
    <row r="25440" spans="7:7">
      <c r="G25440" s="14"/>
    </row>
    <row r="25441" spans="7:7">
      <c r="G25441" s="14"/>
    </row>
    <row r="25442" spans="7:7">
      <c r="G25442" s="14"/>
    </row>
    <row r="25443" spans="7:7">
      <c r="G25443" s="14"/>
    </row>
    <row r="25444" spans="7:7">
      <c r="G25444" s="14"/>
    </row>
    <row r="25445" spans="7:7">
      <c r="G25445" s="14"/>
    </row>
    <row r="25446" spans="7:7">
      <c r="G25446" s="14"/>
    </row>
    <row r="25447" spans="7:7">
      <c r="G25447" s="14"/>
    </row>
    <row r="25448" spans="7:7">
      <c r="G25448" s="14"/>
    </row>
    <row r="25449" spans="7:7">
      <c r="G25449" s="14"/>
    </row>
    <row r="25450" spans="7:7">
      <c r="G25450" s="14"/>
    </row>
    <row r="25451" spans="7:7">
      <c r="G25451" s="14"/>
    </row>
    <row r="25452" spans="7:7">
      <c r="G25452" s="14"/>
    </row>
    <row r="25453" spans="7:7">
      <c r="G25453" s="14"/>
    </row>
    <row r="25454" spans="7:7">
      <c r="G25454" s="14"/>
    </row>
    <row r="25455" spans="7:7">
      <c r="G25455" s="14"/>
    </row>
    <row r="25456" spans="7:7">
      <c r="G25456" s="14"/>
    </row>
    <row r="25457" spans="7:7">
      <c r="G25457" s="14"/>
    </row>
    <row r="25458" spans="7:7">
      <c r="G25458" s="14"/>
    </row>
    <row r="25459" spans="7:7">
      <c r="G25459" s="14"/>
    </row>
    <row r="25460" spans="7:7">
      <c r="G25460" s="14"/>
    </row>
    <row r="25461" spans="7:7">
      <c r="G25461" s="14"/>
    </row>
    <row r="25462" spans="7:7">
      <c r="G25462" s="14"/>
    </row>
    <row r="25463" spans="7:7">
      <c r="G25463" s="14"/>
    </row>
    <row r="25464" spans="7:7">
      <c r="G25464" s="14"/>
    </row>
    <row r="25465" spans="7:7">
      <c r="G25465" s="14"/>
    </row>
    <row r="25466" spans="7:7">
      <c r="G25466" s="14"/>
    </row>
    <row r="25467" spans="7:7">
      <c r="G25467" s="14"/>
    </row>
    <row r="25468" spans="7:7">
      <c r="G25468" s="14"/>
    </row>
    <row r="25469" spans="7:7">
      <c r="G25469" s="14"/>
    </row>
    <row r="25470" spans="7:7">
      <c r="G25470" s="14"/>
    </row>
    <row r="25471" spans="7:7">
      <c r="G25471" s="14"/>
    </row>
    <row r="25472" spans="7:7">
      <c r="G25472" s="14"/>
    </row>
    <row r="25473" spans="7:7">
      <c r="G25473" s="14"/>
    </row>
    <row r="25474" spans="7:7">
      <c r="G25474" s="14"/>
    </row>
    <row r="25475" spans="7:7">
      <c r="G25475" s="14"/>
    </row>
    <row r="25476" spans="7:7">
      <c r="G25476" s="14"/>
    </row>
    <row r="25477" spans="7:7">
      <c r="G25477" s="14"/>
    </row>
    <row r="25478" spans="7:7">
      <c r="G25478" s="14"/>
    </row>
    <row r="25479" spans="7:7">
      <c r="G25479" s="14"/>
    </row>
    <row r="25480" spans="7:7">
      <c r="G25480" s="14"/>
    </row>
    <row r="25481" spans="7:7">
      <c r="G25481" s="14"/>
    </row>
    <row r="25482" spans="7:7">
      <c r="G25482" s="14"/>
    </row>
    <row r="25483" spans="7:7">
      <c r="G25483" s="14"/>
    </row>
    <row r="25484" spans="7:7">
      <c r="G25484" s="14"/>
    </row>
    <row r="25485" spans="7:7">
      <c r="G25485" s="14"/>
    </row>
    <row r="25486" spans="7:7">
      <c r="G25486" s="14"/>
    </row>
    <row r="25487" spans="7:7">
      <c r="G25487" s="14"/>
    </row>
    <row r="25488" spans="7:7">
      <c r="G25488" s="14"/>
    </row>
    <row r="25489" spans="7:7">
      <c r="G25489" s="14"/>
    </row>
    <row r="25490" spans="7:7">
      <c r="G25490" s="14"/>
    </row>
    <row r="25491" spans="7:7">
      <c r="G25491" s="14"/>
    </row>
    <row r="25492" spans="7:7">
      <c r="G25492" s="14"/>
    </row>
    <row r="25493" spans="7:7">
      <c r="G25493" s="14"/>
    </row>
    <row r="25494" spans="7:7">
      <c r="G25494" s="14"/>
    </row>
    <row r="25495" spans="7:7">
      <c r="G25495" s="14"/>
    </row>
    <row r="25496" spans="7:7">
      <c r="G25496" s="14"/>
    </row>
    <row r="25497" spans="7:7">
      <c r="G25497" s="14"/>
    </row>
    <row r="25498" spans="7:7">
      <c r="G25498" s="14"/>
    </row>
    <row r="25499" spans="7:7">
      <c r="G25499" s="14"/>
    </row>
    <row r="25500" spans="7:7">
      <c r="G25500" s="14"/>
    </row>
    <row r="25501" spans="7:7">
      <c r="G25501" s="14"/>
    </row>
    <row r="25502" spans="7:7">
      <c r="G25502" s="14"/>
    </row>
    <row r="25503" spans="7:7">
      <c r="G25503" s="14"/>
    </row>
    <row r="25504" spans="7:7">
      <c r="G25504" s="14"/>
    </row>
    <row r="25505" spans="7:7">
      <c r="G25505" s="14"/>
    </row>
    <row r="25506" spans="7:7">
      <c r="G25506" s="14"/>
    </row>
    <row r="25507" spans="7:7">
      <c r="G25507" s="14"/>
    </row>
    <row r="25508" spans="7:7">
      <c r="G25508" s="14"/>
    </row>
    <row r="25509" spans="7:7">
      <c r="G25509" s="14"/>
    </row>
    <row r="25510" spans="7:7">
      <c r="G25510" s="14"/>
    </row>
    <row r="25511" spans="7:7">
      <c r="G25511" s="14"/>
    </row>
    <row r="25512" spans="7:7">
      <c r="G25512" s="14"/>
    </row>
    <row r="25513" spans="7:7">
      <c r="G25513" s="14"/>
    </row>
    <row r="25514" spans="7:7">
      <c r="G25514" s="14"/>
    </row>
    <row r="25515" spans="7:7">
      <c r="G25515" s="14"/>
    </row>
    <row r="25516" spans="7:7">
      <c r="G25516" s="14"/>
    </row>
    <row r="25517" spans="7:7">
      <c r="G25517" s="14"/>
    </row>
    <row r="25518" spans="7:7">
      <c r="G25518" s="14"/>
    </row>
    <row r="25519" spans="7:7">
      <c r="G25519" s="14"/>
    </row>
    <row r="25520" spans="7:7">
      <c r="G25520" s="14"/>
    </row>
    <row r="25521" spans="7:7">
      <c r="G25521" s="14"/>
    </row>
    <row r="25522" spans="7:7">
      <c r="G25522" s="14"/>
    </row>
    <row r="25523" spans="7:7">
      <c r="G25523" s="14"/>
    </row>
    <row r="25524" spans="7:7">
      <c r="G25524" s="14"/>
    </row>
    <row r="25525" spans="7:7">
      <c r="G25525" s="14"/>
    </row>
    <row r="25526" spans="7:7">
      <c r="G25526" s="14"/>
    </row>
    <row r="25527" spans="7:7">
      <c r="G25527" s="14"/>
    </row>
    <row r="25528" spans="7:7">
      <c r="G25528" s="14"/>
    </row>
    <row r="25529" spans="7:7">
      <c r="G25529" s="14"/>
    </row>
    <row r="25530" spans="7:7">
      <c r="G25530" s="14"/>
    </row>
    <row r="25531" spans="7:7">
      <c r="G25531" s="14"/>
    </row>
    <row r="25532" spans="7:7">
      <c r="G25532" s="14"/>
    </row>
    <row r="25533" spans="7:7">
      <c r="G25533" s="14"/>
    </row>
    <row r="25534" spans="7:7">
      <c r="G25534" s="14"/>
    </row>
    <row r="25535" spans="7:7">
      <c r="G25535" s="14"/>
    </row>
    <row r="25536" spans="7:7">
      <c r="G25536" s="14"/>
    </row>
    <row r="25537" spans="7:7">
      <c r="G25537" s="14"/>
    </row>
    <row r="25538" spans="7:7">
      <c r="G25538" s="14"/>
    </row>
    <row r="25539" spans="7:7">
      <c r="G25539" s="14"/>
    </row>
    <row r="25540" spans="7:7">
      <c r="G25540" s="14"/>
    </row>
    <row r="25541" spans="7:7">
      <c r="G25541" s="14"/>
    </row>
    <row r="25542" spans="7:7">
      <c r="G25542" s="14"/>
    </row>
    <row r="25543" spans="7:7">
      <c r="G25543" s="14"/>
    </row>
    <row r="25544" spans="7:7">
      <c r="G25544" s="14"/>
    </row>
    <row r="25545" spans="7:7">
      <c r="G25545" s="14"/>
    </row>
    <row r="25546" spans="7:7">
      <c r="G25546" s="14"/>
    </row>
    <row r="25547" spans="7:7">
      <c r="G25547" s="14"/>
    </row>
    <row r="25548" spans="7:7">
      <c r="G25548" s="14"/>
    </row>
    <row r="25549" spans="7:7">
      <c r="G25549" s="14"/>
    </row>
    <row r="25550" spans="7:7">
      <c r="G25550" s="14"/>
    </row>
    <row r="25551" spans="7:7">
      <c r="G25551" s="14"/>
    </row>
    <row r="25552" spans="7:7">
      <c r="G25552" s="14"/>
    </row>
    <row r="25553" spans="7:7">
      <c r="G25553" s="14"/>
    </row>
    <row r="25554" spans="7:7">
      <c r="G25554" s="14"/>
    </row>
    <row r="25555" spans="7:7">
      <c r="G25555" s="14"/>
    </row>
    <row r="25556" spans="7:7">
      <c r="G25556" s="14"/>
    </row>
    <row r="25557" spans="7:7">
      <c r="G25557" s="14"/>
    </row>
    <row r="25558" spans="7:7">
      <c r="G25558" s="14"/>
    </row>
    <row r="25559" spans="7:7">
      <c r="G25559" s="14"/>
    </row>
    <row r="25560" spans="7:7">
      <c r="G25560" s="14"/>
    </row>
    <row r="25561" spans="7:7">
      <c r="G25561" s="14"/>
    </row>
    <row r="25562" spans="7:7">
      <c r="G25562" s="14"/>
    </row>
    <row r="25563" spans="7:7">
      <c r="G25563" s="14"/>
    </row>
    <row r="25564" spans="7:7">
      <c r="G25564" s="14"/>
    </row>
    <row r="25565" spans="7:7">
      <c r="G25565" s="14"/>
    </row>
    <row r="25566" spans="7:7">
      <c r="G25566" s="14"/>
    </row>
    <row r="25567" spans="7:7">
      <c r="G25567" s="14"/>
    </row>
    <row r="25568" spans="7:7">
      <c r="G25568" s="14"/>
    </row>
    <row r="25569" spans="7:7">
      <c r="G25569" s="14"/>
    </row>
    <row r="25570" spans="7:7">
      <c r="G25570" s="14"/>
    </row>
    <row r="25571" spans="7:7">
      <c r="G25571" s="14"/>
    </row>
    <row r="25572" spans="7:7">
      <c r="G25572" s="14"/>
    </row>
    <row r="25573" spans="7:7">
      <c r="G25573" s="14"/>
    </row>
    <row r="25574" spans="7:7">
      <c r="G25574" s="14"/>
    </row>
    <row r="25575" spans="7:7">
      <c r="G25575" s="14"/>
    </row>
    <row r="25576" spans="7:7">
      <c r="G25576" s="14"/>
    </row>
    <row r="25577" spans="7:7">
      <c r="G25577" s="14"/>
    </row>
    <row r="25578" spans="7:7">
      <c r="G25578" s="14"/>
    </row>
    <row r="25579" spans="7:7">
      <c r="G25579" s="14"/>
    </row>
    <row r="25580" spans="7:7">
      <c r="G25580" s="14"/>
    </row>
    <row r="25581" spans="7:7">
      <c r="G25581" s="14"/>
    </row>
    <row r="25582" spans="7:7">
      <c r="G25582" s="14"/>
    </row>
    <row r="25583" spans="7:7">
      <c r="G25583" s="14"/>
    </row>
    <row r="25584" spans="7:7">
      <c r="G25584" s="14"/>
    </row>
    <row r="25585" spans="7:7">
      <c r="G25585" s="14"/>
    </row>
    <row r="25586" spans="7:7">
      <c r="G25586" s="14"/>
    </row>
    <row r="25587" spans="7:7">
      <c r="G25587" s="14"/>
    </row>
    <row r="25588" spans="7:7">
      <c r="G25588" s="14"/>
    </row>
    <row r="25589" spans="7:7">
      <c r="G25589" s="14"/>
    </row>
    <row r="25590" spans="7:7">
      <c r="G25590" s="14"/>
    </row>
    <row r="25591" spans="7:7">
      <c r="G25591" s="14"/>
    </row>
    <row r="25592" spans="7:7">
      <c r="G25592" s="14"/>
    </row>
    <row r="25593" spans="7:7">
      <c r="G25593" s="14"/>
    </row>
    <row r="25594" spans="7:7">
      <c r="G25594" s="14"/>
    </row>
    <row r="25595" spans="7:7">
      <c r="G25595" s="14"/>
    </row>
    <row r="25596" spans="7:7">
      <c r="G25596" s="14"/>
    </row>
    <row r="25597" spans="7:7">
      <c r="G25597" s="14"/>
    </row>
    <row r="25598" spans="7:7">
      <c r="G25598" s="14"/>
    </row>
    <row r="25599" spans="7:7">
      <c r="G25599" s="14"/>
    </row>
    <row r="25600" spans="7:7">
      <c r="G25600" s="14"/>
    </row>
    <row r="25601" spans="7:7">
      <c r="G25601" s="14"/>
    </row>
    <row r="25602" spans="7:7">
      <c r="G25602" s="14"/>
    </row>
    <row r="25603" spans="7:7">
      <c r="G25603" s="14"/>
    </row>
    <row r="25604" spans="7:7">
      <c r="G25604" s="14"/>
    </row>
    <row r="25605" spans="7:7">
      <c r="G25605" s="14"/>
    </row>
    <row r="25606" spans="7:7">
      <c r="G25606" s="14"/>
    </row>
    <row r="25607" spans="7:7">
      <c r="G25607" s="14"/>
    </row>
    <row r="25608" spans="7:7">
      <c r="G25608" s="14"/>
    </row>
    <row r="25609" spans="7:7">
      <c r="G25609" s="14"/>
    </row>
    <row r="25610" spans="7:7">
      <c r="G25610" s="14"/>
    </row>
    <row r="25611" spans="7:7">
      <c r="G25611" s="14"/>
    </row>
    <row r="25612" spans="7:7">
      <c r="G25612" s="14"/>
    </row>
    <row r="25613" spans="7:7">
      <c r="G25613" s="14"/>
    </row>
    <row r="25614" spans="7:7">
      <c r="G25614" s="14"/>
    </row>
    <row r="25615" spans="7:7">
      <c r="G25615" s="14"/>
    </row>
    <row r="25616" spans="7:7">
      <c r="G25616" s="14"/>
    </row>
    <row r="25617" spans="7:7">
      <c r="G25617" s="14"/>
    </row>
    <row r="25618" spans="7:7">
      <c r="G25618" s="14"/>
    </row>
    <row r="25619" spans="7:7">
      <c r="G25619" s="14"/>
    </row>
    <row r="25620" spans="7:7">
      <c r="G25620" s="14"/>
    </row>
    <row r="25621" spans="7:7">
      <c r="G25621" s="14"/>
    </row>
    <row r="25622" spans="7:7">
      <c r="G25622" s="14"/>
    </row>
    <row r="25623" spans="7:7">
      <c r="G25623" s="14"/>
    </row>
    <row r="25624" spans="7:7">
      <c r="G25624" s="14"/>
    </row>
    <row r="25625" spans="7:7">
      <c r="G25625" s="14"/>
    </row>
    <row r="25626" spans="7:7">
      <c r="G25626" s="14"/>
    </row>
    <row r="25627" spans="7:7">
      <c r="G25627" s="14"/>
    </row>
    <row r="25628" spans="7:7">
      <c r="G25628" s="14"/>
    </row>
    <row r="25629" spans="7:7">
      <c r="G25629" s="14"/>
    </row>
    <row r="25630" spans="7:7">
      <c r="G25630" s="14"/>
    </row>
    <row r="25631" spans="7:7">
      <c r="G25631" s="14"/>
    </row>
    <row r="25632" spans="7:7">
      <c r="G25632" s="14"/>
    </row>
    <row r="25633" spans="7:7">
      <c r="G25633" s="14"/>
    </row>
    <row r="25634" spans="7:7">
      <c r="G25634" s="14"/>
    </row>
    <row r="25635" spans="7:7">
      <c r="G25635" s="14"/>
    </row>
    <row r="25636" spans="7:7">
      <c r="G25636" s="14"/>
    </row>
    <row r="25637" spans="7:7">
      <c r="G25637" s="14"/>
    </row>
    <row r="25638" spans="7:7">
      <c r="G25638" s="14"/>
    </row>
    <row r="25639" spans="7:7">
      <c r="G25639" s="14"/>
    </row>
    <row r="25640" spans="7:7">
      <c r="G25640" s="14"/>
    </row>
    <row r="25641" spans="7:7">
      <c r="G25641" s="14"/>
    </row>
    <row r="25642" spans="7:7">
      <c r="G25642" s="14"/>
    </row>
    <row r="25643" spans="7:7">
      <c r="G25643" s="14"/>
    </row>
    <row r="25644" spans="7:7">
      <c r="G25644" s="14"/>
    </row>
    <row r="25645" spans="7:7">
      <c r="G25645" s="14"/>
    </row>
    <row r="25646" spans="7:7">
      <c r="G25646" s="14"/>
    </row>
    <row r="25647" spans="7:7">
      <c r="G25647" s="14"/>
    </row>
    <row r="25648" spans="7:7">
      <c r="G25648" s="14"/>
    </row>
    <row r="25649" spans="7:7">
      <c r="G25649" s="14"/>
    </row>
    <row r="25650" spans="7:7">
      <c r="G25650" s="14"/>
    </row>
    <row r="25651" spans="7:7">
      <c r="G25651" s="14"/>
    </row>
    <row r="25652" spans="7:7">
      <c r="G25652" s="14"/>
    </row>
    <row r="25653" spans="7:7">
      <c r="G25653" s="14"/>
    </row>
    <row r="25654" spans="7:7">
      <c r="G25654" s="14"/>
    </row>
    <row r="25655" spans="7:7">
      <c r="G25655" s="14"/>
    </row>
    <row r="25656" spans="7:7">
      <c r="G25656" s="14"/>
    </row>
    <row r="25657" spans="7:7">
      <c r="G25657" s="14"/>
    </row>
    <row r="25658" spans="7:7">
      <c r="G25658" s="14"/>
    </row>
    <row r="25659" spans="7:7">
      <c r="G25659" s="14"/>
    </row>
    <row r="25660" spans="7:7">
      <c r="G25660" s="14"/>
    </row>
    <row r="25661" spans="7:7">
      <c r="G25661" s="14"/>
    </row>
    <row r="25662" spans="7:7">
      <c r="G25662" s="14"/>
    </row>
    <row r="25663" spans="7:7">
      <c r="G25663" s="14"/>
    </row>
    <row r="25664" spans="7:7">
      <c r="G25664" s="14"/>
    </row>
    <row r="25665" spans="7:7">
      <c r="G25665" s="14"/>
    </row>
    <row r="25666" spans="7:7">
      <c r="G25666" s="14"/>
    </row>
    <row r="25667" spans="7:7">
      <c r="G25667" s="14"/>
    </row>
    <row r="25668" spans="7:7">
      <c r="G25668" s="14"/>
    </row>
    <row r="25669" spans="7:7">
      <c r="G25669" s="14"/>
    </row>
    <row r="25670" spans="7:7">
      <c r="G25670" s="14"/>
    </row>
    <row r="25671" spans="7:7">
      <c r="G25671" s="14"/>
    </row>
    <row r="25672" spans="7:7">
      <c r="G25672" s="14"/>
    </row>
    <row r="25673" spans="7:7">
      <c r="G25673" s="14"/>
    </row>
    <row r="25674" spans="7:7">
      <c r="G25674" s="14"/>
    </row>
    <row r="25675" spans="7:7">
      <c r="G25675" s="14"/>
    </row>
    <row r="25676" spans="7:7">
      <c r="G25676" s="14"/>
    </row>
    <row r="25677" spans="7:7">
      <c r="G25677" s="14"/>
    </row>
    <row r="25678" spans="7:7">
      <c r="G25678" s="14"/>
    </row>
    <row r="25679" spans="7:7">
      <c r="G25679" s="14"/>
    </row>
    <row r="25680" spans="7:7">
      <c r="G25680" s="14"/>
    </row>
    <row r="25681" spans="7:7">
      <c r="G25681" s="14"/>
    </row>
    <row r="25682" spans="7:7">
      <c r="G25682" s="14"/>
    </row>
    <row r="25683" spans="7:7">
      <c r="G25683" s="14"/>
    </row>
    <row r="25684" spans="7:7">
      <c r="G25684" s="14"/>
    </row>
    <row r="25685" spans="7:7">
      <c r="G25685" s="14"/>
    </row>
    <row r="25686" spans="7:7">
      <c r="G25686" s="14"/>
    </row>
    <row r="25687" spans="7:7">
      <c r="G25687" s="14"/>
    </row>
    <row r="25688" spans="7:7">
      <c r="G25688" s="14"/>
    </row>
    <row r="25689" spans="7:7">
      <c r="G25689" s="14"/>
    </row>
    <row r="25690" spans="7:7">
      <c r="G25690" s="14"/>
    </row>
    <row r="25691" spans="7:7">
      <c r="G25691" s="14"/>
    </row>
    <row r="25692" spans="7:7">
      <c r="G25692" s="14"/>
    </row>
    <row r="25693" spans="7:7">
      <c r="G25693" s="14"/>
    </row>
    <row r="25694" spans="7:7">
      <c r="G25694" s="14"/>
    </row>
    <row r="25695" spans="7:7">
      <c r="G25695" s="14"/>
    </row>
    <row r="25696" spans="7:7">
      <c r="G25696" s="14"/>
    </row>
    <row r="25697" spans="7:7">
      <c r="G25697" s="14"/>
    </row>
    <row r="25698" spans="7:7">
      <c r="G25698" s="14"/>
    </row>
    <row r="25699" spans="7:7">
      <c r="G25699" s="14"/>
    </row>
    <row r="25700" spans="7:7">
      <c r="G25700" s="14"/>
    </row>
    <row r="25701" spans="7:7">
      <c r="G25701" s="14"/>
    </row>
    <row r="25702" spans="7:7">
      <c r="G25702" s="14"/>
    </row>
    <row r="25703" spans="7:7">
      <c r="G25703" s="14"/>
    </row>
    <row r="25704" spans="7:7">
      <c r="G25704" s="14"/>
    </row>
    <row r="25705" spans="7:7">
      <c r="G25705" s="14"/>
    </row>
    <row r="25706" spans="7:7">
      <c r="G25706" s="14"/>
    </row>
    <row r="25707" spans="7:7">
      <c r="G25707" s="14"/>
    </row>
    <row r="25708" spans="7:7">
      <c r="G25708" s="14"/>
    </row>
    <row r="25709" spans="7:7">
      <c r="G25709" s="14"/>
    </row>
    <row r="25710" spans="7:7">
      <c r="G25710" s="14"/>
    </row>
    <row r="25711" spans="7:7">
      <c r="G25711" s="14"/>
    </row>
    <row r="25712" spans="7:7">
      <c r="G25712" s="14"/>
    </row>
    <row r="25713" spans="7:7">
      <c r="G25713" s="14"/>
    </row>
    <row r="25714" spans="7:7">
      <c r="G25714" s="14"/>
    </row>
    <row r="25715" spans="7:7">
      <c r="G25715" s="14"/>
    </row>
    <row r="25716" spans="7:7">
      <c r="G25716" s="14"/>
    </row>
    <row r="25717" spans="7:7">
      <c r="G25717" s="14"/>
    </row>
    <row r="25718" spans="7:7">
      <c r="G25718" s="14"/>
    </row>
    <row r="25719" spans="7:7">
      <c r="G25719" s="14"/>
    </row>
    <row r="25720" spans="7:7">
      <c r="G25720" s="14"/>
    </row>
    <row r="25721" spans="7:7">
      <c r="G25721" s="14"/>
    </row>
    <row r="25722" spans="7:7">
      <c r="G25722" s="14"/>
    </row>
    <row r="25723" spans="7:7">
      <c r="G25723" s="14"/>
    </row>
    <row r="25724" spans="7:7">
      <c r="G25724" s="14"/>
    </row>
    <row r="25725" spans="7:7">
      <c r="G25725" s="14"/>
    </row>
    <row r="25726" spans="7:7">
      <c r="G25726" s="14"/>
    </row>
    <row r="25727" spans="7:7">
      <c r="G25727" s="14"/>
    </row>
    <row r="25728" spans="7:7">
      <c r="G25728" s="14"/>
    </row>
    <row r="25729" spans="7:7">
      <c r="G25729" s="14"/>
    </row>
    <row r="25730" spans="7:7">
      <c r="G25730" s="14"/>
    </row>
    <row r="25731" spans="7:7">
      <c r="G25731" s="14"/>
    </row>
    <row r="25732" spans="7:7">
      <c r="G25732" s="14"/>
    </row>
    <row r="25733" spans="7:7">
      <c r="G25733" s="14"/>
    </row>
    <row r="25734" spans="7:7">
      <c r="G25734" s="14"/>
    </row>
    <row r="25735" spans="7:7">
      <c r="G25735" s="14"/>
    </row>
    <row r="25736" spans="7:7">
      <c r="G25736" s="14"/>
    </row>
    <row r="25737" spans="7:7">
      <c r="G25737" s="14"/>
    </row>
    <row r="25738" spans="7:7">
      <c r="G25738" s="14"/>
    </row>
    <row r="25739" spans="7:7">
      <c r="G25739" s="14"/>
    </row>
    <row r="25740" spans="7:7">
      <c r="G25740" s="14"/>
    </row>
    <row r="25741" spans="7:7">
      <c r="G25741" s="14"/>
    </row>
    <row r="25742" spans="7:7">
      <c r="G25742" s="14"/>
    </row>
    <row r="25743" spans="7:7">
      <c r="G25743" s="14"/>
    </row>
    <row r="25744" spans="7:7">
      <c r="G25744" s="14"/>
    </row>
    <row r="25745" spans="7:7">
      <c r="G25745" s="14"/>
    </row>
    <row r="25746" spans="7:7">
      <c r="G25746" s="14"/>
    </row>
    <row r="25747" spans="7:7">
      <c r="G25747" s="14"/>
    </row>
    <row r="25748" spans="7:7">
      <c r="G25748" s="14"/>
    </row>
    <row r="25749" spans="7:7">
      <c r="G25749" s="14"/>
    </row>
    <row r="25750" spans="7:7">
      <c r="G25750" s="14"/>
    </row>
    <row r="25751" spans="7:7">
      <c r="G25751" s="14"/>
    </row>
    <row r="25752" spans="7:7">
      <c r="G25752" s="14"/>
    </row>
    <row r="25753" spans="7:7">
      <c r="G25753" s="14"/>
    </row>
    <row r="25754" spans="7:7">
      <c r="G25754" s="14"/>
    </row>
    <row r="25755" spans="7:7">
      <c r="G25755" s="14"/>
    </row>
    <row r="25756" spans="7:7">
      <c r="G25756" s="14"/>
    </row>
    <row r="25757" spans="7:7">
      <c r="G25757" s="14"/>
    </row>
    <row r="25758" spans="7:7">
      <c r="G25758" s="14"/>
    </row>
    <row r="25759" spans="7:7">
      <c r="G25759" s="14"/>
    </row>
    <row r="25760" spans="7:7">
      <c r="G25760" s="14"/>
    </row>
    <row r="25761" spans="7:7">
      <c r="G25761" s="14"/>
    </row>
    <row r="25762" spans="7:7">
      <c r="G25762" s="14"/>
    </row>
    <row r="25763" spans="7:7">
      <c r="G25763" s="14"/>
    </row>
    <row r="25764" spans="7:7">
      <c r="G25764" s="14"/>
    </row>
    <row r="25765" spans="7:7">
      <c r="G25765" s="14"/>
    </row>
    <row r="25766" spans="7:7">
      <c r="G25766" s="14"/>
    </row>
    <row r="25767" spans="7:7">
      <c r="G25767" s="14"/>
    </row>
    <row r="25768" spans="7:7">
      <c r="G25768" s="14"/>
    </row>
    <row r="25769" spans="7:7">
      <c r="G25769" s="14"/>
    </row>
    <row r="25770" spans="7:7">
      <c r="G25770" s="14"/>
    </row>
    <row r="25771" spans="7:7">
      <c r="G25771" s="14"/>
    </row>
    <row r="25772" spans="7:7">
      <c r="G25772" s="14"/>
    </row>
    <row r="25773" spans="7:7">
      <c r="G25773" s="14"/>
    </row>
    <row r="25774" spans="7:7">
      <c r="G25774" s="14"/>
    </row>
    <row r="25775" spans="7:7">
      <c r="G25775" s="14"/>
    </row>
    <row r="25776" spans="7:7">
      <c r="G25776" s="14"/>
    </row>
    <row r="25777" spans="7:7">
      <c r="G25777" s="14"/>
    </row>
    <row r="25778" spans="7:7">
      <c r="G25778" s="14"/>
    </row>
    <row r="25779" spans="7:7">
      <c r="G25779" s="14"/>
    </row>
    <row r="25780" spans="7:7">
      <c r="G25780" s="14"/>
    </row>
    <row r="25781" spans="7:7">
      <c r="G25781" s="14"/>
    </row>
    <row r="25782" spans="7:7">
      <c r="G25782" s="14"/>
    </row>
    <row r="25783" spans="7:7">
      <c r="G25783" s="14"/>
    </row>
    <row r="25784" spans="7:7">
      <c r="G25784" s="14"/>
    </row>
    <row r="25785" spans="7:7">
      <c r="G25785" s="14"/>
    </row>
    <row r="25786" spans="7:7">
      <c r="G25786" s="14"/>
    </row>
    <row r="25787" spans="7:7">
      <c r="G25787" s="14"/>
    </row>
    <row r="25788" spans="7:7">
      <c r="G25788" s="14"/>
    </row>
    <row r="25789" spans="7:7">
      <c r="G25789" s="14"/>
    </row>
    <row r="25790" spans="7:7">
      <c r="G25790" s="14"/>
    </row>
    <row r="25791" spans="7:7">
      <c r="G25791" s="14"/>
    </row>
    <row r="25792" spans="7:7">
      <c r="G25792" s="14"/>
    </row>
    <row r="25793" spans="7:7">
      <c r="G25793" s="14"/>
    </row>
    <row r="25794" spans="7:7">
      <c r="G25794" s="14"/>
    </row>
    <row r="25795" spans="7:7">
      <c r="G25795" s="14"/>
    </row>
    <row r="25796" spans="7:7">
      <c r="G25796" s="14"/>
    </row>
    <row r="25797" spans="7:7">
      <c r="G25797" s="14"/>
    </row>
    <row r="25798" spans="7:7">
      <c r="G25798" s="14"/>
    </row>
    <row r="25799" spans="7:7">
      <c r="G25799" s="14"/>
    </row>
    <row r="25800" spans="7:7">
      <c r="G25800" s="14"/>
    </row>
    <row r="25801" spans="7:7">
      <c r="G25801" s="14"/>
    </row>
    <row r="25802" spans="7:7">
      <c r="G25802" s="14"/>
    </row>
    <row r="25803" spans="7:7">
      <c r="G25803" s="14"/>
    </row>
    <row r="25804" spans="7:7">
      <c r="G25804" s="14"/>
    </row>
    <row r="25805" spans="7:7">
      <c r="G25805" s="14"/>
    </row>
    <row r="25806" spans="7:7">
      <c r="G25806" s="14"/>
    </row>
    <row r="25807" spans="7:7">
      <c r="G25807" s="14"/>
    </row>
    <row r="25808" spans="7:7">
      <c r="G25808" s="14"/>
    </row>
    <row r="25809" spans="7:7">
      <c r="G25809" s="14"/>
    </row>
    <row r="25810" spans="7:7">
      <c r="G25810" s="14"/>
    </row>
    <row r="25811" spans="7:7">
      <c r="G25811" s="14"/>
    </row>
    <row r="25812" spans="7:7">
      <c r="G25812" s="14"/>
    </row>
    <row r="25813" spans="7:7">
      <c r="G25813" s="14"/>
    </row>
    <row r="25814" spans="7:7">
      <c r="G25814" s="14"/>
    </row>
    <row r="25815" spans="7:7">
      <c r="G25815" s="14"/>
    </row>
    <row r="25816" spans="7:7">
      <c r="G25816" s="14"/>
    </row>
    <row r="25817" spans="7:7">
      <c r="G25817" s="14"/>
    </row>
    <row r="25818" spans="7:7">
      <c r="G25818" s="14"/>
    </row>
    <row r="25819" spans="7:7">
      <c r="G25819" s="14"/>
    </row>
    <row r="25820" spans="7:7">
      <c r="G25820" s="14"/>
    </row>
    <row r="25821" spans="7:7">
      <c r="G25821" s="14"/>
    </row>
    <row r="25822" spans="7:7">
      <c r="G25822" s="14"/>
    </row>
    <row r="25823" spans="7:7">
      <c r="G25823" s="14"/>
    </row>
    <row r="25824" spans="7:7">
      <c r="G25824" s="14"/>
    </row>
    <row r="25825" spans="7:7">
      <c r="G25825" s="14"/>
    </row>
    <row r="25826" spans="7:7">
      <c r="G25826" s="14"/>
    </row>
    <row r="25827" spans="7:7">
      <c r="G25827" s="14"/>
    </row>
    <row r="25828" spans="7:7">
      <c r="G25828" s="14"/>
    </row>
    <row r="25829" spans="7:7">
      <c r="G25829" s="14"/>
    </row>
    <row r="25830" spans="7:7">
      <c r="G25830" s="14"/>
    </row>
    <row r="25831" spans="7:7">
      <c r="G25831" s="14"/>
    </row>
    <row r="25832" spans="7:7">
      <c r="G25832" s="14"/>
    </row>
    <row r="25833" spans="7:7">
      <c r="G25833" s="14"/>
    </row>
    <row r="25834" spans="7:7">
      <c r="G25834" s="14"/>
    </row>
    <row r="25835" spans="7:7">
      <c r="G25835" s="14"/>
    </row>
    <row r="25836" spans="7:7">
      <c r="G25836" s="14"/>
    </row>
    <row r="25837" spans="7:7">
      <c r="G25837" s="14"/>
    </row>
    <row r="25838" spans="7:7">
      <c r="G25838" s="14"/>
    </row>
    <row r="25839" spans="7:7">
      <c r="G25839" s="14"/>
    </row>
    <row r="25840" spans="7:7">
      <c r="G25840" s="14"/>
    </row>
    <row r="25841" spans="7:7">
      <c r="G25841" s="14"/>
    </row>
    <row r="25842" spans="7:7">
      <c r="G25842" s="14"/>
    </row>
    <row r="25843" spans="7:7">
      <c r="G25843" s="14"/>
    </row>
    <row r="25844" spans="7:7">
      <c r="G25844" s="14"/>
    </row>
    <row r="25845" spans="7:7">
      <c r="G25845" s="14"/>
    </row>
    <row r="25846" spans="7:7">
      <c r="G25846" s="14"/>
    </row>
    <row r="25847" spans="7:7">
      <c r="G25847" s="14"/>
    </row>
    <row r="25848" spans="7:7">
      <c r="G25848" s="14"/>
    </row>
    <row r="25849" spans="7:7">
      <c r="G25849" s="14"/>
    </row>
    <row r="25850" spans="7:7">
      <c r="G25850" s="14"/>
    </row>
    <row r="25851" spans="7:7">
      <c r="G25851" s="14"/>
    </row>
    <row r="25852" spans="7:7">
      <c r="G25852" s="14"/>
    </row>
    <row r="25853" spans="7:7">
      <c r="G25853" s="14"/>
    </row>
    <row r="25854" spans="7:7">
      <c r="G25854" s="14"/>
    </row>
    <row r="25855" spans="7:7">
      <c r="G25855" s="14"/>
    </row>
    <row r="25856" spans="7:7">
      <c r="G25856" s="14"/>
    </row>
    <row r="25857" spans="7:7">
      <c r="G25857" s="14"/>
    </row>
    <row r="25858" spans="7:7">
      <c r="G25858" s="14"/>
    </row>
    <row r="25859" spans="7:7">
      <c r="G25859" s="14"/>
    </row>
    <row r="25860" spans="7:7">
      <c r="G25860" s="14"/>
    </row>
    <row r="25861" spans="7:7">
      <c r="G25861" s="14"/>
    </row>
    <row r="25862" spans="7:7">
      <c r="G25862" s="14"/>
    </row>
    <row r="25863" spans="7:7">
      <c r="G25863" s="14"/>
    </row>
    <row r="25864" spans="7:7">
      <c r="G25864" s="14"/>
    </row>
    <row r="25865" spans="7:7">
      <c r="G25865" s="14"/>
    </row>
    <row r="25866" spans="7:7">
      <c r="G25866" s="14"/>
    </row>
    <row r="25867" spans="7:7">
      <c r="G25867" s="14"/>
    </row>
    <row r="25868" spans="7:7">
      <c r="G25868" s="14"/>
    </row>
    <row r="25869" spans="7:7">
      <c r="G25869" s="14"/>
    </row>
    <row r="25870" spans="7:7">
      <c r="G25870" s="14"/>
    </row>
    <row r="25871" spans="7:7">
      <c r="G25871" s="14"/>
    </row>
    <row r="25872" spans="7:7">
      <c r="G25872" s="14"/>
    </row>
    <row r="25873" spans="7:7">
      <c r="G25873" s="14"/>
    </row>
    <row r="25874" spans="7:7">
      <c r="G25874" s="14"/>
    </row>
    <row r="25875" spans="7:7">
      <c r="G25875" s="14"/>
    </row>
    <row r="25876" spans="7:7">
      <c r="G25876" s="14"/>
    </row>
    <row r="25877" spans="7:7">
      <c r="G25877" s="14"/>
    </row>
    <row r="25878" spans="7:7">
      <c r="G25878" s="14"/>
    </row>
    <row r="25879" spans="7:7">
      <c r="G25879" s="14"/>
    </row>
    <row r="25880" spans="7:7">
      <c r="G25880" s="14"/>
    </row>
    <row r="25881" spans="7:7">
      <c r="G25881" s="14"/>
    </row>
    <row r="25882" spans="7:7">
      <c r="G25882" s="14"/>
    </row>
    <row r="25883" spans="7:7">
      <c r="G25883" s="14"/>
    </row>
    <row r="25884" spans="7:7">
      <c r="G25884" s="14"/>
    </row>
    <row r="25885" spans="7:7">
      <c r="G25885" s="14"/>
    </row>
    <row r="25886" spans="7:7">
      <c r="G25886" s="14"/>
    </row>
    <row r="25887" spans="7:7">
      <c r="G25887" s="14"/>
    </row>
    <row r="25888" spans="7:7">
      <c r="G25888" s="14"/>
    </row>
    <row r="25889" spans="7:7">
      <c r="G25889" s="14"/>
    </row>
    <row r="25890" spans="7:7">
      <c r="G25890" s="14"/>
    </row>
    <row r="25891" spans="7:7">
      <c r="G25891" s="14"/>
    </row>
    <row r="25892" spans="7:7">
      <c r="G25892" s="14"/>
    </row>
    <row r="25893" spans="7:7">
      <c r="G25893" s="14"/>
    </row>
    <row r="25894" spans="7:7">
      <c r="G25894" s="14"/>
    </row>
    <row r="25895" spans="7:7">
      <c r="G25895" s="14"/>
    </row>
    <row r="25896" spans="7:7">
      <c r="G25896" s="14"/>
    </row>
    <row r="25897" spans="7:7">
      <c r="G25897" s="14"/>
    </row>
    <row r="25898" spans="7:7">
      <c r="G25898" s="14"/>
    </row>
    <row r="25899" spans="7:7">
      <c r="G25899" s="14"/>
    </row>
    <row r="25900" spans="7:7">
      <c r="G25900" s="14"/>
    </row>
    <row r="25901" spans="7:7">
      <c r="G25901" s="14"/>
    </row>
    <row r="25902" spans="7:7">
      <c r="G25902" s="14"/>
    </row>
    <row r="25903" spans="7:7">
      <c r="G25903" s="14"/>
    </row>
    <row r="25904" spans="7:7">
      <c r="G25904" s="14"/>
    </row>
    <row r="25905" spans="7:7">
      <c r="G25905" s="14"/>
    </row>
    <row r="25906" spans="7:7">
      <c r="G25906" s="14"/>
    </row>
    <row r="25907" spans="7:7">
      <c r="G25907" s="14"/>
    </row>
    <row r="25908" spans="7:7">
      <c r="G25908" s="14"/>
    </row>
    <row r="25909" spans="7:7">
      <c r="G25909" s="14"/>
    </row>
    <row r="25910" spans="7:7">
      <c r="G25910" s="14"/>
    </row>
    <row r="25911" spans="7:7">
      <c r="G25911" s="14"/>
    </row>
    <row r="25912" spans="7:7">
      <c r="G25912" s="14"/>
    </row>
    <row r="25913" spans="7:7">
      <c r="G25913" s="14"/>
    </row>
    <row r="25914" spans="7:7">
      <c r="G25914" s="14"/>
    </row>
    <row r="25915" spans="7:7">
      <c r="G25915" s="14"/>
    </row>
    <row r="25916" spans="7:7">
      <c r="G25916" s="14"/>
    </row>
    <row r="25917" spans="7:7">
      <c r="G25917" s="14"/>
    </row>
    <row r="25918" spans="7:7">
      <c r="G25918" s="14"/>
    </row>
    <row r="25919" spans="7:7">
      <c r="G25919" s="14"/>
    </row>
    <row r="25920" spans="7:7">
      <c r="G25920" s="14"/>
    </row>
    <row r="25921" spans="7:7">
      <c r="G25921" s="14"/>
    </row>
    <row r="25922" spans="7:7">
      <c r="G25922" s="14"/>
    </row>
    <row r="25923" spans="7:7">
      <c r="G25923" s="14"/>
    </row>
    <row r="25924" spans="7:7">
      <c r="G25924" s="14"/>
    </row>
    <row r="25925" spans="7:7">
      <c r="G25925" s="14"/>
    </row>
    <row r="25926" spans="7:7">
      <c r="G25926" s="14"/>
    </row>
    <row r="25927" spans="7:7">
      <c r="G25927" s="14"/>
    </row>
    <row r="25928" spans="7:7">
      <c r="G25928" s="14"/>
    </row>
    <row r="25929" spans="7:7">
      <c r="G25929" s="14"/>
    </row>
    <row r="25930" spans="7:7">
      <c r="G25930" s="14"/>
    </row>
    <row r="25931" spans="7:7">
      <c r="G25931" s="14"/>
    </row>
    <row r="25932" spans="7:7">
      <c r="G25932" s="14"/>
    </row>
    <row r="25933" spans="7:7">
      <c r="G25933" s="14"/>
    </row>
    <row r="25934" spans="7:7">
      <c r="G25934" s="14"/>
    </row>
    <row r="25935" spans="7:7">
      <c r="G25935" s="14"/>
    </row>
    <row r="25936" spans="7:7">
      <c r="G25936" s="14"/>
    </row>
    <row r="25937" spans="7:7">
      <c r="G25937" s="14"/>
    </row>
    <row r="25938" spans="7:7">
      <c r="G25938" s="14"/>
    </row>
    <row r="25939" spans="7:7">
      <c r="G25939" s="14"/>
    </row>
    <row r="25940" spans="7:7">
      <c r="G25940" s="14"/>
    </row>
    <row r="25941" spans="7:7">
      <c r="G25941" s="14"/>
    </row>
    <row r="25942" spans="7:7">
      <c r="G25942" s="14"/>
    </row>
    <row r="25943" spans="7:7">
      <c r="G25943" s="14"/>
    </row>
    <row r="25944" spans="7:7">
      <c r="G25944" s="14"/>
    </row>
    <row r="25945" spans="7:7">
      <c r="G25945" s="14"/>
    </row>
    <row r="25946" spans="7:7">
      <c r="G25946" s="14"/>
    </row>
    <row r="25947" spans="7:7">
      <c r="G25947" s="14"/>
    </row>
    <row r="25948" spans="7:7">
      <c r="G25948" s="14"/>
    </row>
    <row r="25949" spans="7:7">
      <c r="G25949" s="14"/>
    </row>
    <row r="25950" spans="7:7">
      <c r="G25950" s="14"/>
    </row>
    <row r="25951" spans="7:7">
      <c r="G25951" s="14"/>
    </row>
    <row r="25952" spans="7:7">
      <c r="G25952" s="14"/>
    </row>
    <row r="25953" spans="7:7">
      <c r="G25953" s="14"/>
    </row>
    <row r="25954" spans="7:7">
      <c r="G25954" s="14"/>
    </row>
    <row r="25955" spans="7:7">
      <c r="G25955" s="14"/>
    </row>
    <row r="25956" spans="7:7">
      <c r="G25956" s="14"/>
    </row>
    <row r="25957" spans="7:7">
      <c r="G25957" s="14"/>
    </row>
    <row r="25958" spans="7:7">
      <c r="G25958" s="14"/>
    </row>
    <row r="25959" spans="7:7">
      <c r="G25959" s="14"/>
    </row>
    <row r="25960" spans="7:7">
      <c r="G25960" s="14"/>
    </row>
    <row r="25961" spans="7:7">
      <c r="G25961" s="14"/>
    </row>
    <row r="25962" spans="7:7">
      <c r="G25962" s="14"/>
    </row>
    <row r="25963" spans="7:7">
      <c r="G25963" s="14"/>
    </row>
    <row r="25964" spans="7:7">
      <c r="G25964" s="14"/>
    </row>
    <row r="25965" spans="7:7">
      <c r="G25965" s="14"/>
    </row>
    <row r="25966" spans="7:7">
      <c r="G25966" s="14"/>
    </row>
    <row r="25967" spans="7:7">
      <c r="G25967" s="14"/>
    </row>
    <row r="25968" spans="7:7">
      <c r="G25968" s="14"/>
    </row>
    <row r="25969" spans="7:7">
      <c r="G25969" s="14"/>
    </row>
    <row r="25970" spans="7:7">
      <c r="G25970" s="14"/>
    </row>
    <row r="25971" spans="7:7">
      <c r="G25971" s="14"/>
    </row>
    <row r="25972" spans="7:7">
      <c r="G25972" s="14"/>
    </row>
    <row r="25973" spans="7:7">
      <c r="G25973" s="14"/>
    </row>
    <row r="25974" spans="7:7">
      <c r="G25974" s="14"/>
    </row>
    <row r="25975" spans="7:7">
      <c r="G25975" s="14"/>
    </row>
    <row r="25976" spans="7:7">
      <c r="G25976" s="14"/>
    </row>
    <row r="25977" spans="7:7">
      <c r="G25977" s="14"/>
    </row>
    <row r="25978" spans="7:7">
      <c r="G25978" s="14"/>
    </row>
    <row r="25979" spans="7:7">
      <c r="G25979" s="14"/>
    </row>
    <row r="25980" spans="7:7">
      <c r="G25980" s="14"/>
    </row>
    <row r="25981" spans="7:7">
      <c r="G25981" s="14"/>
    </row>
    <row r="25982" spans="7:7">
      <c r="G25982" s="14"/>
    </row>
    <row r="25983" spans="7:7">
      <c r="G25983" s="14"/>
    </row>
    <row r="25984" spans="7:7">
      <c r="G25984" s="14"/>
    </row>
    <row r="25985" spans="7:7">
      <c r="G25985" s="14"/>
    </row>
    <row r="25986" spans="7:7">
      <c r="G25986" s="14"/>
    </row>
    <row r="25987" spans="7:7">
      <c r="G25987" s="14"/>
    </row>
    <row r="25988" spans="7:7">
      <c r="G25988" s="14"/>
    </row>
    <row r="25989" spans="7:7">
      <c r="G25989" s="14"/>
    </row>
    <row r="25990" spans="7:7">
      <c r="G25990" s="14"/>
    </row>
    <row r="25991" spans="7:7">
      <c r="G25991" s="14"/>
    </row>
    <row r="25992" spans="7:7">
      <c r="G25992" s="14"/>
    </row>
    <row r="25993" spans="7:7">
      <c r="G25993" s="14"/>
    </row>
    <row r="25994" spans="7:7">
      <c r="G25994" s="14"/>
    </row>
    <row r="25995" spans="7:7">
      <c r="G25995" s="14"/>
    </row>
    <row r="25996" spans="7:7">
      <c r="G25996" s="14"/>
    </row>
    <row r="25997" spans="7:7">
      <c r="G25997" s="14"/>
    </row>
    <row r="25998" spans="7:7">
      <c r="G25998" s="14"/>
    </row>
    <row r="25999" spans="7:7">
      <c r="G25999" s="14"/>
    </row>
    <row r="26000" spans="7:7">
      <c r="G26000" s="14"/>
    </row>
    <row r="26001" spans="7:7">
      <c r="G26001" s="14"/>
    </row>
    <row r="26002" spans="7:7">
      <c r="G26002" s="14"/>
    </row>
    <row r="26003" spans="7:7">
      <c r="G26003" s="14"/>
    </row>
    <row r="26004" spans="7:7">
      <c r="G26004" s="14"/>
    </row>
    <row r="26005" spans="7:7">
      <c r="G26005" s="14"/>
    </row>
    <row r="26006" spans="7:7">
      <c r="G26006" s="14"/>
    </row>
    <row r="26007" spans="7:7">
      <c r="G26007" s="14"/>
    </row>
    <row r="26008" spans="7:7">
      <c r="G26008" s="14"/>
    </row>
    <row r="26009" spans="7:7">
      <c r="G26009" s="14"/>
    </row>
    <row r="26010" spans="7:7">
      <c r="G26010" s="14"/>
    </row>
    <row r="26011" spans="7:7">
      <c r="G26011" s="14"/>
    </row>
    <row r="26012" spans="7:7">
      <c r="G26012" s="14"/>
    </row>
    <row r="26013" spans="7:7">
      <c r="G26013" s="14"/>
    </row>
    <row r="26014" spans="7:7">
      <c r="G26014" s="14"/>
    </row>
    <row r="26015" spans="7:7">
      <c r="G26015" s="14"/>
    </row>
    <row r="26016" spans="7:7">
      <c r="G26016" s="14"/>
    </row>
    <row r="26017" spans="7:7">
      <c r="G26017" s="14"/>
    </row>
    <row r="26018" spans="7:7">
      <c r="G26018" s="14"/>
    </row>
    <row r="26019" spans="7:7">
      <c r="G26019" s="14"/>
    </row>
    <row r="26020" spans="7:7">
      <c r="G26020" s="14"/>
    </row>
    <row r="26021" spans="7:7">
      <c r="G26021" s="14"/>
    </row>
    <row r="26022" spans="7:7">
      <c r="G26022" s="14"/>
    </row>
    <row r="26023" spans="7:7">
      <c r="G26023" s="14"/>
    </row>
    <row r="26024" spans="7:7">
      <c r="G26024" s="14"/>
    </row>
    <row r="26025" spans="7:7">
      <c r="G26025" s="14"/>
    </row>
    <row r="26026" spans="7:7">
      <c r="G26026" s="14"/>
    </row>
    <row r="26027" spans="7:7">
      <c r="G26027" s="14"/>
    </row>
    <row r="26028" spans="7:7">
      <c r="G26028" s="14"/>
    </row>
    <row r="26029" spans="7:7">
      <c r="G26029" s="14"/>
    </row>
    <row r="26030" spans="7:7">
      <c r="G26030" s="14"/>
    </row>
    <row r="26031" spans="7:7">
      <c r="G26031" s="14"/>
    </row>
    <row r="26032" spans="7:7">
      <c r="G26032" s="14"/>
    </row>
    <row r="26033" spans="7:7">
      <c r="G26033" s="14"/>
    </row>
    <row r="26034" spans="7:7">
      <c r="G26034" s="14"/>
    </row>
    <row r="26035" spans="7:7">
      <c r="G26035" s="14"/>
    </row>
    <row r="26036" spans="7:7">
      <c r="G26036" s="14"/>
    </row>
    <row r="26037" spans="7:7">
      <c r="G26037" s="14"/>
    </row>
    <row r="26038" spans="7:7">
      <c r="G26038" s="14"/>
    </row>
    <row r="26039" spans="7:7">
      <c r="G26039" s="14"/>
    </row>
    <row r="26040" spans="7:7">
      <c r="G26040" s="14"/>
    </row>
    <row r="26041" spans="7:7">
      <c r="G26041" s="14"/>
    </row>
    <row r="26042" spans="7:7">
      <c r="G26042" s="14"/>
    </row>
    <row r="26043" spans="7:7">
      <c r="G26043" s="14"/>
    </row>
    <row r="26044" spans="7:7">
      <c r="G26044" s="14"/>
    </row>
    <row r="26045" spans="7:7">
      <c r="G26045" s="14"/>
    </row>
    <row r="26046" spans="7:7">
      <c r="G26046" s="14"/>
    </row>
    <row r="26047" spans="7:7">
      <c r="G26047" s="14"/>
    </row>
    <row r="26048" spans="7:7">
      <c r="G26048" s="14"/>
    </row>
    <row r="26049" spans="7:7">
      <c r="G26049" s="14"/>
    </row>
    <row r="26050" spans="7:7">
      <c r="G26050" s="14"/>
    </row>
    <row r="26051" spans="7:7">
      <c r="G26051" s="14"/>
    </row>
    <row r="26052" spans="7:7">
      <c r="G26052" s="14"/>
    </row>
    <row r="26053" spans="7:7">
      <c r="G26053" s="14"/>
    </row>
    <row r="26054" spans="7:7">
      <c r="G26054" s="14"/>
    </row>
    <row r="26055" spans="7:7">
      <c r="G26055" s="14"/>
    </row>
    <row r="26056" spans="7:7">
      <c r="G26056" s="14"/>
    </row>
    <row r="26057" spans="7:7">
      <c r="G26057" s="14"/>
    </row>
    <row r="26058" spans="7:7">
      <c r="G26058" s="14"/>
    </row>
    <row r="26059" spans="7:7">
      <c r="G26059" s="14"/>
    </row>
    <row r="26060" spans="7:7">
      <c r="G26060" s="14"/>
    </row>
    <row r="26061" spans="7:7">
      <c r="G26061" s="14"/>
    </row>
    <row r="26062" spans="7:7">
      <c r="G26062" s="14"/>
    </row>
    <row r="26063" spans="7:7">
      <c r="G26063" s="14"/>
    </row>
    <row r="26064" spans="7:7">
      <c r="G26064" s="14"/>
    </row>
    <row r="26065" spans="7:7">
      <c r="G26065" s="14"/>
    </row>
    <row r="26066" spans="7:7">
      <c r="G26066" s="14"/>
    </row>
    <row r="26067" spans="7:7">
      <c r="G26067" s="14"/>
    </row>
    <row r="26068" spans="7:7">
      <c r="G26068" s="14"/>
    </row>
    <row r="26069" spans="7:7">
      <c r="G26069" s="14"/>
    </row>
    <row r="26070" spans="7:7">
      <c r="G26070" s="14"/>
    </row>
    <row r="26071" spans="7:7">
      <c r="G26071" s="14"/>
    </row>
    <row r="26072" spans="7:7">
      <c r="G26072" s="14"/>
    </row>
    <row r="26073" spans="7:7">
      <c r="G26073" s="14"/>
    </row>
    <row r="26074" spans="7:7">
      <c r="G26074" s="14"/>
    </row>
    <row r="26075" spans="7:7">
      <c r="G26075" s="14"/>
    </row>
    <row r="26076" spans="7:7">
      <c r="G26076" s="14"/>
    </row>
    <row r="26077" spans="7:7">
      <c r="G26077" s="14"/>
    </row>
    <row r="26078" spans="7:7">
      <c r="G26078" s="14"/>
    </row>
    <row r="26079" spans="7:7">
      <c r="G26079" s="14"/>
    </row>
    <row r="26080" spans="7:7">
      <c r="G26080" s="14"/>
    </row>
    <row r="26081" spans="7:7">
      <c r="G26081" s="14"/>
    </row>
    <row r="26082" spans="7:7">
      <c r="G26082" s="14"/>
    </row>
    <row r="26083" spans="7:7">
      <c r="G26083" s="14"/>
    </row>
    <row r="26084" spans="7:7">
      <c r="G26084" s="14"/>
    </row>
    <row r="26085" spans="7:7">
      <c r="G26085" s="14"/>
    </row>
    <row r="26086" spans="7:7">
      <c r="G26086" s="14"/>
    </row>
    <row r="26087" spans="7:7">
      <c r="G26087" s="14"/>
    </row>
    <row r="26088" spans="7:7">
      <c r="G26088" s="14"/>
    </row>
    <row r="26089" spans="7:7">
      <c r="G26089" s="14"/>
    </row>
    <row r="26090" spans="7:7">
      <c r="G26090" s="14"/>
    </row>
    <row r="26091" spans="7:7">
      <c r="G26091" s="14"/>
    </row>
    <row r="26092" spans="7:7">
      <c r="G26092" s="14"/>
    </row>
    <row r="26093" spans="7:7">
      <c r="G26093" s="14"/>
    </row>
    <row r="26094" spans="7:7">
      <c r="G26094" s="14"/>
    </row>
    <row r="26095" spans="7:7">
      <c r="G26095" s="14"/>
    </row>
    <row r="26096" spans="7:7">
      <c r="G26096" s="14"/>
    </row>
    <row r="26097" spans="7:7">
      <c r="G26097" s="14"/>
    </row>
    <row r="26098" spans="7:7">
      <c r="G26098" s="14"/>
    </row>
    <row r="26099" spans="7:7">
      <c r="G26099" s="14"/>
    </row>
    <row r="26100" spans="7:7">
      <c r="G26100" s="14"/>
    </row>
    <row r="26101" spans="7:7">
      <c r="G26101" s="14"/>
    </row>
    <row r="26102" spans="7:7">
      <c r="G26102" s="14"/>
    </row>
    <row r="26103" spans="7:7">
      <c r="G26103" s="14"/>
    </row>
    <row r="26104" spans="7:7">
      <c r="G26104" s="14"/>
    </row>
    <row r="26105" spans="7:7">
      <c r="G26105" s="14"/>
    </row>
    <row r="26106" spans="7:7">
      <c r="G26106" s="14"/>
    </row>
    <row r="26107" spans="7:7">
      <c r="G26107" s="14"/>
    </row>
    <row r="26108" spans="7:7">
      <c r="G26108" s="14"/>
    </row>
    <row r="26109" spans="7:7">
      <c r="G26109" s="14"/>
    </row>
    <row r="26110" spans="7:7">
      <c r="G26110" s="14"/>
    </row>
    <row r="26111" spans="7:7">
      <c r="G26111" s="14"/>
    </row>
    <row r="26112" spans="7:7">
      <c r="G26112" s="14"/>
    </row>
    <row r="26113" spans="7:7">
      <c r="G26113" s="14"/>
    </row>
    <row r="26114" spans="7:7">
      <c r="G26114" s="14"/>
    </row>
    <row r="26115" spans="7:7">
      <c r="G26115" s="14"/>
    </row>
    <row r="26116" spans="7:7">
      <c r="G26116" s="14"/>
    </row>
    <row r="26117" spans="7:7">
      <c r="G26117" s="14"/>
    </row>
    <row r="26118" spans="7:7">
      <c r="G26118" s="14"/>
    </row>
    <row r="26119" spans="7:7">
      <c r="G26119" s="14"/>
    </row>
    <row r="26120" spans="7:7">
      <c r="G26120" s="14"/>
    </row>
    <row r="26121" spans="7:7">
      <c r="G26121" s="14"/>
    </row>
    <row r="26122" spans="7:7">
      <c r="G26122" s="14"/>
    </row>
    <row r="26123" spans="7:7">
      <c r="G26123" s="14"/>
    </row>
    <row r="26124" spans="7:7">
      <c r="G26124" s="14"/>
    </row>
    <row r="26125" spans="7:7">
      <c r="G26125" s="14"/>
    </row>
    <row r="26126" spans="7:7">
      <c r="G26126" s="14"/>
    </row>
    <row r="26127" spans="7:7">
      <c r="G26127" s="14"/>
    </row>
    <row r="26128" spans="7:7">
      <c r="G26128" s="14"/>
    </row>
    <row r="26129" spans="7:7">
      <c r="G26129" s="14"/>
    </row>
    <row r="26130" spans="7:7">
      <c r="G26130" s="14"/>
    </row>
    <row r="26131" spans="7:7">
      <c r="G26131" s="14"/>
    </row>
    <row r="26132" spans="7:7">
      <c r="G26132" s="14"/>
    </row>
    <row r="26133" spans="7:7">
      <c r="G26133" s="14"/>
    </row>
    <row r="26134" spans="7:7">
      <c r="G26134" s="14"/>
    </row>
    <row r="26135" spans="7:7">
      <c r="G26135" s="14"/>
    </row>
    <row r="26136" spans="7:7">
      <c r="G26136" s="14"/>
    </row>
    <row r="26137" spans="7:7">
      <c r="G26137" s="14"/>
    </row>
    <row r="26138" spans="7:7">
      <c r="G26138" s="14"/>
    </row>
    <row r="26139" spans="7:7">
      <c r="G26139" s="14"/>
    </row>
    <row r="26140" spans="7:7">
      <c r="G26140" s="14"/>
    </row>
    <row r="26141" spans="7:7">
      <c r="G26141" s="14"/>
    </row>
    <row r="26142" spans="7:7">
      <c r="G26142" s="14"/>
    </row>
    <row r="26143" spans="7:7">
      <c r="G26143" s="14"/>
    </row>
    <row r="26144" spans="7:7">
      <c r="G26144" s="14"/>
    </row>
    <row r="26145" spans="7:7">
      <c r="G26145" s="14"/>
    </row>
    <row r="26146" spans="7:7">
      <c r="G26146" s="14"/>
    </row>
    <row r="26147" spans="7:7">
      <c r="G26147" s="14"/>
    </row>
    <row r="26148" spans="7:7">
      <c r="G26148" s="14"/>
    </row>
    <row r="26149" spans="7:7">
      <c r="G26149" s="14"/>
    </row>
    <row r="26150" spans="7:7">
      <c r="G26150" s="14"/>
    </row>
    <row r="26151" spans="7:7">
      <c r="G26151" s="14"/>
    </row>
    <row r="26152" spans="7:7">
      <c r="G26152" s="14"/>
    </row>
    <row r="26153" spans="7:7">
      <c r="G26153" s="14"/>
    </row>
    <row r="26154" spans="7:7">
      <c r="G26154" s="14"/>
    </row>
    <row r="26155" spans="7:7">
      <c r="G26155" s="14"/>
    </row>
    <row r="26156" spans="7:7">
      <c r="G26156" s="14"/>
    </row>
    <row r="26157" spans="7:7">
      <c r="G26157" s="14"/>
    </row>
    <row r="26158" spans="7:7">
      <c r="G26158" s="14"/>
    </row>
    <row r="26159" spans="7:7">
      <c r="G26159" s="14"/>
    </row>
    <row r="26160" spans="7:7">
      <c r="G26160" s="14"/>
    </row>
    <row r="26161" spans="7:7">
      <c r="G26161" s="14"/>
    </row>
    <row r="26162" spans="7:7">
      <c r="G26162" s="14"/>
    </row>
    <row r="26163" spans="7:7">
      <c r="G26163" s="14"/>
    </row>
    <row r="26164" spans="7:7">
      <c r="G26164" s="14"/>
    </row>
    <row r="26165" spans="7:7">
      <c r="G26165" s="14"/>
    </row>
    <row r="26166" spans="7:7">
      <c r="G26166" s="14"/>
    </row>
    <row r="26167" spans="7:7">
      <c r="G26167" s="14"/>
    </row>
    <row r="26168" spans="7:7">
      <c r="G26168" s="14"/>
    </row>
    <row r="26169" spans="7:7">
      <c r="G26169" s="14"/>
    </row>
    <row r="26170" spans="7:7">
      <c r="G26170" s="14"/>
    </row>
    <row r="26171" spans="7:7">
      <c r="G26171" s="14"/>
    </row>
    <row r="26172" spans="7:7">
      <c r="G26172" s="14"/>
    </row>
    <row r="26173" spans="7:7">
      <c r="G26173" s="14"/>
    </row>
    <row r="26174" spans="7:7">
      <c r="G26174" s="14"/>
    </row>
    <row r="26175" spans="7:7">
      <c r="G26175" s="14"/>
    </row>
    <row r="26176" spans="7:7">
      <c r="G26176" s="14"/>
    </row>
    <row r="26177" spans="7:7">
      <c r="G26177" s="14"/>
    </row>
    <row r="26178" spans="7:7">
      <c r="G26178" s="14"/>
    </row>
    <row r="26179" spans="7:7">
      <c r="G26179" s="14"/>
    </row>
    <row r="26180" spans="7:7">
      <c r="G26180" s="14"/>
    </row>
    <row r="26181" spans="7:7">
      <c r="G26181" s="14"/>
    </row>
    <row r="26182" spans="7:7">
      <c r="G26182" s="14"/>
    </row>
    <row r="26183" spans="7:7">
      <c r="G26183" s="14"/>
    </row>
    <row r="26184" spans="7:7">
      <c r="G26184" s="14"/>
    </row>
    <row r="26185" spans="7:7">
      <c r="G26185" s="14"/>
    </row>
    <row r="26186" spans="7:7">
      <c r="G26186" s="14"/>
    </row>
    <row r="26187" spans="7:7">
      <c r="G26187" s="14"/>
    </row>
    <row r="26188" spans="7:7">
      <c r="G26188" s="14"/>
    </row>
    <row r="26189" spans="7:7">
      <c r="G26189" s="14"/>
    </row>
    <row r="26190" spans="7:7">
      <c r="G26190" s="14"/>
    </row>
    <row r="26191" spans="7:7">
      <c r="G26191" s="14"/>
    </row>
    <row r="26192" spans="7:7">
      <c r="G26192" s="14"/>
    </row>
    <row r="26193" spans="7:7">
      <c r="G26193" s="14"/>
    </row>
    <row r="26194" spans="7:7">
      <c r="G26194" s="14"/>
    </row>
    <row r="26195" spans="7:7">
      <c r="G26195" s="14"/>
    </row>
    <row r="26196" spans="7:7">
      <c r="G26196" s="14"/>
    </row>
    <row r="26197" spans="7:7">
      <c r="G26197" s="14"/>
    </row>
    <row r="26198" spans="7:7">
      <c r="G26198" s="14"/>
    </row>
    <row r="26199" spans="7:7">
      <c r="G26199" s="14"/>
    </row>
    <row r="26200" spans="7:7">
      <c r="G26200" s="14"/>
    </row>
    <row r="26201" spans="7:7">
      <c r="G26201" s="14"/>
    </row>
    <row r="26202" spans="7:7">
      <c r="G26202" s="14"/>
    </row>
    <row r="26203" spans="7:7">
      <c r="G26203" s="14"/>
    </row>
    <row r="26204" spans="7:7">
      <c r="G26204" s="14"/>
    </row>
    <row r="26205" spans="7:7">
      <c r="G26205" s="14"/>
    </row>
    <row r="26206" spans="7:7">
      <c r="G26206" s="14"/>
    </row>
    <row r="26207" spans="7:7">
      <c r="G26207" s="14"/>
    </row>
    <row r="26208" spans="7:7">
      <c r="G26208" s="14"/>
    </row>
    <row r="26209" spans="7:7">
      <c r="G26209" s="14"/>
    </row>
    <row r="26210" spans="7:7">
      <c r="G26210" s="14"/>
    </row>
    <row r="26211" spans="7:7">
      <c r="G26211" s="14"/>
    </row>
    <row r="26212" spans="7:7">
      <c r="G26212" s="14"/>
    </row>
    <row r="26213" spans="7:7">
      <c r="G26213" s="14"/>
    </row>
    <row r="26214" spans="7:7">
      <c r="G26214" s="14"/>
    </row>
    <row r="26215" spans="7:7">
      <c r="G26215" s="14"/>
    </row>
    <row r="26216" spans="7:7">
      <c r="G26216" s="14"/>
    </row>
    <row r="26217" spans="7:7">
      <c r="G26217" s="14"/>
    </row>
    <row r="26218" spans="7:7">
      <c r="G26218" s="14"/>
    </row>
    <row r="26219" spans="7:7">
      <c r="G26219" s="14"/>
    </row>
    <row r="26220" spans="7:7">
      <c r="G26220" s="14"/>
    </row>
    <row r="26221" spans="7:7">
      <c r="G26221" s="14"/>
    </row>
    <row r="26222" spans="7:7">
      <c r="G26222" s="14"/>
    </row>
    <row r="26223" spans="7:7">
      <c r="G26223" s="14"/>
    </row>
    <row r="26224" spans="7:7">
      <c r="G26224" s="14"/>
    </row>
    <row r="26225" spans="7:7">
      <c r="G26225" s="14"/>
    </row>
    <row r="26226" spans="7:7">
      <c r="G26226" s="14"/>
    </row>
    <row r="26227" spans="7:7">
      <c r="G26227" s="14"/>
    </row>
    <row r="26228" spans="7:7">
      <c r="G26228" s="14"/>
    </row>
    <row r="26229" spans="7:7">
      <c r="G26229" s="14"/>
    </row>
    <row r="26230" spans="7:7">
      <c r="G26230" s="14"/>
    </row>
    <row r="26231" spans="7:7">
      <c r="G26231" s="14"/>
    </row>
    <row r="26232" spans="7:7">
      <c r="G26232" s="14"/>
    </row>
    <row r="26233" spans="7:7">
      <c r="G26233" s="14"/>
    </row>
    <row r="26234" spans="7:7">
      <c r="G26234" s="14"/>
    </row>
    <row r="26235" spans="7:7">
      <c r="G26235" s="14"/>
    </row>
    <row r="26236" spans="7:7">
      <c r="G26236" s="14"/>
    </row>
    <row r="26237" spans="7:7">
      <c r="G26237" s="14"/>
    </row>
    <row r="26238" spans="7:7">
      <c r="G26238" s="14"/>
    </row>
    <row r="26239" spans="7:7">
      <c r="G26239" s="14"/>
    </row>
    <row r="26240" spans="7:7">
      <c r="G26240" s="14"/>
    </row>
    <row r="26241" spans="7:7">
      <c r="G26241" s="14"/>
    </row>
    <row r="26242" spans="7:7">
      <c r="G26242" s="14"/>
    </row>
    <row r="26243" spans="7:7">
      <c r="G26243" s="14"/>
    </row>
    <row r="26244" spans="7:7">
      <c r="G26244" s="14"/>
    </row>
    <row r="26245" spans="7:7">
      <c r="G26245" s="14"/>
    </row>
    <row r="26246" spans="7:7">
      <c r="G26246" s="14"/>
    </row>
    <row r="26247" spans="7:7">
      <c r="G26247" s="14"/>
    </row>
    <row r="26248" spans="7:7">
      <c r="G26248" s="14"/>
    </row>
    <row r="26249" spans="7:7">
      <c r="G26249" s="14"/>
    </row>
    <row r="26250" spans="7:7">
      <c r="G26250" s="14"/>
    </row>
    <row r="26251" spans="7:7">
      <c r="G26251" s="14"/>
    </row>
    <row r="26252" spans="7:7">
      <c r="G26252" s="14"/>
    </row>
    <row r="26253" spans="7:7">
      <c r="G26253" s="14"/>
    </row>
    <row r="26254" spans="7:7">
      <c r="G26254" s="14"/>
    </row>
    <row r="26255" spans="7:7">
      <c r="G26255" s="14"/>
    </row>
    <row r="26256" spans="7:7">
      <c r="G26256" s="14"/>
    </row>
    <row r="26257" spans="7:7">
      <c r="G26257" s="14"/>
    </row>
    <row r="26258" spans="7:7">
      <c r="G26258" s="14"/>
    </row>
    <row r="26259" spans="7:7">
      <c r="G26259" s="14"/>
    </row>
    <row r="26260" spans="7:7">
      <c r="G26260" s="14"/>
    </row>
    <row r="26261" spans="7:7">
      <c r="G26261" s="14"/>
    </row>
    <row r="26262" spans="7:7">
      <c r="G26262" s="14"/>
    </row>
    <row r="26263" spans="7:7">
      <c r="G26263" s="14"/>
    </row>
    <row r="26264" spans="7:7">
      <c r="G26264" s="14"/>
    </row>
    <row r="26265" spans="7:7">
      <c r="G26265" s="14"/>
    </row>
    <row r="26266" spans="7:7">
      <c r="G26266" s="14"/>
    </row>
    <row r="26267" spans="7:7">
      <c r="G26267" s="14"/>
    </row>
    <row r="26268" spans="7:7">
      <c r="G26268" s="14"/>
    </row>
    <row r="26269" spans="7:7">
      <c r="G26269" s="14"/>
    </row>
    <row r="26270" spans="7:7">
      <c r="G26270" s="14"/>
    </row>
    <row r="26271" spans="7:7">
      <c r="G26271" s="14"/>
    </row>
    <row r="26272" spans="7:7">
      <c r="G26272" s="14"/>
    </row>
    <row r="26273" spans="7:7">
      <c r="G26273" s="14"/>
    </row>
    <row r="26274" spans="7:7">
      <c r="G26274" s="14"/>
    </row>
    <row r="26275" spans="7:7">
      <c r="G26275" s="14"/>
    </row>
    <row r="26276" spans="7:7">
      <c r="G26276" s="14"/>
    </row>
    <row r="26277" spans="7:7">
      <c r="G26277" s="14"/>
    </row>
    <row r="26278" spans="7:7">
      <c r="G26278" s="14"/>
    </row>
    <row r="26279" spans="7:7">
      <c r="G26279" s="14"/>
    </row>
    <row r="26280" spans="7:7">
      <c r="G26280" s="14"/>
    </row>
    <row r="26281" spans="7:7">
      <c r="G26281" s="14"/>
    </row>
    <row r="26282" spans="7:7">
      <c r="G26282" s="14"/>
    </row>
    <row r="26283" spans="7:7">
      <c r="G26283" s="14"/>
    </row>
    <row r="26284" spans="7:7">
      <c r="G26284" s="14"/>
    </row>
    <row r="26285" spans="7:7">
      <c r="G26285" s="14"/>
    </row>
    <row r="26286" spans="7:7">
      <c r="G26286" s="14"/>
    </row>
    <row r="26287" spans="7:7">
      <c r="G26287" s="14"/>
    </row>
    <row r="26288" spans="7:7">
      <c r="G26288" s="14"/>
    </row>
    <row r="26289" spans="7:7">
      <c r="G26289" s="14"/>
    </row>
    <row r="26290" spans="7:7">
      <c r="G26290" s="14"/>
    </row>
    <row r="26291" spans="7:7">
      <c r="G26291" s="14"/>
    </row>
    <row r="26292" spans="7:7">
      <c r="G26292" s="14"/>
    </row>
    <row r="26293" spans="7:7">
      <c r="G26293" s="14"/>
    </row>
    <row r="26294" spans="7:7">
      <c r="G26294" s="14"/>
    </row>
    <row r="26295" spans="7:7">
      <c r="G26295" s="14"/>
    </row>
    <row r="26296" spans="7:7">
      <c r="G26296" s="14"/>
    </row>
    <row r="26297" spans="7:7">
      <c r="G26297" s="14"/>
    </row>
    <row r="26298" spans="7:7">
      <c r="G26298" s="14"/>
    </row>
    <row r="26299" spans="7:7">
      <c r="G26299" s="14"/>
    </row>
    <row r="26300" spans="7:7">
      <c r="G26300" s="14"/>
    </row>
    <row r="26301" spans="7:7">
      <c r="G26301" s="14"/>
    </row>
    <row r="26302" spans="7:7">
      <c r="G26302" s="14"/>
    </row>
    <row r="26303" spans="7:7">
      <c r="G26303" s="14"/>
    </row>
    <row r="26304" spans="7:7">
      <c r="G26304" s="14"/>
    </row>
    <row r="26305" spans="7:7">
      <c r="G26305" s="14"/>
    </row>
    <row r="26306" spans="7:7">
      <c r="G26306" s="14"/>
    </row>
    <row r="26307" spans="7:7">
      <c r="G26307" s="14"/>
    </row>
    <row r="26308" spans="7:7">
      <c r="G26308" s="14"/>
    </row>
    <row r="26309" spans="7:7">
      <c r="G26309" s="14"/>
    </row>
    <row r="26310" spans="7:7">
      <c r="G26310" s="14"/>
    </row>
    <row r="26311" spans="7:7">
      <c r="G26311" s="14"/>
    </row>
    <row r="26312" spans="7:7">
      <c r="G26312" s="14"/>
    </row>
    <row r="26313" spans="7:7">
      <c r="G26313" s="14"/>
    </row>
    <row r="26314" spans="7:7">
      <c r="G26314" s="14"/>
    </row>
    <row r="26315" spans="7:7">
      <c r="G26315" s="14"/>
    </row>
    <row r="26316" spans="7:7">
      <c r="G26316" s="14"/>
    </row>
    <row r="26317" spans="7:7">
      <c r="G26317" s="14"/>
    </row>
    <row r="26318" spans="7:7">
      <c r="G26318" s="14"/>
    </row>
    <row r="26319" spans="7:7">
      <c r="G26319" s="14"/>
    </row>
    <row r="26320" spans="7:7">
      <c r="G26320" s="14"/>
    </row>
    <row r="26321" spans="7:7">
      <c r="G26321" s="14"/>
    </row>
    <row r="26322" spans="7:7">
      <c r="G26322" s="14"/>
    </row>
    <row r="26323" spans="7:7">
      <c r="G26323" s="14"/>
    </row>
    <row r="26324" spans="7:7">
      <c r="G26324" s="14"/>
    </row>
    <row r="26325" spans="7:7">
      <c r="G26325" s="14"/>
    </row>
    <row r="26326" spans="7:7">
      <c r="G26326" s="14"/>
    </row>
    <row r="26327" spans="7:7">
      <c r="G26327" s="14"/>
    </row>
    <row r="26328" spans="7:7">
      <c r="G26328" s="14"/>
    </row>
    <row r="26329" spans="7:7">
      <c r="G26329" s="14"/>
    </row>
    <row r="26330" spans="7:7">
      <c r="G26330" s="14"/>
    </row>
    <row r="26331" spans="7:7">
      <c r="G26331" s="14"/>
    </row>
    <row r="26332" spans="7:7">
      <c r="G26332" s="14"/>
    </row>
    <row r="26333" spans="7:7">
      <c r="G26333" s="14"/>
    </row>
    <row r="26334" spans="7:7">
      <c r="G26334" s="14"/>
    </row>
    <row r="26335" spans="7:7">
      <c r="G26335" s="14"/>
    </row>
    <row r="26336" spans="7:7">
      <c r="G26336" s="14"/>
    </row>
    <row r="26337" spans="7:7">
      <c r="G26337" s="14"/>
    </row>
    <row r="26338" spans="7:7">
      <c r="G26338" s="14"/>
    </row>
    <row r="26339" spans="7:7">
      <c r="G26339" s="14"/>
    </row>
    <row r="26340" spans="7:7">
      <c r="G26340" s="14"/>
    </row>
    <row r="26341" spans="7:7">
      <c r="G26341" s="14"/>
    </row>
    <row r="26342" spans="7:7">
      <c r="G26342" s="14"/>
    </row>
    <row r="26343" spans="7:7">
      <c r="G26343" s="14"/>
    </row>
    <row r="26344" spans="7:7">
      <c r="G26344" s="14"/>
    </row>
    <row r="26345" spans="7:7">
      <c r="G26345" s="14"/>
    </row>
    <row r="26346" spans="7:7">
      <c r="G26346" s="14"/>
    </row>
    <row r="26347" spans="7:7">
      <c r="G26347" s="14"/>
    </row>
    <row r="26348" spans="7:7">
      <c r="G26348" s="14"/>
    </row>
    <row r="26349" spans="7:7">
      <c r="G26349" s="14"/>
    </row>
    <row r="26350" spans="7:7">
      <c r="G26350" s="14"/>
    </row>
    <row r="26351" spans="7:7">
      <c r="G26351" s="14"/>
    </row>
    <row r="26352" spans="7:7">
      <c r="G26352" s="14"/>
    </row>
    <row r="26353" spans="7:7">
      <c r="G26353" s="14"/>
    </row>
    <row r="26354" spans="7:7">
      <c r="G26354" s="14"/>
    </row>
    <row r="26355" spans="7:7">
      <c r="G26355" s="14"/>
    </row>
    <row r="26356" spans="7:7">
      <c r="G26356" s="14"/>
    </row>
    <row r="26357" spans="7:7">
      <c r="G26357" s="14"/>
    </row>
    <row r="26358" spans="7:7">
      <c r="G26358" s="14"/>
    </row>
    <row r="26359" spans="7:7">
      <c r="G26359" s="14"/>
    </row>
    <row r="26360" spans="7:7">
      <c r="G26360" s="14"/>
    </row>
    <row r="26361" spans="7:7">
      <c r="G26361" s="14"/>
    </row>
    <row r="26362" spans="7:7">
      <c r="G26362" s="14"/>
    </row>
    <row r="26363" spans="7:7">
      <c r="G26363" s="14"/>
    </row>
    <row r="26364" spans="7:7">
      <c r="G26364" s="14"/>
    </row>
    <row r="26365" spans="7:7">
      <c r="G26365" s="14"/>
    </row>
    <row r="26366" spans="7:7">
      <c r="G26366" s="14"/>
    </row>
    <row r="26367" spans="7:7">
      <c r="G26367" s="14"/>
    </row>
    <row r="26368" spans="7:7">
      <c r="G26368" s="14"/>
    </row>
    <row r="26369" spans="7:7">
      <c r="G26369" s="14"/>
    </row>
    <row r="26370" spans="7:7">
      <c r="G26370" s="14"/>
    </row>
    <row r="26371" spans="7:7">
      <c r="G26371" s="14"/>
    </row>
    <row r="26372" spans="7:7">
      <c r="G26372" s="14"/>
    </row>
    <row r="26373" spans="7:7">
      <c r="G26373" s="14"/>
    </row>
    <row r="26374" spans="7:7">
      <c r="G26374" s="14"/>
    </row>
    <row r="26375" spans="7:7">
      <c r="G26375" s="14"/>
    </row>
    <row r="26376" spans="7:7">
      <c r="G26376" s="14"/>
    </row>
    <row r="26377" spans="7:7">
      <c r="G26377" s="14"/>
    </row>
    <row r="26378" spans="7:7">
      <c r="G26378" s="14"/>
    </row>
    <row r="26379" spans="7:7">
      <c r="G26379" s="14"/>
    </row>
    <row r="26380" spans="7:7">
      <c r="G26380" s="14"/>
    </row>
    <row r="26381" spans="7:7">
      <c r="G26381" s="14"/>
    </row>
    <row r="26382" spans="7:7">
      <c r="G26382" s="14"/>
    </row>
    <row r="26383" spans="7:7">
      <c r="G26383" s="14"/>
    </row>
    <row r="26384" spans="7:7">
      <c r="G26384" s="14"/>
    </row>
    <row r="26385" spans="7:7">
      <c r="G26385" s="14"/>
    </row>
    <row r="26386" spans="7:7">
      <c r="G26386" s="14"/>
    </row>
    <row r="26387" spans="7:7">
      <c r="G26387" s="14"/>
    </row>
    <row r="26388" spans="7:7">
      <c r="G26388" s="14"/>
    </row>
    <row r="26389" spans="7:7">
      <c r="G26389" s="14"/>
    </row>
    <row r="26390" spans="7:7">
      <c r="G26390" s="14"/>
    </row>
    <row r="26391" spans="7:7">
      <c r="G26391" s="14"/>
    </row>
    <row r="26392" spans="7:7">
      <c r="G26392" s="14"/>
    </row>
    <row r="26393" spans="7:7">
      <c r="G26393" s="14"/>
    </row>
    <row r="26394" spans="7:7">
      <c r="G26394" s="14"/>
    </row>
    <row r="26395" spans="7:7">
      <c r="G26395" s="14"/>
    </row>
    <row r="26396" spans="7:7">
      <c r="G26396" s="14"/>
    </row>
    <row r="26397" spans="7:7">
      <c r="G26397" s="14"/>
    </row>
    <row r="26398" spans="7:7">
      <c r="G26398" s="14"/>
    </row>
    <row r="26399" spans="7:7">
      <c r="G26399" s="14"/>
    </row>
    <row r="26400" spans="7:7">
      <c r="G26400" s="14"/>
    </row>
    <row r="26401" spans="7:7">
      <c r="G26401" s="14"/>
    </row>
    <row r="26402" spans="7:7">
      <c r="G26402" s="14"/>
    </row>
    <row r="26403" spans="7:7">
      <c r="G26403" s="14"/>
    </row>
    <row r="26404" spans="7:7">
      <c r="G26404" s="14"/>
    </row>
    <row r="26405" spans="7:7">
      <c r="G26405" s="14"/>
    </row>
    <row r="26406" spans="7:7">
      <c r="G26406" s="14"/>
    </row>
    <row r="26407" spans="7:7">
      <c r="G26407" s="14"/>
    </row>
    <row r="26408" spans="7:7">
      <c r="G26408" s="14"/>
    </row>
    <row r="26409" spans="7:7">
      <c r="G26409" s="14"/>
    </row>
    <row r="26410" spans="7:7">
      <c r="G26410" s="14"/>
    </row>
    <row r="26411" spans="7:7">
      <c r="G26411" s="14"/>
    </row>
    <row r="26412" spans="7:7">
      <c r="G26412" s="14"/>
    </row>
    <row r="26413" spans="7:7">
      <c r="G26413" s="14"/>
    </row>
    <row r="26414" spans="7:7">
      <c r="G26414" s="14"/>
    </row>
    <row r="26415" spans="7:7">
      <c r="G26415" s="14"/>
    </row>
    <row r="26416" spans="7:7">
      <c r="G26416" s="14"/>
    </row>
    <row r="26417" spans="7:7">
      <c r="G26417" s="14"/>
    </row>
    <row r="26418" spans="7:7">
      <c r="G26418" s="14"/>
    </row>
    <row r="26419" spans="7:7">
      <c r="G26419" s="14"/>
    </row>
    <row r="26420" spans="7:7">
      <c r="G26420" s="14"/>
    </row>
    <row r="26421" spans="7:7">
      <c r="G26421" s="14"/>
    </row>
    <row r="26422" spans="7:7">
      <c r="G26422" s="14"/>
    </row>
    <row r="26423" spans="7:7">
      <c r="G26423" s="14"/>
    </row>
    <row r="26424" spans="7:7">
      <c r="G26424" s="14"/>
    </row>
    <row r="26425" spans="7:7">
      <c r="G26425" s="14"/>
    </row>
    <row r="26426" spans="7:7">
      <c r="G26426" s="14"/>
    </row>
    <row r="26427" spans="7:7">
      <c r="G26427" s="14"/>
    </row>
    <row r="26428" spans="7:7">
      <c r="G26428" s="14"/>
    </row>
    <row r="26429" spans="7:7">
      <c r="G26429" s="14"/>
    </row>
    <row r="26430" spans="7:7">
      <c r="G26430" s="14"/>
    </row>
    <row r="26431" spans="7:7">
      <c r="G26431" s="14"/>
    </row>
    <row r="26432" spans="7:7">
      <c r="G26432" s="14"/>
    </row>
    <row r="26433" spans="7:7">
      <c r="G26433" s="14"/>
    </row>
    <row r="26434" spans="7:7">
      <c r="G26434" s="14"/>
    </row>
    <row r="26435" spans="7:7">
      <c r="G26435" s="14"/>
    </row>
    <row r="26436" spans="7:7">
      <c r="G26436" s="14"/>
    </row>
    <row r="26437" spans="7:7">
      <c r="G26437" s="14"/>
    </row>
    <row r="26438" spans="7:7">
      <c r="G26438" s="14"/>
    </row>
    <row r="26439" spans="7:7">
      <c r="G26439" s="14"/>
    </row>
    <row r="26440" spans="7:7">
      <c r="G26440" s="14"/>
    </row>
    <row r="26441" spans="7:7">
      <c r="G26441" s="14"/>
    </row>
    <row r="26442" spans="7:7">
      <c r="G26442" s="14"/>
    </row>
    <row r="26443" spans="7:7">
      <c r="G26443" s="14"/>
    </row>
    <row r="26444" spans="7:7">
      <c r="G26444" s="14"/>
    </row>
    <row r="26445" spans="7:7">
      <c r="G26445" s="14"/>
    </row>
    <row r="26446" spans="7:7">
      <c r="G26446" s="14"/>
    </row>
    <row r="26447" spans="7:7">
      <c r="G26447" s="14"/>
    </row>
    <row r="26448" spans="7:7">
      <c r="G26448" s="14"/>
    </row>
    <row r="26449" spans="7:7">
      <c r="G26449" s="14"/>
    </row>
    <row r="26450" spans="7:7">
      <c r="G26450" s="14"/>
    </row>
    <row r="26451" spans="7:7">
      <c r="G26451" s="14"/>
    </row>
    <row r="26452" spans="7:7">
      <c r="G26452" s="14"/>
    </row>
    <row r="26453" spans="7:7">
      <c r="G26453" s="14"/>
    </row>
    <row r="26454" spans="7:7">
      <c r="G26454" s="14"/>
    </row>
    <row r="26455" spans="7:7">
      <c r="G26455" s="14"/>
    </row>
    <row r="26456" spans="7:7">
      <c r="G26456" s="14"/>
    </row>
    <row r="26457" spans="7:7">
      <c r="G26457" s="14"/>
    </row>
    <row r="26458" spans="7:7">
      <c r="G26458" s="14"/>
    </row>
    <row r="26459" spans="7:7">
      <c r="G26459" s="14"/>
    </row>
    <row r="26460" spans="7:7">
      <c r="G26460" s="14"/>
    </row>
    <row r="26461" spans="7:7">
      <c r="G26461" s="14"/>
    </row>
    <row r="26462" spans="7:7">
      <c r="G26462" s="14"/>
    </row>
    <row r="26463" spans="7:7">
      <c r="G26463" s="14"/>
    </row>
    <row r="26464" spans="7:7">
      <c r="G26464" s="14"/>
    </row>
    <row r="26465" spans="7:7">
      <c r="G26465" s="14"/>
    </row>
    <row r="26466" spans="7:7">
      <c r="G26466" s="14"/>
    </row>
    <row r="26467" spans="7:7">
      <c r="G26467" s="14"/>
    </row>
    <row r="26468" spans="7:7">
      <c r="G26468" s="14"/>
    </row>
    <row r="26469" spans="7:7">
      <c r="G26469" s="14"/>
    </row>
    <row r="26470" spans="7:7">
      <c r="G26470" s="14"/>
    </row>
    <row r="26471" spans="7:7">
      <c r="G26471" s="14"/>
    </row>
    <row r="26472" spans="7:7">
      <c r="G26472" s="14"/>
    </row>
    <row r="26473" spans="7:7">
      <c r="G26473" s="14"/>
    </row>
    <row r="26474" spans="7:7">
      <c r="G26474" s="14"/>
    </row>
    <row r="26475" spans="7:7">
      <c r="G26475" s="14"/>
    </row>
    <row r="26476" spans="7:7">
      <c r="G26476" s="14"/>
    </row>
    <row r="26477" spans="7:7">
      <c r="G26477" s="14"/>
    </row>
    <row r="26478" spans="7:7">
      <c r="G26478" s="14"/>
    </row>
    <row r="26479" spans="7:7">
      <c r="G26479" s="14"/>
    </row>
    <row r="26480" spans="7:7">
      <c r="G26480" s="14"/>
    </row>
    <row r="26481" spans="7:7">
      <c r="G26481" s="14"/>
    </row>
    <row r="26482" spans="7:7">
      <c r="G26482" s="14"/>
    </row>
    <row r="26483" spans="7:7">
      <c r="G26483" s="14"/>
    </row>
    <row r="26484" spans="7:7">
      <c r="G26484" s="14"/>
    </row>
    <row r="26485" spans="7:7">
      <c r="G26485" s="14"/>
    </row>
    <row r="26486" spans="7:7">
      <c r="G26486" s="14"/>
    </row>
    <row r="26487" spans="7:7">
      <c r="G26487" s="14"/>
    </row>
    <row r="26488" spans="7:7">
      <c r="G26488" s="14"/>
    </row>
    <row r="26489" spans="7:7">
      <c r="G26489" s="14"/>
    </row>
    <row r="26490" spans="7:7">
      <c r="G26490" s="14"/>
    </row>
    <row r="26491" spans="7:7">
      <c r="G26491" s="14"/>
    </row>
    <row r="26492" spans="7:7">
      <c r="G26492" s="14"/>
    </row>
    <row r="26493" spans="7:7">
      <c r="G26493" s="14"/>
    </row>
    <row r="26494" spans="7:7">
      <c r="G26494" s="14"/>
    </row>
    <row r="26495" spans="7:7">
      <c r="G26495" s="14"/>
    </row>
    <row r="26496" spans="7:7">
      <c r="G26496" s="14"/>
    </row>
    <row r="26497" spans="7:7">
      <c r="G26497" s="14"/>
    </row>
    <row r="26498" spans="7:7">
      <c r="G26498" s="14"/>
    </row>
    <row r="26499" spans="7:7">
      <c r="G26499" s="14"/>
    </row>
    <row r="26500" spans="7:7">
      <c r="G26500" s="14"/>
    </row>
    <row r="26501" spans="7:7">
      <c r="G26501" s="14"/>
    </row>
    <row r="26502" spans="7:7">
      <c r="G26502" s="14"/>
    </row>
    <row r="26503" spans="7:7">
      <c r="G26503" s="14"/>
    </row>
    <row r="26504" spans="7:7">
      <c r="G26504" s="14"/>
    </row>
    <row r="26505" spans="7:7">
      <c r="G26505" s="14"/>
    </row>
    <row r="26506" spans="7:7">
      <c r="G26506" s="14"/>
    </row>
    <row r="26507" spans="7:7">
      <c r="G26507" s="14"/>
    </row>
    <row r="26508" spans="7:7">
      <c r="G26508" s="14"/>
    </row>
    <row r="26509" spans="7:7">
      <c r="G26509" s="14"/>
    </row>
    <row r="26510" spans="7:7">
      <c r="G26510" s="14"/>
    </row>
    <row r="26511" spans="7:7">
      <c r="G26511" s="14"/>
    </row>
    <row r="26512" spans="7:7">
      <c r="G26512" s="14"/>
    </row>
    <row r="26513" spans="7:7">
      <c r="G26513" s="14"/>
    </row>
    <row r="26514" spans="7:7">
      <c r="G26514" s="14"/>
    </row>
    <row r="26515" spans="7:7">
      <c r="G26515" s="14"/>
    </row>
    <row r="26516" spans="7:7">
      <c r="G26516" s="14"/>
    </row>
    <row r="26517" spans="7:7">
      <c r="G26517" s="14"/>
    </row>
    <row r="26518" spans="7:7">
      <c r="G26518" s="14"/>
    </row>
    <row r="26519" spans="7:7">
      <c r="G26519" s="14"/>
    </row>
    <row r="26520" spans="7:7">
      <c r="G26520" s="14"/>
    </row>
    <row r="26521" spans="7:7">
      <c r="G26521" s="14"/>
    </row>
    <row r="26522" spans="7:7">
      <c r="G26522" s="14"/>
    </row>
    <row r="26523" spans="7:7">
      <c r="G26523" s="14"/>
    </row>
    <row r="26524" spans="7:7">
      <c r="G26524" s="14"/>
    </row>
    <row r="26525" spans="7:7">
      <c r="G26525" s="14"/>
    </row>
    <row r="26526" spans="7:7">
      <c r="G26526" s="14"/>
    </row>
    <row r="26527" spans="7:7">
      <c r="G26527" s="14"/>
    </row>
    <row r="26528" spans="7:7">
      <c r="G26528" s="14"/>
    </row>
    <row r="26529" spans="7:7">
      <c r="G26529" s="14"/>
    </row>
    <row r="26530" spans="7:7">
      <c r="G26530" s="14"/>
    </row>
    <row r="26531" spans="7:7">
      <c r="G26531" s="14"/>
    </row>
    <row r="26532" spans="7:7">
      <c r="G26532" s="14"/>
    </row>
    <row r="26533" spans="7:7">
      <c r="G26533" s="14"/>
    </row>
    <row r="26534" spans="7:7">
      <c r="G26534" s="14"/>
    </row>
    <row r="26535" spans="7:7">
      <c r="G26535" s="14"/>
    </row>
    <row r="26536" spans="7:7">
      <c r="G26536" s="14"/>
    </row>
    <row r="26537" spans="7:7">
      <c r="G26537" s="14"/>
    </row>
    <row r="26538" spans="7:7">
      <c r="G26538" s="14"/>
    </row>
    <row r="26539" spans="7:7">
      <c r="G26539" s="14"/>
    </row>
    <row r="26540" spans="7:7">
      <c r="G26540" s="14"/>
    </row>
    <row r="26541" spans="7:7">
      <c r="G26541" s="14"/>
    </row>
    <row r="26542" spans="7:7">
      <c r="G26542" s="14"/>
    </row>
    <row r="26543" spans="7:7">
      <c r="G26543" s="14"/>
    </row>
    <row r="26544" spans="7:7">
      <c r="G26544" s="14"/>
    </row>
    <row r="26545" spans="7:7">
      <c r="G26545" s="14"/>
    </row>
    <row r="26546" spans="7:7">
      <c r="G26546" s="14"/>
    </row>
    <row r="26547" spans="7:7">
      <c r="G26547" s="14"/>
    </row>
    <row r="26548" spans="7:7">
      <c r="G26548" s="14"/>
    </row>
    <row r="26549" spans="7:7">
      <c r="G26549" s="14"/>
    </row>
    <row r="26550" spans="7:7">
      <c r="G26550" s="14"/>
    </row>
    <row r="26551" spans="7:7">
      <c r="G26551" s="14"/>
    </row>
    <row r="26552" spans="7:7">
      <c r="G26552" s="14"/>
    </row>
    <row r="26553" spans="7:7">
      <c r="G26553" s="14"/>
    </row>
    <row r="26554" spans="7:7">
      <c r="G26554" s="14"/>
    </row>
    <row r="26555" spans="7:7">
      <c r="G26555" s="14"/>
    </row>
    <row r="26556" spans="7:7">
      <c r="G26556" s="14"/>
    </row>
    <row r="26557" spans="7:7">
      <c r="G26557" s="14"/>
    </row>
    <row r="26558" spans="7:7">
      <c r="G26558" s="14"/>
    </row>
    <row r="26559" spans="7:7">
      <c r="G26559" s="14"/>
    </row>
    <row r="26560" spans="7:7">
      <c r="G26560" s="14"/>
    </row>
    <row r="26561" spans="7:7">
      <c r="G26561" s="14"/>
    </row>
    <row r="26562" spans="7:7">
      <c r="G26562" s="14"/>
    </row>
    <row r="26563" spans="7:7">
      <c r="G26563" s="14"/>
    </row>
    <row r="26564" spans="7:7">
      <c r="G26564" s="14"/>
    </row>
    <row r="26565" spans="7:7">
      <c r="G26565" s="14"/>
    </row>
    <row r="26566" spans="7:7">
      <c r="G26566" s="14"/>
    </row>
    <row r="26567" spans="7:7">
      <c r="G26567" s="14"/>
    </row>
    <row r="26568" spans="7:7">
      <c r="G26568" s="14"/>
    </row>
    <row r="26569" spans="7:7">
      <c r="G26569" s="14"/>
    </row>
    <row r="26570" spans="7:7">
      <c r="G26570" s="14"/>
    </row>
    <row r="26571" spans="7:7">
      <c r="G26571" s="14"/>
    </row>
    <row r="26572" spans="7:7">
      <c r="G26572" s="14"/>
    </row>
    <row r="26573" spans="7:7">
      <c r="G26573" s="14"/>
    </row>
    <row r="26574" spans="7:7">
      <c r="G26574" s="14"/>
    </row>
    <row r="26575" spans="7:7">
      <c r="G26575" s="14"/>
    </row>
    <row r="26576" spans="7:7">
      <c r="G26576" s="14"/>
    </row>
    <row r="26577" spans="7:7">
      <c r="G26577" s="14"/>
    </row>
    <row r="26578" spans="7:7">
      <c r="G26578" s="14"/>
    </row>
    <row r="26579" spans="7:7">
      <c r="G26579" s="14"/>
    </row>
    <row r="26580" spans="7:7">
      <c r="G26580" s="14"/>
    </row>
    <row r="26581" spans="7:7">
      <c r="G26581" s="14"/>
    </row>
    <row r="26582" spans="7:7">
      <c r="G26582" s="14"/>
    </row>
    <row r="26583" spans="7:7">
      <c r="G26583" s="14"/>
    </row>
    <row r="26584" spans="7:7">
      <c r="G26584" s="14"/>
    </row>
    <row r="26585" spans="7:7">
      <c r="G26585" s="14"/>
    </row>
    <row r="26586" spans="7:7">
      <c r="G26586" s="14"/>
    </row>
    <row r="26587" spans="7:7">
      <c r="G26587" s="14"/>
    </row>
    <row r="26588" spans="7:7">
      <c r="G26588" s="14"/>
    </row>
    <row r="26589" spans="7:7">
      <c r="G26589" s="14"/>
    </row>
    <row r="26590" spans="7:7">
      <c r="G26590" s="14"/>
    </row>
    <row r="26591" spans="7:7">
      <c r="G26591" s="14"/>
    </row>
    <row r="26592" spans="7:7">
      <c r="G26592" s="14"/>
    </row>
    <row r="26593" spans="7:7">
      <c r="G26593" s="14"/>
    </row>
    <row r="26594" spans="7:7">
      <c r="G26594" s="14"/>
    </row>
    <row r="26595" spans="7:7">
      <c r="G26595" s="14"/>
    </row>
    <row r="26596" spans="7:7">
      <c r="G26596" s="14"/>
    </row>
    <row r="26597" spans="7:7">
      <c r="G26597" s="14"/>
    </row>
    <row r="26598" spans="7:7">
      <c r="G26598" s="14"/>
    </row>
    <row r="26599" spans="7:7">
      <c r="G26599" s="14"/>
    </row>
    <row r="26600" spans="7:7">
      <c r="G26600" s="14"/>
    </row>
    <row r="26601" spans="7:7">
      <c r="G26601" s="14"/>
    </row>
    <row r="26602" spans="7:7">
      <c r="G26602" s="14"/>
    </row>
    <row r="26603" spans="7:7">
      <c r="G26603" s="14"/>
    </row>
    <row r="26604" spans="7:7">
      <c r="G26604" s="14"/>
    </row>
    <row r="26605" spans="7:7">
      <c r="G26605" s="14"/>
    </row>
    <row r="26606" spans="7:7">
      <c r="G26606" s="14"/>
    </row>
    <row r="26607" spans="7:7">
      <c r="G26607" s="14"/>
    </row>
    <row r="26608" spans="7:7">
      <c r="G26608" s="14"/>
    </row>
    <row r="26609" spans="7:7">
      <c r="G26609" s="14"/>
    </row>
    <row r="26610" spans="7:7">
      <c r="G26610" s="14"/>
    </row>
    <row r="26611" spans="7:7">
      <c r="G26611" s="14"/>
    </row>
    <row r="26612" spans="7:7">
      <c r="G26612" s="14"/>
    </row>
    <row r="26613" spans="7:7">
      <c r="G26613" s="14"/>
    </row>
    <row r="26614" spans="7:7">
      <c r="G26614" s="14"/>
    </row>
    <row r="26615" spans="7:7">
      <c r="G26615" s="14"/>
    </row>
    <row r="26616" spans="7:7">
      <c r="G26616" s="14"/>
    </row>
    <row r="26617" spans="7:7">
      <c r="G26617" s="14"/>
    </row>
    <row r="26618" spans="7:7">
      <c r="G26618" s="14"/>
    </row>
    <row r="26619" spans="7:7">
      <c r="G26619" s="14"/>
    </row>
    <row r="26620" spans="7:7">
      <c r="G26620" s="14"/>
    </row>
    <row r="26621" spans="7:7">
      <c r="G26621" s="14"/>
    </row>
    <row r="26622" spans="7:7">
      <c r="G26622" s="14"/>
    </row>
    <row r="26623" spans="7:7">
      <c r="G26623" s="14"/>
    </row>
    <row r="26624" spans="7:7">
      <c r="G26624" s="14"/>
    </row>
    <row r="26625" spans="7:7">
      <c r="G26625" s="14"/>
    </row>
    <row r="26626" spans="7:7">
      <c r="G26626" s="14"/>
    </row>
    <row r="26627" spans="7:7">
      <c r="G26627" s="14"/>
    </row>
    <row r="26628" spans="7:7">
      <c r="G26628" s="14"/>
    </row>
    <row r="26629" spans="7:7">
      <c r="G26629" s="14"/>
    </row>
    <row r="26630" spans="7:7">
      <c r="G26630" s="14"/>
    </row>
    <row r="26631" spans="7:7">
      <c r="G26631" s="14"/>
    </row>
    <row r="26632" spans="7:7">
      <c r="G26632" s="14"/>
    </row>
    <row r="26633" spans="7:7">
      <c r="G26633" s="14"/>
    </row>
    <row r="26634" spans="7:7">
      <c r="G26634" s="14"/>
    </row>
    <row r="26635" spans="7:7">
      <c r="G26635" s="14"/>
    </row>
    <row r="26636" spans="7:7">
      <c r="G26636" s="14"/>
    </row>
    <row r="26637" spans="7:7">
      <c r="G26637" s="14"/>
    </row>
    <row r="26638" spans="7:7">
      <c r="G26638" s="14"/>
    </row>
    <row r="26639" spans="7:7">
      <c r="G26639" s="14"/>
    </row>
    <row r="26640" spans="7:7">
      <c r="G26640" s="14"/>
    </row>
    <row r="26641" spans="7:7">
      <c r="G26641" s="14"/>
    </row>
    <row r="26642" spans="7:7">
      <c r="G26642" s="14"/>
    </row>
    <row r="26643" spans="7:7">
      <c r="G26643" s="14"/>
    </row>
    <row r="26644" spans="7:7">
      <c r="G26644" s="14"/>
    </row>
    <row r="26645" spans="7:7">
      <c r="G26645" s="14"/>
    </row>
    <row r="26646" spans="7:7">
      <c r="G26646" s="14"/>
    </row>
    <row r="26647" spans="7:7">
      <c r="G26647" s="14"/>
    </row>
    <row r="26648" spans="7:7">
      <c r="G26648" s="14"/>
    </row>
    <row r="26649" spans="7:7">
      <c r="G26649" s="14"/>
    </row>
    <row r="26650" spans="7:7">
      <c r="G26650" s="14"/>
    </row>
    <row r="26651" spans="7:7">
      <c r="G26651" s="14"/>
    </row>
    <row r="26652" spans="7:7">
      <c r="G26652" s="14"/>
    </row>
    <row r="26653" spans="7:7">
      <c r="G26653" s="14"/>
    </row>
    <row r="26654" spans="7:7">
      <c r="G26654" s="14"/>
    </row>
    <row r="26655" spans="7:7">
      <c r="G26655" s="14"/>
    </row>
    <row r="26656" spans="7:7">
      <c r="G26656" s="14"/>
    </row>
    <row r="26657" spans="7:7">
      <c r="G26657" s="14"/>
    </row>
    <row r="26658" spans="7:7">
      <c r="G26658" s="14"/>
    </row>
    <row r="26659" spans="7:7">
      <c r="G26659" s="14"/>
    </row>
    <row r="26660" spans="7:7">
      <c r="G26660" s="14"/>
    </row>
    <row r="26661" spans="7:7">
      <c r="G26661" s="14"/>
    </row>
    <row r="26662" spans="7:7">
      <c r="G26662" s="14"/>
    </row>
    <row r="26663" spans="7:7">
      <c r="G26663" s="14"/>
    </row>
    <row r="26664" spans="7:7">
      <c r="G26664" s="14"/>
    </row>
    <row r="26665" spans="7:7">
      <c r="G26665" s="14"/>
    </row>
    <row r="26666" spans="7:7">
      <c r="G26666" s="14"/>
    </row>
    <row r="26667" spans="7:7">
      <c r="G26667" s="14"/>
    </row>
    <row r="26668" spans="7:7">
      <c r="G26668" s="14"/>
    </row>
    <row r="26669" spans="7:7">
      <c r="G26669" s="14"/>
    </row>
    <row r="26670" spans="7:7">
      <c r="G26670" s="14"/>
    </row>
    <row r="26671" spans="7:7">
      <c r="G26671" s="14"/>
    </row>
    <row r="26672" spans="7:7">
      <c r="G26672" s="14"/>
    </row>
    <row r="26673" spans="7:7">
      <c r="G26673" s="14"/>
    </row>
    <row r="26674" spans="7:7">
      <c r="G26674" s="14"/>
    </row>
    <row r="26675" spans="7:7">
      <c r="G26675" s="14"/>
    </row>
    <row r="26676" spans="7:7">
      <c r="G26676" s="14"/>
    </row>
    <row r="26677" spans="7:7">
      <c r="G26677" s="14"/>
    </row>
    <row r="26678" spans="7:7">
      <c r="G26678" s="14"/>
    </row>
    <row r="26679" spans="7:7">
      <c r="G26679" s="14"/>
    </row>
    <row r="26680" spans="7:7">
      <c r="G26680" s="14"/>
    </row>
    <row r="26681" spans="7:7">
      <c r="G26681" s="14"/>
    </row>
    <row r="26682" spans="7:7">
      <c r="G26682" s="14"/>
    </row>
    <row r="26683" spans="7:7">
      <c r="G26683" s="14"/>
    </row>
    <row r="26684" spans="7:7">
      <c r="G26684" s="14"/>
    </row>
    <row r="26685" spans="7:7">
      <c r="G26685" s="14"/>
    </row>
    <row r="26686" spans="7:7">
      <c r="G26686" s="14"/>
    </row>
    <row r="26687" spans="7:7">
      <c r="G26687" s="14"/>
    </row>
    <row r="26688" spans="7:7">
      <c r="G26688" s="14"/>
    </row>
    <row r="26689" spans="7:7">
      <c r="G26689" s="14"/>
    </row>
    <row r="26690" spans="7:7">
      <c r="G26690" s="14"/>
    </row>
    <row r="26691" spans="7:7">
      <c r="G26691" s="14"/>
    </row>
    <row r="26692" spans="7:7">
      <c r="G26692" s="14"/>
    </row>
    <row r="26693" spans="7:7">
      <c r="G26693" s="14"/>
    </row>
    <row r="26694" spans="7:7">
      <c r="G26694" s="14"/>
    </row>
    <row r="26695" spans="7:7">
      <c r="G26695" s="14"/>
    </row>
    <row r="26696" spans="7:7">
      <c r="G26696" s="14"/>
    </row>
    <row r="26697" spans="7:7">
      <c r="G26697" s="14"/>
    </row>
    <row r="26698" spans="7:7">
      <c r="G26698" s="14"/>
    </row>
    <row r="26699" spans="7:7">
      <c r="G26699" s="14"/>
    </row>
    <row r="26700" spans="7:7">
      <c r="G26700" s="14"/>
    </row>
    <row r="26701" spans="7:7">
      <c r="G26701" s="14"/>
    </row>
    <row r="26702" spans="7:7">
      <c r="G26702" s="14"/>
    </row>
    <row r="26703" spans="7:7">
      <c r="G26703" s="14"/>
    </row>
    <row r="26704" spans="7:7">
      <c r="G26704" s="14"/>
    </row>
    <row r="26705" spans="7:7">
      <c r="G26705" s="14"/>
    </row>
    <row r="26706" spans="7:7">
      <c r="G26706" s="14"/>
    </row>
    <row r="26707" spans="7:7">
      <c r="G26707" s="14"/>
    </row>
    <row r="26708" spans="7:7">
      <c r="G26708" s="14"/>
    </row>
    <row r="26709" spans="7:7">
      <c r="G26709" s="14"/>
    </row>
    <row r="26710" spans="7:7">
      <c r="G26710" s="14"/>
    </row>
    <row r="26711" spans="7:7">
      <c r="G26711" s="14"/>
    </row>
    <row r="26712" spans="7:7">
      <c r="G26712" s="14"/>
    </row>
    <row r="26713" spans="7:7">
      <c r="G26713" s="14"/>
    </row>
    <row r="26714" spans="7:7">
      <c r="G26714" s="14"/>
    </row>
    <row r="26715" spans="7:7">
      <c r="G26715" s="14"/>
    </row>
    <row r="26716" spans="7:7">
      <c r="G26716" s="14"/>
    </row>
    <row r="26717" spans="7:7">
      <c r="G26717" s="14"/>
    </row>
    <row r="26718" spans="7:7">
      <c r="G26718" s="14"/>
    </row>
    <row r="26719" spans="7:7">
      <c r="G26719" s="14"/>
    </row>
    <row r="26720" spans="7:7">
      <c r="G26720" s="14"/>
    </row>
    <row r="26721" spans="7:7">
      <c r="G26721" s="14"/>
    </row>
    <row r="26722" spans="7:7">
      <c r="G26722" s="14"/>
    </row>
    <row r="26723" spans="7:7">
      <c r="G26723" s="14"/>
    </row>
    <row r="26724" spans="7:7">
      <c r="G26724" s="14"/>
    </row>
    <row r="26725" spans="7:7">
      <c r="G26725" s="14"/>
    </row>
    <row r="26726" spans="7:7">
      <c r="G26726" s="14"/>
    </row>
    <row r="26727" spans="7:7">
      <c r="G26727" s="14"/>
    </row>
    <row r="26728" spans="7:7">
      <c r="G26728" s="14"/>
    </row>
    <row r="26729" spans="7:7">
      <c r="G26729" s="14"/>
    </row>
    <row r="26730" spans="7:7">
      <c r="G26730" s="14"/>
    </row>
    <row r="26731" spans="7:7">
      <c r="G26731" s="14"/>
    </row>
    <row r="26732" spans="7:7">
      <c r="G26732" s="14"/>
    </row>
    <row r="26733" spans="7:7">
      <c r="G26733" s="14"/>
    </row>
    <row r="26734" spans="7:7">
      <c r="G26734" s="14"/>
    </row>
    <row r="26735" spans="7:7">
      <c r="G26735" s="14"/>
    </row>
    <row r="26736" spans="7:7">
      <c r="G26736" s="14"/>
    </row>
    <row r="26737" spans="7:7">
      <c r="G26737" s="14"/>
    </row>
    <row r="26738" spans="7:7">
      <c r="G26738" s="14"/>
    </row>
    <row r="26739" spans="7:7">
      <c r="G26739" s="14"/>
    </row>
    <row r="26740" spans="7:7">
      <c r="G26740" s="14"/>
    </row>
    <row r="26741" spans="7:7">
      <c r="G26741" s="14"/>
    </row>
    <row r="26742" spans="7:7">
      <c r="G26742" s="14"/>
    </row>
    <row r="26743" spans="7:7">
      <c r="G26743" s="14"/>
    </row>
    <row r="26744" spans="7:7">
      <c r="G26744" s="14"/>
    </row>
    <row r="26745" spans="7:7">
      <c r="G26745" s="14"/>
    </row>
    <row r="26746" spans="7:7">
      <c r="G26746" s="14"/>
    </row>
    <row r="26747" spans="7:7">
      <c r="G26747" s="14"/>
    </row>
    <row r="26748" spans="7:7">
      <c r="G26748" s="14"/>
    </row>
    <row r="26749" spans="7:7">
      <c r="G26749" s="14"/>
    </row>
    <row r="26750" spans="7:7">
      <c r="G26750" s="14"/>
    </row>
    <row r="26751" spans="7:7">
      <c r="G26751" s="14"/>
    </row>
    <row r="26752" spans="7:7">
      <c r="G26752" s="14"/>
    </row>
    <row r="26753" spans="7:7">
      <c r="G26753" s="14"/>
    </row>
    <row r="26754" spans="7:7">
      <c r="G26754" s="14"/>
    </row>
    <row r="26755" spans="7:7">
      <c r="G26755" s="14"/>
    </row>
    <row r="26756" spans="7:7">
      <c r="G26756" s="14"/>
    </row>
    <row r="26757" spans="7:7">
      <c r="G26757" s="14"/>
    </row>
    <row r="26758" spans="7:7">
      <c r="G26758" s="14"/>
    </row>
    <row r="26759" spans="7:7">
      <c r="G26759" s="14"/>
    </row>
    <row r="26760" spans="7:7">
      <c r="G26760" s="14"/>
    </row>
    <row r="26761" spans="7:7">
      <c r="G26761" s="14"/>
    </row>
    <row r="26762" spans="7:7">
      <c r="G26762" s="14"/>
    </row>
    <row r="26763" spans="7:7">
      <c r="G26763" s="14"/>
    </row>
    <row r="26764" spans="7:7">
      <c r="G26764" s="14"/>
    </row>
    <row r="26765" spans="7:7">
      <c r="G26765" s="14"/>
    </row>
    <row r="26766" spans="7:7">
      <c r="G26766" s="14"/>
    </row>
    <row r="26767" spans="7:7">
      <c r="G26767" s="14"/>
    </row>
    <row r="26768" spans="7:7">
      <c r="G26768" s="14"/>
    </row>
    <row r="26769" spans="7:7">
      <c r="G26769" s="14"/>
    </row>
    <row r="26770" spans="7:7">
      <c r="G26770" s="14"/>
    </row>
    <row r="26771" spans="7:7">
      <c r="G26771" s="14"/>
    </row>
    <row r="26772" spans="7:7">
      <c r="G26772" s="14"/>
    </row>
    <row r="26773" spans="7:7">
      <c r="G26773" s="14"/>
    </row>
    <row r="26774" spans="7:7">
      <c r="G26774" s="14"/>
    </row>
    <row r="26775" spans="7:7">
      <c r="G26775" s="14"/>
    </row>
    <row r="26776" spans="7:7">
      <c r="G26776" s="14"/>
    </row>
    <row r="26777" spans="7:7">
      <c r="G26777" s="14"/>
    </row>
    <row r="26778" spans="7:7">
      <c r="G26778" s="14"/>
    </row>
    <row r="26779" spans="7:7">
      <c r="G26779" s="14"/>
    </row>
    <row r="26780" spans="7:7">
      <c r="G26780" s="14"/>
    </row>
    <row r="26781" spans="7:7">
      <c r="G26781" s="14"/>
    </row>
    <row r="26782" spans="7:7">
      <c r="G26782" s="14"/>
    </row>
    <row r="26783" spans="7:7">
      <c r="G26783" s="14"/>
    </row>
    <row r="26784" spans="7:7">
      <c r="G26784" s="14"/>
    </row>
    <row r="26785" spans="7:7">
      <c r="G26785" s="14"/>
    </row>
    <row r="26786" spans="7:7">
      <c r="G26786" s="14"/>
    </row>
    <row r="26787" spans="7:7">
      <c r="G26787" s="14"/>
    </row>
    <row r="26788" spans="7:7">
      <c r="G26788" s="14"/>
    </row>
    <row r="26789" spans="7:7">
      <c r="G26789" s="14"/>
    </row>
    <row r="26790" spans="7:7">
      <c r="G26790" s="14"/>
    </row>
    <row r="26791" spans="7:7">
      <c r="G26791" s="14"/>
    </row>
    <row r="26792" spans="7:7">
      <c r="G26792" s="14"/>
    </row>
    <row r="26793" spans="7:7">
      <c r="G26793" s="14"/>
    </row>
    <row r="26794" spans="7:7">
      <c r="G26794" s="14"/>
    </row>
    <row r="26795" spans="7:7">
      <c r="G26795" s="14"/>
    </row>
    <row r="26796" spans="7:7">
      <c r="G26796" s="14"/>
    </row>
    <row r="26797" spans="7:7">
      <c r="G26797" s="14"/>
    </row>
    <row r="26798" spans="7:7">
      <c r="G26798" s="14"/>
    </row>
    <row r="26799" spans="7:7">
      <c r="G26799" s="14"/>
    </row>
    <row r="26800" spans="7:7">
      <c r="G26800" s="14"/>
    </row>
    <row r="26801" spans="7:7">
      <c r="G26801" s="14"/>
    </row>
    <row r="26802" spans="7:7">
      <c r="G26802" s="14"/>
    </row>
    <row r="26803" spans="7:7">
      <c r="G26803" s="14"/>
    </row>
    <row r="26804" spans="7:7">
      <c r="G26804" s="14"/>
    </row>
    <row r="26805" spans="7:7">
      <c r="G26805" s="14"/>
    </row>
    <row r="26806" spans="7:7">
      <c r="G26806" s="14"/>
    </row>
    <row r="26807" spans="7:7">
      <c r="G26807" s="14"/>
    </row>
    <row r="26808" spans="7:7">
      <c r="G26808" s="14"/>
    </row>
    <row r="26809" spans="7:7">
      <c r="G26809" s="14"/>
    </row>
    <row r="26810" spans="7:7">
      <c r="G26810" s="14"/>
    </row>
    <row r="26811" spans="7:7">
      <c r="G26811" s="14"/>
    </row>
    <row r="26812" spans="7:7">
      <c r="G26812" s="14"/>
    </row>
    <row r="26813" spans="7:7">
      <c r="G26813" s="14"/>
    </row>
    <row r="26814" spans="7:7">
      <c r="G26814" s="14"/>
    </row>
    <row r="26815" spans="7:7">
      <c r="G26815" s="14"/>
    </row>
    <row r="26816" spans="7:7">
      <c r="G26816" s="14"/>
    </row>
    <row r="26817" spans="7:7">
      <c r="G26817" s="14"/>
    </row>
    <row r="26818" spans="7:7">
      <c r="G26818" s="14"/>
    </row>
    <row r="26819" spans="7:7">
      <c r="G26819" s="14"/>
    </row>
    <row r="26820" spans="7:7">
      <c r="G26820" s="14"/>
    </row>
    <row r="26821" spans="7:7">
      <c r="G26821" s="14"/>
    </row>
    <row r="26822" spans="7:7">
      <c r="G26822" s="14"/>
    </row>
    <row r="26823" spans="7:7">
      <c r="G26823" s="14"/>
    </row>
    <row r="26824" spans="7:7">
      <c r="G26824" s="14"/>
    </row>
    <row r="26825" spans="7:7">
      <c r="G26825" s="14"/>
    </row>
    <row r="26826" spans="7:7">
      <c r="G26826" s="14"/>
    </row>
    <row r="26827" spans="7:7">
      <c r="G26827" s="14"/>
    </row>
    <row r="26828" spans="7:7">
      <c r="G26828" s="14"/>
    </row>
    <row r="26829" spans="7:7">
      <c r="G26829" s="14"/>
    </row>
    <row r="26830" spans="7:7">
      <c r="G26830" s="14"/>
    </row>
    <row r="26831" spans="7:7">
      <c r="G26831" s="14"/>
    </row>
    <row r="26832" spans="7:7">
      <c r="G26832" s="14"/>
    </row>
    <row r="26833" spans="7:7">
      <c r="G26833" s="14"/>
    </row>
    <row r="26834" spans="7:7">
      <c r="G26834" s="14"/>
    </row>
    <row r="26835" spans="7:7">
      <c r="G26835" s="14"/>
    </row>
    <row r="26836" spans="7:7">
      <c r="G26836" s="14"/>
    </row>
    <row r="26837" spans="7:7">
      <c r="G26837" s="14"/>
    </row>
    <row r="26838" spans="7:7">
      <c r="G26838" s="14"/>
    </row>
    <row r="26839" spans="7:7">
      <c r="G26839" s="14"/>
    </row>
    <row r="26840" spans="7:7">
      <c r="G26840" s="14"/>
    </row>
    <row r="26841" spans="7:7">
      <c r="G26841" s="14"/>
    </row>
    <row r="26842" spans="7:7">
      <c r="G26842" s="14"/>
    </row>
    <row r="26843" spans="7:7">
      <c r="G26843" s="14"/>
    </row>
    <row r="26844" spans="7:7">
      <c r="G26844" s="14"/>
    </row>
    <row r="26845" spans="7:7">
      <c r="G26845" s="14"/>
    </row>
    <row r="26846" spans="7:7">
      <c r="G26846" s="14"/>
    </row>
    <row r="26847" spans="7:7">
      <c r="G26847" s="14"/>
    </row>
    <row r="26848" spans="7:7">
      <c r="G26848" s="14"/>
    </row>
    <row r="26849" spans="7:7">
      <c r="G26849" s="14"/>
    </row>
    <row r="26850" spans="7:7">
      <c r="G26850" s="14"/>
    </row>
    <row r="26851" spans="7:7">
      <c r="G26851" s="14"/>
    </row>
    <row r="26852" spans="7:7">
      <c r="G26852" s="14"/>
    </row>
    <row r="26853" spans="7:7">
      <c r="G26853" s="14"/>
    </row>
    <row r="26854" spans="7:7">
      <c r="G26854" s="14"/>
    </row>
    <row r="26855" spans="7:7">
      <c r="G26855" s="14"/>
    </row>
    <row r="26856" spans="7:7">
      <c r="G26856" s="14"/>
    </row>
    <row r="26857" spans="7:7">
      <c r="G26857" s="14"/>
    </row>
    <row r="26858" spans="7:7">
      <c r="G26858" s="14"/>
    </row>
    <row r="26859" spans="7:7">
      <c r="G26859" s="14"/>
    </row>
    <row r="26860" spans="7:7">
      <c r="G26860" s="14"/>
    </row>
    <row r="26861" spans="7:7">
      <c r="G26861" s="14"/>
    </row>
    <row r="26862" spans="7:7">
      <c r="G26862" s="14"/>
    </row>
    <row r="26863" spans="7:7">
      <c r="G26863" s="14"/>
    </row>
    <row r="26864" spans="7:7">
      <c r="G26864" s="14"/>
    </row>
    <row r="26865" spans="7:7">
      <c r="G26865" s="14"/>
    </row>
    <row r="26866" spans="7:7">
      <c r="G26866" s="14"/>
    </row>
    <row r="26867" spans="7:7">
      <c r="G26867" s="14"/>
    </row>
    <row r="26868" spans="7:7">
      <c r="G26868" s="14"/>
    </row>
    <row r="26869" spans="7:7">
      <c r="G26869" s="14"/>
    </row>
    <row r="26870" spans="7:7">
      <c r="G26870" s="14"/>
    </row>
    <row r="26871" spans="7:7">
      <c r="G26871" s="14"/>
    </row>
    <row r="26872" spans="7:7">
      <c r="G26872" s="14"/>
    </row>
    <row r="26873" spans="7:7">
      <c r="G26873" s="14"/>
    </row>
    <row r="26874" spans="7:7">
      <c r="G26874" s="14"/>
    </row>
    <row r="26875" spans="7:7">
      <c r="G26875" s="14"/>
    </row>
    <row r="26876" spans="7:7">
      <c r="G26876" s="14"/>
    </row>
    <row r="26877" spans="7:7">
      <c r="G26877" s="14"/>
    </row>
    <row r="26878" spans="7:7">
      <c r="G26878" s="14"/>
    </row>
    <row r="26879" spans="7:7">
      <c r="G26879" s="14"/>
    </row>
    <row r="26880" spans="7:7">
      <c r="G26880" s="14"/>
    </row>
    <row r="26881" spans="7:7">
      <c r="G26881" s="14"/>
    </row>
    <row r="26882" spans="7:7">
      <c r="G26882" s="14"/>
    </row>
    <row r="26883" spans="7:7">
      <c r="G26883" s="14"/>
    </row>
    <row r="26884" spans="7:7">
      <c r="G26884" s="14"/>
    </row>
    <row r="26885" spans="7:7">
      <c r="G26885" s="14"/>
    </row>
    <row r="26886" spans="7:7">
      <c r="G26886" s="14"/>
    </row>
    <row r="26887" spans="7:7">
      <c r="G26887" s="14"/>
    </row>
    <row r="26888" spans="7:7">
      <c r="G26888" s="14"/>
    </row>
    <row r="26889" spans="7:7">
      <c r="G26889" s="14"/>
    </row>
    <row r="26890" spans="7:7">
      <c r="G26890" s="14"/>
    </row>
    <row r="26891" spans="7:7">
      <c r="G26891" s="14"/>
    </row>
    <row r="26892" spans="7:7">
      <c r="G26892" s="14"/>
    </row>
    <row r="26893" spans="7:7">
      <c r="G26893" s="14"/>
    </row>
    <row r="26894" spans="7:7">
      <c r="G26894" s="14"/>
    </row>
    <row r="26895" spans="7:7">
      <c r="G26895" s="14"/>
    </row>
    <row r="26896" spans="7:7">
      <c r="G26896" s="14"/>
    </row>
    <row r="26897" spans="7:7">
      <c r="G26897" s="14"/>
    </row>
    <row r="26898" spans="7:7">
      <c r="G26898" s="14"/>
    </row>
    <row r="26899" spans="7:7">
      <c r="G26899" s="14"/>
    </row>
    <row r="26900" spans="7:7">
      <c r="G26900" s="14"/>
    </row>
    <row r="26901" spans="7:7">
      <c r="G26901" s="14"/>
    </row>
    <row r="26902" spans="7:7">
      <c r="G26902" s="14"/>
    </row>
    <row r="26903" spans="7:7">
      <c r="G26903" s="14"/>
    </row>
    <row r="26904" spans="7:7">
      <c r="G26904" s="14"/>
    </row>
    <row r="26905" spans="7:7">
      <c r="G26905" s="14"/>
    </row>
    <row r="26906" spans="7:7">
      <c r="G26906" s="14"/>
    </row>
    <row r="26907" spans="7:7">
      <c r="G26907" s="14"/>
    </row>
    <row r="26908" spans="7:7">
      <c r="G26908" s="14"/>
    </row>
    <row r="26909" spans="7:7">
      <c r="G26909" s="14"/>
    </row>
    <row r="26910" spans="7:7">
      <c r="G26910" s="14"/>
    </row>
    <row r="26911" spans="7:7">
      <c r="G26911" s="14"/>
    </row>
    <row r="26912" spans="7:7">
      <c r="G26912" s="14"/>
    </row>
    <row r="26913" spans="7:7">
      <c r="G26913" s="14"/>
    </row>
    <row r="26914" spans="7:7">
      <c r="G26914" s="14"/>
    </row>
    <row r="26915" spans="7:7">
      <c r="G26915" s="14"/>
    </row>
    <row r="26916" spans="7:7">
      <c r="G26916" s="14"/>
    </row>
    <row r="26917" spans="7:7">
      <c r="G26917" s="14"/>
    </row>
    <row r="26918" spans="7:7">
      <c r="G26918" s="14"/>
    </row>
    <row r="26919" spans="7:7">
      <c r="G26919" s="14"/>
    </row>
    <row r="26920" spans="7:7">
      <c r="G26920" s="14"/>
    </row>
    <row r="26921" spans="7:7">
      <c r="G26921" s="14"/>
    </row>
    <row r="26922" spans="7:7">
      <c r="G26922" s="14"/>
    </row>
    <row r="26923" spans="7:7">
      <c r="G26923" s="14"/>
    </row>
    <row r="26924" spans="7:7">
      <c r="G26924" s="14"/>
    </row>
    <row r="26925" spans="7:7">
      <c r="G26925" s="14"/>
    </row>
    <row r="26926" spans="7:7">
      <c r="G26926" s="14"/>
    </row>
    <row r="26927" spans="7:7">
      <c r="G26927" s="14"/>
    </row>
    <row r="26928" spans="7:7">
      <c r="G26928" s="14"/>
    </row>
    <row r="26929" spans="7:7">
      <c r="G26929" s="14"/>
    </row>
    <row r="26930" spans="7:7">
      <c r="G26930" s="14"/>
    </row>
    <row r="26931" spans="7:7">
      <c r="G26931" s="14"/>
    </row>
    <row r="26932" spans="7:7">
      <c r="G26932" s="14"/>
    </row>
    <row r="26933" spans="7:7">
      <c r="G26933" s="14"/>
    </row>
    <row r="26934" spans="7:7">
      <c r="G26934" s="14"/>
    </row>
    <row r="26935" spans="7:7">
      <c r="G26935" s="14"/>
    </row>
    <row r="26936" spans="7:7">
      <c r="G26936" s="14"/>
    </row>
    <row r="26937" spans="7:7">
      <c r="G26937" s="14"/>
    </row>
    <row r="26938" spans="7:7">
      <c r="G26938" s="14"/>
    </row>
    <row r="26939" spans="7:7">
      <c r="G26939" s="14"/>
    </row>
    <row r="26940" spans="7:7">
      <c r="G26940" s="14"/>
    </row>
    <row r="26941" spans="7:7">
      <c r="G26941" s="14"/>
    </row>
    <row r="26942" spans="7:7">
      <c r="G26942" s="14"/>
    </row>
    <row r="26943" spans="7:7">
      <c r="G26943" s="14"/>
    </row>
    <row r="26944" spans="7:7">
      <c r="G26944" s="14"/>
    </row>
    <row r="26945" spans="7:7">
      <c r="G26945" s="14"/>
    </row>
    <row r="26946" spans="7:7">
      <c r="G26946" s="14"/>
    </row>
    <row r="26947" spans="7:7">
      <c r="G26947" s="14"/>
    </row>
    <row r="26948" spans="7:7">
      <c r="G26948" s="14"/>
    </row>
    <row r="26949" spans="7:7">
      <c r="G26949" s="14"/>
    </row>
    <row r="26950" spans="7:7">
      <c r="G26950" s="14"/>
    </row>
    <row r="26951" spans="7:7">
      <c r="G26951" s="14"/>
    </row>
    <row r="26952" spans="7:7">
      <c r="G26952" s="14"/>
    </row>
    <row r="26953" spans="7:7">
      <c r="G26953" s="14"/>
    </row>
    <row r="26954" spans="7:7">
      <c r="G26954" s="14"/>
    </row>
    <row r="26955" spans="7:7">
      <c r="G26955" s="14"/>
    </row>
    <row r="26956" spans="7:7">
      <c r="G26956" s="14"/>
    </row>
    <row r="26957" spans="7:7">
      <c r="G26957" s="14"/>
    </row>
    <row r="26958" spans="7:7">
      <c r="G26958" s="14"/>
    </row>
    <row r="26959" spans="7:7">
      <c r="G26959" s="14"/>
    </row>
    <row r="26960" spans="7:7">
      <c r="G26960" s="14"/>
    </row>
    <row r="26961" spans="7:7">
      <c r="G26961" s="14"/>
    </row>
    <row r="26962" spans="7:7">
      <c r="G26962" s="14"/>
    </row>
    <row r="26963" spans="7:7">
      <c r="G26963" s="14"/>
    </row>
    <row r="26964" spans="7:7">
      <c r="G26964" s="14"/>
    </row>
    <row r="26965" spans="7:7">
      <c r="G26965" s="14"/>
    </row>
    <row r="26966" spans="7:7">
      <c r="G26966" s="14"/>
    </row>
    <row r="26967" spans="7:7">
      <c r="G26967" s="14"/>
    </row>
    <row r="26968" spans="7:7">
      <c r="G26968" s="14"/>
    </row>
    <row r="26969" spans="7:7">
      <c r="G26969" s="14"/>
    </row>
    <row r="26970" spans="7:7">
      <c r="G26970" s="14"/>
    </row>
    <row r="26971" spans="7:7">
      <c r="G26971" s="14"/>
    </row>
    <row r="26972" spans="7:7">
      <c r="G26972" s="14"/>
    </row>
    <row r="26973" spans="7:7">
      <c r="G26973" s="14"/>
    </row>
    <row r="26974" spans="7:7">
      <c r="G26974" s="14"/>
    </row>
    <row r="26975" spans="7:7">
      <c r="G26975" s="14"/>
    </row>
    <row r="26976" spans="7:7">
      <c r="G26976" s="14"/>
    </row>
    <row r="26977" spans="7:7">
      <c r="G26977" s="14"/>
    </row>
    <row r="26978" spans="7:7">
      <c r="G26978" s="14"/>
    </row>
    <row r="26979" spans="7:7">
      <c r="G26979" s="14"/>
    </row>
    <row r="26980" spans="7:7">
      <c r="G26980" s="14"/>
    </row>
    <row r="26981" spans="7:7">
      <c r="G26981" s="14"/>
    </row>
    <row r="26982" spans="7:7">
      <c r="G26982" s="14"/>
    </row>
    <row r="26983" spans="7:7">
      <c r="G26983" s="14"/>
    </row>
    <row r="26984" spans="7:7">
      <c r="G26984" s="14"/>
    </row>
    <row r="26985" spans="7:7">
      <c r="G26985" s="14"/>
    </row>
    <row r="26986" spans="7:7">
      <c r="G26986" s="14"/>
    </row>
    <row r="26987" spans="7:7">
      <c r="G26987" s="14"/>
    </row>
    <row r="26988" spans="7:7">
      <c r="G26988" s="14"/>
    </row>
    <row r="26989" spans="7:7">
      <c r="G26989" s="14"/>
    </row>
    <row r="26990" spans="7:7">
      <c r="G26990" s="14"/>
    </row>
    <row r="26991" spans="7:7">
      <c r="G26991" s="14"/>
    </row>
    <row r="26992" spans="7:7">
      <c r="G26992" s="14"/>
    </row>
    <row r="26993" spans="7:7">
      <c r="G26993" s="14"/>
    </row>
    <row r="26994" spans="7:7">
      <c r="G26994" s="14"/>
    </row>
    <row r="26995" spans="7:7">
      <c r="G26995" s="14"/>
    </row>
    <row r="26996" spans="7:7">
      <c r="G26996" s="14"/>
    </row>
    <row r="26997" spans="7:7">
      <c r="G26997" s="14"/>
    </row>
    <row r="26998" spans="7:7">
      <c r="G26998" s="14"/>
    </row>
    <row r="26999" spans="7:7">
      <c r="G26999" s="14"/>
    </row>
    <row r="27000" spans="7:7">
      <c r="G27000" s="14"/>
    </row>
    <row r="27001" spans="7:7">
      <c r="G27001" s="14"/>
    </row>
    <row r="27002" spans="7:7">
      <c r="G27002" s="14"/>
    </row>
    <row r="27003" spans="7:7">
      <c r="G27003" s="14"/>
    </row>
    <row r="27004" spans="7:7">
      <c r="G27004" s="14"/>
    </row>
    <row r="27005" spans="7:7">
      <c r="G27005" s="14"/>
    </row>
    <row r="27006" spans="7:7">
      <c r="G27006" s="14"/>
    </row>
    <row r="27007" spans="7:7">
      <c r="G27007" s="14"/>
    </row>
    <row r="27008" spans="7:7">
      <c r="G27008" s="14"/>
    </row>
    <row r="27009" spans="7:7">
      <c r="G27009" s="14"/>
    </row>
    <row r="27010" spans="7:7">
      <c r="G27010" s="14"/>
    </row>
    <row r="27011" spans="7:7">
      <c r="G27011" s="14"/>
    </row>
    <row r="27012" spans="7:7">
      <c r="G27012" s="14"/>
    </row>
    <row r="27013" spans="7:7">
      <c r="G27013" s="14"/>
    </row>
    <row r="27014" spans="7:7">
      <c r="G27014" s="14"/>
    </row>
    <row r="27015" spans="7:7">
      <c r="G27015" s="14"/>
    </row>
    <row r="27016" spans="7:7">
      <c r="G27016" s="14"/>
    </row>
    <row r="27017" spans="7:7">
      <c r="G27017" s="14"/>
    </row>
    <row r="27018" spans="7:7">
      <c r="G27018" s="14"/>
    </row>
    <row r="27019" spans="7:7">
      <c r="G27019" s="14"/>
    </row>
    <row r="27020" spans="7:7">
      <c r="G27020" s="14"/>
    </row>
    <row r="27021" spans="7:7">
      <c r="G27021" s="14"/>
    </row>
    <row r="27022" spans="7:7">
      <c r="G27022" s="14"/>
    </row>
    <row r="27023" spans="7:7">
      <c r="G27023" s="14"/>
    </row>
    <row r="27024" spans="7:7">
      <c r="G27024" s="14"/>
    </row>
    <row r="27025" spans="7:7">
      <c r="G27025" s="14"/>
    </row>
    <row r="27026" spans="7:7">
      <c r="G27026" s="14"/>
    </row>
    <row r="27027" spans="7:7">
      <c r="G27027" s="14"/>
    </row>
    <row r="27028" spans="7:7">
      <c r="G27028" s="14"/>
    </row>
    <row r="27029" spans="7:7">
      <c r="G27029" s="14"/>
    </row>
    <row r="27030" spans="7:7">
      <c r="G27030" s="14"/>
    </row>
    <row r="27031" spans="7:7">
      <c r="G27031" s="14"/>
    </row>
    <row r="27032" spans="7:7">
      <c r="G27032" s="14"/>
    </row>
    <row r="27033" spans="7:7">
      <c r="G27033" s="14"/>
    </row>
    <row r="27034" spans="7:7">
      <c r="G27034" s="14"/>
    </row>
    <row r="27035" spans="7:7">
      <c r="G27035" s="14"/>
    </row>
    <row r="27036" spans="7:7">
      <c r="G27036" s="14"/>
    </row>
    <row r="27037" spans="7:7">
      <c r="G27037" s="14"/>
    </row>
    <row r="27038" spans="7:7">
      <c r="G27038" s="14"/>
    </row>
    <row r="27039" spans="7:7">
      <c r="G27039" s="14"/>
    </row>
    <row r="27040" spans="7:7">
      <c r="G27040" s="14"/>
    </row>
    <row r="27041" spans="7:7">
      <c r="G27041" s="14"/>
    </row>
    <row r="27042" spans="7:7">
      <c r="G27042" s="14"/>
    </row>
    <row r="27043" spans="7:7">
      <c r="G27043" s="14"/>
    </row>
    <row r="27044" spans="7:7">
      <c r="G27044" s="14"/>
    </row>
    <row r="27045" spans="7:7">
      <c r="G27045" s="14"/>
    </row>
    <row r="27046" spans="7:7">
      <c r="G27046" s="14"/>
    </row>
    <row r="27047" spans="7:7">
      <c r="G27047" s="14"/>
    </row>
    <row r="27048" spans="7:7">
      <c r="G27048" s="14"/>
    </row>
    <row r="27049" spans="7:7">
      <c r="G27049" s="14"/>
    </row>
    <row r="27050" spans="7:7">
      <c r="G27050" s="14"/>
    </row>
    <row r="27051" spans="7:7">
      <c r="G27051" s="14"/>
    </row>
    <row r="27052" spans="7:7">
      <c r="G27052" s="14"/>
    </row>
    <row r="27053" spans="7:7">
      <c r="G27053" s="14"/>
    </row>
    <row r="27054" spans="7:7">
      <c r="G27054" s="14"/>
    </row>
    <row r="27055" spans="7:7">
      <c r="G27055" s="14"/>
    </row>
    <row r="27056" spans="7:7">
      <c r="G27056" s="14"/>
    </row>
    <row r="27057" spans="7:7">
      <c r="G27057" s="14"/>
    </row>
    <row r="27058" spans="7:7">
      <c r="G27058" s="14"/>
    </row>
    <row r="27059" spans="7:7">
      <c r="G27059" s="14"/>
    </row>
    <row r="27060" spans="7:7">
      <c r="G27060" s="14"/>
    </row>
    <row r="27061" spans="7:7">
      <c r="G27061" s="14"/>
    </row>
    <row r="27062" spans="7:7">
      <c r="G27062" s="14"/>
    </row>
    <row r="27063" spans="7:7">
      <c r="G27063" s="14"/>
    </row>
    <row r="27064" spans="7:7">
      <c r="G27064" s="14"/>
    </row>
    <row r="27065" spans="7:7">
      <c r="G27065" s="14"/>
    </row>
    <row r="27066" spans="7:7">
      <c r="G27066" s="14"/>
    </row>
    <row r="27067" spans="7:7">
      <c r="G27067" s="14"/>
    </row>
    <row r="27068" spans="7:7">
      <c r="G27068" s="14"/>
    </row>
    <row r="27069" spans="7:7">
      <c r="G27069" s="14"/>
    </row>
    <row r="27070" spans="7:7">
      <c r="G27070" s="14"/>
    </row>
    <row r="27071" spans="7:7">
      <c r="G27071" s="14"/>
    </row>
    <row r="27072" spans="7:7">
      <c r="G27072" s="14"/>
    </row>
    <row r="27073" spans="7:7">
      <c r="G27073" s="14"/>
    </row>
    <row r="27074" spans="7:7">
      <c r="G27074" s="14"/>
    </row>
    <row r="27075" spans="7:7">
      <c r="G27075" s="14"/>
    </row>
    <row r="27076" spans="7:7">
      <c r="G27076" s="14"/>
    </row>
    <row r="27077" spans="7:7">
      <c r="G27077" s="14"/>
    </row>
    <row r="27078" spans="7:7">
      <c r="G27078" s="14"/>
    </row>
    <row r="27079" spans="7:7">
      <c r="G27079" s="14"/>
    </row>
    <row r="27080" spans="7:7">
      <c r="G27080" s="14"/>
    </row>
    <row r="27081" spans="7:7">
      <c r="G27081" s="14"/>
    </row>
    <row r="27082" spans="7:7">
      <c r="G27082" s="14"/>
    </row>
    <row r="27083" spans="7:7">
      <c r="G27083" s="14"/>
    </row>
    <row r="27084" spans="7:7">
      <c r="G27084" s="14"/>
    </row>
    <row r="27085" spans="7:7">
      <c r="G27085" s="14"/>
    </row>
    <row r="27086" spans="7:7">
      <c r="G27086" s="14"/>
    </row>
    <row r="27087" spans="7:7">
      <c r="G27087" s="14"/>
    </row>
    <row r="27088" spans="7:7">
      <c r="G27088" s="14"/>
    </row>
    <row r="27089" spans="7:7">
      <c r="G27089" s="14"/>
    </row>
    <row r="27090" spans="7:7">
      <c r="G27090" s="14"/>
    </row>
    <row r="27091" spans="7:7">
      <c r="G27091" s="14"/>
    </row>
    <row r="27092" spans="7:7">
      <c r="G27092" s="14"/>
    </row>
    <row r="27093" spans="7:7">
      <c r="G27093" s="14"/>
    </row>
    <row r="27094" spans="7:7">
      <c r="G27094" s="14"/>
    </row>
    <row r="27095" spans="7:7">
      <c r="G27095" s="14"/>
    </row>
    <row r="27096" spans="7:7">
      <c r="G27096" s="14"/>
    </row>
    <row r="27097" spans="7:7">
      <c r="G27097" s="14"/>
    </row>
    <row r="27098" spans="7:7">
      <c r="G27098" s="14"/>
    </row>
    <row r="27099" spans="7:7">
      <c r="G27099" s="14"/>
    </row>
    <row r="27100" spans="7:7">
      <c r="G27100" s="14"/>
    </row>
    <row r="27101" spans="7:7">
      <c r="G27101" s="14"/>
    </row>
    <row r="27102" spans="7:7">
      <c r="G27102" s="14"/>
    </row>
    <row r="27103" spans="7:7">
      <c r="G27103" s="14"/>
    </row>
    <row r="27104" spans="7:7">
      <c r="G27104" s="14"/>
    </row>
    <row r="27105" spans="7:7">
      <c r="G27105" s="14"/>
    </row>
    <row r="27106" spans="7:7">
      <c r="G27106" s="14"/>
    </row>
    <row r="27107" spans="7:7">
      <c r="G27107" s="14"/>
    </row>
    <row r="27108" spans="7:7">
      <c r="G27108" s="14"/>
    </row>
    <row r="27109" spans="7:7">
      <c r="G27109" s="14"/>
    </row>
    <row r="27110" spans="7:7">
      <c r="G27110" s="14"/>
    </row>
    <row r="27111" spans="7:7">
      <c r="G27111" s="14"/>
    </row>
    <row r="27112" spans="7:7">
      <c r="G27112" s="14"/>
    </row>
    <row r="27113" spans="7:7">
      <c r="G27113" s="14"/>
    </row>
    <row r="27114" spans="7:7">
      <c r="G27114" s="14"/>
    </row>
    <row r="27115" spans="7:7">
      <c r="G27115" s="14"/>
    </row>
    <row r="27116" spans="7:7">
      <c r="G27116" s="14"/>
    </row>
    <row r="27117" spans="7:7">
      <c r="G27117" s="14"/>
    </row>
    <row r="27118" spans="7:7">
      <c r="G27118" s="14"/>
    </row>
    <row r="27119" spans="7:7">
      <c r="G27119" s="14"/>
    </row>
    <row r="27120" spans="7:7">
      <c r="G27120" s="14"/>
    </row>
    <row r="27121" spans="7:7">
      <c r="G27121" s="14"/>
    </row>
    <row r="27122" spans="7:7">
      <c r="G27122" s="14"/>
    </row>
    <row r="27123" spans="7:7">
      <c r="G27123" s="14"/>
    </row>
    <row r="27124" spans="7:7">
      <c r="G27124" s="14"/>
    </row>
    <row r="27125" spans="7:7">
      <c r="G27125" s="14"/>
    </row>
    <row r="27126" spans="7:7">
      <c r="G27126" s="14"/>
    </row>
    <row r="27127" spans="7:7">
      <c r="G27127" s="14"/>
    </row>
    <row r="27128" spans="7:7">
      <c r="G27128" s="14"/>
    </row>
    <row r="27129" spans="7:7">
      <c r="G27129" s="14"/>
    </row>
    <row r="27130" spans="7:7">
      <c r="G27130" s="14"/>
    </row>
    <row r="27131" spans="7:7">
      <c r="G27131" s="14"/>
    </row>
    <row r="27132" spans="7:7">
      <c r="G27132" s="14"/>
    </row>
    <row r="27133" spans="7:7">
      <c r="G27133" s="14"/>
    </row>
    <row r="27134" spans="7:7">
      <c r="G27134" s="14"/>
    </row>
    <row r="27135" spans="7:7">
      <c r="G27135" s="14"/>
    </row>
    <row r="27136" spans="7:7">
      <c r="G27136" s="14"/>
    </row>
    <row r="27137" spans="7:7">
      <c r="G27137" s="14"/>
    </row>
    <row r="27138" spans="7:7">
      <c r="G27138" s="14"/>
    </row>
    <row r="27139" spans="7:7">
      <c r="G27139" s="14"/>
    </row>
    <row r="27140" spans="7:7">
      <c r="G27140" s="14"/>
    </row>
    <row r="27141" spans="7:7">
      <c r="G27141" s="14"/>
    </row>
    <row r="27142" spans="7:7">
      <c r="G27142" s="14"/>
    </row>
    <row r="27143" spans="7:7">
      <c r="G27143" s="14"/>
    </row>
    <row r="27144" spans="7:7">
      <c r="G27144" s="14"/>
    </row>
    <row r="27145" spans="7:7">
      <c r="G27145" s="14"/>
    </row>
    <row r="27146" spans="7:7">
      <c r="G27146" s="14"/>
    </row>
    <row r="27147" spans="7:7">
      <c r="G27147" s="14"/>
    </row>
    <row r="27148" spans="7:7">
      <c r="G27148" s="14"/>
    </row>
    <row r="27149" spans="7:7">
      <c r="G27149" s="14"/>
    </row>
    <row r="27150" spans="7:7">
      <c r="G27150" s="14"/>
    </row>
    <row r="27151" spans="7:7">
      <c r="G27151" s="14"/>
    </row>
    <row r="27152" spans="7:7">
      <c r="G27152" s="14"/>
    </row>
    <row r="27153" spans="7:7">
      <c r="G27153" s="14"/>
    </row>
    <row r="27154" spans="7:7">
      <c r="G27154" s="14"/>
    </row>
    <row r="27155" spans="7:7">
      <c r="G27155" s="14"/>
    </row>
    <row r="27156" spans="7:7">
      <c r="G27156" s="14"/>
    </row>
    <row r="27157" spans="7:7">
      <c r="G27157" s="14"/>
    </row>
    <row r="27158" spans="7:7">
      <c r="G27158" s="14"/>
    </row>
    <row r="27159" spans="7:7">
      <c r="G27159" s="14"/>
    </row>
    <row r="27160" spans="7:7">
      <c r="G27160" s="14"/>
    </row>
    <row r="27161" spans="7:7">
      <c r="G27161" s="14"/>
    </row>
    <row r="27162" spans="7:7">
      <c r="G27162" s="14"/>
    </row>
    <row r="27163" spans="7:7">
      <c r="G27163" s="14"/>
    </row>
    <row r="27164" spans="7:7">
      <c r="G27164" s="14"/>
    </row>
    <row r="27165" spans="7:7">
      <c r="G27165" s="14"/>
    </row>
    <row r="27166" spans="7:7">
      <c r="G27166" s="14"/>
    </row>
    <row r="27167" spans="7:7">
      <c r="G27167" s="14"/>
    </row>
    <row r="27168" spans="7:7">
      <c r="G27168" s="14"/>
    </row>
    <row r="27169" spans="7:7">
      <c r="G27169" s="14"/>
    </row>
    <row r="27170" spans="7:7">
      <c r="G27170" s="14"/>
    </row>
    <row r="27171" spans="7:7">
      <c r="G27171" s="14"/>
    </row>
    <row r="27172" spans="7:7">
      <c r="G27172" s="14"/>
    </row>
    <row r="27173" spans="7:7">
      <c r="G27173" s="14"/>
    </row>
    <row r="27174" spans="7:7">
      <c r="G27174" s="14"/>
    </row>
    <row r="27175" spans="7:7">
      <c r="G27175" s="14"/>
    </row>
    <row r="27176" spans="7:7">
      <c r="G27176" s="14"/>
    </row>
    <row r="27177" spans="7:7">
      <c r="G27177" s="14"/>
    </row>
    <row r="27178" spans="7:7">
      <c r="G27178" s="14"/>
    </row>
    <row r="27179" spans="7:7">
      <c r="G27179" s="14"/>
    </row>
    <row r="27180" spans="7:7">
      <c r="G27180" s="14"/>
    </row>
    <row r="27181" spans="7:7">
      <c r="G27181" s="14"/>
    </row>
    <row r="27182" spans="7:7">
      <c r="G27182" s="14"/>
    </row>
    <row r="27183" spans="7:7">
      <c r="G27183" s="14"/>
    </row>
    <row r="27184" spans="7:7">
      <c r="G27184" s="14"/>
    </row>
    <row r="27185" spans="7:7">
      <c r="G27185" s="14"/>
    </row>
    <row r="27186" spans="7:7">
      <c r="G27186" s="14"/>
    </row>
    <row r="27187" spans="7:7">
      <c r="G27187" s="14"/>
    </row>
    <row r="27188" spans="7:7">
      <c r="G27188" s="14"/>
    </row>
    <row r="27189" spans="7:7">
      <c r="G27189" s="14"/>
    </row>
    <row r="27190" spans="7:7">
      <c r="G27190" s="14"/>
    </row>
    <row r="27191" spans="7:7">
      <c r="G27191" s="14"/>
    </row>
    <row r="27192" spans="7:7">
      <c r="G27192" s="14"/>
    </row>
    <row r="27193" spans="7:7">
      <c r="G27193" s="14"/>
    </row>
    <row r="27194" spans="7:7">
      <c r="G27194" s="14"/>
    </row>
    <row r="27195" spans="7:7">
      <c r="G27195" s="14"/>
    </row>
    <row r="27196" spans="7:7">
      <c r="G27196" s="14"/>
    </row>
    <row r="27197" spans="7:7">
      <c r="G27197" s="14"/>
    </row>
    <row r="27198" spans="7:7">
      <c r="G27198" s="14"/>
    </row>
    <row r="27199" spans="7:7">
      <c r="G27199" s="14"/>
    </row>
    <row r="27200" spans="7:7">
      <c r="G27200" s="14"/>
    </row>
    <row r="27201" spans="7:7">
      <c r="G27201" s="14"/>
    </row>
    <row r="27202" spans="7:7">
      <c r="G27202" s="14"/>
    </row>
    <row r="27203" spans="7:7">
      <c r="G27203" s="14"/>
    </row>
    <row r="27204" spans="7:7">
      <c r="G27204" s="14"/>
    </row>
    <row r="27205" spans="7:7">
      <c r="G27205" s="14"/>
    </row>
    <row r="27206" spans="7:7">
      <c r="G27206" s="14"/>
    </row>
    <row r="27207" spans="7:7">
      <c r="G27207" s="14"/>
    </row>
    <row r="27208" spans="7:7">
      <c r="G27208" s="14"/>
    </row>
    <row r="27209" spans="7:7">
      <c r="G27209" s="14"/>
    </row>
    <row r="27210" spans="7:7">
      <c r="G27210" s="14"/>
    </row>
    <row r="27211" spans="7:7">
      <c r="G27211" s="14"/>
    </row>
    <row r="27212" spans="7:7">
      <c r="G27212" s="14"/>
    </row>
    <row r="27213" spans="7:7">
      <c r="G27213" s="14"/>
    </row>
    <row r="27214" spans="7:7">
      <c r="G27214" s="14"/>
    </row>
    <row r="27215" spans="7:7">
      <c r="G27215" s="14"/>
    </row>
    <row r="27216" spans="7:7">
      <c r="G27216" s="14"/>
    </row>
    <row r="27217" spans="7:7">
      <c r="G27217" s="14"/>
    </row>
    <row r="27218" spans="7:7">
      <c r="G27218" s="14"/>
    </row>
    <row r="27219" spans="7:7">
      <c r="G27219" s="14"/>
    </row>
    <row r="27220" spans="7:7">
      <c r="G27220" s="14"/>
    </row>
    <row r="27221" spans="7:7">
      <c r="G27221" s="14"/>
    </row>
    <row r="27222" spans="7:7">
      <c r="G27222" s="14"/>
    </row>
    <row r="27223" spans="7:7">
      <c r="G27223" s="14"/>
    </row>
    <row r="27224" spans="7:7">
      <c r="G27224" s="14"/>
    </row>
    <row r="27225" spans="7:7">
      <c r="G27225" s="14"/>
    </row>
    <row r="27226" spans="7:7">
      <c r="G27226" s="14"/>
    </row>
    <row r="27227" spans="7:7">
      <c r="G27227" s="14"/>
    </row>
    <row r="27228" spans="7:7">
      <c r="G27228" s="14"/>
    </row>
    <row r="27229" spans="7:7">
      <c r="G27229" s="14"/>
    </row>
    <row r="27230" spans="7:7">
      <c r="G27230" s="14"/>
    </row>
    <row r="27231" spans="7:7">
      <c r="G27231" s="14"/>
    </row>
    <row r="27232" spans="7:7">
      <c r="G27232" s="14"/>
    </row>
    <row r="27233" spans="7:7">
      <c r="G27233" s="14"/>
    </row>
    <row r="27234" spans="7:7">
      <c r="G27234" s="14"/>
    </row>
    <row r="27235" spans="7:7">
      <c r="G27235" s="14"/>
    </row>
    <row r="27236" spans="7:7">
      <c r="G27236" s="14"/>
    </row>
    <row r="27237" spans="7:7">
      <c r="G27237" s="14"/>
    </row>
    <row r="27238" spans="7:7">
      <c r="G27238" s="14"/>
    </row>
    <row r="27239" spans="7:7">
      <c r="G27239" s="14"/>
    </row>
    <row r="27240" spans="7:7">
      <c r="G27240" s="14"/>
    </row>
    <row r="27241" spans="7:7">
      <c r="G27241" s="14"/>
    </row>
    <row r="27242" spans="7:7">
      <c r="G27242" s="14"/>
    </row>
    <row r="27243" spans="7:7">
      <c r="G27243" s="14"/>
    </row>
    <row r="27244" spans="7:7">
      <c r="G27244" s="14"/>
    </row>
    <row r="27245" spans="7:7">
      <c r="G27245" s="14"/>
    </row>
    <row r="27246" spans="7:7">
      <c r="G27246" s="14"/>
    </row>
    <row r="27247" spans="7:7">
      <c r="G27247" s="14"/>
    </row>
    <row r="27248" spans="7:7">
      <c r="G27248" s="14"/>
    </row>
    <row r="27249" spans="7:7">
      <c r="G27249" s="14"/>
    </row>
    <row r="27250" spans="7:7">
      <c r="G27250" s="14"/>
    </row>
    <row r="27251" spans="7:7">
      <c r="G27251" s="14"/>
    </row>
    <row r="27252" spans="7:7">
      <c r="G27252" s="14"/>
    </row>
    <row r="27253" spans="7:7">
      <c r="G27253" s="14"/>
    </row>
    <row r="27254" spans="7:7">
      <c r="G27254" s="14"/>
    </row>
    <row r="27255" spans="7:7">
      <c r="G27255" s="14"/>
    </row>
    <row r="27256" spans="7:7">
      <c r="G27256" s="14"/>
    </row>
    <row r="27257" spans="7:7">
      <c r="G27257" s="14"/>
    </row>
    <row r="27258" spans="7:7">
      <c r="G27258" s="14"/>
    </row>
    <row r="27259" spans="7:7">
      <c r="G27259" s="14"/>
    </row>
    <row r="27260" spans="7:7">
      <c r="G27260" s="14"/>
    </row>
    <row r="27261" spans="7:7">
      <c r="G27261" s="14"/>
    </row>
    <row r="27262" spans="7:7">
      <c r="G27262" s="14"/>
    </row>
    <row r="27263" spans="7:7">
      <c r="G27263" s="14"/>
    </row>
    <row r="27264" spans="7:7">
      <c r="G27264" s="14"/>
    </row>
    <row r="27265" spans="7:7">
      <c r="G27265" s="14"/>
    </row>
    <row r="27266" spans="7:7">
      <c r="G27266" s="14"/>
    </row>
    <row r="27267" spans="7:7">
      <c r="G27267" s="14"/>
    </row>
    <row r="27268" spans="7:7">
      <c r="G27268" s="14"/>
    </row>
    <row r="27269" spans="7:7">
      <c r="G27269" s="14"/>
    </row>
    <row r="27270" spans="7:7">
      <c r="G27270" s="14"/>
    </row>
    <row r="27271" spans="7:7">
      <c r="G27271" s="14"/>
    </row>
    <row r="27272" spans="7:7">
      <c r="G27272" s="14"/>
    </row>
    <row r="27273" spans="7:7">
      <c r="G27273" s="14"/>
    </row>
    <row r="27274" spans="7:7">
      <c r="G27274" s="14"/>
    </row>
    <row r="27275" spans="7:7">
      <c r="G27275" s="14"/>
    </row>
    <row r="27276" spans="7:7">
      <c r="G27276" s="14"/>
    </row>
    <row r="27277" spans="7:7">
      <c r="G27277" s="14"/>
    </row>
    <row r="27278" spans="7:7">
      <c r="G27278" s="14"/>
    </row>
    <row r="27279" spans="7:7">
      <c r="G27279" s="14"/>
    </row>
    <row r="27280" spans="7:7">
      <c r="G27280" s="14"/>
    </row>
    <row r="27281" spans="7:7">
      <c r="G27281" s="14"/>
    </row>
    <row r="27282" spans="7:7">
      <c r="G27282" s="14"/>
    </row>
    <row r="27283" spans="7:7">
      <c r="G27283" s="14"/>
    </row>
    <row r="27284" spans="7:7">
      <c r="G27284" s="14"/>
    </row>
    <row r="27285" spans="7:7">
      <c r="G27285" s="14"/>
    </row>
    <row r="27286" spans="7:7">
      <c r="G27286" s="14"/>
    </row>
    <row r="27287" spans="7:7">
      <c r="G27287" s="14"/>
    </row>
    <row r="27288" spans="7:7">
      <c r="G27288" s="14"/>
    </row>
    <row r="27289" spans="7:7">
      <c r="G27289" s="14"/>
    </row>
    <row r="27290" spans="7:7">
      <c r="G27290" s="14"/>
    </row>
    <row r="27291" spans="7:7">
      <c r="G27291" s="14"/>
    </row>
    <row r="27292" spans="7:7">
      <c r="G27292" s="14"/>
    </row>
    <row r="27293" spans="7:7">
      <c r="G27293" s="14"/>
    </row>
    <row r="27294" spans="7:7">
      <c r="G27294" s="14"/>
    </row>
    <row r="27295" spans="7:7">
      <c r="G27295" s="14"/>
    </row>
    <row r="27296" spans="7:7">
      <c r="G27296" s="14"/>
    </row>
    <row r="27297" spans="7:7">
      <c r="G27297" s="14"/>
    </row>
    <row r="27298" spans="7:7">
      <c r="G27298" s="14"/>
    </row>
    <row r="27299" spans="7:7">
      <c r="G27299" s="14"/>
    </row>
    <row r="27300" spans="7:7">
      <c r="G27300" s="14"/>
    </row>
    <row r="27301" spans="7:7">
      <c r="G27301" s="14"/>
    </row>
    <row r="27302" spans="7:7">
      <c r="G27302" s="14"/>
    </row>
    <row r="27303" spans="7:7">
      <c r="G27303" s="14"/>
    </row>
    <row r="27304" spans="7:7">
      <c r="G27304" s="14"/>
    </row>
    <row r="27305" spans="7:7">
      <c r="G27305" s="14"/>
    </row>
    <row r="27306" spans="7:7">
      <c r="G27306" s="14"/>
    </row>
    <row r="27307" spans="7:7">
      <c r="G27307" s="14"/>
    </row>
    <row r="27308" spans="7:7">
      <c r="G27308" s="14"/>
    </row>
    <row r="27309" spans="7:7">
      <c r="G27309" s="14"/>
    </row>
    <row r="27310" spans="7:7">
      <c r="G27310" s="14"/>
    </row>
    <row r="27311" spans="7:7">
      <c r="G27311" s="14"/>
    </row>
    <row r="27312" spans="7:7">
      <c r="G27312" s="14"/>
    </row>
    <row r="27313" spans="7:7">
      <c r="G27313" s="14"/>
    </row>
    <row r="27314" spans="7:7">
      <c r="G27314" s="14"/>
    </row>
    <row r="27315" spans="7:7">
      <c r="G27315" s="14"/>
    </row>
    <row r="27316" spans="7:7">
      <c r="G27316" s="14"/>
    </row>
    <row r="27317" spans="7:7">
      <c r="G27317" s="14"/>
    </row>
    <row r="27318" spans="7:7">
      <c r="G27318" s="14"/>
    </row>
    <row r="27319" spans="7:7">
      <c r="G27319" s="14"/>
    </row>
    <row r="27320" spans="7:7">
      <c r="G27320" s="14"/>
    </row>
    <row r="27321" spans="7:7">
      <c r="G27321" s="14"/>
    </row>
    <row r="27322" spans="7:7">
      <c r="G27322" s="14"/>
    </row>
    <row r="27323" spans="7:7">
      <c r="G27323" s="14"/>
    </row>
    <row r="27324" spans="7:7">
      <c r="G27324" s="14"/>
    </row>
    <row r="27325" spans="7:7">
      <c r="G27325" s="14"/>
    </row>
    <row r="27326" spans="7:7">
      <c r="G27326" s="14"/>
    </row>
    <row r="27327" spans="7:7">
      <c r="G27327" s="14"/>
    </row>
    <row r="27328" spans="7:7">
      <c r="G27328" s="14"/>
    </row>
    <row r="27329" spans="7:7">
      <c r="G27329" s="14"/>
    </row>
    <row r="27330" spans="7:7">
      <c r="G27330" s="14"/>
    </row>
    <row r="27331" spans="7:7">
      <c r="G27331" s="14"/>
    </row>
    <row r="27332" spans="7:7">
      <c r="G27332" s="14"/>
    </row>
    <row r="27333" spans="7:7">
      <c r="G27333" s="14"/>
    </row>
    <row r="27334" spans="7:7">
      <c r="G27334" s="14"/>
    </row>
    <row r="27335" spans="7:7">
      <c r="G27335" s="14"/>
    </row>
    <row r="27336" spans="7:7">
      <c r="G27336" s="14"/>
    </row>
    <row r="27337" spans="7:7">
      <c r="G27337" s="14"/>
    </row>
    <row r="27338" spans="7:7">
      <c r="G27338" s="14"/>
    </row>
    <row r="27339" spans="7:7">
      <c r="G27339" s="14"/>
    </row>
    <row r="27340" spans="7:7">
      <c r="G27340" s="14"/>
    </row>
    <row r="27341" spans="7:7">
      <c r="G27341" s="14"/>
    </row>
    <row r="27342" spans="7:7">
      <c r="G27342" s="14"/>
    </row>
    <row r="27343" spans="7:7">
      <c r="G27343" s="14"/>
    </row>
    <row r="27344" spans="7:7">
      <c r="G27344" s="14"/>
    </row>
    <row r="27345" spans="7:7">
      <c r="G27345" s="14"/>
    </row>
    <row r="27346" spans="7:7">
      <c r="G27346" s="14"/>
    </row>
    <row r="27347" spans="7:7">
      <c r="G27347" s="14"/>
    </row>
    <row r="27348" spans="7:7">
      <c r="G27348" s="14"/>
    </row>
    <row r="27349" spans="7:7">
      <c r="G27349" s="14"/>
    </row>
    <row r="27350" spans="7:7">
      <c r="G27350" s="14"/>
    </row>
    <row r="27351" spans="7:7">
      <c r="G27351" s="14"/>
    </row>
    <row r="27352" spans="7:7">
      <c r="G27352" s="14"/>
    </row>
    <row r="27353" spans="7:7">
      <c r="G27353" s="14"/>
    </row>
    <row r="27354" spans="7:7">
      <c r="G27354" s="14"/>
    </row>
    <row r="27355" spans="7:7">
      <c r="G27355" s="14"/>
    </row>
    <row r="27356" spans="7:7">
      <c r="G27356" s="14"/>
    </row>
    <row r="27357" spans="7:7">
      <c r="G27357" s="14"/>
    </row>
    <row r="27358" spans="7:7">
      <c r="G27358" s="14"/>
    </row>
    <row r="27359" spans="7:7">
      <c r="G27359" s="14"/>
    </row>
    <row r="27360" spans="7:7">
      <c r="G27360" s="14"/>
    </row>
    <row r="27361" spans="7:7">
      <c r="G27361" s="14"/>
    </row>
    <row r="27362" spans="7:7">
      <c r="G27362" s="14"/>
    </row>
    <row r="27363" spans="7:7">
      <c r="G27363" s="14"/>
    </row>
    <row r="27364" spans="7:7">
      <c r="G27364" s="14"/>
    </row>
    <row r="27365" spans="7:7">
      <c r="G27365" s="14"/>
    </row>
    <row r="27366" spans="7:7">
      <c r="G27366" s="14"/>
    </row>
    <row r="27367" spans="7:7">
      <c r="G27367" s="14"/>
    </row>
    <row r="27368" spans="7:7">
      <c r="G27368" s="14"/>
    </row>
    <row r="27369" spans="7:7">
      <c r="G27369" s="14"/>
    </row>
    <row r="27370" spans="7:7">
      <c r="G27370" s="14"/>
    </row>
    <row r="27371" spans="7:7">
      <c r="G27371" s="14"/>
    </row>
    <row r="27372" spans="7:7">
      <c r="G27372" s="14"/>
    </row>
    <row r="27373" spans="7:7">
      <c r="G27373" s="14"/>
    </row>
    <row r="27374" spans="7:7">
      <c r="G27374" s="14"/>
    </row>
    <row r="27375" spans="7:7">
      <c r="G27375" s="14"/>
    </row>
    <row r="27376" spans="7:7">
      <c r="G27376" s="14"/>
    </row>
    <row r="27377" spans="7:7">
      <c r="G27377" s="14"/>
    </row>
    <row r="27378" spans="7:7">
      <c r="G27378" s="14"/>
    </row>
    <row r="27379" spans="7:7">
      <c r="G27379" s="14"/>
    </row>
    <row r="27380" spans="7:7">
      <c r="G27380" s="14"/>
    </row>
    <row r="27381" spans="7:7">
      <c r="G27381" s="14"/>
    </row>
    <row r="27382" spans="7:7">
      <c r="G27382" s="14"/>
    </row>
    <row r="27383" spans="7:7">
      <c r="G27383" s="14"/>
    </row>
    <row r="27384" spans="7:7">
      <c r="G27384" s="14"/>
    </row>
    <row r="27385" spans="7:7">
      <c r="G27385" s="14"/>
    </row>
    <row r="27386" spans="7:7">
      <c r="G27386" s="14"/>
    </row>
    <row r="27387" spans="7:7">
      <c r="G27387" s="14"/>
    </row>
    <row r="27388" spans="7:7">
      <c r="G27388" s="14"/>
    </row>
    <row r="27389" spans="7:7">
      <c r="G27389" s="14"/>
    </row>
    <row r="27390" spans="7:7">
      <c r="G27390" s="14"/>
    </row>
    <row r="27391" spans="7:7">
      <c r="G27391" s="14"/>
    </row>
    <row r="27392" spans="7:7">
      <c r="G27392" s="14"/>
    </row>
    <row r="27393" spans="7:7">
      <c r="G27393" s="14"/>
    </row>
    <row r="27394" spans="7:7">
      <c r="G27394" s="14"/>
    </row>
    <row r="27395" spans="7:7">
      <c r="G27395" s="14"/>
    </row>
    <row r="27396" spans="7:7">
      <c r="G27396" s="14"/>
    </row>
    <row r="27397" spans="7:7">
      <c r="G27397" s="14"/>
    </row>
    <row r="27398" spans="7:7">
      <c r="G27398" s="14"/>
    </row>
    <row r="27399" spans="7:7">
      <c r="G27399" s="14"/>
    </row>
    <row r="27400" spans="7:7">
      <c r="G27400" s="14"/>
    </row>
    <row r="27401" spans="7:7">
      <c r="G27401" s="14"/>
    </row>
    <row r="27402" spans="7:7">
      <c r="G27402" s="14"/>
    </row>
    <row r="27403" spans="7:7">
      <c r="G27403" s="14"/>
    </row>
    <row r="27404" spans="7:7">
      <c r="G27404" s="14"/>
    </row>
    <row r="27405" spans="7:7">
      <c r="G27405" s="14"/>
    </row>
    <row r="27406" spans="7:7">
      <c r="G27406" s="14"/>
    </row>
    <row r="27407" spans="7:7">
      <c r="G27407" s="14"/>
    </row>
    <row r="27408" spans="7:7">
      <c r="G27408" s="14"/>
    </row>
    <row r="27409" spans="7:7">
      <c r="G27409" s="14"/>
    </row>
    <row r="27410" spans="7:7">
      <c r="G27410" s="14"/>
    </row>
    <row r="27411" spans="7:7">
      <c r="G27411" s="14"/>
    </row>
    <row r="27412" spans="7:7">
      <c r="G27412" s="14"/>
    </row>
    <row r="27413" spans="7:7">
      <c r="G27413" s="14"/>
    </row>
    <row r="27414" spans="7:7">
      <c r="G27414" s="14"/>
    </row>
    <row r="27415" spans="7:7">
      <c r="G27415" s="14"/>
    </row>
    <row r="27416" spans="7:7">
      <c r="G27416" s="14"/>
    </row>
    <row r="27417" spans="7:7">
      <c r="G27417" s="14"/>
    </row>
    <row r="27418" spans="7:7">
      <c r="G27418" s="14"/>
    </row>
    <row r="27419" spans="7:7">
      <c r="G27419" s="14"/>
    </row>
    <row r="27420" spans="7:7">
      <c r="G27420" s="14"/>
    </row>
    <row r="27421" spans="7:7">
      <c r="G27421" s="14"/>
    </row>
    <row r="27422" spans="7:7">
      <c r="G27422" s="14"/>
    </row>
    <row r="27423" spans="7:7">
      <c r="G27423" s="14"/>
    </row>
    <row r="27424" spans="7:7">
      <c r="G27424" s="14"/>
    </row>
    <row r="27425" spans="7:7">
      <c r="G27425" s="14"/>
    </row>
    <row r="27426" spans="7:7">
      <c r="G27426" s="14"/>
    </row>
    <row r="27427" spans="7:7">
      <c r="G27427" s="14"/>
    </row>
    <row r="27428" spans="7:7">
      <c r="G27428" s="14"/>
    </row>
    <row r="27429" spans="7:7">
      <c r="G27429" s="14"/>
    </row>
    <row r="27430" spans="7:7">
      <c r="G27430" s="14"/>
    </row>
    <row r="27431" spans="7:7">
      <c r="G27431" s="14"/>
    </row>
    <row r="27432" spans="7:7">
      <c r="G27432" s="14"/>
    </row>
    <row r="27433" spans="7:7">
      <c r="G27433" s="14"/>
    </row>
    <row r="27434" spans="7:7">
      <c r="G27434" s="14"/>
    </row>
    <row r="27435" spans="7:7">
      <c r="G27435" s="14"/>
    </row>
    <row r="27436" spans="7:7">
      <c r="G27436" s="14"/>
    </row>
    <row r="27437" spans="7:7">
      <c r="G27437" s="14"/>
    </row>
    <row r="27438" spans="7:7">
      <c r="G27438" s="14"/>
    </row>
    <row r="27439" spans="7:7">
      <c r="G27439" s="14"/>
    </row>
    <row r="27440" spans="7:7">
      <c r="G27440" s="14"/>
    </row>
    <row r="27441" spans="7:7">
      <c r="G27441" s="14"/>
    </row>
    <row r="27442" spans="7:7">
      <c r="G27442" s="14"/>
    </row>
    <row r="27443" spans="7:7">
      <c r="G27443" s="14"/>
    </row>
    <row r="27444" spans="7:7">
      <c r="G27444" s="14"/>
    </row>
    <row r="27445" spans="7:7">
      <c r="G27445" s="14"/>
    </row>
    <row r="27446" spans="7:7">
      <c r="G27446" s="14"/>
    </row>
    <row r="27447" spans="7:7">
      <c r="G27447" s="14"/>
    </row>
    <row r="27448" spans="7:7">
      <c r="G27448" s="14"/>
    </row>
    <row r="27449" spans="7:7">
      <c r="G27449" s="14"/>
    </row>
    <row r="27450" spans="7:7">
      <c r="G27450" s="14"/>
    </row>
    <row r="27451" spans="7:7">
      <c r="G27451" s="14"/>
    </row>
    <row r="27452" spans="7:7">
      <c r="G27452" s="14"/>
    </row>
    <row r="27453" spans="7:7">
      <c r="G27453" s="14"/>
    </row>
    <row r="27454" spans="7:7">
      <c r="G27454" s="14"/>
    </row>
    <row r="27455" spans="7:7">
      <c r="G27455" s="14"/>
    </row>
    <row r="27456" spans="7:7">
      <c r="G27456" s="14"/>
    </row>
    <row r="27457" spans="7:7">
      <c r="G27457" s="14"/>
    </row>
    <row r="27458" spans="7:7">
      <c r="G27458" s="14"/>
    </row>
    <row r="27459" spans="7:7">
      <c r="G27459" s="14"/>
    </row>
    <row r="27460" spans="7:7">
      <c r="G27460" s="14"/>
    </row>
    <row r="27461" spans="7:7">
      <c r="G27461" s="14"/>
    </row>
    <row r="27462" spans="7:7">
      <c r="G27462" s="14"/>
    </row>
    <row r="27463" spans="7:7">
      <c r="G27463" s="14"/>
    </row>
    <row r="27464" spans="7:7">
      <c r="G27464" s="14"/>
    </row>
    <row r="27465" spans="7:7">
      <c r="G27465" s="14"/>
    </row>
    <row r="27466" spans="7:7">
      <c r="G27466" s="14"/>
    </row>
    <row r="27467" spans="7:7">
      <c r="G27467" s="14"/>
    </row>
    <row r="27468" spans="7:7">
      <c r="G27468" s="14"/>
    </row>
    <row r="27469" spans="7:7">
      <c r="G27469" s="14"/>
    </row>
    <row r="27470" spans="7:7">
      <c r="G27470" s="14"/>
    </row>
    <row r="27471" spans="7:7">
      <c r="G27471" s="14"/>
    </row>
    <row r="27472" spans="7:7">
      <c r="G27472" s="14"/>
    </row>
    <row r="27473" spans="7:7">
      <c r="G27473" s="14"/>
    </row>
    <row r="27474" spans="7:7">
      <c r="G27474" s="14"/>
    </row>
    <row r="27475" spans="7:7">
      <c r="G27475" s="14"/>
    </row>
    <row r="27476" spans="7:7">
      <c r="G27476" s="14"/>
    </row>
    <row r="27477" spans="7:7">
      <c r="G27477" s="14"/>
    </row>
    <row r="27478" spans="7:7">
      <c r="G27478" s="14"/>
    </row>
    <row r="27479" spans="7:7">
      <c r="G27479" s="14"/>
    </row>
    <row r="27480" spans="7:7">
      <c r="G27480" s="14"/>
    </row>
    <row r="27481" spans="7:7">
      <c r="G27481" s="14"/>
    </row>
    <row r="27482" spans="7:7">
      <c r="G27482" s="14"/>
    </row>
    <row r="27483" spans="7:7">
      <c r="G27483" s="14"/>
    </row>
    <row r="27484" spans="7:7">
      <c r="G27484" s="14"/>
    </row>
    <row r="27485" spans="7:7">
      <c r="G27485" s="14"/>
    </row>
    <row r="27486" spans="7:7">
      <c r="G27486" s="14"/>
    </row>
    <row r="27487" spans="7:7">
      <c r="G27487" s="14"/>
    </row>
    <row r="27488" spans="7:7">
      <c r="G27488" s="14"/>
    </row>
    <row r="27489" spans="7:7">
      <c r="G27489" s="14"/>
    </row>
    <row r="27490" spans="7:7">
      <c r="G27490" s="14"/>
    </row>
    <row r="27491" spans="7:7">
      <c r="G27491" s="14"/>
    </row>
    <row r="27492" spans="7:7">
      <c r="G27492" s="14"/>
    </row>
    <row r="27493" spans="7:7">
      <c r="G27493" s="14"/>
    </row>
    <row r="27494" spans="7:7">
      <c r="G27494" s="14"/>
    </row>
    <row r="27495" spans="7:7">
      <c r="G27495" s="14"/>
    </row>
    <row r="27496" spans="7:7">
      <c r="G27496" s="14"/>
    </row>
    <row r="27497" spans="7:7">
      <c r="G27497" s="14"/>
    </row>
    <row r="27498" spans="7:7">
      <c r="G27498" s="14"/>
    </row>
    <row r="27499" spans="7:7">
      <c r="G27499" s="14"/>
    </row>
    <row r="27500" spans="7:7">
      <c r="G27500" s="14"/>
    </row>
    <row r="27501" spans="7:7">
      <c r="G27501" s="14"/>
    </row>
    <row r="27502" spans="7:7">
      <c r="G27502" s="14"/>
    </row>
    <row r="27503" spans="7:7">
      <c r="G27503" s="14"/>
    </row>
    <row r="27504" spans="7:7">
      <c r="G27504" s="14"/>
    </row>
    <row r="27505" spans="7:7">
      <c r="G27505" s="14"/>
    </row>
    <row r="27506" spans="7:7">
      <c r="G27506" s="14"/>
    </row>
    <row r="27507" spans="7:7">
      <c r="G27507" s="14"/>
    </row>
    <row r="27508" spans="7:7">
      <c r="G27508" s="14"/>
    </row>
    <row r="27509" spans="7:7">
      <c r="G27509" s="14"/>
    </row>
    <row r="27510" spans="7:7">
      <c r="G27510" s="14"/>
    </row>
    <row r="27511" spans="7:7">
      <c r="G27511" s="14"/>
    </row>
    <row r="27512" spans="7:7">
      <c r="G27512" s="14"/>
    </row>
    <row r="27513" spans="7:7">
      <c r="G27513" s="14"/>
    </row>
    <row r="27514" spans="7:7">
      <c r="G27514" s="14"/>
    </row>
    <row r="27515" spans="7:7">
      <c r="G27515" s="14"/>
    </row>
    <row r="27516" spans="7:7">
      <c r="G27516" s="14"/>
    </row>
    <row r="27517" spans="7:7">
      <c r="G27517" s="14"/>
    </row>
    <row r="27518" spans="7:7">
      <c r="G27518" s="14"/>
    </row>
    <row r="27519" spans="7:7">
      <c r="G27519" s="14"/>
    </row>
    <row r="27520" spans="7:7">
      <c r="G27520" s="14"/>
    </row>
    <row r="27521" spans="7:7">
      <c r="G27521" s="14"/>
    </row>
    <row r="27522" spans="7:7">
      <c r="G27522" s="14"/>
    </row>
    <row r="27523" spans="7:7">
      <c r="G27523" s="14"/>
    </row>
    <row r="27524" spans="7:7">
      <c r="G27524" s="14"/>
    </row>
    <row r="27525" spans="7:7">
      <c r="G27525" s="14"/>
    </row>
    <row r="27526" spans="7:7">
      <c r="G27526" s="14"/>
    </row>
    <row r="27527" spans="7:7">
      <c r="G27527" s="14"/>
    </row>
    <row r="27528" spans="7:7">
      <c r="G27528" s="14"/>
    </row>
    <row r="27529" spans="7:7">
      <c r="G27529" s="14"/>
    </row>
    <row r="27530" spans="7:7">
      <c r="G27530" s="14"/>
    </row>
    <row r="27531" spans="7:7">
      <c r="G27531" s="14"/>
    </row>
    <row r="27532" spans="7:7">
      <c r="G27532" s="14"/>
    </row>
    <row r="27533" spans="7:7">
      <c r="G27533" s="14"/>
    </row>
    <row r="27534" spans="7:7">
      <c r="G27534" s="14"/>
    </row>
    <row r="27535" spans="7:7">
      <c r="G27535" s="14"/>
    </row>
    <row r="27536" spans="7:7">
      <c r="G27536" s="14"/>
    </row>
    <row r="27537" spans="7:7">
      <c r="G27537" s="14"/>
    </row>
    <row r="27538" spans="7:7">
      <c r="G27538" s="14"/>
    </row>
    <row r="27539" spans="7:7">
      <c r="G27539" s="14"/>
    </row>
    <row r="27540" spans="7:7">
      <c r="G27540" s="14"/>
    </row>
    <row r="27541" spans="7:7">
      <c r="G27541" s="14"/>
    </row>
    <row r="27542" spans="7:7">
      <c r="G27542" s="14"/>
    </row>
    <row r="27543" spans="7:7">
      <c r="G27543" s="14"/>
    </row>
    <row r="27544" spans="7:7">
      <c r="G27544" s="14"/>
    </row>
    <row r="27545" spans="7:7">
      <c r="G27545" s="14"/>
    </row>
    <row r="27546" spans="7:7">
      <c r="G27546" s="14"/>
    </row>
    <row r="27547" spans="7:7">
      <c r="G27547" s="14"/>
    </row>
    <row r="27548" spans="7:7">
      <c r="G27548" s="14"/>
    </row>
    <row r="27549" spans="7:7">
      <c r="G27549" s="14"/>
    </row>
    <row r="27550" spans="7:7">
      <c r="G27550" s="14"/>
    </row>
    <row r="27551" spans="7:7">
      <c r="G27551" s="14"/>
    </row>
    <row r="27552" spans="7:7">
      <c r="G27552" s="14"/>
    </row>
    <row r="27553" spans="7:7">
      <c r="G27553" s="14"/>
    </row>
    <row r="27554" spans="7:7">
      <c r="G27554" s="14"/>
    </row>
    <row r="27555" spans="7:7">
      <c r="G27555" s="14"/>
    </row>
    <row r="27556" spans="7:7">
      <c r="G27556" s="14"/>
    </row>
    <row r="27557" spans="7:7">
      <c r="G27557" s="14"/>
    </row>
    <row r="27558" spans="7:7">
      <c r="G27558" s="14"/>
    </row>
    <row r="27559" spans="7:7">
      <c r="G27559" s="14"/>
    </row>
    <row r="27560" spans="7:7">
      <c r="G27560" s="14"/>
    </row>
    <row r="27561" spans="7:7">
      <c r="G27561" s="14"/>
    </row>
    <row r="27562" spans="7:7">
      <c r="G27562" s="14"/>
    </row>
    <row r="27563" spans="7:7">
      <c r="G27563" s="14"/>
    </row>
    <row r="27564" spans="7:7">
      <c r="G27564" s="14"/>
    </row>
    <row r="27565" spans="7:7">
      <c r="G27565" s="14"/>
    </row>
    <row r="27566" spans="7:7">
      <c r="G27566" s="14"/>
    </row>
    <row r="27567" spans="7:7">
      <c r="G27567" s="14"/>
    </row>
    <row r="27568" spans="7:7">
      <c r="G27568" s="14"/>
    </row>
    <row r="27569" spans="7:7">
      <c r="G27569" s="14"/>
    </row>
    <row r="27570" spans="7:7">
      <c r="G27570" s="14"/>
    </row>
    <row r="27571" spans="7:7">
      <c r="G27571" s="14"/>
    </row>
    <row r="27572" spans="7:7">
      <c r="G27572" s="14"/>
    </row>
    <row r="27573" spans="7:7">
      <c r="G27573" s="14"/>
    </row>
    <row r="27574" spans="7:7">
      <c r="G27574" s="14"/>
    </row>
    <row r="27575" spans="7:7">
      <c r="G27575" s="14"/>
    </row>
    <row r="27576" spans="7:7">
      <c r="G27576" s="14"/>
    </row>
    <row r="27577" spans="7:7">
      <c r="G27577" s="14"/>
    </row>
    <row r="27578" spans="7:7">
      <c r="G27578" s="14"/>
    </row>
    <row r="27579" spans="7:7">
      <c r="G27579" s="14"/>
    </row>
    <row r="27580" spans="7:7">
      <c r="G27580" s="14"/>
    </row>
    <row r="27581" spans="7:7">
      <c r="G27581" s="14"/>
    </row>
    <row r="27582" spans="7:7">
      <c r="G27582" s="14"/>
    </row>
    <row r="27583" spans="7:7">
      <c r="G27583" s="14"/>
    </row>
    <row r="27584" spans="7:7">
      <c r="G27584" s="14"/>
    </row>
    <row r="27585" spans="7:7">
      <c r="G27585" s="14"/>
    </row>
    <row r="27586" spans="7:7">
      <c r="G27586" s="14"/>
    </row>
    <row r="27587" spans="7:7">
      <c r="G27587" s="14"/>
    </row>
    <row r="27588" spans="7:7">
      <c r="G27588" s="14"/>
    </row>
    <row r="27589" spans="7:7">
      <c r="G27589" s="14"/>
    </row>
    <row r="27590" spans="7:7">
      <c r="G27590" s="14"/>
    </row>
    <row r="27591" spans="7:7">
      <c r="G27591" s="14"/>
    </row>
    <row r="27592" spans="7:7">
      <c r="G27592" s="14"/>
    </row>
    <row r="27593" spans="7:7">
      <c r="G27593" s="14"/>
    </row>
    <row r="27594" spans="7:7">
      <c r="G27594" s="14"/>
    </row>
    <row r="27595" spans="7:7">
      <c r="G27595" s="14"/>
    </row>
    <row r="27596" spans="7:7">
      <c r="G27596" s="14"/>
    </row>
    <row r="27597" spans="7:7">
      <c r="G27597" s="14"/>
    </row>
    <row r="27598" spans="7:7">
      <c r="G27598" s="14"/>
    </row>
    <row r="27599" spans="7:7">
      <c r="G27599" s="14"/>
    </row>
    <row r="27600" spans="7:7">
      <c r="G27600" s="14"/>
    </row>
    <row r="27601" spans="7:7">
      <c r="G27601" s="14"/>
    </row>
    <row r="27602" spans="7:7">
      <c r="G27602" s="14"/>
    </row>
    <row r="27603" spans="7:7">
      <c r="G27603" s="14"/>
    </row>
    <row r="27604" spans="7:7">
      <c r="G27604" s="14"/>
    </row>
    <row r="27605" spans="7:7">
      <c r="G27605" s="14"/>
    </row>
    <row r="27606" spans="7:7">
      <c r="G27606" s="14"/>
    </row>
    <row r="27607" spans="7:7">
      <c r="G27607" s="14"/>
    </row>
    <row r="27608" spans="7:7">
      <c r="G27608" s="14"/>
    </row>
    <row r="27609" spans="7:7">
      <c r="G27609" s="14"/>
    </row>
    <row r="27610" spans="7:7">
      <c r="G27610" s="14"/>
    </row>
    <row r="27611" spans="7:7">
      <c r="G27611" s="14"/>
    </row>
    <row r="27612" spans="7:7">
      <c r="G27612" s="14"/>
    </row>
    <row r="27613" spans="7:7">
      <c r="G27613" s="14"/>
    </row>
    <row r="27614" spans="7:7">
      <c r="G27614" s="14"/>
    </row>
    <row r="27615" spans="7:7">
      <c r="G27615" s="14"/>
    </row>
    <row r="27616" spans="7:7">
      <c r="G27616" s="14"/>
    </row>
    <row r="27617" spans="7:7">
      <c r="G27617" s="14"/>
    </row>
    <row r="27618" spans="7:7">
      <c r="G27618" s="14"/>
    </row>
    <row r="27619" spans="7:7">
      <c r="G27619" s="14"/>
    </row>
    <row r="27620" spans="7:7">
      <c r="G27620" s="14"/>
    </row>
    <row r="27621" spans="7:7">
      <c r="G27621" s="14"/>
    </row>
    <row r="27622" spans="7:7">
      <c r="G27622" s="14"/>
    </row>
    <row r="27623" spans="7:7">
      <c r="G27623" s="14"/>
    </row>
    <row r="27624" spans="7:7">
      <c r="G27624" s="14"/>
    </row>
    <row r="27625" spans="7:7">
      <c r="G27625" s="14"/>
    </row>
    <row r="27626" spans="7:7">
      <c r="G27626" s="14"/>
    </row>
    <row r="27627" spans="7:7">
      <c r="G27627" s="14"/>
    </row>
    <row r="27628" spans="7:7">
      <c r="G27628" s="14"/>
    </row>
    <row r="27629" spans="7:7">
      <c r="G27629" s="14"/>
    </row>
    <row r="27630" spans="7:7">
      <c r="G27630" s="14"/>
    </row>
    <row r="27631" spans="7:7">
      <c r="G27631" s="14"/>
    </row>
    <row r="27632" spans="7:7">
      <c r="G27632" s="14"/>
    </row>
    <row r="27633" spans="7:7">
      <c r="G27633" s="14"/>
    </row>
    <row r="27634" spans="7:7">
      <c r="G27634" s="14"/>
    </row>
    <row r="27635" spans="7:7">
      <c r="G27635" s="14"/>
    </row>
    <row r="27636" spans="7:7">
      <c r="G27636" s="14"/>
    </row>
    <row r="27637" spans="7:7">
      <c r="G27637" s="14"/>
    </row>
    <row r="27638" spans="7:7">
      <c r="G27638" s="14"/>
    </row>
    <row r="27639" spans="7:7">
      <c r="G27639" s="14"/>
    </row>
    <row r="27640" spans="7:7">
      <c r="G27640" s="14"/>
    </row>
    <row r="27641" spans="7:7">
      <c r="G27641" s="14"/>
    </row>
    <row r="27642" spans="7:7">
      <c r="G27642" s="14"/>
    </row>
    <row r="27643" spans="7:7">
      <c r="G27643" s="14"/>
    </row>
    <row r="27644" spans="7:7">
      <c r="G27644" s="14"/>
    </row>
    <row r="27645" spans="7:7">
      <c r="G27645" s="14"/>
    </row>
    <row r="27646" spans="7:7">
      <c r="G27646" s="14"/>
    </row>
    <row r="27647" spans="7:7">
      <c r="G27647" s="14"/>
    </row>
    <row r="27648" spans="7:7">
      <c r="G27648" s="14"/>
    </row>
    <row r="27649" spans="7:7">
      <c r="G27649" s="14"/>
    </row>
    <row r="27650" spans="7:7">
      <c r="G27650" s="14"/>
    </row>
    <row r="27651" spans="7:7">
      <c r="G27651" s="14"/>
    </row>
    <row r="27652" spans="7:7">
      <c r="G27652" s="14"/>
    </row>
    <row r="27653" spans="7:7">
      <c r="G27653" s="14"/>
    </row>
    <row r="27654" spans="7:7">
      <c r="G27654" s="14"/>
    </row>
    <row r="27655" spans="7:7">
      <c r="G27655" s="14"/>
    </row>
    <row r="27656" spans="7:7">
      <c r="G27656" s="14"/>
    </row>
    <row r="27657" spans="7:7">
      <c r="G27657" s="14"/>
    </row>
    <row r="27658" spans="7:7">
      <c r="G27658" s="14"/>
    </row>
    <row r="27659" spans="7:7">
      <c r="G27659" s="14"/>
    </row>
    <row r="27660" spans="7:7">
      <c r="G27660" s="14"/>
    </row>
    <row r="27661" spans="7:7">
      <c r="G27661" s="14"/>
    </row>
    <row r="27662" spans="7:7">
      <c r="G27662" s="14"/>
    </row>
    <row r="27663" spans="7:7">
      <c r="G27663" s="14"/>
    </row>
    <row r="27664" spans="7:7">
      <c r="G27664" s="14"/>
    </row>
    <row r="27665" spans="7:7">
      <c r="G27665" s="14"/>
    </row>
    <row r="27666" spans="7:7">
      <c r="G27666" s="14"/>
    </row>
    <row r="27667" spans="7:7">
      <c r="G27667" s="14"/>
    </row>
    <row r="27668" spans="7:7">
      <c r="G27668" s="14"/>
    </row>
    <row r="27669" spans="7:7">
      <c r="G27669" s="14"/>
    </row>
    <row r="27670" spans="7:7">
      <c r="G27670" s="14"/>
    </row>
    <row r="27671" spans="7:7">
      <c r="G27671" s="14"/>
    </row>
    <row r="27672" spans="7:7">
      <c r="G27672" s="14"/>
    </row>
    <row r="27673" spans="7:7">
      <c r="G27673" s="14"/>
    </row>
    <row r="27674" spans="7:7">
      <c r="G27674" s="14"/>
    </row>
    <row r="27675" spans="7:7">
      <c r="G27675" s="14"/>
    </row>
    <row r="27676" spans="7:7">
      <c r="G27676" s="14"/>
    </row>
    <row r="27677" spans="7:7">
      <c r="G27677" s="14"/>
    </row>
    <row r="27678" spans="7:7">
      <c r="G27678" s="14"/>
    </row>
    <row r="27679" spans="7:7">
      <c r="G27679" s="14"/>
    </row>
    <row r="27680" spans="7:7">
      <c r="G27680" s="14"/>
    </row>
    <row r="27681" spans="7:7">
      <c r="G27681" s="14"/>
    </row>
    <row r="27682" spans="7:7">
      <c r="G27682" s="14"/>
    </row>
    <row r="27683" spans="7:7">
      <c r="G27683" s="14"/>
    </row>
    <row r="27684" spans="7:7">
      <c r="G27684" s="14"/>
    </row>
    <row r="27685" spans="7:7">
      <c r="G27685" s="14"/>
    </row>
    <row r="27686" spans="7:7">
      <c r="G27686" s="14"/>
    </row>
    <row r="27687" spans="7:7">
      <c r="G27687" s="14"/>
    </row>
    <row r="27688" spans="7:7">
      <c r="G27688" s="14"/>
    </row>
    <row r="27689" spans="7:7">
      <c r="G27689" s="14"/>
    </row>
    <row r="27690" spans="7:7">
      <c r="G27690" s="14"/>
    </row>
    <row r="27691" spans="7:7">
      <c r="G27691" s="14"/>
    </row>
    <row r="27692" spans="7:7">
      <c r="G27692" s="14"/>
    </row>
    <row r="27693" spans="7:7">
      <c r="G27693" s="14"/>
    </row>
    <row r="27694" spans="7:7">
      <c r="G27694" s="14"/>
    </row>
    <row r="27695" spans="7:7">
      <c r="G27695" s="14"/>
    </row>
    <row r="27696" spans="7:7">
      <c r="G27696" s="14"/>
    </row>
    <row r="27697" spans="7:7">
      <c r="G27697" s="14"/>
    </row>
    <row r="27698" spans="7:7">
      <c r="G27698" s="14"/>
    </row>
    <row r="27699" spans="7:7">
      <c r="G27699" s="14"/>
    </row>
    <row r="27700" spans="7:7">
      <c r="G27700" s="14"/>
    </row>
    <row r="27701" spans="7:7">
      <c r="G27701" s="14"/>
    </row>
    <row r="27702" spans="7:7">
      <c r="G27702" s="14"/>
    </row>
    <row r="27703" spans="7:7">
      <c r="G27703" s="14"/>
    </row>
    <row r="27704" spans="7:7">
      <c r="G27704" s="14"/>
    </row>
    <row r="27705" spans="7:7">
      <c r="G27705" s="14"/>
    </row>
    <row r="27706" spans="7:7">
      <c r="G27706" s="14"/>
    </row>
    <row r="27707" spans="7:7">
      <c r="G27707" s="14"/>
    </row>
    <row r="27708" spans="7:7">
      <c r="G27708" s="14"/>
    </row>
    <row r="27709" spans="7:7">
      <c r="G27709" s="14"/>
    </row>
    <row r="27710" spans="7:7">
      <c r="G27710" s="14"/>
    </row>
    <row r="27711" spans="7:7">
      <c r="G27711" s="14"/>
    </row>
    <row r="27712" spans="7:7">
      <c r="G27712" s="14"/>
    </row>
    <row r="27713" spans="7:7">
      <c r="G27713" s="14"/>
    </row>
    <row r="27714" spans="7:7">
      <c r="G27714" s="14"/>
    </row>
    <row r="27715" spans="7:7">
      <c r="G27715" s="14"/>
    </row>
    <row r="27716" spans="7:7">
      <c r="G27716" s="14"/>
    </row>
    <row r="27717" spans="7:7">
      <c r="G27717" s="14"/>
    </row>
    <row r="27718" spans="7:7">
      <c r="G27718" s="14"/>
    </row>
    <row r="27719" spans="7:7">
      <c r="G27719" s="14"/>
    </row>
    <row r="27720" spans="7:7">
      <c r="G27720" s="14"/>
    </row>
    <row r="27721" spans="7:7">
      <c r="G27721" s="14"/>
    </row>
    <row r="27722" spans="7:7">
      <c r="G27722" s="14"/>
    </row>
    <row r="27723" spans="7:7">
      <c r="G27723" s="14"/>
    </row>
    <row r="27724" spans="7:7">
      <c r="G27724" s="14"/>
    </row>
    <row r="27725" spans="7:7">
      <c r="G27725" s="14"/>
    </row>
    <row r="27726" spans="7:7">
      <c r="G27726" s="14"/>
    </row>
    <row r="27727" spans="7:7">
      <c r="G27727" s="14"/>
    </row>
    <row r="27728" spans="7:7">
      <c r="G27728" s="14"/>
    </row>
    <row r="27729" spans="7:7">
      <c r="G27729" s="14"/>
    </row>
    <row r="27730" spans="7:7">
      <c r="G27730" s="14"/>
    </row>
    <row r="27731" spans="7:7">
      <c r="G27731" s="14"/>
    </row>
    <row r="27732" spans="7:7">
      <c r="G27732" s="14"/>
    </row>
    <row r="27733" spans="7:7">
      <c r="G27733" s="14"/>
    </row>
    <row r="27734" spans="7:7">
      <c r="G27734" s="14"/>
    </row>
    <row r="27735" spans="7:7">
      <c r="G27735" s="14"/>
    </row>
    <row r="27736" spans="7:7">
      <c r="G27736" s="14"/>
    </row>
    <row r="27737" spans="7:7">
      <c r="G27737" s="14"/>
    </row>
    <row r="27738" spans="7:7">
      <c r="G27738" s="14"/>
    </row>
    <row r="27739" spans="7:7">
      <c r="G27739" s="14"/>
    </row>
    <row r="27740" spans="7:7">
      <c r="G27740" s="14"/>
    </row>
    <row r="27741" spans="7:7">
      <c r="G27741" s="14"/>
    </row>
    <row r="27742" spans="7:7">
      <c r="G27742" s="14"/>
    </row>
    <row r="27743" spans="7:7">
      <c r="G27743" s="14"/>
    </row>
    <row r="27744" spans="7:7">
      <c r="G27744" s="14"/>
    </row>
    <row r="27745" spans="7:7">
      <c r="G27745" s="14"/>
    </row>
    <row r="27746" spans="7:7">
      <c r="G27746" s="14"/>
    </row>
    <row r="27747" spans="7:7">
      <c r="G27747" s="14"/>
    </row>
    <row r="27748" spans="7:7">
      <c r="G27748" s="14"/>
    </row>
    <row r="27749" spans="7:7">
      <c r="G27749" s="14"/>
    </row>
    <row r="27750" spans="7:7">
      <c r="G27750" s="14"/>
    </row>
    <row r="27751" spans="7:7">
      <c r="G27751" s="14"/>
    </row>
    <row r="27752" spans="7:7">
      <c r="G27752" s="14"/>
    </row>
    <row r="27753" spans="7:7">
      <c r="G27753" s="14"/>
    </row>
    <row r="27754" spans="7:7">
      <c r="G27754" s="14"/>
    </row>
    <row r="27755" spans="7:7">
      <c r="G27755" s="14"/>
    </row>
    <row r="27756" spans="7:7">
      <c r="G27756" s="14"/>
    </row>
    <row r="27757" spans="7:7">
      <c r="G27757" s="14"/>
    </row>
    <row r="27758" spans="7:7">
      <c r="G27758" s="14"/>
    </row>
    <row r="27759" spans="7:7">
      <c r="G27759" s="14"/>
    </row>
    <row r="27760" spans="7:7">
      <c r="G27760" s="14"/>
    </row>
    <row r="27761" spans="7:7">
      <c r="G27761" s="14"/>
    </row>
    <row r="27762" spans="7:7">
      <c r="G27762" s="14"/>
    </row>
    <row r="27763" spans="7:7">
      <c r="G27763" s="14"/>
    </row>
    <row r="27764" spans="7:7">
      <c r="G27764" s="14"/>
    </row>
    <row r="27765" spans="7:7">
      <c r="G27765" s="14"/>
    </row>
    <row r="27766" spans="7:7">
      <c r="G27766" s="14"/>
    </row>
    <row r="27767" spans="7:7">
      <c r="G27767" s="14"/>
    </row>
    <row r="27768" spans="7:7">
      <c r="G27768" s="14"/>
    </row>
    <row r="27769" spans="7:7">
      <c r="G27769" s="14"/>
    </row>
    <row r="27770" spans="7:7">
      <c r="G27770" s="14"/>
    </row>
    <row r="27771" spans="7:7">
      <c r="G27771" s="14"/>
    </row>
    <row r="27772" spans="7:7">
      <c r="G27772" s="14"/>
    </row>
    <row r="27773" spans="7:7">
      <c r="G27773" s="14"/>
    </row>
    <row r="27774" spans="7:7">
      <c r="G27774" s="14"/>
    </row>
    <row r="27775" spans="7:7">
      <c r="G27775" s="14"/>
    </row>
    <row r="27776" spans="7:7">
      <c r="G27776" s="14"/>
    </row>
    <row r="27777" spans="7:7">
      <c r="G27777" s="14"/>
    </row>
    <row r="27778" spans="7:7">
      <c r="G27778" s="14"/>
    </row>
    <row r="27779" spans="7:7">
      <c r="G27779" s="14"/>
    </row>
    <row r="27780" spans="7:7">
      <c r="G27780" s="14"/>
    </row>
    <row r="27781" spans="7:7">
      <c r="G27781" s="14"/>
    </row>
    <row r="27782" spans="7:7">
      <c r="G27782" s="14"/>
    </row>
    <row r="27783" spans="7:7">
      <c r="G27783" s="14"/>
    </row>
    <row r="27784" spans="7:7">
      <c r="G27784" s="14"/>
    </row>
    <row r="27785" spans="7:7">
      <c r="G27785" s="14"/>
    </row>
    <row r="27786" spans="7:7">
      <c r="G27786" s="14"/>
    </row>
    <row r="27787" spans="7:7">
      <c r="G27787" s="14"/>
    </row>
    <row r="27788" spans="7:7">
      <c r="G27788" s="14"/>
    </row>
    <row r="27789" spans="7:7">
      <c r="G27789" s="14"/>
    </row>
    <row r="27790" spans="7:7">
      <c r="G27790" s="14"/>
    </row>
    <row r="27791" spans="7:7">
      <c r="G27791" s="14"/>
    </row>
    <row r="27792" spans="7:7">
      <c r="G27792" s="14"/>
    </row>
    <row r="27793" spans="7:7">
      <c r="G27793" s="14"/>
    </row>
    <row r="27794" spans="7:7">
      <c r="G27794" s="14"/>
    </row>
    <row r="27795" spans="7:7">
      <c r="G27795" s="14"/>
    </row>
    <row r="27796" spans="7:7">
      <c r="G27796" s="14"/>
    </row>
    <row r="27797" spans="7:7">
      <c r="G27797" s="14"/>
    </row>
    <row r="27798" spans="7:7">
      <c r="G27798" s="14"/>
    </row>
    <row r="27799" spans="7:7">
      <c r="G27799" s="14"/>
    </row>
    <row r="27800" spans="7:7">
      <c r="G27800" s="14"/>
    </row>
    <row r="27801" spans="7:7">
      <c r="G27801" s="14"/>
    </row>
    <row r="27802" spans="7:7">
      <c r="G27802" s="14"/>
    </row>
    <row r="27803" spans="7:7">
      <c r="G27803" s="14"/>
    </row>
    <row r="27804" spans="7:7">
      <c r="G27804" s="14"/>
    </row>
    <row r="27805" spans="7:7">
      <c r="G27805" s="14"/>
    </row>
    <row r="27806" spans="7:7">
      <c r="G27806" s="14"/>
    </row>
    <row r="27807" spans="7:7">
      <c r="G27807" s="14"/>
    </row>
    <row r="27808" spans="7:7">
      <c r="G27808" s="14"/>
    </row>
    <row r="27809" spans="7:7">
      <c r="G27809" s="14"/>
    </row>
    <row r="27810" spans="7:7">
      <c r="G27810" s="14"/>
    </row>
    <row r="27811" spans="7:7">
      <c r="G27811" s="14"/>
    </row>
    <row r="27812" spans="7:7">
      <c r="G27812" s="14"/>
    </row>
    <row r="27813" spans="7:7">
      <c r="G27813" s="14"/>
    </row>
    <row r="27814" spans="7:7">
      <c r="G27814" s="14"/>
    </row>
    <row r="27815" spans="7:7">
      <c r="G27815" s="14"/>
    </row>
    <row r="27816" spans="7:7">
      <c r="G27816" s="14"/>
    </row>
    <row r="27817" spans="7:7">
      <c r="G27817" s="14"/>
    </row>
    <row r="27818" spans="7:7">
      <c r="G27818" s="14"/>
    </row>
    <row r="27819" spans="7:7">
      <c r="G27819" s="14"/>
    </row>
    <row r="27820" spans="7:7">
      <c r="G27820" s="14"/>
    </row>
    <row r="27821" spans="7:7">
      <c r="G27821" s="14"/>
    </row>
    <row r="27822" spans="7:7">
      <c r="G27822" s="14"/>
    </row>
    <row r="27823" spans="7:7">
      <c r="G27823" s="14"/>
    </row>
    <row r="27824" spans="7:7">
      <c r="G27824" s="14"/>
    </row>
    <row r="27825" spans="7:7">
      <c r="G27825" s="14"/>
    </row>
    <row r="27826" spans="7:7">
      <c r="G27826" s="14"/>
    </row>
    <row r="27827" spans="7:7">
      <c r="G27827" s="14"/>
    </row>
    <row r="27828" spans="7:7">
      <c r="G27828" s="14"/>
    </row>
    <row r="27829" spans="7:7">
      <c r="G27829" s="14"/>
    </row>
    <row r="27830" spans="7:7">
      <c r="G27830" s="14"/>
    </row>
    <row r="27831" spans="7:7">
      <c r="G27831" s="14"/>
    </row>
    <row r="27832" spans="7:7">
      <c r="G27832" s="14"/>
    </row>
    <row r="27833" spans="7:7">
      <c r="G27833" s="14"/>
    </row>
    <row r="27834" spans="7:7">
      <c r="G27834" s="14"/>
    </row>
    <row r="27835" spans="7:7">
      <c r="G27835" s="14"/>
    </row>
    <row r="27836" spans="7:7">
      <c r="G27836" s="14"/>
    </row>
    <row r="27837" spans="7:7">
      <c r="G27837" s="14"/>
    </row>
    <row r="27838" spans="7:7">
      <c r="G27838" s="14"/>
    </row>
    <row r="27839" spans="7:7">
      <c r="G27839" s="14"/>
    </row>
    <row r="27840" spans="7:7">
      <c r="G27840" s="14"/>
    </row>
    <row r="27841" spans="7:7">
      <c r="G27841" s="14"/>
    </row>
    <row r="27842" spans="7:7">
      <c r="G27842" s="14"/>
    </row>
    <row r="27843" spans="7:7">
      <c r="G27843" s="14"/>
    </row>
    <row r="27844" spans="7:7">
      <c r="G27844" s="14"/>
    </row>
    <row r="27845" spans="7:7">
      <c r="G27845" s="14"/>
    </row>
    <row r="27846" spans="7:7">
      <c r="G27846" s="14"/>
    </row>
    <row r="27847" spans="7:7">
      <c r="G27847" s="14"/>
    </row>
    <row r="27848" spans="7:7">
      <c r="G27848" s="14"/>
    </row>
    <row r="27849" spans="7:7">
      <c r="G27849" s="14"/>
    </row>
    <row r="27850" spans="7:7">
      <c r="G27850" s="14"/>
    </row>
    <row r="27851" spans="7:7">
      <c r="G27851" s="14"/>
    </row>
    <row r="27852" spans="7:7">
      <c r="G27852" s="14"/>
    </row>
    <row r="27853" spans="7:7">
      <c r="G27853" s="14"/>
    </row>
    <row r="27854" spans="7:7">
      <c r="G27854" s="14"/>
    </row>
    <row r="27855" spans="7:7">
      <c r="G27855" s="14"/>
    </row>
    <row r="27856" spans="7:7">
      <c r="G27856" s="14"/>
    </row>
    <row r="27857" spans="7:7">
      <c r="G27857" s="14"/>
    </row>
    <row r="27858" spans="7:7">
      <c r="G27858" s="14"/>
    </row>
    <row r="27859" spans="7:7">
      <c r="G27859" s="14"/>
    </row>
    <row r="27860" spans="7:7">
      <c r="G27860" s="14"/>
    </row>
    <row r="27861" spans="7:7">
      <c r="G27861" s="14"/>
    </row>
    <row r="27862" spans="7:7">
      <c r="G27862" s="14"/>
    </row>
    <row r="27863" spans="7:7">
      <c r="G27863" s="14"/>
    </row>
    <row r="27864" spans="7:7">
      <c r="G27864" s="14"/>
    </row>
    <row r="27865" spans="7:7">
      <c r="G27865" s="14"/>
    </row>
    <row r="27866" spans="7:7">
      <c r="G27866" s="14"/>
    </row>
    <row r="27867" spans="7:7">
      <c r="G27867" s="14"/>
    </row>
    <row r="27868" spans="7:7">
      <c r="G27868" s="14"/>
    </row>
    <row r="27869" spans="7:7">
      <c r="G27869" s="14"/>
    </row>
    <row r="27870" spans="7:7">
      <c r="G27870" s="14"/>
    </row>
    <row r="27871" spans="7:7">
      <c r="G27871" s="14"/>
    </row>
    <row r="27872" spans="7:7">
      <c r="G27872" s="14"/>
    </row>
    <row r="27873" spans="7:7">
      <c r="G27873" s="14"/>
    </row>
    <row r="27874" spans="7:7">
      <c r="G27874" s="14"/>
    </row>
    <row r="27875" spans="7:7">
      <c r="G27875" s="14"/>
    </row>
    <row r="27876" spans="7:7">
      <c r="G27876" s="14"/>
    </row>
    <row r="27877" spans="7:7">
      <c r="G27877" s="14"/>
    </row>
    <row r="27878" spans="7:7">
      <c r="G27878" s="14"/>
    </row>
    <row r="27879" spans="7:7">
      <c r="G27879" s="14"/>
    </row>
    <row r="27880" spans="7:7">
      <c r="G27880" s="14"/>
    </row>
    <row r="27881" spans="7:7">
      <c r="G27881" s="14"/>
    </row>
    <row r="27882" spans="7:7">
      <c r="G27882" s="14"/>
    </row>
    <row r="27883" spans="7:7">
      <c r="G27883" s="14"/>
    </row>
    <row r="27884" spans="7:7">
      <c r="G27884" s="14"/>
    </row>
    <row r="27885" spans="7:7">
      <c r="G27885" s="14"/>
    </row>
    <row r="27886" spans="7:7">
      <c r="G27886" s="14"/>
    </row>
    <row r="27887" spans="7:7">
      <c r="G27887" s="14"/>
    </row>
    <row r="27888" spans="7:7">
      <c r="G27888" s="14"/>
    </row>
    <row r="27889" spans="7:7">
      <c r="G27889" s="14"/>
    </row>
    <row r="27890" spans="7:7">
      <c r="G27890" s="14"/>
    </row>
    <row r="27891" spans="7:7">
      <c r="G27891" s="14"/>
    </row>
    <row r="27892" spans="7:7">
      <c r="G27892" s="14"/>
    </row>
    <row r="27893" spans="7:7">
      <c r="G27893" s="14"/>
    </row>
    <row r="27894" spans="7:7">
      <c r="G27894" s="14"/>
    </row>
    <row r="27895" spans="7:7">
      <c r="G27895" s="14"/>
    </row>
    <row r="27896" spans="7:7">
      <c r="G27896" s="14"/>
    </row>
    <row r="27897" spans="7:7">
      <c r="G27897" s="14"/>
    </row>
    <row r="27898" spans="7:7">
      <c r="G27898" s="14"/>
    </row>
    <row r="27899" spans="7:7">
      <c r="G27899" s="14"/>
    </row>
    <row r="27900" spans="7:7">
      <c r="G27900" s="14"/>
    </row>
    <row r="27901" spans="7:7">
      <c r="G27901" s="14"/>
    </row>
    <row r="27902" spans="7:7">
      <c r="G27902" s="14"/>
    </row>
    <row r="27903" spans="7:7">
      <c r="G27903" s="14"/>
    </row>
    <row r="27904" spans="7:7">
      <c r="G27904" s="14"/>
    </row>
    <row r="27905" spans="7:7">
      <c r="G27905" s="14"/>
    </row>
    <row r="27906" spans="7:7">
      <c r="G27906" s="14"/>
    </row>
    <row r="27907" spans="7:7">
      <c r="G27907" s="14"/>
    </row>
    <row r="27908" spans="7:7">
      <c r="G27908" s="14"/>
    </row>
    <row r="27909" spans="7:7">
      <c r="G27909" s="14"/>
    </row>
    <row r="27910" spans="7:7">
      <c r="G27910" s="14"/>
    </row>
    <row r="27911" spans="7:7">
      <c r="G27911" s="14"/>
    </row>
    <row r="27912" spans="7:7">
      <c r="G27912" s="14"/>
    </row>
    <row r="27913" spans="7:7">
      <c r="G27913" s="14"/>
    </row>
    <row r="27914" spans="7:7">
      <c r="G27914" s="14"/>
    </row>
    <row r="27915" spans="7:7">
      <c r="G27915" s="14"/>
    </row>
    <row r="27916" spans="7:7">
      <c r="G27916" s="14"/>
    </row>
    <row r="27917" spans="7:7">
      <c r="G27917" s="14"/>
    </row>
    <row r="27918" spans="7:7">
      <c r="G27918" s="14"/>
    </row>
    <row r="27919" spans="7:7">
      <c r="G27919" s="14"/>
    </row>
    <row r="27920" spans="7:7">
      <c r="G27920" s="14"/>
    </row>
    <row r="27921" spans="7:7">
      <c r="G27921" s="14"/>
    </row>
    <row r="27922" spans="7:7">
      <c r="G27922" s="14"/>
    </row>
    <row r="27923" spans="7:7">
      <c r="G27923" s="14"/>
    </row>
    <row r="27924" spans="7:7">
      <c r="G27924" s="14"/>
    </row>
    <row r="27925" spans="7:7">
      <c r="G27925" s="14"/>
    </row>
    <row r="27926" spans="7:7">
      <c r="G27926" s="14"/>
    </row>
    <row r="27927" spans="7:7">
      <c r="G27927" s="14"/>
    </row>
    <row r="27928" spans="7:7">
      <c r="G27928" s="14"/>
    </row>
    <row r="27929" spans="7:7">
      <c r="G27929" s="14"/>
    </row>
    <row r="27930" spans="7:7">
      <c r="G27930" s="14"/>
    </row>
    <row r="27931" spans="7:7">
      <c r="G27931" s="14"/>
    </row>
    <row r="27932" spans="7:7">
      <c r="G27932" s="14"/>
    </row>
    <row r="27933" spans="7:7">
      <c r="G27933" s="14"/>
    </row>
    <row r="27934" spans="7:7">
      <c r="G27934" s="14"/>
    </row>
    <row r="27935" spans="7:7">
      <c r="G27935" s="14"/>
    </row>
    <row r="27936" spans="7:7">
      <c r="G27936" s="14"/>
    </row>
    <row r="27937" spans="7:7">
      <c r="G27937" s="14"/>
    </row>
    <row r="27938" spans="7:7">
      <c r="G27938" s="14"/>
    </row>
    <row r="27939" spans="7:7">
      <c r="G27939" s="14"/>
    </row>
    <row r="27940" spans="7:7">
      <c r="G27940" s="14"/>
    </row>
    <row r="27941" spans="7:7">
      <c r="G27941" s="14"/>
    </row>
    <row r="27942" spans="7:7">
      <c r="G27942" s="14"/>
    </row>
    <row r="27943" spans="7:7">
      <c r="G27943" s="14"/>
    </row>
    <row r="27944" spans="7:7">
      <c r="G27944" s="14"/>
    </row>
    <row r="27945" spans="7:7">
      <c r="G27945" s="14"/>
    </row>
    <row r="27946" spans="7:7">
      <c r="G27946" s="14"/>
    </row>
    <row r="27947" spans="7:7">
      <c r="G27947" s="14"/>
    </row>
    <row r="27948" spans="7:7">
      <c r="G27948" s="14"/>
    </row>
    <row r="27949" spans="7:7">
      <c r="G27949" s="14"/>
    </row>
    <row r="27950" spans="7:7">
      <c r="G27950" s="14"/>
    </row>
    <row r="27951" spans="7:7">
      <c r="G27951" s="14"/>
    </row>
    <row r="27952" spans="7:7">
      <c r="G27952" s="14"/>
    </row>
    <row r="27953" spans="7:7">
      <c r="G27953" s="14"/>
    </row>
    <row r="27954" spans="7:7">
      <c r="G27954" s="14"/>
    </row>
    <row r="27955" spans="7:7">
      <c r="G27955" s="14"/>
    </row>
    <row r="27956" spans="7:7">
      <c r="G27956" s="14"/>
    </row>
    <row r="27957" spans="7:7">
      <c r="G27957" s="14"/>
    </row>
    <row r="27958" spans="7:7">
      <c r="G27958" s="14"/>
    </row>
    <row r="27959" spans="7:7">
      <c r="G27959" s="14"/>
    </row>
    <row r="27960" spans="7:7">
      <c r="G27960" s="14"/>
    </row>
    <row r="27961" spans="7:7">
      <c r="G27961" s="14"/>
    </row>
    <row r="27962" spans="7:7">
      <c r="G27962" s="14"/>
    </row>
    <row r="27963" spans="7:7">
      <c r="G27963" s="14"/>
    </row>
    <row r="27964" spans="7:7">
      <c r="G27964" s="14"/>
    </row>
    <row r="27965" spans="7:7">
      <c r="G27965" s="14"/>
    </row>
    <row r="27966" spans="7:7">
      <c r="G27966" s="14"/>
    </row>
    <row r="27967" spans="7:7">
      <c r="G27967" s="14"/>
    </row>
    <row r="27968" spans="7:7">
      <c r="G27968" s="14"/>
    </row>
    <row r="27969" spans="7:7">
      <c r="G27969" s="14"/>
    </row>
    <row r="27970" spans="7:7">
      <c r="G27970" s="14"/>
    </row>
    <row r="27971" spans="7:7">
      <c r="G27971" s="14"/>
    </row>
    <row r="27972" spans="7:7">
      <c r="G27972" s="14"/>
    </row>
    <row r="27973" spans="7:7">
      <c r="G27973" s="14"/>
    </row>
    <row r="27974" spans="7:7">
      <c r="G27974" s="14"/>
    </row>
    <row r="27975" spans="7:7">
      <c r="G27975" s="14"/>
    </row>
    <row r="27976" spans="7:7">
      <c r="G27976" s="14"/>
    </row>
    <row r="27977" spans="7:7">
      <c r="G27977" s="14"/>
    </row>
    <row r="27978" spans="7:7">
      <c r="G27978" s="14"/>
    </row>
    <row r="27979" spans="7:7">
      <c r="G27979" s="14"/>
    </row>
    <row r="27980" spans="7:7">
      <c r="G27980" s="14"/>
    </row>
    <row r="27981" spans="7:7">
      <c r="G27981" s="14"/>
    </row>
    <row r="27982" spans="7:7">
      <c r="G27982" s="14"/>
    </row>
    <row r="27983" spans="7:7">
      <c r="G27983" s="14"/>
    </row>
    <row r="27984" spans="7:7">
      <c r="G27984" s="14"/>
    </row>
    <row r="27985" spans="7:7">
      <c r="G27985" s="14"/>
    </row>
    <row r="27986" spans="7:7">
      <c r="G27986" s="14"/>
    </row>
    <row r="27987" spans="7:7">
      <c r="G27987" s="14"/>
    </row>
    <row r="27988" spans="7:7">
      <c r="G27988" s="14"/>
    </row>
    <row r="27989" spans="7:7">
      <c r="G27989" s="14"/>
    </row>
    <row r="27990" spans="7:7">
      <c r="G27990" s="14"/>
    </row>
    <row r="27991" spans="7:7">
      <c r="G27991" s="14"/>
    </row>
    <row r="27992" spans="7:7">
      <c r="G27992" s="14"/>
    </row>
    <row r="27993" spans="7:7">
      <c r="G27993" s="14"/>
    </row>
    <row r="27994" spans="7:7">
      <c r="G27994" s="14"/>
    </row>
    <row r="27995" spans="7:7">
      <c r="G27995" s="14"/>
    </row>
    <row r="27996" spans="7:7">
      <c r="G27996" s="14"/>
    </row>
    <row r="27997" spans="7:7">
      <c r="G27997" s="14"/>
    </row>
    <row r="27998" spans="7:7">
      <c r="G27998" s="14"/>
    </row>
    <row r="27999" spans="7:7">
      <c r="G27999" s="14"/>
    </row>
    <row r="28000" spans="7:7">
      <c r="G28000" s="14"/>
    </row>
    <row r="28001" spans="7:7">
      <c r="G28001" s="14"/>
    </row>
    <row r="28002" spans="7:7">
      <c r="G28002" s="14"/>
    </row>
    <row r="28003" spans="7:7">
      <c r="G28003" s="14"/>
    </row>
    <row r="28004" spans="7:7">
      <c r="G28004" s="14"/>
    </row>
    <row r="28005" spans="7:7">
      <c r="G28005" s="14"/>
    </row>
    <row r="28006" spans="7:7">
      <c r="G28006" s="14"/>
    </row>
    <row r="28007" spans="7:7">
      <c r="G28007" s="14"/>
    </row>
    <row r="28008" spans="7:7">
      <c r="G28008" s="14"/>
    </row>
    <row r="28009" spans="7:7">
      <c r="G28009" s="14"/>
    </row>
    <row r="28010" spans="7:7">
      <c r="G28010" s="14"/>
    </row>
    <row r="28011" spans="7:7">
      <c r="G28011" s="14"/>
    </row>
    <row r="28012" spans="7:7">
      <c r="G28012" s="14"/>
    </row>
    <row r="28013" spans="7:7">
      <c r="G28013" s="14"/>
    </row>
    <row r="28014" spans="7:7">
      <c r="G28014" s="14"/>
    </row>
    <row r="28015" spans="7:7">
      <c r="G28015" s="14"/>
    </row>
    <row r="28016" spans="7:7">
      <c r="G28016" s="14"/>
    </row>
    <row r="28017" spans="7:7">
      <c r="G28017" s="14"/>
    </row>
    <row r="28018" spans="7:7">
      <c r="G28018" s="14"/>
    </row>
    <row r="28019" spans="7:7">
      <c r="G28019" s="14"/>
    </row>
    <row r="28020" spans="7:7">
      <c r="G28020" s="14"/>
    </row>
    <row r="28021" spans="7:7">
      <c r="G28021" s="14"/>
    </row>
    <row r="28022" spans="7:7">
      <c r="G28022" s="14"/>
    </row>
    <row r="28023" spans="7:7">
      <c r="G28023" s="14"/>
    </row>
    <row r="28024" spans="7:7">
      <c r="G28024" s="14"/>
    </row>
    <row r="28025" spans="7:7">
      <c r="G28025" s="14"/>
    </row>
    <row r="28026" spans="7:7">
      <c r="G28026" s="14"/>
    </row>
    <row r="28027" spans="7:7">
      <c r="G28027" s="14"/>
    </row>
    <row r="28028" spans="7:7">
      <c r="G28028" s="14"/>
    </row>
    <row r="28029" spans="7:7">
      <c r="G28029" s="14"/>
    </row>
    <row r="28030" spans="7:7">
      <c r="G28030" s="14"/>
    </row>
    <row r="28031" spans="7:7">
      <c r="G28031" s="14"/>
    </row>
    <row r="28032" spans="7:7">
      <c r="G28032" s="14"/>
    </row>
    <row r="28033" spans="7:7">
      <c r="G28033" s="14"/>
    </row>
    <row r="28034" spans="7:7">
      <c r="G28034" s="14"/>
    </row>
    <row r="28035" spans="7:7">
      <c r="G28035" s="14"/>
    </row>
    <row r="28036" spans="7:7">
      <c r="G28036" s="14"/>
    </row>
    <row r="28037" spans="7:7">
      <c r="G28037" s="14"/>
    </row>
    <row r="28038" spans="7:7">
      <c r="G28038" s="14"/>
    </row>
    <row r="28039" spans="7:7">
      <c r="G28039" s="14"/>
    </row>
    <row r="28040" spans="7:7">
      <c r="G28040" s="14"/>
    </row>
    <row r="28041" spans="7:7">
      <c r="G28041" s="14"/>
    </row>
    <row r="28042" spans="7:7">
      <c r="G28042" s="14"/>
    </row>
    <row r="28043" spans="7:7">
      <c r="G28043" s="14"/>
    </row>
    <row r="28044" spans="7:7">
      <c r="G28044" s="14"/>
    </row>
    <row r="28045" spans="7:7">
      <c r="G28045" s="14"/>
    </row>
    <row r="28046" spans="7:7">
      <c r="G28046" s="14"/>
    </row>
    <row r="28047" spans="7:7">
      <c r="G28047" s="14"/>
    </row>
    <row r="28048" spans="7:7">
      <c r="G28048" s="14"/>
    </row>
    <row r="28049" spans="7:7">
      <c r="G28049" s="14"/>
    </row>
    <row r="28050" spans="7:7">
      <c r="G28050" s="14"/>
    </row>
    <row r="28051" spans="7:7">
      <c r="G28051" s="14"/>
    </row>
    <row r="28052" spans="7:7">
      <c r="G28052" s="14"/>
    </row>
    <row r="28053" spans="7:7">
      <c r="G28053" s="14"/>
    </row>
    <row r="28054" spans="7:7">
      <c r="G28054" s="14"/>
    </row>
    <row r="28055" spans="7:7">
      <c r="G28055" s="14"/>
    </row>
    <row r="28056" spans="7:7">
      <c r="G28056" s="14"/>
    </row>
    <row r="28057" spans="7:7">
      <c r="G28057" s="14"/>
    </row>
    <row r="28058" spans="7:7">
      <c r="G28058" s="14"/>
    </row>
    <row r="28059" spans="7:7">
      <c r="G28059" s="14"/>
    </row>
    <row r="28060" spans="7:7">
      <c r="G28060" s="14"/>
    </row>
    <row r="28061" spans="7:7">
      <c r="G28061" s="14"/>
    </row>
    <row r="28062" spans="7:7">
      <c r="G28062" s="14"/>
    </row>
    <row r="28063" spans="7:7">
      <c r="G28063" s="14"/>
    </row>
    <row r="28064" spans="7:7">
      <c r="G28064" s="14"/>
    </row>
    <row r="28065" spans="7:7">
      <c r="G28065" s="14"/>
    </row>
    <row r="28066" spans="7:7">
      <c r="G28066" s="14"/>
    </row>
    <row r="28067" spans="7:7">
      <c r="G28067" s="14"/>
    </row>
    <row r="28068" spans="7:7">
      <c r="G28068" s="14"/>
    </row>
    <row r="28069" spans="7:7">
      <c r="G28069" s="14"/>
    </row>
    <row r="28070" spans="7:7">
      <c r="G28070" s="14"/>
    </row>
    <row r="28071" spans="7:7">
      <c r="G28071" s="14"/>
    </row>
    <row r="28072" spans="7:7">
      <c r="G28072" s="14"/>
    </row>
    <row r="28073" spans="7:7">
      <c r="G28073" s="14"/>
    </row>
    <row r="28074" spans="7:7">
      <c r="G28074" s="14"/>
    </row>
    <row r="28075" spans="7:7">
      <c r="G28075" s="14"/>
    </row>
    <row r="28076" spans="7:7">
      <c r="G28076" s="14"/>
    </row>
    <row r="28077" spans="7:7">
      <c r="G28077" s="14"/>
    </row>
    <row r="28078" spans="7:7">
      <c r="G28078" s="14"/>
    </row>
    <row r="28079" spans="7:7">
      <c r="G28079" s="14"/>
    </row>
    <row r="28080" spans="7:7">
      <c r="G28080" s="14"/>
    </row>
    <row r="28081" spans="7:7">
      <c r="G28081" s="14"/>
    </row>
    <row r="28082" spans="7:7">
      <c r="G28082" s="14"/>
    </row>
    <row r="28083" spans="7:7">
      <c r="G28083" s="14"/>
    </row>
    <row r="28084" spans="7:7">
      <c r="G28084" s="14"/>
    </row>
    <row r="28085" spans="7:7">
      <c r="G28085" s="14"/>
    </row>
    <row r="28086" spans="7:7">
      <c r="G28086" s="14"/>
    </row>
    <row r="28087" spans="7:7">
      <c r="G28087" s="14"/>
    </row>
    <row r="28088" spans="7:7">
      <c r="G28088" s="14"/>
    </row>
    <row r="28089" spans="7:7">
      <c r="G28089" s="14"/>
    </row>
    <row r="28090" spans="7:7">
      <c r="G28090" s="14"/>
    </row>
    <row r="28091" spans="7:7">
      <c r="G28091" s="14"/>
    </row>
    <row r="28092" spans="7:7">
      <c r="G28092" s="14"/>
    </row>
    <row r="28093" spans="7:7">
      <c r="G28093" s="14"/>
    </row>
    <row r="28094" spans="7:7">
      <c r="G28094" s="14"/>
    </row>
    <row r="28095" spans="7:7">
      <c r="G28095" s="14"/>
    </row>
    <row r="28096" spans="7:7">
      <c r="G28096" s="14"/>
    </row>
    <row r="28097" spans="7:7">
      <c r="G28097" s="14"/>
    </row>
    <row r="28098" spans="7:7">
      <c r="G28098" s="14"/>
    </row>
    <row r="28099" spans="7:7">
      <c r="G28099" s="14"/>
    </row>
    <row r="28100" spans="7:7">
      <c r="G28100" s="14"/>
    </row>
    <row r="28101" spans="7:7">
      <c r="G28101" s="14"/>
    </row>
    <row r="28102" spans="7:7">
      <c r="G28102" s="14"/>
    </row>
    <row r="28103" spans="7:7">
      <c r="G28103" s="14"/>
    </row>
    <row r="28104" spans="7:7">
      <c r="G28104" s="14"/>
    </row>
    <row r="28105" spans="7:7">
      <c r="G28105" s="14"/>
    </row>
    <row r="28106" spans="7:7">
      <c r="G28106" s="14"/>
    </row>
    <row r="28107" spans="7:7">
      <c r="G28107" s="14"/>
    </row>
    <row r="28108" spans="7:7">
      <c r="G28108" s="14"/>
    </row>
    <row r="28109" spans="7:7">
      <c r="G28109" s="14"/>
    </row>
    <row r="28110" spans="7:7">
      <c r="G28110" s="14"/>
    </row>
    <row r="28111" spans="7:7">
      <c r="G28111" s="14"/>
    </row>
    <row r="28112" spans="7:7">
      <c r="G28112" s="14"/>
    </row>
    <row r="28113" spans="7:7">
      <c r="G28113" s="14"/>
    </row>
    <row r="28114" spans="7:7">
      <c r="G28114" s="14"/>
    </row>
    <row r="28115" spans="7:7">
      <c r="G28115" s="14"/>
    </row>
    <row r="28116" spans="7:7">
      <c r="G28116" s="14"/>
    </row>
    <row r="28117" spans="7:7">
      <c r="G28117" s="14"/>
    </row>
    <row r="28118" spans="7:7">
      <c r="G28118" s="14"/>
    </row>
    <row r="28119" spans="7:7">
      <c r="G28119" s="14"/>
    </row>
    <row r="28120" spans="7:7">
      <c r="G28120" s="14"/>
    </row>
    <row r="28121" spans="7:7">
      <c r="G28121" s="14"/>
    </row>
    <row r="28122" spans="7:7">
      <c r="G28122" s="14"/>
    </row>
    <row r="28123" spans="7:7">
      <c r="G28123" s="14"/>
    </row>
    <row r="28124" spans="7:7">
      <c r="G28124" s="14"/>
    </row>
    <row r="28125" spans="7:7">
      <c r="G28125" s="14"/>
    </row>
    <row r="28126" spans="7:7">
      <c r="G28126" s="14"/>
    </row>
    <row r="28127" spans="7:7">
      <c r="G28127" s="14"/>
    </row>
    <row r="28128" spans="7:7">
      <c r="G28128" s="14"/>
    </row>
    <row r="28129" spans="7:7">
      <c r="G28129" s="14"/>
    </row>
    <row r="28130" spans="7:7">
      <c r="G28130" s="14"/>
    </row>
    <row r="28131" spans="7:7">
      <c r="G28131" s="14"/>
    </row>
    <row r="28132" spans="7:7">
      <c r="G28132" s="14"/>
    </row>
    <row r="28133" spans="7:7">
      <c r="G28133" s="14"/>
    </row>
    <row r="28134" spans="7:7">
      <c r="G28134" s="14"/>
    </row>
    <row r="28135" spans="7:7">
      <c r="G28135" s="14"/>
    </row>
    <row r="28136" spans="7:7">
      <c r="G28136" s="14"/>
    </row>
    <row r="28137" spans="7:7">
      <c r="G28137" s="14"/>
    </row>
    <row r="28138" spans="7:7">
      <c r="G28138" s="14"/>
    </row>
    <row r="28139" spans="7:7">
      <c r="G28139" s="14"/>
    </row>
    <row r="28140" spans="7:7">
      <c r="G28140" s="14"/>
    </row>
    <row r="28141" spans="7:7">
      <c r="G28141" s="14"/>
    </row>
    <row r="28142" spans="7:7">
      <c r="G28142" s="14"/>
    </row>
    <row r="28143" spans="7:7">
      <c r="G28143" s="14"/>
    </row>
    <row r="28144" spans="7:7">
      <c r="G28144" s="14"/>
    </row>
    <row r="28145" spans="7:7">
      <c r="G28145" s="14"/>
    </row>
    <row r="28146" spans="7:7">
      <c r="G28146" s="14"/>
    </row>
    <row r="28147" spans="7:7">
      <c r="G28147" s="14"/>
    </row>
    <row r="28148" spans="7:7">
      <c r="G28148" s="14"/>
    </row>
    <row r="28149" spans="7:7">
      <c r="G28149" s="14"/>
    </row>
    <row r="28150" spans="7:7">
      <c r="G28150" s="14"/>
    </row>
    <row r="28151" spans="7:7">
      <c r="G28151" s="14"/>
    </row>
    <row r="28152" spans="7:7">
      <c r="G28152" s="14"/>
    </row>
    <row r="28153" spans="7:7">
      <c r="G28153" s="14"/>
    </row>
    <row r="28154" spans="7:7">
      <c r="G28154" s="14"/>
    </row>
    <row r="28155" spans="7:7">
      <c r="G28155" s="14"/>
    </row>
    <row r="28156" spans="7:7">
      <c r="G28156" s="14"/>
    </row>
    <row r="28157" spans="7:7">
      <c r="G28157" s="14"/>
    </row>
    <row r="28158" spans="7:7">
      <c r="G28158" s="14"/>
    </row>
    <row r="28159" spans="7:7">
      <c r="G28159" s="14"/>
    </row>
    <row r="28160" spans="7:7">
      <c r="G28160" s="14"/>
    </row>
    <row r="28161" spans="7:7">
      <c r="G28161" s="14"/>
    </row>
    <row r="28162" spans="7:7">
      <c r="G28162" s="14"/>
    </row>
    <row r="28163" spans="7:7">
      <c r="G28163" s="14"/>
    </row>
    <row r="28164" spans="7:7">
      <c r="G28164" s="14"/>
    </row>
    <row r="28165" spans="7:7">
      <c r="G28165" s="14"/>
    </row>
    <row r="28166" spans="7:7">
      <c r="G28166" s="14"/>
    </row>
    <row r="28167" spans="7:7">
      <c r="G28167" s="14"/>
    </row>
    <row r="28168" spans="7:7">
      <c r="G28168" s="14"/>
    </row>
    <row r="28169" spans="7:7">
      <c r="G28169" s="14"/>
    </row>
    <row r="28170" spans="7:7">
      <c r="G28170" s="14"/>
    </row>
    <row r="28171" spans="7:7">
      <c r="G28171" s="14"/>
    </row>
    <row r="28172" spans="7:7">
      <c r="G28172" s="14"/>
    </row>
    <row r="28173" spans="7:7">
      <c r="G28173" s="14"/>
    </row>
    <row r="28174" spans="7:7">
      <c r="G28174" s="14"/>
    </row>
    <row r="28175" spans="7:7">
      <c r="G28175" s="14"/>
    </row>
    <row r="28176" spans="7:7">
      <c r="G28176" s="14"/>
    </row>
    <row r="28177" spans="7:7">
      <c r="G28177" s="14"/>
    </row>
    <row r="28178" spans="7:7">
      <c r="G28178" s="14"/>
    </row>
    <row r="28179" spans="7:7">
      <c r="G28179" s="14"/>
    </row>
    <row r="28180" spans="7:7">
      <c r="G28180" s="14"/>
    </row>
    <row r="28181" spans="7:7">
      <c r="G28181" s="14"/>
    </row>
    <row r="28182" spans="7:7">
      <c r="G28182" s="14"/>
    </row>
    <row r="28183" spans="7:7">
      <c r="G28183" s="14"/>
    </row>
    <row r="28184" spans="7:7">
      <c r="G28184" s="14"/>
    </row>
    <row r="28185" spans="7:7">
      <c r="G28185" s="14"/>
    </row>
    <row r="28186" spans="7:7">
      <c r="G28186" s="14"/>
    </row>
    <row r="28187" spans="7:7">
      <c r="G28187" s="14"/>
    </row>
    <row r="28188" spans="7:7">
      <c r="G28188" s="14"/>
    </row>
    <row r="28189" spans="7:7">
      <c r="G28189" s="14"/>
    </row>
    <row r="28190" spans="7:7">
      <c r="G28190" s="14"/>
    </row>
    <row r="28191" spans="7:7">
      <c r="G28191" s="14"/>
    </row>
    <row r="28192" spans="7:7">
      <c r="G28192" s="14"/>
    </row>
    <row r="28193" spans="7:7">
      <c r="G28193" s="14"/>
    </row>
    <row r="28194" spans="7:7">
      <c r="G28194" s="14"/>
    </row>
    <row r="28195" spans="7:7">
      <c r="G28195" s="14"/>
    </row>
    <row r="28196" spans="7:7">
      <c r="G28196" s="14"/>
    </row>
    <row r="28197" spans="7:7">
      <c r="G28197" s="14"/>
    </row>
    <row r="28198" spans="7:7">
      <c r="G28198" s="14"/>
    </row>
    <row r="28199" spans="7:7">
      <c r="G28199" s="14"/>
    </row>
    <row r="28200" spans="7:7">
      <c r="G28200" s="14"/>
    </row>
    <row r="28201" spans="7:7">
      <c r="G28201" s="14"/>
    </row>
    <row r="28202" spans="7:7">
      <c r="G28202" s="14"/>
    </row>
    <row r="28203" spans="7:7">
      <c r="G28203" s="14"/>
    </row>
    <row r="28204" spans="7:7">
      <c r="G28204" s="14"/>
    </row>
    <row r="28205" spans="7:7">
      <c r="G28205" s="14"/>
    </row>
    <row r="28206" spans="7:7">
      <c r="G28206" s="14"/>
    </row>
    <row r="28207" spans="7:7">
      <c r="G28207" s="14"/>
    </row>
    <row r="28208" spans="7:7">
      <c r="G28208" s="14"/>
    </row>
    <row r="28209" spans="7:7">
      <c r="G28209" s="14"/>
    </row>
    <row r="28210" spans="7:7">
      <c r="G28210" s="14"/>
    </row>
    <row r="28211" spans="7:7">
      <c r="G28211" s="14"/>
    </row>
    <row r="28212" spans="7:7">
      <c r="G28212" s="14"/>
    </row>
    <row r="28213" spans="7:7">
      <c r="G28213" s="14"/>
    </row>
    <row r="28214" spans="7:7">
      <c r="G28214" s="14"/>
    </row>
    <row r="28215" spans="7:7">
      <c r="G28215" s="14"/>
    </row>
    <row r="28216" spans="7:7">
      <c r="G28216" s="14"/>
    </row>
    <row r="28217" spans="7:7">
      <c r="G28217" s="14"/>
    </row>
    <row r="28218" spans="7:7">
      <c r="G28218" s="14"/>
    </row>
    <row r="28219" spans="7:7">
      <c r="G28219" s="14"/>
    </row>
    <row r="28220" spans="7:7">
      <c r="G28220" s="14"/>
    </row>
    <row r="28221" spans="7:7">
      <c r="G28221" s="14"/>
    </row>
    <row r="28222" spans="7:7">
      <c r="G28222" s="14"/>
    </row>
    <row r="28223" spans="7:7">
      <c r="G28223" s="14"/>
    </row>
    <row r="28224" spans="7:7">
      <c r="G28224" s="14"/>
    </row>
    <row r="28225" spans="7:7">
      <c r="G28225" s="14"/>
    </row>
    <row r="28226" spans="7:7">
      <c r="G28226" s="14"/>
    </row>
    <row r="28227" spans="7:7">
      <c r="G28227" s="14"/>
    </row>
    <row r="28228" spans="7:7">
      <c r="G28228" s="14"/>
    </row>
    <row r="28229" spans="7:7">
      <c r="G28229" s="14"/>
    </row>
    <row r="28230" spans="7:7">
      <c r="G28230" s="14"/>
    </row>
    <row r="28231" spans="7:7">
      <c r="G28231" s="14"/>
    </row>
    <row r="28232" spans="7:7">
      <c r="G28232" s="14"/>
    </row>
    <row r="28233" spans="7:7">
      <c r="G28233" s="14"/>
    </row>
    <row r="28234" spans="7:7">
      <c r="G28234" s="14"/>
    </row>
    <row r="28235" spans="7:7">
      <c r="G28235" s="14"/>
    </row>
    <row r="28236" spans="7:7">
      <c r="G28236" s="14"/>
    </row>
    <row r="28237" spans="7:7">
      <c r="G28237" s="14"/>
    </row>
    <row r="28238" spans="7:7">
      <c r="G28238" s="14"/>
    </row>
    <row r="28239" spans="7:7">
      <c r="G28239" s="14"/>
    </row>
    <row r="28240" spans="7:7">
      <c r="G28240" s="14"/>
    </row>
    <row r="28241" spans="7:7">
      <c r="G28241" s="14"/>
    </row>
    <row r="28242" spans="7:7">
      <c r="G28242" s="14"/>
    </row>
    <row r="28243" spans="7:7">
      <c r="G28243" s="14"/>
    </row>
    <row r="28244" spans="7:7">
      <c r="G28244" s="14"/>
    </row>
    <row r="28245" spans="7:7">
      <c r="G28245" s="14"/>
    </row>
    <row r="28246" spans="7:7">
      <c r="G28246" s="14"/>
    </row>
    <row r="28247" spans="7:7">
      <c r="G28247" s="14"/>
    </row>
    <row r="28248" spans="7:7">
      <c r="G28248" s="14"/>
    </row>
    <row r="28249" spans="7:7">
      <c r="G28249" s="14"/>
    </row>
    <row r="28250" spans="7:7">
      <c r="G28250" s="14"/>
    </row>
    <row r="28251" spans="7:7">
      <c r="G28251" s="14"/>
    </row>
    <row r="28252" spans="7:7">
      <c r="G28252" s="14"/>
    </row>
    <row r="28253" spans="7:7">
      <c r="G28253" s="14"/>
    </row>
    <row r="28254" spans="7:7">
      <c r="G28254" s="14"/>
    </row>
    <row r="28255" spans="7:7">
      <c r="G28255" s="14"/>
    </row>
    <row r="28256" spans="7:7">
      <c r="G28256" s="14"/>
    </row>
    <row r="28257" spans="7:7">
      <c r="G28257" s="14"/>
    </row>
    <row r="28258" spans="7:7">
      <c r="G28258" s="14"/>
    </row>
    <row r="28259" spans="7:7">
      <c r="G28259" s="14"/>
    </row>
    <row r="28260" spans="7:7">
      <c r="G28260" s="14"/>
    </row>
    <row r="28261" spans="7:7">
      <c r="G28261" s="14"/>
    </row>
    <row r="28262" spans="7:7">
      <c r="G28262" s="14"/>
    </row>
    <row r="28263" spans="7:7">
      <c r="G28263" s="14"/>
    </row>
    <row r="28264" spans="7:7">
      <c r="G28264" s="14"/>
    </row>
    <row r="28265" spans="7:7">
      <c r="G28265" s="14"/>
    </row>
    <row r="28266" spans="7:7">
      <c r="G28266" s="14"/>
    </row>
    <row r="28267" spans="7:7">
      <c r="G28267" s="14"/>
    </row>
    <row r="28268" spans="7:7">
      <c r="G28268" s="14"/>
    </row>
    <row r="28269" spans="7:7">
      <c r="G28269" s="14"/>
    </row>
    <row r="28270" spans="7:7">
      <c r="G28270" s="14"/>
    </row>
    <row r="28271" spans="7:7">
      <c r="G28271" s="14"/>
    </row>
    <row r="28272" spans="7:7">
      <c r="G28272" s="14"/>
    </row>
    <row r="28273" spans="7:7">
      <c r="G28273" s="14"/>
    </row>
    <row r="28274" spans="7:7">
      <c r="G28274" s="14"/>
    </row>
    <row r="28275" spans="7:7">
      <c r="G28275" s="14"/>
    </row>
    <row r="28276" spans="7:7">
      <c r="G28276" s="14"/>
    </row>
    <row r="28277" spans="7:7">
      <c r="G28277" s="14"/>
    </row>
    <row r="28278" spans="7:7">
      <c r="G28278" s="14"/>
    </row>
    <row r="28279" spans="7:7">
      <c r="G28279" s="14"/>
    </row>
    <row r="28280" spans="7:7">
      <c r="G28280" s="14"/>
    </row>
    <row r="28281" spans="7:7">
      <c r="G28281" s="14"/>
    </row>
    <row r="28282" spans="7:7">
      <c r="G28282" s="14"/>
    </row>
    <row r="28283" spans="7:7">
      <c r="G28283" s="14"/>
    </row>
    <row r="28284" spans="7:7">
      <c r="G28284" s="14"/>
    </row>
    <row r="28285" spans="7:7">
      <c r="G28285" s="14"/>
    </row>
    <row r="28286" spans="7:7">
      <c r="G28286" s="14"/>
    </row>
    <row r="28287" spans="7:7">
      <c r="G28287" s="14"/>
    </row>
    <row r="28288" spans="7:7">
      <c r="G28288" s="14"/>
    </row>
    <row r="28289" spans="7:7">
      <c r="G28289" s="14"/>
    </row>
    <row r="28290" spans="7:7">
      <c r="G28290" s="14"/>
    </row>
    <row r="28291" spans="7:7">
      <c r="G28291" s="14"/>
    </row>
    <row r="28292" spans="7:7">
      <c r="G28292" s="14"/>
    </row>
    <row r="28293" spans="7:7">
      <c r="G28293" s="14"/>
    </row>
    <row r="28294" spans="7:7">
      <c r="G28294" s="14"/>
    </row>
    <row r="28295" spans="7:7">
      <c r="G28295" s="14"/>
    </row>
    <row r="28296" spans="7:7">
      <c r="G28296" s="14"/>
    </row>
    <row r="28297" spans="7:7">
      <c r="G28297" s="14"/>
    </row>
    <row r="28298" spans="7:7">
      <c r="G28298" s="14"/>
    </row>
    <row r="28299" spans="7:7">
      <c r="G28299" s="14"/>
    </row>
    <row r="28300" spans="7:7">
      <c r="G28300" s="14"/>
    </row>
    <row r="28301" spans="7:7">
      <c r="G28301" s="14"/>
    </row>
    <row r="28302" spans="7:7">
      <c r="G28302" s="14"/>
    </row>
    <row r="28303" spans="7:7">
      <c r="G28303" s="14"/>
    </row>
    <row r="28304" spans="7:7">
      <c r="G28304" s="14"/>
    </row>
    <row r="28305" spans="7:7">
      <c r="G28305" s="14"/>
    </row>
    <row r="28306" spans="7:7">
      <c r="G28306" s="14"/>
    </row>
    <row r="28307" spans="7:7">
      <c r="G28307" s="14"/>
    </row>
    <row r="28308" spans="7:7">
      <c r="G28308" s="14"/>
    </row>
    <row r="28309" spans="7:7">
      <c r="G28309" s="14"/>
    </row>
    <row r="28310" spans="7:7">
      <c r="G28310" s="14"/>
    </row>
    <row r="28311" spans="7:7">
      <c r="G28311" s="14"/>
    </row>
    <row r="28312" spans="7:7">
      <c r="G28312" s="14"/>
    </row>
    <row r="28313" spans="7:7">
      <c r="G28313" s="14"/>
    </row>
    <row r="28314" spans="7:7">
      <c r="G28314" s="14"/>
    </row>
    <row r="28315" spans="7:7">
      <c r="G28315" s="14"/>
    </row>
    <row r="28316" spans="7:7">
      <c r="G28316" s="14"/>
    </row>
    <row r="28317" spans="7:7">
      <c r="G28317" s="14"/>
    </row>
    <row r="28318" spans="7:7">
      <c r="G28318" s="14"/>
    </row>
    <row r="28319" spans="7:7">
      <c r="G28319" s="14"/>
    </row>
    <row r="28320" spans="7:7">
      <c r="G28320" s="14"/>
    </row>
    <row r="28321" spans="7:7">
      <c r="G28321" s="14"/>
    </row>
    <row r="28322" spans="7:7">
      <c r="G28322" s="14"/>
    </row>
    <row r="28323" spans="7:7">
      <c r="G28323" s="14"/>
    </row>
    <row r="28324" spans="7:7">
      <c r="G28324" s="14"/>
    </row>
    <row r="28325" spans="7:7">
      <c r="G28325" s="14"/>
    </row>
    <row r="28326" spans="7:7">
      <c r="G28326" s="14"/>
    </row>
    <row r="28327" spans="7:7">
      <c r="G28327" s="14"/>
    </row>
    <row r="28328" spans="7:7">
      <c r="G28328" s="14"/>
    </row>
    <row r="28329" spans="7:7">
      <c r="G28329" s="14"/>
    </row>
    <row r="28330" spans="7:7">
      <c r="G28330" s="14"/>
    </row>
    <row r="28331" spans="7:7">
      <c r="G28331" s="14"/>
    </row>
    <row r="28332" spans="7:7">
      <c r="G28332" s="14"/>
    </row>
    <row r="28333" spans="7:7">
      <c r="G28333" s="14"/>
    </row>
    <row r="28334" spans="7:7">
      <c r="G28334" s="14"/>
    </row>
    <row r="28335" spans="7:7">
      <c r="G28335" s="14"/>
    </row>
    <row r="28336" spans="7:7">
      <c r="G28336" s="14"/>
    </row>
    <row r="28337" spans="7:7">
      <c r="G28337" s="14"/>
    </row>
    <row r="28338" spans="7:7">
      <c r="G28338" s="14"/>
    </row>
    <row r="28339" spans="7:7">
      <c r="G28339" s="14"/>
    </row>
    <row r="28340" spans="7:7">
      <c r="G28340" s="14"/>
    </row>
    <row r="28341" spans="7:7">
      <c r="G28341" s="14"/>
    </row>
    <row r="28342" spans="7:7">
      <c r="G28342" s="14"/>
    </row>
    <row r="28343" spans="7:7">
      <c r="G28343" s="14"/>
    </row>
    <row r="28344" spans="7:7">
      <c r="G28344" s="14"/>
    </row>
    <row r="28345" spans="7:7">
      <c r="G28345" s="14"/>
    </row>
    <row r="28346" spans="7:7">
      <c r="G28346" s="14"/>
    </row>
    <row r="28347" spans="7:7">
      <c r="G28347" s="14"/>
    </row>
    <row r="28348" spans="7:7">
      <c r="G28348" s="14"/>
    </row>
    <row r="28349" spans="7:7">
      <c r="G28349" s="14"/>
    </row>
    <row r="28350" spans="7:7">
      <c r="G28350" s="14"/>
    </row>
    <row r="28351" spans="7:7">
      <c r="G28351" s="14"/>
    </row>
    <row r="28352" spans="7:7">
      <c r="G28352" s="14"/>
    </row>
    <row r="28353" spans="7:7">
      <c r="G28353" s="14"/>
    </row>
    <row r="28354" spans="7:7">
      <c r="G28354" s="14"/>
    </row>
    <row r="28355" spans="7:7">
      <c r="G28355" s="14"/>
    </row>
    <row r="28356" spans="7:7">
      <c r="G28356" s="14"/>
    </row>
    <row r="28357" spans="7:7">
      <c r="G28357" s="14"/>
    </row>
    <row r="28358" spans="7:7">
      <c r="G28358" s="14"/>
    </row>
    <row r="28359" spans="7:7">
      <c r="G28359" s="14"/>
    </row>
    <row r="28360" spans="7:7">
      <c r="G28360" s="14"/>
    </row>
    <row r="28361" spans="7:7">
      <c r="G28361" s="14"/>
    </row>
    <row r="28362" spans="7:7">
      <c r="G28362" s="14"/>
    </row>
    <row r="28363" spans="7:7">
      <c r="G28363" s="14"/>
    </row>
    <row r="28364" spans="7:7">
      <c r="G28364" s="14"/>
    </row>
    <row r="28365" spans="7:7">
      <c r="G28365" s="14"/>
    </row>
    <row r="28366" spans="7:7">
      <c r="G28366" s="14"/>
    </row>
    <row r="28367" spans="7:7">
      <c r="G28367" s="14"/>
    </row>
    <row r="28368" spans="7:7">
      <c r="G28368" s="14"/>
    </row>
    <row r="28369" spans="7:7">
      <c r="G28369" s="14"/>
    </row>
    <row r="28370" spans="7:7">
      <c r="G28370" s="14"/>
    </row>
    <row r="28371" spans="7:7">
      <c r="G28371" s="14"/>
    </row>
    <row r="28372" spans="7:7">
      <c r="G28372" s="14"/>
    </row>
    <row r="28373" spans="7:7">
      <c r="G28373" s="14"/>
    </row>
    <row r="28374" spans="7:7">
      <c r="G28374" s="14"/>
    </row>
    <row r="28375" spans="7:7">
      <c r="G28375" s="14"/>
    </row>
    <row r="28376" spans="7:7">
      <c r="G28376" s="14"/>
    </row>
    <row r="28377" spans="7:7">
      <c r="G28377" s="14"/>
    </row>
    <row r="28378" spans="7:7">
      <c r="G28378" s="14"/>
    </row>
    <row r="28379" spans="7:7">
      <c r="G28379" s="14"/>
    </row>
    <row r="28380" spans="7:7">
      <c r="G28380" s="14"/>
    </row>
    <row r="28381" spans="7:7">
      <c r="G28381" s="14"/>
    </row>
    <row r="28382" spans="7:7">
      <c r="G28382" s="14"/>
    </row>
    <row r="28383" spans="7:7">
      <c r="G28383" s="14"/>
    </row>
    <row r="28384" spans="7:7">
      <c r="G28384" s="14"/>
    </row>
    <row r="28385" spans="7:7">
      <c r="G28385" s="14"/>
    </row>
    <row r="28386" spans="7:7">
      <c r="G28386" s="14"/>
    </row>
    <row r="28387" spans="7:7">
      <c r="G28387" s="14"/>
    </row>
    <row r="28388" spans="7:7">
      <c r="G28388" s="14"/>
    </row>
    <row r="28389" spans="7:7">
      <c r="G28389" s="14"/>
    </row>
    <row r="28390" spans="7:7">
      <c r="G28390" s="14"/>
    </row>
    <row r="28391" spans="7:7">
      <c r="G28391" s="14"/>
    </row>
    <row r="28392" spans="7:7">
      <c r="G28392" s="14"/>
    </row>
    <row r="28393" spans="7:7">
      <c r="G28393" s="14"/>
    </row>
    <row r="28394" spans="7:7">
      <c r="G28394" s="14"/>
    </row>
    <row r="28395" spans="7:7">
      <c r="G28395" s="14"/>
    </row>
    <row r="28396" spans="7:7">
      <c r="G28396" s="14"/>
    </row>
    <row r="28397" spans="7:7">
      <c r="G28397" s="14"/>
    </row>
    <row r="28398" spans="7:7">
      <c r="G28398" s="14"/>
    </row>
    <row r="28399" spans="7:7">
      <c r="G28399" s="14"/>
    </row>
    <row r="28400" spans="7:7">
      <c r="G28400" s="14"/>
    </row>
    <row r="28401" spans="7:7">
      <c r="G28401" s="14"/>
    </row>
    <row r="28402" spans="7:7">
      <c r="G28402" s="14"/>
    </row>
    <row r="28403" spans="7:7">
      <c r="G28403" s="14"/>
    </row>
    <row r="28404" spans="7:7">
      <c r="G28404" s="14"/>
    </row>
    <row r="28405" spans="7:7">
      <c r="G28405" s="14"/>
    </row>
    <row r="28406" spans="7:7">
      <c r="G28406" s="14"/>
    </row>
    <row r="28407" spans="7:7">
      <c r="G28407" s="14"/>
    </row>
    <row r="28408" spans="7:7">
      <c r="G28408" s="14"/>
    </row>
    <row r="28409" spans="7:7">
      <c r="G28409" s="14"/>
    </row>
    <row r="28410" spans="7:7">
      <c r="G28410" s="14"/>
    </row>
    <row r="28411" spans="7:7">
      <c r="G28411" s="14"/>
    </row>
    <row r="28412" spans="7:7">
      <c r="G28412" s="14"/>
    </row>
    <row r="28413" spans="7:7">
      <c r="G28413" s="14"/>
    </row>
    <row r="28414" spans="7:7">
      <c r="G28414" s="14"/>
    </row>
    <row r="28415" spans="7:7">
      <c r="G28415" s="14"/>
    </row>
    <row r="28416" spans="7:7">
      <c r="G28416" s="14"/>
    </row>
    <row r="28417" spans="7:7">
      <c r="G28417" s="14"/>
    </row>
    <row r="28418" spans="7:7">
      <c r="G28418" s="14"/>
    </row>
    <row r="28419" spans="7:7">
      <c r="G28419" s="14"/>
    </row>
    <row r="28420" spans="7:7">
      <c r="G28420" s="14"/>
    </row>
    <row r="28421" spans="7:7">
      <c r="G28421" s="14"/>
    </row>
    <row r="28422" spans="7:7">
      <c r="G28422" s="14"/>
    </row>
    <row r="28423" spans="7:7">
      <c r="G28423" s="14"/>
    </row>
    <row r="28424" spans="7:7">
      <c r="G28424" s="14"/>
    </row>
    <row r="28425" spans="7:7">
      <c r="G28425" s="14"/>
    </row>
    <row r="28426" spans="7:7">
      <c r="G28426" s="14"/>
    </row>
    <row r="28427" spans="7:7">
      <c r="G28427" s="14"/>
    </row>
    <row r="28428" spans="7:7">
      <c r="G28428" s="14"/>
    </row>
    <row r="28429" spans="7:7">
      <c r="G28429" s="14"/>
    </row>
    <row r="28430" spans="7:7">
      <c r="G28430" s="14"/>
    </row>
    <row r="28431" spans="7:7">
      <c r="G28431" s="14"/>
    </row>
    <row r="28432" spans="7:7">
      <c r="G28432" s="14"/>
    </row>
    <row r="28433" spans="7:7">
      <c r="G28433" s="14"/>
    </row>
    <row r="28434" spans="7:7">
      <c r="G28434" s="14"/>
    </row>
    <row r="28435" spans="7:7">
      <c r="G28435" s="14"/>
    </row>
    <row r="28436" spans="7:7">
      <c r="G28436" s="14"/>
    </row>
    <row r="28437" spans="7:7">
      <c r="G28437" s="14"/>
    </row>
    <row r="28438" spans="7:7">
      <c r="G28438" s="14"/>
    </row>
    <row r="28439" spans="7:7">
      <c r="G28439" s="14"/>
    </row>
    <row r="28440" spans="7:7">
      <c r="G28440" s="14"/>
    </row>
    <row r="28441" spans="7:7">
      <c r="G28441" s="14"/>
    </row>
    <row r="28442" spans="7:7">
      <c r="G28442" s="14"/>
    </row>
    <row r="28443" spans="7:7">
      <c r="G28443" s="14"/>
    </row>
    <row r="28444" spans="7:7">
      <c r="G28444" s="14"/>
    </row>
    <row r="28445" spans="7:7">
      <c r="G28445" s="14"/>
    </row>
    <row r="28446" spans="7:7">
      <c r="G28446" s="14"/>
    </row>
    <row r="28447" spans="7:7">
      <c r="G28447" s="14"/>
    </row>
    <row r="28448" spans="7:7">
      <c r="G28448" s="14"/>
    </row>
    <row r="28449" spans="7:7">
      <c r="G28449" s="14"/>
    </row>
    <row r="28450" spans="7:7">
      <c r="G28450" s="14"/>
    </row>
    <row r="28451" spans="7:7">
      <c r="G28451" s="14"/>
    </row>
    <row r="28452" spans="7:7">
      <c r="G28452" s="14"/>
    </row>
    <row r="28453" spans="7:7">
      <c r="G28453" s="14"/>
    </row>
    <row r="28454" spans="7:7">
      <c r="G28454" s="14"/>
    </row>
    <row r="28455" spans="7:7">
      <c r="G28455" s="14"/>
    </row>
    <row r="28456" spans="7:7">
      <c r="G28456" s="14"/>
    </row>
    <row r="28457" spans="7:7">
      <c r="G28457" s="14"/>
    </row>
    <row r="28458" spans="7:7">
      <c r="G28458" s="14"/>
    </row>
    <row r="28459" spans="7:7">
      <c r="G28459" s="14"/>
    </row>
    <row r="28460" spans="7:7">
      <c r="G28460" s="14"/>
    </row>
    <row r="28461" spans="7:7">
      <c r="G28461" s="14"/>
    </row>
    <row r="28462" spans="7:7">
      <c r="G28462" s="14"/>
    </row>
    <row r="28463" spans="7:7">
      <c r="G28463" s="14"/>
    </row>
    <row r="28464" spans="7:7">
      <c r="G28464" s="14"/>
    </row>
    <row r="28465" spans="7:7">
      <c r="G28465" s="14"/>
    </row>
    <row r="28466" spans="7:7">
      <c r="G28466" s="14"/>
    </row>
    <row r="28467" spans="7:7">
      <c r="G28467" s="14"/>
    </row>
    <row r="28468" spans="7:7">
      <c r="G28468" s="14"/>
    </row>
    <row r="28469" spans="7:7">
      <c r="G28469" s="14"/>
    </row>
    <row r="28470" spans="7:7">
      <c r="G28470" s="14"/>
    </row>
    <row r="28471" spans="7:7">
      <c r="G28471" s="14"/>
    </row>
    <row r="28472" spans="7:7">
      <c r="G28472" s="14"/>
    </row>
    <row r="28473" spans="7:7">
      <c r="G28473" s="14"/>
    </row>
    <row r="28474" spans="7:7">
      <c r="G28474" s="14"/>
    </row>
    <row r="28475" spans="7:7">
      <c r="G28475" s="14"/>
    </row>
    <row r="28476" spans="7:7">
      <c r="G28476" s="14"/>
    </row>
    <row r="28477" spans="7:7">
      <c r="G28477" s="14"/>
    </row>
    <row r="28478" spans="7:7">
      <c r="G28478" s="14"/>
    </row>
    <row r="28479" spans="7:7">
      <c r="G28479" s="14"/>
    </row>
    <row r="28480" spans="7:7">
      <c r="G28480" s="14"/>
    </row>
    <row r="28481" spans="7:7">
      <c r="G28481" s="14"/>
    </row>
    <row r="28482" spans="7:7">
      <c r="G28482" s="14"/>
    </row>
    <row r="28483" spans="7:7">
      <c r="G28483" s="14"/>
    </row>
    <row r="28484" spans="7:7">
      <c r="G28484" s="14"/>
    </row>
    <row r="28485" spans="7:7">
      <c r="G28485" s="14"/>
    </row>
    <row r="28486" spans="7:7">
      <c r="G28486" s="14"/>
    </row>
    <row r="28487" spans="7:7">
      <c r="G28487" s="14"/>
    </row>
    <row r="28488" spans="7:7">
      <c r="G28488" s="14"/>
    </row>
    <row r="28489" spans="7:7">
      <c r="G28489" s="14"/>
    </row>
    <row r="28490" spans="7:7">
      <c r="G28490" s="14"/>
    </row>
    <row r="28491" spans="7:7">
      <c r="G28491" s="14"/>
    </row>
    <row r="28492" spans="7:7">
      <c r="G28492" s="14"/>
    </row>
    <row r="28493" spans="7:7">
      <c r="G28493" s="14"/>
    </row>
    <row r="28494" spans="7:7">
      <c r="G28494" s="14"/>
    </row>
    <row r="28495" spans="7:7">
      <c r="G28495" s="14"/>
    </row>
    <row r="28496" spans="7:7">
      <c r="G28496" s="14"/>
    </row>
    <row r="28497" spans="7:7">
      <c r="G28497" s="14"/>
    </row>
    <row r="28498" spans="7:7">
      <c r="G28498" s="14"/>
    </row>
    <row r="28499" spans="7:7">
      <c r="G28499" s="14"/>
    </row>
    <row r="28500" spans="7:7">
      <c r="G28500" s="14"/>
    </row>
    <row r="28501" spans="7:7">
      <c r="G28501" s="14"/>
    </row>
    <row r="28502" spans="7:7">
      <c r="G28502" s="14"/>
    </row>
    <row r="28503" spans="7:7">
      <c r="G28503" s="14"/>
    </row>
    <row r="28504" spans="7:7">
      <c r="G28504" s="14"/>
    </row>
    <row r="28505" spans="7:7">
      <c r="G28505" s="14"/>
    </row>
    <row r="28506" spans="7:7">
      <c r="G28506" s="14"/>
    </row>
    <row r="28507" spans="7:7">
      <c r="G28507" s="14"/>
    </row>
    <row r="28508" spans="7:7">
      <c r="G28508" s="14"/>
    </row>
    <row r="28509" spans="7:7">
      <c r="G28509" s="14"/>
    </row>
    <row r="28510" spans="7:7">
      <c r="G28510" s="14"/>
    </row>
    <row r="28511" spans="7:7">
      <c r="G28511" s="14"/>
    </row>
    <row r="28512" spans="7:7">
      <c r="G28512" s="14"/>
    </row>
    <row r="28513" spans="7:7">
      <c r="G28513" s="14"/>
    </row>
    <row r="28514" spans="7:7">
      <c r="G28514" s="14"/>
    </row>
    <row r="28515" spans="7:7">
      <c r="G28515" s="14"/>
    </row>
    <row r="28516" spans="7:7">
      <c r="G28516" s="14"/>
    </row>
    <row r="28517" spans="7:7">
      <c r="G28517" s="14"/>
    </row>
    <row r="28518" spans="7:7">
      <c r="G28518" s="14"/>
    </row>
    <row r="28519" spans="7:7">
      <c r="G28519" s="14"/>
    </row>
    <row r="28520" spans="7:7">
      <c r="G28520" s="14"/>
    </row>
    <row r="28521" spans="7:7">
      <c r="G28521" s="14"/>
    </row>
    <row r="28522" spans="7:7">
      <c r="G28522" s="14"/>
    </row>
    <row r="28523" spans="7:7">
      <c r="G28523" s="14"/>
    </row>
    <row r="28524" spans="7:7">
      <c r="G28524" s="14"/>
    </row>
    <row r="28525" spans="7:7">
      <c r="G28525" s="14"/>
    </row>
    <row r="28526" spans="7:7">
      <c r="G28526" s="14"/>
    </row>
    <row r="28527" spans="7:7">
      <c r="G28527" s="14"/>
    </row>
    <row r="28528" spans="7:7">
      <c r="G28528" s="14"/>
    </row>
    <row r="28529" spans="7:7">
      <c r="G28529" s="14"/>
    </row>
    <row r="28530" spans="7:7">
      <c r="G28530" s="14"/>
    </row>
    <row r="28531" spans="7:7">
      <c r="G28531" s="14"/>
    </row>
    <row r="28532" spans="7:7">
      <c r="G28532" s="14"/>
    </row>
    <row r="28533" spans="7:7">
      <c r="G28533" s="14"/>
    </row>
    <row r="28534" spans="7:7">
      <c r="G28534" s="14"/>
    </row>
    <row r="28535" spans="7:7">
      <c r="G28535" s="14"/>
    </row>
    <row r="28536" spans="7:7">
      <c r="G28536" s="14"/>
    </row>
    <row r="28537" spans="7:7">
      <c r="G28537" s="14"/>
    </row>
    <row r="28538" spans="7:7">
      <c r="G28538" s="14"/>
    </row>
    <row r="28539" spans="7:7">
      <c r="G28539" s="14"/>
    </row>
    <row r="28540" spans="7:7">
      <c r="G28540" s="14"/>
    </row>
    <row r="28541" spans="7:7">
      <c r="G28541" s="14"/>
    </row>
    <row r="28542" spans="7:7">
      <c r="G28542" s="14"/>
    </row>
    <row r="28543" spans="7:7">
      <c r="G28543" s="14"/>
    </row>
    <row r="28544" spans="7:7">
      <c r="G28544" s="14"/>
    </row>
    <row r="28545" spans="7:7">
      <c r="G28545" s="14"/>
    </row>
    <row r="28546" spans="7:7">
      <c r="G28546" s="14"/>
    </row>
    <row r="28547" spans="7:7">
      <c r="G28547" s="14"/>
    </row>
    <row r="28548" spans="7:7">
      <c r="G28548" s="14"/>
    </row>
    <row r="28549" spans="7:7">
      <c r="G28549" s="14"/>
    </row>
    <row r="28550" spans="7:7">
      <c r="G28550" s="14"/>
    </row>
    <row r="28551" spans="7:7">
      <c r="G28551" s="14"/>
    </row>
    <row r="28552" spans="7:7">
      <c r="G28552" s="14"/>
    </row>
    <row r="28553" spans="7:7">
      <c r="G28553" s="14"/>
    </row>
    <row r="28554" spans="7:7">
      <c r="G28554" s="14"/>
    </row>
    <row r="28555" spans="7:7">
      <c r="G28555" s="14"/>
    </row>
    <row r="28556" spans="7:7">
      <c r="G28556" s="14"/>
    </row>
    <row r="28557" spans="7:7">
      <c r="G28557" s="14"/>
    </row>
    <row r="28558" spans="7:7">
      <c r="G28558" s="14"/>
    </row>
    <row r="28559" spans="7:7">
      <c r="G28559" s="14"/>
    </row>
    <row r="28560" spans="7:7">
      <c r="G28560" s="14"/>
    </row>
    <row r="28561" spans="7:7">
      <c r="G28561" s="14"/>
    </row>
    <row r="28562" spans="7:7">
      <c r="G28562" s="14"/>
    </row>
    <row r="28563" spans="7:7">
      <c r="G28563" s="14"/>
    </row>
    <row r="28564" spans="7:7">
      <c r="G28564" s="14"/>
    </row>
    <row r="28565" spans="7:7">
      <c r="G28565" s="14"/>
    </row>
    <row r="28566" spans="7:7">
      <c r="G28566" s="14"/>
    </row>
    <row r="28567" spans="7:7">
      <c r="G28567" s="14"/>
    </row>
    <row r="28568" spans="7:7">
      <c r="G28568" s="14"/>
    </row>
    <row r="28569" spans="7:7">
      <c r="G28569" s="14"/>
    </row>
    <row r="28570" spans="7:7">
      <c r="G28570" s="14"/>
    </row>
    <row r="28571" spans="7:7">
      <c r="G28571" s="14"/>
    </row>
    <row r="28572" spans="7:7">
      <c r="G28572" s="14"/>
    </row>
    <row r="28573" spans="7:7">
      <c r="G28573" s="14"/>
    </row>
    <row r="28574" spans="7:7">
      <c r="G28574" s="14"/>
    </row>
    <row r="28575" spans="7:7">
      <c r="G28575" s="14"/>
    </row>
    <row r="28576" spans="7:7">
      <c r="G28576" s="14"/>
    </row>
    <row r="28577" spans="7:7">
      <c r="G28577" s="14"/>
    </row>
    <row r="28578" spans="7:7">
      <c r="G28578" s="14"/>
    </row>
    <row r="28579" spans="7:7">
      <c r="G28579" s="14"/>
    </row>
    <row r="28580" spans="7:7">
      <c r="G28580" s="14"/>
    </row>
    <row r="28581" spans="7:7">
      <c r="G28581" s="14"/>
    </row>
    <row r="28582" spans="7:7">
      <c r="G28582" s="14"/>
    </row>
    <row r="28583" spans="7:7">
      <c r="G28583" s="14"/>
    </row>
    <row r="28584" spans="7:7">
      <c r="G28584" s="14"/>
    </row>
    <row r="28585" spans="7:7">
      <c r="G28585" s="14"/>
    </row>
    <row r="28586" spans="7:7">
      <c r="G28586" s="14"/>
    </row>
    <row r="28587" spans="7:7">
      <c r="G28587" s="14"/>
    </row>
    <row r="28588" spans="7:7">
      <c r="G28588" s="14"/>
    </row>
    <row r="28589" spans="7:7">
      <c r="G28589" s="14"/>
    </row>
    <row r="28590" spans="7:7">
      <c r="G28590" s="14"/>
    </row>
    <row r="28591" spans="7:7">
      <c r="G28591" s="14"/>
    </row>
    <row r="28592" spans="7:7">
      <c r="G28592" s="14"/>
    </row>
    <row r="28593" spans="7:7">
      <c r="G28593" s="14"/>
    </row>
    <row r="28594" spans="7:7">
      <c r="G28594" s="14"/>
    </row>
    <row r="28595" spans="7:7">
      <c r="G28595" s="14"/>
    </row>
    <row r="28596" spans="7:7">
      <c r="G28596" s="14"/>
    </row>
    <row r="28597" spans="7:7">
      <c r="G28597" s="14"/>
    </row>
    <row r="28598" spans="7:7">
      <c r="G28598" s="14"/>
    </row>
    <row r="28599" spans="7:7">
      <c r="G28599" s="14"/>
    </row>
    <row r="28600" spans="7:7">
      <c r="G28600" s="14"/>
    </row>
    <row r="28601" spans="7:7">
      <c r="G28601" s="14"/>
    </row>
    <row r="28602" spans="7:7">
      <c r="G28602" s="14"/>
    </row>
    <row r="28603" spans="7:7">
      <c r="G28603" s="14"/>
    </row>
    <row r="28604" spans="7:7">
      <c r="G28604" s="14"/>
    </row>
    <row r="28605" spans="7:7">
      <c r="G28605" s="14"/>
    </row>
    <row r="28606" spans="7:7">
      <c r="G28606" s="14"/>
    </row>
    <row r="28607" spans="7:7">
      <c r="G28607" s="14"/>
    </row>
    <row r="28608" spans="7:7">
      <c r="G28608" s="14"/>
    </row>
    <row r="28609" spans="7:7">
      <c r="G28609" s="14"/>
    </row>
    <row r="28610" spans="7:7">
      <c r="G28610" s="14"/>
    </row>
    <row r="28611" spans="7:7">
      <c r="G28611" s="14"/>
    </row>
    <row r="28612" spans="7:7">
      <c r="G28612" s="14"/>
    </row>
    <row r="28613" spans="7:7">
      <c r="G28613" s="14"/>
    </row>
    <row r="28614" spans="7:7">
      <c r="G28614" s="14"/>
    </row>
    <row r="28615" spans="7:7">
      <c r="G28615" s="14"/>
    </row>
    <row r="28616" spans="7:7">
      <c r="G28616" s="14"/>
    </row>
    <row r="28617" spans="7:7">
      <c r="G28617" s="14"/>
    </row>
    <row r="28618" spans="7:7">
      <c r="G28618" s="14"/>
    </row>
    <row r="28619" spans="7:7">
      <c r="G28619" s="14"/>
    </row>
    <row r="28620" spans="7:7">
      <c r="G28620" s="14"/>
    </row>
    <row r="28621" spans="7:7">
      <c r="G28621" s="14"/>
    </row>
    <row r="28622" spans="7:7">
      <c r="G28622" s="14"/>
    </row>
    <row r="28623" spans="7:7">
      <c r="G28623" s="14"/>
    </row>
    <row r="28624" spans="7:7">
      <c r="G28624" s="14"/>
    </row>
    <row r="28625" spans="7:7">
      <c r="G28625" s="14"/>
    </row>
    <row r="28626" spans="7:7">
      <c r="G28626" s="14"/>
    </row>
    <row r="28627" spans="7:7">
      <c r="G28627" s="14"/>
    </row>
    <row r="28628" spans="7:7">
      <c r="G28628" s="14"/>
    </row>
    <row r="28629" spans="7:7">
      <c r="G28629" s="14"/>
    </row>
    <row r="28630" spans="7:7">
      <c r="G28630" s="14"/>
    </row>
    <row r="28631" spans="7:7">
      <c r="G28631" s="14"/>
    </row>
    <row r="28632" spans="7:7">
      <c r="G28632" s="14"/>
    </row>
    <row r="28633" spans="7:7">
      <c r="G28633" s="14"/>
    </row>
    <row r="28634" spans="7:7">
      <c r="G28634" s="14"/>
    </row>
    <row r="28635" spans="7:7">
      <c r="G28635" s="14"/>
    </row>
    <row r="28636" spans="7:7">
      <c r="G28636" s="14"/>
    </row>
    <row r="28637" spans="7:7">
      <c r="G28637" s="14"/>
    </row>
    <row r="28638" spans="7:7">
      <c r="G28638" s="14"/>
    </row>
    <row r="28639" spans="7:7">
      <c r="G28639" s="14"/>
    </row>
    <row r="28640" spans="7:7">
      <c r="G28640" s="14"/>
    </row>
    <row r="28641" spans="7:7">
      <c r="G28641" s="14"/>
    </row>
    <row r="28642" spans="7:7">
      <c r="G28642" s="14"/>
    </row>
    <row r="28643" spans="7:7">
      <c r="G28643" s="14"/>
    </row>
    <row r="28644" spans="7:7">
      <c r="G28644" s="14"/>
    </row>
    <row r="28645" spans="7:7">
      <c r="G28645" s="14"/>
    </row>
    <row r="28646" spans="7:7">
      <c r="G28646" s="14"/>
    </row>
    <row r="28647" spans="7:7">
      <c r="G28647" s="14"/>
    </row>
    <row r="28648" spans="7:7">
      <c r="G28648" s="14"/>
    </row>
    <row r="28649" spans="7:7">
      <c r="G28649" s="14"/>
    </row>
    <row r="28650" spans="7:7">
      <c r="G28650" s="14"/>
    </row>
    <row r="28651" spans="7:7">
      <c r="G28651" s="14"/>
    </row>
    <row r="28652" spans="7:7">
      <c r="G28652" s="14"/>
    </row>
    <row r="28653" spans="7:7">
      <c r="G28653" s="14"/>
    </row>
    <row r="28654" spans="7:7">
      <c r="G28654" s="14"/>
    </row>
    <row r="28655" spans="7:7">
      <c r="G28655" s="14"/>
    </row>
    <row r="28656" spans="7:7">
      <c r="G28656" s="14"/>
    </row>
    <row r="28657" spans="7:7">
      <c r="G28657" s="14"/>
    </row>
    <row r="28658" spans="7:7">
      <c r="G28658" s="14"/>
    </row>
    <row r="28659" spans="7:7">
      <c r="G28659" s="14"/>
    </row>
    <row r="28660" spans="7:7">
      <c r="G28660" s="14"/>
    </row>
    <row r="28661" spans="7:7">
      <c r="G28661" s="14"/>
    </row>
    <row r="28662" spans="7:7">
      <c r="G28662" s="14"/>
    </row>
    <row r="28663" spans="7:7">
      <c r="G28663" s="14"/>
    </row>
    <row r="28664" spans="7:7">
      <c r="G28664" s="14"/>
    </row>
    <row r="28665" spans="7:7">
      <c r="G28665" s="14"/>
    </row>
    <row r="28666" spans="7:7">
      <c r="G28666" s="14"/>
    </row>
    <row r="28667" spans="7:7">
      <c r="G28667" s="14"/>
    </row>
    <row r="28668" spans="7:7">
      <c r="G28668" s="14"/>
    </row>
    <row r="28669" spans="7:7">
      <c r="G28669" s="14"/>
    </row>
    <row r="28670" spans="7:7">
      <c r="G28670" s="14"/>
    </row>
    <row r="28671" spans="7:7">
      <c r="G28671" s="14"/>
    </row>
    <row r="28672" spans="7:7">
      <c r="G28672" s="14"/>
    </row>
    <row r="28673" spans="7:7">
      <c r="G28673" s="14"/>
    </row>
    <row r="28674" spans="7:7">
      <c r="G28674" s="14"/>
    </row>
    <row r="28675" spans="7:7">
      <c r="G28675" s="14"/>
    </row>
    <row r="28676" spans="7:7">
      <c r="G28676" s="14"/>
    </row>
    <row r="28677" spans="7:7">
      <c r="G28677" s="14"/>
    </row>
    <row r="28678" spans="7:7">
      <c r="G28678" s="14"/>
    </row>
    <row r="28679" spans="7:7">
      <c r="G28679" s="14"/>
    </row>
    <row r="28680" spans="7:7">
      <c r="G28680" s="14"/>
    </row>
    <row r="28681" spans="7:7">
      <c r="G28681" s="14"/>
    </row>
    <row r="28682" spans="7:7">
      <c r="G28682" s="14"/>
    </row>
    <row r="28683" spans="7:7">
      <c r="G28683" s="14"/>
    </row>
    <row r="28684" spans="7:7">
      <c r="G28684" s="14"/>
    </row>
    <row r="28685" spans="7:7">
      <c r="G28685" s="14"/>
    </row>
    <row r="28686" spans="7:7">
      <c r="G28686" s="14"/>
    </row>
    <row r="28687" spans="7:7">
      <c r="G28687" s="14"/>
    </row>
    <row r="28688" spans="7:7">
      <c r="G28688" s="14"/>
    </row>
    <row r="28689" spans="7:7">
      <c r="G28689" s="14"/>
    </row>
    <row r="28690" spans="7:7">
      <c r="G28690" s="14"/>
    </row>
    <row r="28691" spans="7:7">
      <c r="G28691" s="14"/>
    </row>
    <row r="28692" spans="7:7">
      <c r="G28692" s="14"/>
    </row>
    <row r="28693" spans="7:7">
      <c r="G28693" s="14"/>
    </row>
    <row r="28694" spans="7:7">
      <c r="G28694" s="14"/>
    </row>
    <row r="28695" spans="7:7">
      <c r="G28695" s="14"/>
    </row>
    <row r="28696" spans="7:7">
      <c r="G28696" s="14"/>
    </row>
    <row r="28697" spans="7:7">
      <c r="G28697" s="14"/>
    </row>
    <row r="28698" spans="7:7">
      <c r="G28698" s="14"/>
    </row>
    <row r="28699" spans="7:7">
      <c r="G28699" s="14"/>
    </row>
    <row r="28700" spans="7:7">
      <c r="G28700" s="14"/>
    </row>
    <row r="28701" spans="7:7">
      <c r="G28701" s="14"/>
    </row>
    <row r="28702" spans="7:7">
      <c r="G28702" s="14"/>
    </row>
    <row r="28703" spans="7:7">
      <c r="G28703" s="14"/>
    </row>
    <row r="28704" spans="7:7">
      <c r="G28704" s="14"/>
    </row>
    <row r="28705" spans="7:7">
      <c r="G28705" s="14"/>
    </row>
    <row r="28706" spans="7:7">
      <c r="G28706" s="14"/>
    </row>
    <row r="28707" spans="7:7">
      <c r="G28707" s="14"/>
    </row>
    <row r="28708" spans="7:7">
      <c r="G28708" s="14"/>
    </row>
    <row r="28709" spans="7:7">
      <c r="G28709" s="14"/>
    </row>
    <row r="28710" spans="7:7">
      <c r="G28710" s="14"/>
    </row>
    <row r="28711" spans="7:7">
      <c r="G28711" s="14"/>
    </row>
    <row r="28712" spans="7:7">
      <c r="G28712" s="14"/>
    </row>
    <row r="28713" spans="7:7">
      <c r="G28713" s="14"/>
    </row>
    <row r="28714" spans="7:7">
      <c r="G28714" s="14"/>
    </row>
    <row r="28715" spans="7:7">
      <c r="G28715" s="14"/>
    </row>
    <row r="28716" spans="7:7">
      <c r="G28716" s="14"/>
    </row>
    <row r="28717" spans="7:7">
      <c r="G28717" s="14"/>
    </row>
    <row r="28718" spans="7:7">
      <c r="G28718" s="14"/>
    </row>
    <row r="28719" spans="7:7">
      <c r="G28719" s="14"/>
    </row>
    <row r="28720" spans="7:7">
      <c r="G28720" s="14"/>
    </row>
    <row r="28721" spans="7:7">
      <c r="G28721" s="14"/>
    </row>
    <row r="28722" spans="7:7">
      <c r="G28722" s="14"/>
    </row>
    <row r="28723" spans="7:7">
      <c r="G28723" s="14"/>
    </row>
    <row r="28724" spans="7:7">
      <c r="G28724" s="14"/>
    </row>
    <row r="28725" spans="7:7">
      <c r="G28725" s="14"/>
    </row>
    <row r="28726" spans="7:7">
      <c r="G28726" s="14"/>
    </row>
    <row r="28727" spans="7:7">
      <c r="G28727" s="14"/>
    </row>
    <row r="28728" spans="7:7">
      <c r="G28728" s="14"/>
    </row>
    <row r="28729" spans="7:7">
      <c r="G28729" s="14"/>
    </row>
    <row r="28730" spans="7:7">
      <c r="G28730" s="14"/>
    </row>
    <row r="28731" spans="7:7">
      <c r="G28731" s="14"/>
    </row>
    <row r="28732" spans="7:7">
      <c r="G28732" s="14"/>
    </row>
    <row r="28733" spans="7:7">
      <c r="G28733" s="14"/>
    </row>
    <row r="28734" spans="7:7">
      <c r="G28734" s="14"/>
    </row>
    <row r="28735" spans="7:7">
      <c r="G28735" s="14"/>
    </row>
    <row r="28736" spans="7:7">
      <c r="G28736" s="14"/>
    </row>
    <row r="28737" spans="7:7">
      <c r="G28737" s="14"/>
    </row>
    <row r="28738" spans="7:7">
      <c r="G28738" s="14"/>
    </row>
    <row r="28739" spans="7:7">
      <c r="G28739" s="14"/>
    </row>
    <row r="28740" spans="7:7">
      <c r="G28740" s="14"/>
    </row>
    <row r="28741" spans="7:7">
      <c r="G28741" s="14"/>
    </row>
    <row r="28742" spans="7:7">
      <c r="G28742" s="14"/>
    </row>
    <row r="28743" spans="7:7">
      <c r="G28743" s="14"/>
    </row>
    <row r="28744" spans="7:7">
      <c r="G28744" s="14"/>
    </row>
    <row r="28745" spans="7:7">
      <c r="G28745" s="14"/>
    </row>
    <row r="28746" spans="7:7">
      <c r="G28746" s="14"/>
    </row>
    <row r="28747" spans="7:7">
      <c r="G28747" s="14"/>
    </row>
    <row r="28748" spans="7:7">
      <c r="G28748" s="14"/>
    </row>
    <row r="28749" spans="7:7">
      <c r="G28749" s="14"/>
    </row>
    <row r="28750" spans="7:7">
      <c r="G28750" s="14"/>
    </row>
    <row r="28751" spans="7:7">
      <c r="G28751" s="14"/>
    </row>
    <row r="28752" spans="7:7">
      <c r="G28752" s="14"/>
    </row>
    <row r="28753" spans="7:7">
      <c r="G28753" s="14"/>
    </row>
    <row r="28754" spans="7:7">
      <c r="G28754" s="14"/>
    </row>
    <row r="28755" spans="7:7">
      <c r="G28755" s="14"/>
    </row>
    <row r="28756" spans="7:7">
      <c r="G28756" s="14"/>
    </row>
    <row r="28757" spans="7:7">
      <c r="G28757" s="14"/>
    </row>
    <row r="28758" spans="7:7">
      <c r="G28758" s="14"/>
    </row>
    <row r="28759" spans="7:7">
      <c r="G28759" s="14"/>
    </row>
    <row r="28760" spans="7:7">
      <c r="G28760" s="14"/>
    </row>
    <row r="28761" spans="7:7">
      <c r="G28761" s="14"/>
    </row>
    <row r="28762" spans="7:7">
      <c r="G28762" s="14"/>
    </row>
    <row r="28763" spans="7:7">
      <c r="G28763" s="14"/>
    </row>
    <row r="28764" spans="7:7">
      <c r="G28764" s="14"/>
    </row>
    <row r="28765" spans="7:7">
      <c r="G28765" s="14"/>
    </row>
    <row r="28766" spans="7:7">
      <c r="G28766" s="14"/>
    </row>
    <row r="28767" spans="7:7">
      <c r="G28767" s="14"/>
    </row>
    <row r="28768" spans="7:7">
      <c r="G28768" s="14"/>
    </row>
    <row r="28769" spans="7:7">
      <c r="G28769" s="14"/>
    </row>
    <row r="28770" spans="7:7">
      <c r="G28770" s="14"/>
    </row>
    <row r="28771" spans="7:7">
      <c r="G28771" s="14"/>
    </row>
    <row r="28772" spans="7:7">
      <c r="G28772" s="14"/>
    </row>
    <row r="28773" spans="7:7">
      <c r="G28773" s="14"/>
    </row>
    <row r="28774" spans="7:7">
      <c r="G28774" s="14"/>
    </row>
    <row r="28775" spans="7:7">
      <c r="G28775" s="14"/>
    </row>
    <row r="28776" spans="7:7">
      <c r="G28776" s="14"/>
    </row>
    <row r="28777" spans="7:7">
      <c r="G28777" s="14"/>
    </row>
    <row r="28778" spans="7:7">
      <c r="G28778" s="14"/>
    </row>
    <row r="28779" spans="7:7">
      <c r="G28779" s="14"/>
    </row>
    <row r="28780" spans="7:7">
      <c r="G28780" s="14"/>
    </row>
    <row r="28781" spans="7:7">
      <c r="G28781" s="14"/>
    </row>
    <row r="28782" spans="7:7">
      <c r="G28782" s="14"/>
    </row>
    <row r="28783" spans="7:7">
      <c r="G28783" s="14"/>
    </row>
    <row r="28784" spans="7:7">
      <c r="G28784" s="14"/>
    </row>
    <row r="28785" spans="7:7">
      <c r="G28785" s="14"/>
    </row>
    <row r="28786" spans="7:7">
      <c r="G28786" s="14"/>
    </row>
    <row r="28787" spans="7:7">
      <c r="G28787" s="14"/>
    </row>
    <row r="28788" spans="7:7">
      <c r="G28788" s="14"/>
    </row>
    <row r="28789" spans="7:7">
      <c r="G28789" s="14"/>
    </row>
    <row r="28790" spans="7:7">
      <c r="G28790" s="14"/>
    </row>
    <row r="28791" spans="7:7">
      <c r="G28791" s="14"/>
    </row>
    <row r="28792" spans="7:7">
      <c r="G28792" s="14"/>
    </row>
    <row r="28793" spans="7:7">
      <c r="G28793" s="14"/>
    </row>
    <row r="28794" spans="7:7">
      <c r="G28794" s="14"/>
    </row>
    <row r="28795" spans="7:7">
      <c r="G28795" s="14"/>
    </row>
    <row r="28796" spans="7:7">
      <c r="G28796" s="14"/>
    </row>
    <row r="28797" spans="7:7">
      <c r="G28797" s="14"/>
    </row>
    <row r="28798" spans="7:7">
      <c r="G28798" s="14"/>
    </row>
    <row r="28799" spans="7:7">
      <c r="G28799" s="14"/>
    </row>
    <row r="28800" spans="7:7">
      <c r="G28800" s="14"/>
    </row>
    <row r="28801" spans="7:7">
      <c r="G28801" s="14"/>
    </row>
    <row r="28802" spans="7:7">
      <c r="G28802" s="14"/>
    </row>
    <row r="28803" spans="7:7">
      <c r="G28803" s="14"/>
    </row>
    <row r="28804" spans="7:7">
      <c r="G28804" s="14"/>
    </row>
    <row r="28805" spans="7:7">
      <c r="G28805" s="14"/>
    </row>
    <row r="28806" spans="7:7">
      <c r="G28806" s="14"/>
    </row>
    <row r="28807" spans="7:7">
      <c r="G28807" s="14"/>
    </row>
    <row r="28808" spans="7:7">
      <c r="G28808" s="14"/>
    </row>
    <row r="28809" spans="7:7">
      <c r="G28809" s="14"/>
    </row>
    <row r="28810" spans="7:7">
      <c r="G28810" s="14"/>
    </row>
    <row r="28811" spans="7:7">
      <c r="G28811" s="14"/>
    </row>
    <row r="28812" spans="7:7">
      <c r="G28812" s="14"/>
    </row>
    <row r="28813" spans="7:7">
      <c r="G28813" s="14"/>
    </row>
    <row r="28814" spans="7:7">
      <c r="G28814" s="14"/>
    </row>
    <row r="28815" spans="7:7">
      <c r="G28815" s="14"/>
    </row>
    <row r="28816" spans="7:7">
      <c r="G28816" s="14"/>
    </row>
    <row r="28817" spans="7:7">
      <c r="G28817" s="14"/>
    </row>
    <row r="28818" spans="7:7">
      <c r="G28818" s="14"/>
    </row>
    <row r="28819" spans="7:7">
      <c r="G28819" s="14"/>
    </row>
    <row r="28820" spans="7:7">
      <c r="G28820" s="14"/>
    </row>
    <row r="28821" spans="7:7">
      <c r="G28821" s="14"/>
    </row>
    <row r="28822" spans="7:7">
      <c r="G28822" s="14"/>
    </row>
    <row r="28823" spans="7:7">
      <c r="G28823" s="14"/>
    </row>
    <row r="28824" spans="7:7">
      <c r="G28824" s="14"/>
    </row>
    <row r="28825" spans="7:7">
      <c r="G28825" s="14"/>
    </row>
    <row r="28826" spans="7:7">
      <c r="G28826" s="14"/>
    </row>
    <row r="28827" spans="7:7">
      <c r="G28827" s="14"/>
    </row>
    <row r="28828" spans="7:7">
      <c r="G28828" s="14"/>
    </row>
    <row r="28829" spans="7:7">
      <c r="G28829" s="14"/>
    </row>
    <row r="28830" spans="7:7">
      <c r="G28830" s="14"/>
    </row>
    <row r="28831" spans="7:7">
      <c r="G28831" s="14"/>
    </row>
    <row r="28832" spans="7:7">
      <c r="G28832" s="14"/>
    </row>
    <row r="28833" spans="7:7">
      <c r="G28833" s="14"/>
    </row>
    <row r="28834" spans="7:7">
      <c r="G28834" s="14"/>
    </row>
    <row r="28835" spans="7:7">
      <c r="G28835" s="14"/>
    </row>
    <row r="28836" spans="7:7">
      <c r="G28836" s="14"/>
    </row>
    <row r="28837" spans="7:7">
      <c r="G28837" s="14"/>
    </row>
    <row r="28838" spans="7:7">
      <c r="G28838" s="14"/>
    </row>
    <row r="28839" spans="7:7">
      <c r="G28839" s="14"/>
    </row>
    <row r="28840" spans="7:7">
      <c r="G28840" s="14"/>
    </row>
    <row r="28841" spans="7:7">
      <c r="G28841" s="14"/>
    </row>
    <row r="28842" spans="7:7">
      <c r="G28842" s="14"/>
    </row>
    <row r="28843" spans="7:7">
      <c r="G28843" s="14"/>
    </row>
    <row r="28844" spans="7:7">
      <c r="G28844" s="14"/>
    </row>
    <row r="28845" spans="7:7">
      <c r="G28845" s="14"/>
    </row>
    <row r="28846" spans="7:7">
      <c r="G28846" s="14"/>
    </row>
    <row r="28847" spans="7:7">
      <c r="G28847" s="14"/>
    </row>
    <row r="28848" spans="7:7">
      <c r="G28848" s="14"/>
    </row>
    <row r="28849" spans="7:7">
      <c r="G28849" s="14"/>
    </row>
    <row r="28850" spans="7:7">
      <c r="G28850" s="14"/>
    </row>
    <row r="28851" spans="7:7">
      <c r="G28851" s="14"/>
    </row>
    <row r="28852" spans="7:7">
      <c r="G28852" s="14"/>
    </row>
    <row r="28853" spans="7:7">
      <c r="G28853" s="14"/>
    </row>
    <row r="28854" spans="7:7">
      <c r="G28854" s="14"/>
    </row>
    <row r="28855" spans="7:7">
      <c r="G28855" s="14"/>
    </row>
    <row r="28856" spans="7:7">
      <c r="G28856" s="14"/>
    </row>
    <row r="28857" spans="7:7">
      <c r="G28857" s="14"/>
    </row>
    <row r="28858" spans="7:7">
      <c r="G28858" s="14"/>
    </row>
    <row r="28859" spans="7:7">
      <c r="G28859" s="14"/>
    </row>
    <row r="28860" spans="7:7">
      <c r="G28860" s="14"/>
    </row>
    <row r="28861" spans="7:7">
      <c r="G28861" s="14"/>
    </row>
    <row r="28862" spans="7:7">
      <c r="G28862" s="14"/>
    </row>
    <row r="28863" spans="7:7">
      <c r="G28863" s="14"/>
    </row>
    <row r="28864" spans="7:7">
      <c r="G28864" s="14"/>
    </row>
    <row r="28865" spans="7:7">
      <c r="G28865" s="14"/>
    </row>
    <row r="28866" spans="7:7">
      <c r="G28866" s="14"/>
    </row>
    <row r="28867" spans="7:7">
      <c r="G28867" s="14"/>
    </row>
    <row r="28868" spans="7:7">
      <c r="G28868" s="14"/>
    </row>
    <row r="28869" spans="7:7">
      <c r="G28869" s="14"/>
    </row>
    <row r="28870" spans="7:7">
      <c r="G28870" s="14"/>
    </row>
    <row r="28871" spans="7:7">
      <c r="G28871" s="14"/>
    </row>
    <row r="28872" spans="7:7">
      <c r="G28872" s="14"/>
    </row>
    <row r="28873" spans="7:7">
      <c r="G28873" s="14"/>
    </row>
    <row r="28874" spans="7:7">
      <c r="G28874" s="14"/>
    </row>
    <row r="28875" spans="7:7">
      <c r="G28875" s="14"/>
    </row>
    <row r="28876" spans="7:7">
      <c r="G28876" s="14"/>
    </row>
    <row r="28877" spans="7:7">
      <c r="G28877" s="14"/>
    </row>
    <row r="28878" spans="7:7">
      <c r="G28878" s="14"/>
    </row>
    <row r="28879" spans="7:7">
      <c r="G28879" s="14"/>
    </row>
    <row r="28880" spans="7:7">
      <c r="G28880" s="14"/>
    </row>
    <row r="28881" spans="7:7">
      <c r="G28881" s="14"/>
    </row>
    <row r="28882" spans="7:7">
      <c r="G28882" s="14"/>
    </row>
    <row r="28883" spans="7:7">
      <c r="G28883" s="14"/>
    </row>
    <row r="28884" spans="7:7">
      <c r="G28884" s="14"/>
    </row>
    <row r="28885" spans="7:7">
      <c r="G28885" s="14"/>
    </row>
    <row r="28886" spans="7:7">
      <c r="G28886" s="14"/>
    </row>
    <row r="28887" spans="7:7">
      <c r="G28887" s="14"/>
    </row>
    <row r="28888" spans="7:7">
      <c r="G28888" s="14"/>
    </row>
    <row r="28889" spans="7:7">
      <c r="G28889" s="14"/>
    </row>
    <row r="28890" spans="7:7">
      <c r="G28890" s="14"/>
    </row>
    <row r="28891" spans="7:7">
      <c r="G28891" s="14"/>
    </row>
    <row r="28892" spans="7:7">
      <c r="G28892" s="14"/>
    </row>
    <row r="28893" spans="7:7">
      <c r="G28893" s="14"/>
    </row>
    <row r="28894" spans="7:7">
      <c r="G28894" s="14"/>
    </row>
    <row r="28895" spans="7:7">
      <c r="G28895" s="14"/>
    </row>
    <row r="28896" spans="7:7">
      <c r="G28896" s="14"/>
    </row>
    <row r="28897" spans="7:7">
      <c r="G28897" s="14"/>
    </row>
    <row r="28898" spans="7:7">
      <c r="G28898" s="14"/>
    </row>
    <row r="28899" spans="7:7">
      <c r="G28899" s="14"/>
    </row>
    <row r="28900" spans="7:7">
      <c r="G28900" s="14"/>
    </row>
    <row r="28901" spans="7:7">
      <c r="G28901" s="14"/>
    </row>
    <row r="28902" spans="7:7">
      <c r="G28902" s="14"/>
    </row>
    <row r="28903" spans="7:7">
      <c r="G28903" s="14"/>
    </row>
    <row r="28904" spans="7:7">
      <c r="G28904" s="14"/>
    </row>
    <row r="28905" spans="7:7">
      <c r="G28905" s="14"/>
    </row>
    <row r="28906" spans="7:7">
      <c r="G28906" s="14"/>
    </row>
    <row r="28907" spans="7:7">
      <c r="G28907" s="14"/>
    </row>
    <row r="28908" spans="7:7">
      <c r="G28908" s="14"/>
    </row>
    <row r="28909" spans="7:7">
      <c r="G28909" s="14"/>
    </row>
    <row r="28910" spans="7:7">
      <c r="G28910" s="14"/>
    </row>
    <row r="28911" spans="7:7">
      <c r="G28911" s="14"/>
    </row>
    <row r="28912" spans="7:7">
      <c r="G28912" s="14"/>
    </row>
    <row r="28913" spans="7:7">
      <c r="G28913" s="14"/>
    </row>
    <row r="28914" spans="7:7">
      <c r="G28914" s="14"/>
    </row>
    <row r="28915" spans="7:7">
      <c r="G28915" s="14"/>
    </row>
    <row r="28916" spans="7:7">
      <c r="G28916" s="14"/>
    </row>
    <row r="28917" spans="7:7">
      <c r="G28917" s="14"/>
    </row>
    <row r="28918" spans="7:7">
      <c r="G28918" s="14"/>
    </row>
    <row r="28919" spans="7:7">
      <c r="G28919" s="14"/>
    </row>
    <row r="28920" spans="7:7">
      <c r="G28920" s="14"/>
    </row>
    <row r="28921" spans="7:7">
      <c r="G28921" s="14"/>
    </row>
    <row r="28922" spans="7:7">
      <c r="G28922" s="14"/>
    </row>
    <row r="28923" spans="7:7">
      <c r="G28923" s="14"/>
    </row>
    <row r="28924" spans="7:7">
      <c r="G28924" s="14"/>
    </row>
    <row r="28925" spans="7:7">
      <c r="G28925" s="14"/>
    </row>
    <row r="28926" spans="7:7">
      <c r="G28926" s="14"/>
    </row>
    <row r="28927" spans="7:7">
      <c r="G28927" s="14"/>
    </row>
    <row r="28928" spans="7:7">
      <c r="G28928" s="14"/>
    </row>
    <row r="28929" spans="7:7">
      <c r="G28929" s="14"/>
    </row>
    <row r="28930" spans="7:7">
      <c r="G28930" s="14"/>
    </row>
    <row r="28931" spans="7:7">
      <c r="G28931" s="14"/>
    </row>
    <row r="28932" spans="7:7">
      <c r="G28932" s="14"/>
    </row>
    <row r="28933" spans="7:7">
      <c r="G28933" s="14"/>
    </row>
    <row r="28934" spans="7:7">
      <c r="G28934" s="14"/>
    </row>
    <row r="28935" spans="7:7">
      <c r="G28935" s="14"/>
    </row>
    <row r="28936" spans="7:7">
      <c r="G28936" s="14"/>
    </row>
    <row r="28937" spans="7:7">
      <c r="G28937" s="14"/>
    </row>
    <row r="28938" spans="7:7">
      <c r="G28938" s="14"/>
    </row>
    <row r="28939" spans="7:7">
      <c r="G28939" s="14"/>
    </row>
    <row r="28940" spans="7:7">
      <c r="G28940" s="14"/>
    </row>
    <row r="28941" spans="7:7">
      <c r="G28941" s="14"/>
    </row>
    <row r="28942" spans="7:7">
      <c r="G28942" s="14"/>
    </row>
    <row r="28943" spans="7:7">
      <c r="G28943" s="14"/>
    </row>
    <row r="28944" spans="7:7">
      <c r="G28944" s="14"/>
    </row>
    <row r="28945" spans="7:7">
      <c r="G28945" s="14"/>
    </row>
    <row r="28946" spans="7:7">
      <c r="G28946" s="14"/>
    </row>
    <row r="28947" spans="7:7">
      <c r="G28947" s="14"/>
    </row>
    <row r="28948" spans="7:7">
      <c r="G28948" s="14"/>
    </row>
    <row r="28949" spans="7:7">
      <c r="G28949" s="14"/>
    </row>
    <row r="28950" spans="7:7">
      <c r="G28950" s="14"/>
    </row>
    <row r="28951" spans="7:7">
      <c r="G28951" s="14"/>
    </row>
    <row r="28952" spans="7:7">
      <c r="G28952" s="14"/>
    </row>
    <row r="28953" spans="7:7">
      <c r="G28953" s="14"/>
    </row>
    <row r="28954" spans="7:7">
      <c r="G28954" s="14"/>
    </row>
    <row r="28955" spans="7:7">
      <c r="G28955" s="14"/>
    </row>
    <row r="28956" spans="7:7">
      <c r="G28956" s="14"/>
    </row>
    <row r="28957" spans="7:7">
      <c r="G28957" s="14"/>
    </row>
    <row r="28958" spans="7:7">
      <c r="G28958" s="14"/>
    </row>
    <row r="28959" spans="7:7">
      <c r="G28959" s="14"/>
    </row>
    <row r="28960" spans="7:7">
      <c r="G28960" s="14"/>
    </row>
    <row r="28961" spans="7:7">
      <c r="G28961" s="14"/>
    </row>
    <row r="28962" spans="7:7">
      <c r="G28962" s="14"/>
    </row>
    <row r="28963" spans="7:7">
      <c r="G28963" s="14"/>
    </row>
    <row r="28964" spans="7:7">
      <c r="G28964" s="14"/>
    </row>
    <row r="28965" spans="7:7">
      <c r="G28965" s="14"/>
    </row>
    <row r="28966" spans="7:7">
      <c r="G28966" s="14"/>
    </row>
    <row r="28967" spans="7:7">
      <c r="G28967" s="14"/>
    </row>
    <row r="28968" spans="7:7">
      <c r="G28968" s="14"/>
    </row>
    <row r="28969" spans="7:7">
      <c r="G28969" s="14"/>
    </row>
    <row r="28970" spans="7:7">
      <c r="G28970" s="14"/>
    </row>
    <row r="28971" spans="7:7">
      <c r="G28971" s="14"/>
    </row>
    <row r="28972" spans="7:7">
      <c r="G28972" s="14"/>
    </row>
    <row r="28973" spans="7:7">
      <c r="G28973" s="14"/>
    </row>
    <row r="28974" spans="7:7">
      <c r="G28974" s="14"/>
    </row>
    <row r="28975" spans="7:7">
      <c r="G28975" s="14"/>
    </row>
    <row r="28976" spans="7:7">
      <c r="G28976" s="14"/>
    </row>
    <row r="28977" spans="7:7">
      <c r="G28977" s="14"/>
    </row>
    <row r="28978" spans="7:7">
      <c r="G28978" s="14"/>
    </row>
    <row r="28979" spans="7:7">
      <c r="G28979" s="14"/>
    </row>
    <row r="28980" spans="7:7">
      <c r="G28980" s="14"/>
    </row>
    <row r="28981" spans="7:7">
      <c r="G28981" s="14"/>
    </row>
    <row r="28982" spans="7:7">
      <c r="G28982" s="14"/>
    </row>
    <row r="28983" spans="7:7">
      <c r="G28983" s="14"/>
    </row>
    <row r="28984" spans="7:7">
      <c r="G28984" s="14"/>
    </row>
    <row r="28985" spans="7:7">
      <c r="G28985" s="14"/>
    </row>
    <row r="28986" spans="7:7">
      <c r="G28986" s="14"/>
    </row>
    <row r="28987" spans="7:7">
      <c r="G28987" s="14"/>
    </row>
    <row r="28988" spans="7:7">
      <c r="G28988" s="14"/>
    </row>
    <row r="28989" spans="7:7">
      <c r="G28989" s="14"/>
    </row>
    <row r="28990" spans="7:7">
      <c r="G28990" s="14"/>
    </row>
    <row r="28991" spans="7:7">
      <c r="G28991" s="14"/>
    </row>
    <row r="28992" spans="7:7">
      <c r="G28992" s="14"/>
    </row>
    <row r="28993" spans="7:7">
      <c r="G28993" s="14"/>
    </row>
    <row r="28994" spans="7:7">
      <c r="G28994" s="14"/>
    </row>
    <row r="28995" spans="7:7">
      <c r="G28995" s="14"/>
    </row>
    <row r="28996" spans="7:7">
      <c r="G28996" s="14"/>
    </row>
    <row r="28997" spans="7:7">
      <c r="G28997" s="14"/>
    </row>
    <row r="28998" spans="7:7">
      <c r="G28998" s="14"/>
    </row>
    <row r="28999" spans="7:7">
      <c r="G28999" s="14"/>
    </row>
    <row r="29000" spans="7:7">
      <c r="G29000" s="14"/>
    </row>
    <row r="29001" spans="7:7">
      <c r="G29001" s="14"/>
    </row>
    <row r="29002" spans="7:7">
      <c r="G29002" s="14"/>
    </row>
    <row r="29003" spans="7:7">
      <c r="G29003" s="14"/>
    </row>
    <row r="29004" spans="7:7">
      <c r="G29004" s="14"/>
    </row>
    <row r="29005" spans="7:7">
      <c r="G29005" s="14"/>
    </row>
    <row r="29006" spans="7:7">
      <c r="G29006" s="14"/>
    </row>
    <row r="29007" spans="7:7">
      <c r="G29007" s="14"/>
    </row>
    <row r="29008" spans="7:7">
      <c r="G29008" s="14"/>
    </row>
    <row r="29009" spans="7:7">
      <c r="G29009" s="14"/>
    </row>
    <row r="29010" spans="7:7">
      <c r="G29010" s="14"/>
    </row>
    <row r="29011" spans="7:7">
      <c r="G29011" s="14"/>
    </row>
    <row r="29012" spans="7:7">
      <c r="G29012" s="14"/>
    </row>
    <row r="29013" spans="7:7">
      <c r="G29013" s="14"/>
    </row>
    <row r="29014" spans="7:7">
      <c r="G29014" s="14"/>
    </row>
    <row r="29015" spans="7:7">
      <c r="G29015" s="14"/>
    </row>
    <row r="29016" spans="7:7">
      <c r="G29016" s="14"/>
    </row>
    <row r="29017" spans="7:7">
      <c r="G29017" s="14"/>
    </row>
    <row r="29018" spans="7:7">
      <c r="G29018" s="14"/>
    </row>
    <row r="29019" spans="7:7">
      <c r="G29019" s="14"/>
    </row>
    <row r="29020" spans="7:7">
      <c r="G29020" s="14"/>
    </row>
    <row r="29021" spans="7:7">
      <c r="G29021" s="14"/>
    </row>
    <row r="29022" spans="7:7">
      <c r="G29022" s="14"/>
    </row>
    <row r="29023" spans="7:7">
      <c r="G29023" s="14"/>
    </row>
    <row r="29024" spans="7:7">
      <c r="G29024" s="14"/>
    </row>
    <row r="29025" spans="7:7">
      <c r="G29025" s="14"/>
    </row>
    <row r="29026" spans="7:7">
      <c r="G29026" s="14"/>
    </row>
    <row r="29027" spans="7:7">
      <c r="G29027" s="14"/>
    </row>
    <row r="29028" spans="7:7">
      <c r="G29028" s="14"/>
    </row>
    <row r="29029" spans="7:7">
      <c r="G29029" s="14"/>
    </row>
    <row r="29030" spans="7:7">
      <c r="G29030" s="14"/>
    </row>
    <row r="29031" spans="7:7">
      <c r="G29031" s="14"/>
    </row>
    <row r="29032" spans="7:7">
      <c r="G29032" s="14"/>
    </row>
    <row r="29033" spans="7:7">
      <c r="G29033" s="14"/>
    </row>
    <row r="29034" spans="7:7">
      <c r="G29034" s="14"/>
    </row>
    <row r="29035" spans="7:7">
      <c r="G29035" s="14"/>
    </row>
    <row r="29036" spans="7:7">
      <c r="G29036" s="14"/>
    </row>
    <row r="29037" spans="7:7">
      <c r="G29037" s="14"/>
    </row>
    <row r="29038" spans="7:7">
      <c r="G29038" s="14"/>
    </row>
    <row r="29039" spans="7:7">
      <c r="G29039" s="14"/>
    </row>
    <row r="29040" spans="7:7">
      <c r="G29040" s="14"/>
    </row>
    <row r="29041" spans="7:7">
      <c r="G29041" s="14"/>
    </row>
    <row r="29042" spans="7:7">
      <c r="G29042" s="14"/>
    </row>
    <row r="29043" spans="7:7">
      <c r="G29043" s="14"/>
    </row>
    <row r="29044" spans="7:7">
      <c r="G29044" s="14"/>
    </row>
    <row r="29045" spans="7:7">
      <c r="G29045" s="14"/>
    </row>
    <row r="29046" spans="7:7">
      <c r="G29046" s="14"/>
    </row>
    <row r="29047" spans="7:7">
      <c r="G29047" s="14"/>
    </row>
    <row r="29048" spans="7:7">
      <c r="G29048" s="14"/>
    </row>
    <row r="29049" spans="7:7">
      <c r="G29049" s="14"/>
    </row>
    <row r="29050" spans="7:7">
      <c r="G29050" s="14"/>
    </row>
    <row r="29051" spans="7:7">
      <c r="G29051" s="14"/>
    </row>
    <row r="29052" spans="7:7">
      <c r="G29052" s="14"/>
    </row>
    <row r="29053" spans="7:7">
      <c r="G29053" s="14"/>
    </row>
    <row r="29054" spans="7:7">
      <c r="G29054" s="14"/>
    </row>
    <row r="29055" spans="7:7">
      <c r="G29055" s="14"/>
    </row>
    <row r="29056" spans="7:7">
      <c r="G29056" s="14"/>
    </row>
    <row r="29057" spans="7:7">
      <c r="G29057" s="14"/>
    </row>
    <row r="29058" spans="7:7">
      <c r="G29058" s="14"/>
    </row>
    <row r="29059" spans="7:7">
      <c r="G29059" s="14"/>
    </row>
    <row r="29060" spans="7:7">
      <c r="G29060" s="14"/>
    </row>
    <row r="29061" spans="7:7">
      <c r="G29061" s="14"/>
    </row>
    <row r="29062" spans="7:7">
      <c r="G29062" s="14"/>
    </row>
    <row r="29063" spans="7:7">
      <c r="G29063" s="14"/>
    </row>
    <row r="29064" spans="7:7">
      <c r="G29064" s="14"/>
    </row>
    <row r="29065" spans="7:7">
      <c r="G29065" s="14"/>
    </row>
    <row r="29066" spans="7:7">
      <c r="G29066" s="14"/>
    </row>
    <row r="29067" spans="7:7">
      <c r="G29067" s="14"/>
    </row>
    <row r="29068" spans="7:7">
      <c r="G29068" s="14"/>
    </row>
    <row r="29069" spans="7:7">
      <c r="G29069" s="14"/>
    </row>
    <row r="29070" spans="7:7">
      <c r="G29070" s="14"/>
    </row>
    <row r="29071" spans="7:7">
      <c r="G29071" s="14"/>
    </row>
    <row r="29072" spans="7:7">
      <c r="G29072" s="14"/>
    </row>
    <row r="29073" spans="7:7">
      <c r="G29073" s="14"/>
    </row>
    <row r="29074" spans="7:7">
      <c r="G29074" s="14"/>
    </row>
    <row r="29075" spans="7:7">
      <c r="G29075" s="14"/>
    </row>
    <row r="29076" spans="7:7">
      <c r="G29076" s="14"/>
    </row>
    <row r="29077" spans="7:7">
      <c r="G29077" s="14"/>
    </row>
    <row r="29078" spans="7:7">
      <c r="G29078" s="14"/>
    </row>
    <row r="29079" spans="7:7">
      <c r="G29079" s="14"/>
    </row>
    <row r="29080" spans="7:7">
      <c r="G29080" s="14"/>
    </row>
    <row r="29081" spans="7:7">
      <c r="G29081" s="14"/>
    </row>
    <row r="29082" spans="7:7">
      <c r="G29082" s="14"/>
    </row>
    <row r="29083" spans="7:7">
      <c r="G29083" s="14"/>
    </row>
    <row r="29084" spans="7:7">
      <c r="G29084" s="14"/>
    </row>
    <row r="29085" spans="7:7">
      <c r="G29085" s="14"/>
    </row>
    <row r="29086" spans="7:7">
      <c r="G29086" s="14"/>
    </row>
    <row r="29087" spans="7:7">
      <c r="G29087" s="14"/>
    </row>
    <row r="29088" spans="7:7">
      <c r="G29088" s="14"/>
    </row>
    <row r="29089" spans="7:7">
      <c r="G29089" s="14"/>
    </row>
    <row r="29090" spans="7:7">
      <c r="G29090" s="14"/>
    </row>
    <row r="29091" spans="7:7">
      <c r="G29091" s="14"/>
    </row>
    <row r="29092" spans="7:7">
      <c r="G29092" s="14"/>
    </row>
    <row r="29093" spans="7:7">
      <c r="G29093" s="14"/>
    </row>
    <row r="29094" spans="7:7">
      <c r="G29094" s="14"/>
    </row>
    <row r="29095" spans="7:7">
      <c r="G29095" s="14"/>
    </row>
    <row r="29096" spans="7:7">
      <c r="G29096" s="14"/>
    </row>
    <row r="29097" spans="7:7">
      <c r="G29097" s="14"/>
    </row>
    <row r="29098" spans="7:7">
      <c r="G29098" s="14"/>
    </row>
    <row r="29099" spans="7:7">
      <c r="G29099" s="14"/>
    </row>
    <row r="29100" spans="7:7">
      <c r="G29100" s="14"/>
    </row>
    <row r="29101" spans="7:7">
      <c r="G29101" s="14"/>
    </row>
    <row r="29102" spans="7:7">
      <c r="G29102" s="14"/>
    </row>
    <row r="29103" spans="7:7">
      <c r="G29103" s="14"/>
    </row>
    <row r="29104" spans="7:7">
      <c r="G29104" s="14"/>
    </row>
    <row r="29105" spans="7:7">
      <c r="G29105" s="14"/>
    </row>
    <row r="29106" spans="7:7">
      <c r="G29106" s="14"/>
    </row>
    <row r="29107" spans="7:7">
      <c r="G29107" s="14"/>
    </row>
    <row r="29108" spans="7:7">
      <c r="G29108" s="14"/>
    </row>
    <row r="29109" spans="7:7">
      <c r="G29109" s="14"/>
    </row>
    <row r="29110" spans="7:7">
      <c r="G29110" s="14"/>
    </row>
    <row r="29111" spans="7:7">
      <c r="G29111" s="14"/>
    </row>
    <row r="29112" spans="7:7">
      <c r="G29112" s="14"/>
    </row>
    <row r="29113" spans="7:7">
      <c r="G29113" s="14"/>
    </row>
    <row r="29114" spans="7:7">
      <c r="G29114" s="14"/>
    </row>
    <row r="29115" spans="7:7">
      <c r="G29115" s="14"/>
    </row>
    <row r="29116" spans="7:7">
      <c r="G29116" s="14"/>
    </row>
    <row r="29117" spans="7:7">
      <c r="G29117" s="14"/>
    </row>
    <row r="29118" spans="7:7">
      <c r="G29118" s="14"/>
    </row>
    <row r="29119" spans="7:7">
      <c r="G29119" s="14"/>
    </row>
    <row r="29120" spans="7:7">
      <c r="G29120" s="14"/>
    </row>
    <row r="29121" spans="7:7">
      <c r="G29121" s="14"/>
    </row>
    <row r="29122" spans="7:7">
      <c r="G29122" s="14"/>
    </row>
    <row r="29123" spans="7:7">
      <c r="G29123" s="14"/>
    </row>
    <row r="29124" spans="7:7">
      <c r="G29124" s="14"/>
    </row>
    <row r="29125" spans="7:7">
      <c r="G29125" s="14"/>
    </row>
    <row r="29126" spans="7:7">
      <c r="G29126" s="14"/>
    </row>
    <row r="29127" spans="7:7">
      <c r="G29127" s="14"/>
    </row>
    <row r="29128" spans="7:7">
      <c r="G29128" s="14"/>
    </row>
    <row r="29129" spans="7:7">
      <c r="G29129" s="14"/>
    </row>
    <row r="29130" spans="7:7">
      <c r="G29130" s="14"/>
    </row>
    <row r="29131" spans="7:7">
      <c r="G29131" s="14"/>
    </row>
    <row r="29132" spans="7:7">
      <c r="G29132" s="14"/>
    </row>
    <row r="29133" spans="7:7">
      <c r="G29133" s="14"/>
    </row>
    <row r="29134" spans="7:7">
      <c r="G29134" s="14"/>
    </row>
    <row r="29135" spans="7:7">
      <c r="G29135" s="14"/>
    </row>
    <row r="29136" spans="7:7">
      <c r="G29136" s="14"/>
    </row>
    <row r="29137" spans="7:7">
      <c r="G29137" s="14"/>
    </row>
    <row r="29138" spans="7:7">
      <c r="G29138" s="14"/>
    </row>
    <row r="29139" spans="7:7">
      <c r="G29139" s="14"/>
    </row>
    <row r="29140" spans="7:7">
      <c r="G29140" s="14"/>
    </row>
    <row r="29141" spans="7:7">
      <c r="G29141" s="14"/>
    </row>
    <row r="29142" spans="7:7">
      <c r="G29142" s="14"/>
    </row>
    <row r="29143" spans="7:7">
      <c r="G29143" s="14"/>
    </row>
    <row r="29144" spans="7:7">
      <c r="G29144" s="14"/>
    </row>
    <row r="29145" spans="7:7">
      <c r="G29145" s="14"/>
    </row>
    <row r="29146" spans="7:7">
      <c r="G29146" s="14"/>
    </row>
    <row r="29147" spans="7:7">
      <c r="G29147" s="14"/>
    </row>
    <row r="29148" spans="7:7">
      <c r="G29148" s="14"/>
    </row>
    <row r="29149" spans="7:7">
      <c r="G29149" s="14"/>
    </row>
    <row r="29150" spans="7:7">
      <c r="G29150" s="14"/>
    </row>
    <row r="29151" spans="7:7">
      <c r="G29151" s="14"/>
    </row>
    <row r="29152" spans="7:7">
      <c r="G29152" s="14"/>
    </row>
    <row r="29153" spans="7:7">
      <c r="G29153" s="14"/>
    </row>
    <row r="29154" spans="7:7">
      <c r="G29154" s="14"/>
    </row>
    <row r="29155" spans="7:7">
      <c r="G29155" s="14"/>
    </row>
    <row r="29156" spans="7:7">
      <c r="G29156" s="14"/>
    </row>
    <row r="29157" spans="7:7">
      <c r="G29157" s="14"/>
    </row>
    <row r="29158" spans="7:7">
      <c r="G29158" s="14"/>
    </row>
    <row r="29159" spans="7:7">
      <c r="G29159" s="14"/>
    </row>
    <row r="29160" spans="7:7">
      <c r="G29160" s="14"/>
    </row>
    <row r="29161" spans="7:7">
      <c r="G29161" s="14"/>
    </row>
    <row r="29162" spans="7:7">
      <c r="G29162" s="14"/>
    </row>
    <row r="29163" spans="7:7">
      <c r="G29163" s="14"/>
    </row>
    <row r="29164" spans="7:7">
      <c r="G29164" s="14"/>
    </row>
    <row r="29165" spans="7:7">
      <c r="G29165" s="14"/>
    </row>
    <row r="29166" spans="7:7">
      <c r="G29166" s="14"/>
    </row>
    <row r="29167" spans="7:7">
      <c r="G29167" s="14"/>
    </row>
    <row r="29168" spans="7:7">
      <c r="G29168" s="14"/>
    </row>
    <row r="29169" spans="7:7">
      <c r="G29169" s="14"/>
    </row>
    <row r="29170" spans="7:7">
      <c r="G29170" s="14"/>
    </row>
    <row r="29171" spans="7:7">
      <c r="G29171" s="14"/>
    </row>
    <row r="29172" spans="7:7">
      <c r="G29172" s="14"/>
    </row>
    <row r="29173" spans="7:7">
      <c r="G29173" s="14"/>
    </row>
    <row r="29174" spans="7:7">
      <c r="G29174" s="14"/>
    </row>
    <row r="29175" spans="7:7">
      <c r="G29175" s="14"/>
    </row>
    <row r="29176" spans="7:7">
      <c r="G29176" s="14"/>
    </row>
    <row r="29177" spans="7:7">
      <c r="G29177" s="14"/>
    </row>
    <row r="29178" spans="7:7">
      <c r="G29178" s="14"/>
    </row>
    <row r="29179" spans="7:7">
      <c r="G29179" s="14"/>
    </row>
    <row r="29180" spans="7:7">
      <c r="G29180" s="14"/>
    </row>
    <row r="29181" spans="7:7">
      <c r="G29181" s="14"/>
    </row>
    <row r="29182" spans="7:7">
      <c r="G29182" s="14"/>
    </row>
    <row r="29183" spans="7:7">
      <c r="G29183" s="14"/>
    </row>
    <row r="29184" spans="7:7">
      <c r="G29184" s="14"/>
    </row>
    <row r="29185" spans="7:7">
      <c r="G29185" s="14"/>
    </row>
    <row r="29186" spans="7:7">
      <c r="G29186" s="14"/>
    </row>
    <row r="29187" spans="7:7">
      <c r="G29187" s="14"/>
    </row>
    <row r="29188" spans="7:7">
      <c r="G29188" s="14"/>
    </row>
    <row r="29189" spans="7:7">
      <c r="G29189" s="14"/>
    </row>
    <row r="29190" spans="7:7">
      <c r="G29190" s="14"/>
    </row>
    <row r="29191" spans="7:7">
      <c r="G29191" s="14"/>
    </row>
    <row r="29192" spans="7:7">
      <c r="G29192" s="14"/>
    </row>
    <row r="29193" spans="7:7">
      <c r="G29193" s="14"/>
    </row>
    <row r="29194" spans="7:7">
      <c r="G29194" s="14"/>
    </row>
    <row r="29195" spans="7:7">
      <c r="G29195" s="14"/>
    </row>
    <row r="29196" spans="7:7">
      <c r="G29196" s="14"/>
    </row>
    <row r="29197" spans="7:7">
      <c r="G29197" s="14"/>
    </row>
    <row r="29198" spans="7:7">
      <c r="G29198" s="14"/>
    </row>
    <row r="29199" spans="7:7">
      <c r="G29199" s="14"/>
    </row>
    <row r="29200" spans="7:7">
      <c r="G29200" s="14"/>
    </row>
    <row r="29201" spans="7:7">
      <c r="G29201" s="14"/>
    </row>
    <row r="29202" spans="7:7">
      <c r="G29202" s="14"/>
    </row>
    <row r="29203" spans="7:7">
      <c r="G29203" s="14"/>
    </row>
    <row r="29204" spans="7:7">
      <c r="G29204" s="14"/>
    </row>
    <row r="29205" spans="7:7">
      <c r="G29205" s="14"/>
    </row>
    <row r="29206" spans="7:7">
      <c r="G29206" s="14"/>
    </row>
    <row r="29207" spans="7:7">
      <c r="G29207" s="14"/>
    </row>
    <row r="29208" spans="7:7">
      <c r="G29208" s="14"/>
    </row>
    <row r="29209" spans="7:7">
      <c r="G29209" s="14"/>
    </row>
    <row r="29210" spans="7:7">
      <c r="G29210" s="14"/>
    </row>
    <row r="29211" spans="7:7">
      <c r="G29211" s="14"/>
    </row>
    <row r="29212" spans="7:7">
      <c r="G29212" s="14"/>
    </row>
    <row r="29213" spans="7:7">
      <c r="G29213" s="14"/>
    </row>
    <row r="29214" spans="7:7">
      <c r="G29214" s="14"/>
    </row>
    <row r="29215" spans="7:7">
      <c r="G29215" s="14"/>
    </row>
    <row r="29216" spans="7:7">
      <c r="G29216" s="14"/>
    </row>
    <row r="29217" spans="7:7">
      <c r="G29217" s="14"/>
    </row>
    <row r="29218" spans="7:7">
      <c r="G29218" s="14"/>
    </row>
    <row r="29219" spans="7:7">
      <c r="G29219" s="14"/>
    </row>
    <row r="29220" spans="7:7">
      <c r="G29220" s="14"/>
    </row>
    <row r="29221" spans="7:7">
      <c r="G29221" s="14"/>
    </row>
    <row r="29222" spans="7:7">
      <c r="G29222" s="14"/>
    </row>
    <row r="29223" spans="7:7">
      <c r="G29223" s="14"/>
    </row>
    <row r="29224" spans="7:7">
      <c r="G29224" s="14"/>
    </row>
    <row r="29225" spans="7:7">
      <c r="G29225" s="14"/>
    </row>
    <row r="29226" spans="7:7">
      <c r="G29226" s="14"/>
    </row>
    <row r="29227" spans="7:7">
      <c r="G29227" s="14"/>
    </row>
    <row r="29228" spans="7:7">
      <c r="G29228" s="14"/>
    </row>
    <row r="29229" spans="7:7">
      <c r="G29229" s="14"/>
    </row>
    <row r="29230" spans="7:7">
      <c r="G29230" s="14"/>
    </row>
    <row r="29231" spans="7:7">
      <c r="G29231" s="14"/>
    </row>
    <row r="29232" spans="7:7">
      <c r="G29232" s="14"/>
    </row>
    <row r="29233" spans="7:7">
      <c r="G29233" s="14"/>
    </row>
    <row r="29234" spans="7:7">
      <c r="G29234" s="14"/>
    </row>
    <row r="29235" spans="7:7">
      <c r="G29235" s="14"/>
    </row>
    <row r="29236" spans="7:7">
      <c r="G29236" s="14"/>
    </row>
    <row r="29237" spans="7:7">
      <c r="G29237" s="14"/>
    </row>
    <row r="29238" spans="7:7">
      <c r="G29238" s="14"/>
    </row>
    <row r="29239" spans="7:7">
      <c r="G29239" s="14"/>
    </row>
    <row r="29240" spans="7:7">
      <c r="G29240" s="14"/>
    </row>
    <row r="29241" spans="7:7">
      <c r="G29241" s="14"/>
    </row>
    <row r="29242" spans="7:7">
      <c r="G29242" s="14"/>
    </row>
    <row r="29243" spans="7:7">
      <c r="G29243" s="14"/>
    </row>
    <row r="29244" spans="7:7">
      <c r="G29244" s="14"/>
    </row>
    <row r="29245" spans="7:7">
      <c r="G29245" s="14"/>
    </row>
    <row r="29246" spans="7:7">
      <c r="G29246" s="14"/>
    </row>
    <row r="29247" spans="7:7">
      <c r="G29247" s="14"/>
    </row>
    <row r="29248" spans="7:7">
      <c r="G29248" s="14"/>
    </row>
    <row r="29249" spans="7:7">
      <c r="G29249" s="14"/>
    </row>
    <row r="29250" spans="7:7">
      <c r="G29250" s="14"/>
    </row>
    <row r="29251" spans="7:7">
      <c r="G29251" s="14"/>
    </row>
    <row r="29252" spans="7:7">
      <c r="G29252" s="14"/>
    </row>
    <row r="29253" spans="7:7">
      <c r="G29253" s="14"/>
    </row>
    <row r="29254" spans="7:7">
      <c r="G29254" s="14"/>
    </row>
    <row r="29255" spans="7:7">
      <c r="G29255" s="14"/>
    </row>
    <row r="29256" spans="7:7">
      <c r="G29256" s="14"/>
    </row>
    <row r="29257" spans="7:7">
      <c r="G29257" s="14"/>
    </row>
    <row r="29258" spans="7:7">
      <c r="G29258" s="14"/>
    </row>
    <row r="29259" spans="7:7">
      <c r="G29259" s="14"/>
    </row>
    <row r="29260" spans="7:7">
      <c r="G29260" s="14"/>
    </row>
    <row r="29261" spans="7:7">
      <c r="G29261" s="14"/>
    </row>
    <row r="29262" spans="7:7">
      <c r="G29262" s="14"/>
    </row>
    <row r="29263" spans="7:7">
      <c r="G29263" s="14"/>
    </row>
    <row r="29264" spans="7:7">
      <c r="G29264" s="14"/>
    </row>
    <row r="29265" spans="7:7">
      <c r="G29265" s="14"/>
    </row>
    <row r="29266" spans="7:7">
      <c r="G29266" s="14"/>
    </row>
    <row r="29267" spans="7:7">
      <c r="G29267" s="14"/>
    </row>
    <row r="29268" spans="7:7">
      <c r="G29268" s="14"/>
    </row>
    <row r="29269" spans="7:7">
      <c r="G29269" s="14"/>
    </row>
    <row r="29270" spans="7:7">
      <c r="G29270" s="14"/>
    </row>
    <row r="29271" spans="7:7">
      <c r="G29271" s="14"/>
    </row>
    <row r="29272" spans="7:7">
      <c r="G29272" s="14"/>
    </row>
    <row r="29273" spans="7:7">
      <c r="G29273" s="14"/>
    </row>
    <row r="29274" spans="7:7">
      <c r="G29274" s="14"/>
    </row>
    <row r="29275" spans="7:7">
      <c r="G29275" s="14"/>
    </row>
    <row r="29276" spans="7:7">
      <c r="G29276" s="14"/>
    </row>
    <row r="29277" spans="7:7">
      <c r="G29277" s="14"/>
    </row>
    <row r="29278" spans="7:7">
      <c r="G29278" s="14"/>
    </row>
    <row r="29279" spans="7:7">
      <c r="G29279" s="14"/>
    </row>
    <row r="29280" spans="7:7">
      <c r="G29280" s="14"/>
    </row>
    <row r="29281" spans="7:7">
      <c r="G29281" s="14"/>
    </row>
    <row r="29282" spans="7:7">
      <c r="G29282" s="14"/>
    </row>
    <row r="29283" spans="7:7">
      <c r="G29283" s="14"/>
    </row>
    <row r="29284" spans="7:7">
      <c r="G29284" s="14"/>
    </row>
    <row r="29285" spans="7:7">
      <c r="G29285" s="14"/>
    </row>
    <row r="29286" spans="7:7">
      <c r="G29286" s="14"/>
    </row>
    <row r="29287" spans="7:7">
      <c r="G29287" s="14"/>
    </row>
    <row r="29288" spans="7:7">
      <c r="G29288" s="14"/>
    </row>
    <row r="29289" spans="7:7">
      <c r="G29289" s="14"/>
    </row>
    <row r="29290" spans="7:7">
      <c r="G29290" s="14"/>
    </row>
    <row r="29291" spans="7:7">
      <c r="G29291" s="14"/>
    </row>
    <row r="29292" spans="7:7">
      <c r="G29292" s="14"/>
    </row>
    <row r="29293" spans="7:7">
      <c r="G29293" s="14"/>
    </row>
    <row r="29294" spans="7:7">
      <c r="G29294" s="14"/>
    </row>
    <row r="29295" spans="7:7">
      <c r="G29295" s="14"/>
    </row>
    <row r="29296" spans="7:7">
      <c r="G29296" s="14"/>
    </row>
    <row r="29297" spans="7:7">
      <c r="G29297" s="14"/>
    </row>
    <row r="29298" spans="7:7">
      <c r="G29298" s="14"/>
    </row>
    <row r="29299" spans="7:7">
      <c r="G29299" s="14"/>
    </row>
    <row r="29300" spans="7:7">
      <c r="G29300" s="14"/>
    </row>
    <row r="29301" spans="7:7">
      <c r="G29301" s="14"/>
    </row>
    <row r="29302" spans="7:7">
      <c r="G29302" s="14"/>
    </row>
    <row r="29303" spans="7:7">
      <c r="G29303" s="14"/>
    </row>
    <row r="29304" spans="7:7">
      <c r="G29304" s="14"/>
    </row>
    <row r="29305" spans="7:7">
      <c r="G29305" s="14"/>
    </row>
    <row r="29306" spans="7:7">
      <c r="G29306" s="14"/>
    </row>
    <row r="29307" spans="7:7">
      <c r="G29307" s="14"/>
    </row>
    <row r="29308" spans="7:7">
      <c r="G29308" s="14"/>
    </row>
    <row r="29309" spans="7:7">
      <c r="G29309" s="14"/>
    </row>
    <row r="29310" spans="7:7">
      <c r="G29310" s="14"/>
    </row>
    <row r="29311" spans="7:7">
      <c r="G29311" s="14"/>
    </row>
    <row r="29312" spans="7:7">
      <c r="G29312" s="14"/>
    </row>
    <row r="29313" spans="7:7">
      <c r="G29313" s="14"/>
    </row>
    <row r="29314" spans="7:7">
      <c r="G29314" s="14"/>
    </row>
    <row r="29315" spans="7:7">
      <c r="G29315" s="14"/>
    </row>
    <row r="29316" spans="7:7">
      <c r="G29316" s="14"/>
    </row>
    <row r="29317" spans="7:7">
      <c r="G29317" s="14"/>
    </row>
    <row r="29318" spans="7:7">
      <c r="G29318" s="14"/>
    </row>
    <row r="29319" spans="7:7">
      <c r="G29319" s="14"/>
    </row>
    <row r="29320" spans="7:7">
      <c r="G29320" s="14"/>
    </row>
    <row r="29321" spans="7:7">
      <c r="G29321" s="14"/>
    </row>
    <row r="29322" spans="7:7">
      <c r="G29322" s="14"/>
    </row>
    <row r="29323" spans="7:7">
      <c r="G29323" s="14"/>
    </row>
    <row r="29324" spans="7:7">
      <c r="G29324" s="14"/>
    </row>
    <row r="29325" spans="7:7">
      <c r="G29325" s="14"/>
    </row>
    <row r="29326" spans="7:7">
      <c r="G29326" s="14"/>
    </row>
    <row r="29327" spans="7:7">
      <c r="G29327" s="14"/>
    </row>
    <row r="29328" spans="7:7">
      <c r="G29328" s="14"/>
    </row>
    <row r="29329" spans="7:7">
      <c r="G29329" s="14"/>
    </row>
    <row r="29330" spans="7:7">
      <c r="G29330" s="14"/>
    </row>
    <row r="29331" spans="7:7">
      <c r="G29331" s="14"/>
    </row>
    <row r="29332" spans="7:7">
      <c r="G29332" s="14"/>
    </row>
    <row r="29333" spans="7:7">
      <c r="G29333" s="14"/>
    </row>
    <row r="29334" spans="7:7">
      <c r="G29334" s="14"/>
    </row>
    <row r="29335" spans="7:7">
      <c r="G29335" s="14"/>
    </row>
    <row r="29336" spans="7:7">
      <c r="G29336" s="14"/>
    </row>
    <row r="29337" spans="7:7">
      <c r="G29337" s="14"/>
    </row>
    <row r="29338" spans="7:7">
      <c r="G29338" s="14"/>
    </row>
    <row r="29339" spans="7:7">
      <c r="G29339" s="14"/>
    </row>
    <row r="29340" spans="7:7">
      <c r="G29340" s="14"/>
    </row>
    <row r="29341" spans="7:7">
      <c r="G29341" s="14"/>
    </row>
    <row r="29342" spans="7:7">
      <c r="G29342" s="14"/>
    </row>
    <row r="29343" spans="7:7">
      <c r="G29343" s="14"/>
    </row>
    <row r="29344" spans="7:7">
      <c r="G29344" s="14"/>
    </row>
    <row r="29345" spans="7:7">
      <c r="G29345" s="14"/>
    </row>
    <row r="29346" spans="7:7">
      <c r="G29346" s="14"/>
    </row>
    <row r="29347" spans="7:7">
      <c r="G29347" s="14"/>
    </row>
    <row r="29348" spans="7:7">
      <c r="G29348" s="14"/>
    </row>
    <row r="29349" spans="7:7">
      <c r="G29349" s="14"/>
    </row>
    <row r="29350" spans="7:7">
      <c r="G29350" s="14"/>
    </row>
    <row r="29351" spans="7:7">
      <c r="G29351" s="14"/>
    </row>
    <row r="29352" spans="7:7">
      <c r="G29352" s="14"/>
    </row>
    <row r="29353" spans="7:7">
      <c r="G29353" s="14"/>
    </row>
    <row r="29354" spans="7:7">
      <c r="G29354" s="14"/>
    </row>
    <row r="29355" spans="7:7">
      <c r="G29355" s="14"/>
    </row>
    <row r="29356" spans="7:7">
      <c r="G29356" s="14"/>
    </row>
    <row r="29357" spans="7:7">
      <c r="G29357" s="14"/>
    </row>
    <row r="29358" spans="7:7">
      <c r="G29358" s="14"/>
    </row>
    <row r="29359" spans="7:7">
      <c r="G29359" s="14"/>
    </row>
    <row r="29360" spans="7:7">
      <c r="G29360" s="14"/>
    </row>
    <row r="29361" spans="7:7">
      <c r="G29361" s="14"/>
    </row>
    <row r="29362" spans="7:7">
      <c r="G29362" s="14"/>
    </row>
    <row r="29363" spans="7:7">
      <c r="G29363" s="14"/>
    </row>
    <row r="29364" spans="7:7">
      <c r="G29364" s="14"/>
    </row>
    <row r="29365" spans="7:7">
      <c r="G29365" s="14"/>
    </row>
    <row r="29366" spans="7:7">
      <c r="G29366" s="14"/>
    </row>
    <row r="29367" spans="7:7">
      <c r="G29367" s="14"/>
    </row>
    <row r="29368" spans="7:7">
      <c r="G29368" s="14"/>
    </row>
    <row r="29369" spans="7:7">
      <c r="G29369" s="14"/>
    </row>
    <row r="29370" spans="7:7">
      <c r="G29370" s="14"/>
    </row>
    <row r="29371" spans="7:7">
      <c r="G29371" s="14"/>
    </row>
    <row r="29372" spans="7:7">
      <c r="G29372" s="14"/>
    </row>
    <row r="29373" spans="7:7">
      <c r="G29373" s="14"/>
    </row>
    <row r="29374" spans="7:7">
      <c r="G29374" s="14"/>
    </row>
    <row r="29375" spans="7:7">
      <c r="G29375" s="14"/>
    </row>
    <row r="29376" spans="7:7">
      <c r="G29376" s="14"/>
    </row>
    <row r="29377" spans="7:7">
      <c r="G29377" s="14"/>
    </row>
    <row r="29378" spans="7:7">
      <c r="G29378" s="14"/>
    </row>
    <row r="29379" spans="7:7">
      <c r="G29379" s="14"/>
    </row>
    <row r="29380" spans="7:7">
      <c r="G29380" s="14"/>
    </row>
    <row r="29381" spans="7:7">
      <c r="G29381" s="14"/>
    </row>
    <row r="29382" spans="7:7">
      <c r="G29382" s="14"/>
    </row>
    <row r="29383" spans="7:7">
      <c r="G29383" s="14"/>
    </row>
    <row r="29384" spans="7:7">
      <c r="G29384" s="14"/>
    </row>
    <row r="29385" spans="7:7">
      <c r="G29385" s="14"/>
    </row>
    <row r="29386" spans="7:7">
      <c r="G29386" s="14"/>
    </row>
    <row r="29387" spans="7:7">
      <c r="G29387" s="14"/>
    </row>
    <row r="29388" spans="7:7">
      <c r="G29388" s="14"/>
    </row>
    <row r="29389" spans="7:7">
      <c r="G29389" s="14"/>
    </row>
    <row r="29390" spans="7:7">
      <c r="G29390" s="14"/>
    </row>
    <row r="29391" spans="7:7">
      <c r="G29391" s="14"/>
    </row>
    <row r="29392" spans="7:7">
      <c r="G29392" s="14"/>
    </row>
    <row r="29393" spans="7:7">
      <c r="G29393" s="14"/>
    </row>
    <row r="29394" spans="7:7">
      <c r="G29394" s="14"/>
    </row>
    <row r="29395" spans="7:7">
      <c r="G29395" s="14"/>
    </row>
    <row r="29396" spans="7:7">
      <c r="G29396" s="14"/>
    </row>
    <row r="29397" spans="7:7">
      <c r="G29397" s="14"/>
    </row>
    <row r="29398" spans="7:7">
      <c r="G29398" s="14"/>
    </row>
    <row r="29399" spans="7:7">
      <c r="G29399" s="14"/>
    </row>
    <row r="29400" spans="7:7">
      <c r="G29400" s="14"/>
    </row>
    <row r="29401" spans="7:7">
      <c r="G29401" s="14"/>
    </row>
    <row r="29402" spans="7:7">
      <c r="G29402" s="14"/>
    </row>
    <row r="29403" spans="7:7">
      <c r="G29403" s="14"/>
    </row>
    <row r="29404" spans="7:7">
      <c r="G29404" s="14"/>
    </row>
    <row r="29405" spans="7:7">
      <c r="G29405" s="14"/>
    </row>
    <row r="29406" spans="7:7">
      <c r="G29406" s="14"/>
    </row>
    <row r="29407" spans="7:7">
      <c r="G29407" s="14"/>
    </row>
    <row r="29408" spans="7:7">
      <c r="G29408" s="14"/>
    </row>
    <row r="29409" spans="7:7">
      <c r="G29409" s="14"/>
    </row>
    <row r="29410" spans="7:7">
      <c r="G29410" s="14"/>
    </row>
    <row r="29411" spans="7:7">
      <c r="G29411" s="14"/>
    </row>
    <row r="29412" spans="7:7">
      <c r="G29412" s="14"/>
    </row>
    <row r="29413" spans="7:7">
      <c r="G29413" s="14"/>
    </row>
    <row r="29414" spans="7:7">
      <c r="G29414" s="14"/>
    </row>
    <row r="29415" spans="7:7">
      <c r="G29415" s="14"/>
    </row>
    <row r="29416" spans="7:7">
      <c r="G29416" s="14"/>
    </row>
    <row r="29417" spans="7:7">
      <c r="G29417" s="14"/>
    </row>
    <row r="29418" spans="7:7">
      <c r="G29418" s="14"/>
    </row>
    <row r="29419" spans="7:7">
      <c r="G29419" s="14"/>
    </row>
    <row r="29420" spans="7:7">
      <c r="G29420" s="14"/>
    </row>
    <row r="29421" spans="7:7">
      <c r="G29421" s="14"/>
    </row>
    <row r="29422" spans="7:7">
      <c r="G29422" s="14"/>
    </row>
    <row r="29423" spans="7:7">
      <c r="G29423" s="14"/>
    </row>
    <row r="29424" spans="7:7">
      <c r="G29424" s="14"/>
    </row>
    <row r="29425" spans="7:7">
      <c r="G29425" s="14"/>
    </row>
    <row r="29426" spans="7:7">
      <c r="G29426" s="14"/>
    </row>
    <row r="29427" spans="7:7">
      <c r="G29427" s="14"/>
    </row>
    <row r="29428" spans="7:7">
      <c r="G29428" s="14"/>
    </row>
    <row r="29429" spans="7:7">
      <c r="G29429" s="14"/>
    </row>
    <row r="29430" spans="7:7">
      <c r="G29430" s="14"/>
    </row>
    <row r="29431" spans="7:7">
      <c r="G29431" s="14"/>
    </row>
    <row r="29432" spans="7:7">
      <c r="G29432" s="14"/>
    </row>
    <row r="29433" spans="7:7">
      <c r="G29433" s="14"/>
    </row>
    <row r="29434" spans="7:7">
      <c r="G29434" s="14"/>
    </row>
    <row r="29435" spans="7:7">
      <c r="G29435" s="14"/>
    </row>
    <row r="29436" spans="7:7">
      <c r="G29436" s="14"/>
    </row>
    <row r="29437" spans="7:7">
      <c r="G29437" s="14"/>
    </row>
    <row r="29438" spans="7:7">
      <c r="G29438" s="14"/>
    </row>
    <row r="29439" spans="7:7">
      <c r="G29439" s="14"/>
    </row>
    <row r="29440" spans="7:7">
      <c r="G29440" s="14"/>
    </row>
    <row r="29441" spans="7:7">
      <c r="G29441" s="14"/>
    </row>
    <row r="29442" spans="7:7">
      <c r="G29442" s="14"/>
    </row>
    <row r="29443" spans="7:7">
      <c r="G29443" s="14"/>
    </row>
    <row r="29444" spans="7:7">
      <c r="G29444" s="14"/>
    </row>
    <row r="29445" spans="7:7">
      <c r="G29445" s="14"/>
    </row>
    <row r="29446" spans="7:7">
      <c r="G29446" s="14"/>
    </row>
    <row r="29447" spans="7:7">
      <c r="G29447" s="14"/>
    </row>
    <row r="29448" spans="7:7">
      <c r="G29448" s="14"/>
    </row>
    <row r="29449" spans="7:7">
      <c r="G29449" s="14"/>
    </row>
    <row r="29450" spans="7:7">
      <c r="G29450" s="14"/>
    </row>
    <row r="29451" spans="7:7">
      <c r="G29451" s="14"/>
    </row>
    <row r="29452" spans="7:7">
      <c r="G29452" s="14"/>
    </row>
    <row r="29453" spans="7:7">
      <c r="G29453" s="14"/>
    </row>
    <row r="29454" spans="7:7">
      <c r="G29454" s="14"/>
    </row>
    <row r="29455" spans="7:7">
      <c r="G29455" s="14"/>
    </row>
    <row r="29456" spans="7:7">
      <c r="G29456" s="14"/>
    </row>
    <row r="29457" spans="7:7">
      <c r="G29457" s="14"/>
    </row>
    <row r="29458" spans="7:7">
      <c r="G29458" s="14"/>
    </row>
    <row r="29459" spans="7:7">
      <c r="G29459" s="14"/>
    </row>
    <row r="29460" spans="7:7">
      <c r="G29460" s="14"/>
    </row>
    <row r="29461" spans="7:7">
      <c r="G29461" s="14"/>
    </row>
    <row r="29462" spans="7:7">
      <c r="G29462" s="14"/>
    </row>
    <row r="29463" spans="7:7">
      <c r="G29463" s="14"/>
    </row>
    <row r="29464" spans="7:7">
      <c r="G29464" s="14"/>
    </row>
    <row r="29465" spans="7:7">
      <c r="G29465" s="14"/>
    </row>
    <row r="29466" spans="7:7">
      <c r="G29466" s="14"/>
    </row>
    <row r="29467" spans="7:7">
      <c r="G29467" s="14"/>
    </row>
    <row r="29468" spans="7:7">
      <c r="G29468" s="14"/>
    </row>
    <row r="29469" spans="7:7">
      <c r="G29469" s="14"/>
    </row>
    <row r="29470" spans="7:7">
      <c r="G29470" s="14"/>
    </row>
    <row r="29471" spans="7:7">
      <c r="G29471" s="14"/>
    </row>
    <row r="29472" spans="7:7">
      <c r="G29472" s="14"/>
    </row>
    <row r="29473" spans="7:7">
      <c r="G29473" s="14"/>
    </row>
    <row r="29474" spans="7:7">
      <c r="G29474" s="14"/>
    </row>
    <row r="29475" spans="7:7">
      <c r="G29475" s="14"/>
    </row>
    <row r="29476" spans="7:7">
      <c r="G29476" s="14"/>
    </row>
    <row r="29477" spans="7:7">
      <c r="G29477" s="14"/>
    </row>
    <row r="29478" spans="7:7">
      <c r="G29478" s="14"/>
    </row>
    <row r="29479" spans="7:7">
      <c r="G29479" s="14"/>
    </row>
    <row r="29480" spans="7:7">
      <c r="G29480" s="14"/>
    </row>
    <row r="29481" spans="7:7">
      <c r="G29481" s="14"/>
    </row>
    <row r="29482" spans="7:7">
      <c r="G29482" s="14"/>
    </row>
    <row r="29483" spans="7:7">
      <c r="G29483" s="14"/>
    </row>
    <row r="29484" spans="7:7">
      <c r="G29484" s="14"/>
    </row>
    <row r="29485" spans="7:7">
      <c r="G29485" s="14"/>
    </row>
    <row r="29486" spans="7:7">
      <c r="G29486" s="14"/>
    </row>
    <row r="29487" spans="7:7">
      <c r="G29487" s="14"/>
    </row>
    <row r="29488" spans="7:7">
      <c r="G29488" s="14"/>
    </row>
    <row r="29489" spans="7:7">
      <c r="G29489" s="14"/>
    </row>
    <row r="29490" spans="7:7">
      <c r="G29490" s="14"/>
    </row>
    <row r="29491" spans="7:7">
      <c r="G29491" s="14"/>
    </row>
    <row r="29492" spans="7:7">
      <c r="G29492" s="14"/>
    </row>
    <row r="29493" spans="7:7">
      <c r="G29493" s="14"/>
    </row>
    <row r="29494" spans="7:7">
      <c r="G29494" s="14"/>
    </row>
    <row r="29495" spans="7:7">
      <c r="G29495" s="14"/>
    </row>
    <row r="29496" spans="7:7">
      <c r="G29496" s="14"/>
    </row>
    <row r="29497" spans="7:7">
      <c r="G29497" s="14"/>
    </row>
    <row r="29498" spans="7:7">
      <c r="G29498" s="14"/>
    </row>
    <row r="29499" spans="7:7">
      <c r="G29499" s="14"/>
    </row>
    <row r="29500" spans="7:7">
      <c r="G29500" s="14"/>
    </row>
    <row r="29501" spans="7:7">
      <c r="G29501" s="14"/>
    </row>
    <row r="29502" spans="7:7">
      <c r="G29502" s="14"/>
    </row>
    <row r="29503" spans="7:7">
      <c r="G29503" s="14"/>
    </row>
    <row r="29504" spans="7:7">
      <c r="G29504" s="14"/>
    </row>
    <row r="29505" spans="7:7">
      <c r="G29505" s="14"/>
    </row>
    <row r="29506" spans="7:7">
      <c r="G29506" s="14"/>
    </row>
    <row r="29507" spans="7:7">
      <c r="G29507" s="14"/>
    </row>
    <row r="29508" spans="7:7">
      <c r="G29508" s="14"/>
    </row>
    <row r="29509" spans="7:7">
      <c r="G29509" s="14"/>
    </row>
    <row r="29510" spans="7:7">
      <c r="G29510" s="14"/>
    </row>
    <row r="29511" spans="7:7">
      <c r="G29511" s="14"/>
    </row>
    <row r="29512" spans="7:7">
      <c r="G29512" s="14"/>
    </row>
    <row r="29513" spans="7:7">
      <c r="G29513" s="14"/>
    </row>
    <row r="29514" spans="7:7">
      <c r="G29514" s="14"/>
    </row>
    <row r="29515" spans="7:7">
      <c r="G29515" s="14"/>
    </row>
    <row r="29516" spans="7:7">
      <c r="G29516" s="14"/>
    </row>
    <row r="29517" spans="7:7">
      <c r="G29517" s="14"/>
    </row>
    <row r="29518" spans="7:7">
      <c r="G29518" s="14"/>
    </row>
    <row r="29519" spans="7:7">
      <c r="G29519" s="14"/>
    </row>
    <row r="29520" spans="7:7">
      <c r="G29520" s="14"/>
    </row>
    <row r="29521" spans="7:7">
      <c r="G29521" s="14"/>
    </row>
    <row r="29522" spans="7:7">
      <c r="G29522" s="14"/>
    </row>
    <row r="29523" spans="7:7">
      <c r="G29523" s="14"/>
    </row>
    <row r="29524" spans="7:7">
      <c r="G29524" s="14"/>
    </row>
    <row r="29525" spans="7:7">
      <c r="G29525" s="14"/>
    </row>
    <row r="29526" spans="7:7">
      <c r="G29526" s="14"/>
    </row>
    <row r="29527" spans="7:7">
      <c r="G29527" s="14"/>
    </row>
    <row r="29528" spans="7:7">
      <c r="G29528" s="14"/>
    </row>
    <row r="29529" spans="7:7">
      <c r="G29529" s="14"/>
    </row>
    <row r="29530" spans="7:7">
      <c r="G29530" s="14"/>
    </row>
    <row r="29531" spans="7:7">
      <c r="G29531" s="14"/>
    </row>
    <row r="29532" spans="7:7">
      <c r="G29532" s="14"/>
    </row>
    <row r="29533" spans="7:7">
      <c r="G29533" s="14"/>
    </row>
    <row r="29534" spans="7:7">
      <c r="G29534" s="14"/>
    </row>
    <row r="29535" spans="7:7">
      <c r="G29535" s="14"/>
    </row>
    <row r="29536" spans="7:7">
      <c r="G29536" s="14"/>
    </row>
    <row r="29537" spans="7:7">
      <c r="G29537" s="14"/>
    </row>
    <row r="29538" spans="7:7">
      <c r="G29538" s="14"/>
    </row>
    <row r="29539" spans="7:7">
      <c r="G29539" s="14"/>
    </row>
    <row r="29540" spans="7:7">
      <c r="G29540" s="14"/>
    </row>
    <row r="29541" spans="7:7">
      <c r="G29541" s="14"/>
    </row>
    <row r="29542" spans="7:7">
      <c r="G29542" s="14"/>
    </row>
    <row r="29543" spans="7:7">
      <c r="G29543" s="14"/>
    </row>
    <row r="29544" spans="7:7">
      <c r="G29544" s="14"/>
    </row>
    <row r="29545" spans="7:7">
      <c r="G29545" s="14"/>
    </row>
    <row r="29546" spans="7:7">
      <c r="G29546" s="14"/>
    </row>
    <row r="29547" spans="7:7">
      <c r="G29547" s="14"/>
    </row>
    <row r="29548" spans="7:7">
      <c r="G29548" s="14"/>
    </row>
    <row r="29549" spans="7:7">
      <c r="G29549" s="14"/>
    </row>
    <row r="29550" spans="7:7">
      <c r="G29550" s="14"/>
    </row>
    <row r="29551" spans="7:7">
      <c r="G29551" s="14"/>
    </row>
    <row r="29552" spans="7:7">
      <c r="G29552" s="14"/>
    </row>
    <row r="29553" spans="7:7">
      <c r="G29553" s="14"/>
    </row>
    <row r="29554" spans="7:7">
      <c r="G29554" s="14"/>
    </row>
    <row r="29555" spans="7:7">
      <c r="G29555" s="14"/>
    </row>
    <row r="29556" spans="7:7">
      <c r="G29556" s="14"/>
    </row>
    <row r="29557" spans="7:7">
      <c r="G29557" s="14"/>
    </row>
    <row r="29558" spans="7:7">
      <c r="G29558" s="14"/>
    </row>
    <row r="29559" spans="7:7">
      <c r="G29559" s="14"/>
    </row>
    <row r="29560" spans="7:7">
      <c r="G29560" s="14"/>
    </row>
    <row r="29561" spans="7:7">
      <c r="G29561" s="14"/>
    </row>
    <row r="29562" spans="7:7">
      <c r="G29562" s="14"/>
    </row>
    <row r="29563" spans="7:7">
      <c r="G29563" s="14"/>
    </row>
    <row r="29564" spans="7:7">
      <c r="G29564" s="14"/>
    </row>
    <row r="29565" spans="7:7">
      <c r="G29565" s="14"/>
    </row>
    <row r="29566" spans="7:7">
      <c r="G29566" s="14"/>
    </row>
    <row r="29567" spans="7:7">
      <c r="G29567" s="14"/>
    </row>
    <row r="29568" spans="7:7">
      <c r="G29568" s="14"/>
    </row>
    <row r="29569" spans="7:7">
      <c r="G29569" s="14"/>
    </row>
    <row r="29570" spans="7:7">
      <c r="G29570" s="14"/>
    </row>
    <row r="29571" spans="7:7">
      <c r="G29571" s="14"/>
    </row>
    <row r="29572" spans="7:7">
      <c r="G29572" s="14"/>
    </row>
    <row r="29573" spans="7:7">
      <c r="G29573" s="14"/>
    </row>
    <row r="29574" spans="7:7">
      <c r="G29574" s="14"/>
    </row>
    <row r="29575" spans="7:7">
      <c r="G29575" s="14"/>
    </row>
    <row r="29576" spans="7:7">
      <c r="G29576" s="14"/>
    </row>
    <row r="29577" spans="7:7">
      <c r="G29577" s="14"/>
    </row>
    <row r="29578" spans="7:7">
      <c r="G29578" s="14"/>
    </row>
    <row r="29579" spans="7:7">
      <c r="G29579" s="14"/>
    </row>
    <row r="29580" spans="7:7">
      <c r="G29580" s="14"/>
    </row>
    <row r="29581" spans="7:7">
      <c r="G29581" s="14"/>
    </row>
    <row r="29582" spans="7:7">
      <c r="G29582" s="14"/>
    </row>
    <row r="29583" spans="7:7">
      <c r="G29583" s="14"/>
    </row>
    <row r="29584" spans="7:7">
      <c r="G29584" s="14"/>
    </row>
    <row r="29585" spans="7:7">
      <c r="G29585" s="14"/>
    </row>
    <row r="29586" spans="7:7">
      <c r="G29586" s="14"/>
    </row>
    <row r="29587" spans="7:7">
      <c r="G29587" s="14"/>
    </row>
    <row r="29588" spans="7:7">
      <c r="G29588" s="14"/>
    </row>
    <row r="29589" spans="7:7">
      <c r="G29589" s="14"/>
    </row>
    <row r="29590" spans="7:7">
      <c r="G29590" s="14"/>
    </row>
    <row r="29591" spans="7:7">
      <c r="G29591" s="14"/>
    </row>
    <row r="29592" spans="7:7">
      <c r="G29592" s="14"/>
    </row>
    <row r="29593" spans="7:7">
      <c r="G29593" s="14"/>
    </row>
    <row r="29594" spans="7:7">
      <c r="G29594" s="14"/>
    </row>
    <row r="29595" spans="7:7">
      <c r="G29595" s="14"/>
    </row>
    <row r="29596" spans="7:7">
      <c r="G29596" s="14"/>
    </row>
    <row r="29597" spans="7:7">
      <c r="G29597" s="14"/>
    </row>
    <row r="29598" spans="7:7">
      <c r="G29598" s="14"/>
    </row>
    <row r="29599" spans="7:7">
      <c r="G29599" s="14"/>
    </row>
    <row r="29600" spans="7:7">
      <c r="G29600" s="14"/>
    </row>
    <row r="29601" spans="7:7">
      <c r="G29601" s="14"/>
    </row>
    <row r="29602" spans="7:7">
      <c r="G29602" s="14"/>
    </row>
    <row r="29603" spans="7:7">
      <c r="G29603" s="14"/>
    </row>
    <row r="29604" spans="7:7">
      <c r="G29604" s="14"/>
    </row>
    <row r="29605" spans="7:7">
      <c r="G29605" s="14"/>
    </row>
    <row r="29606" spans="7:7">
      <c r="G29606" s="14"/>
    </row>
    <row r="29607" spans="7:7">
      <c r="G29607" s="14"/>
    </row>
    <row r="29608" spans="7:7">
      <c r="G29608" s="14"/>
    </row>
    <row r="29609" spans="7:7">
      <c r="G29609" s="14"/>
    </row>
    <row r="29610" spans="7:7">
      <c r="G29610" s="14"/>
    </row>
    <row r="29611" spans="7:7">
      <c r="G29611" s="14"/>
    </row>
    <row r="29612" spans="7:7">
      <c r="G29612" s="14"/>
    </row>
    <row r="29613" spans="7:7">
      <c r="G29613" s="14"/>
    </row>
    <row r="29614" spans="7:7">
      <c r="G29614" s="14"/>
    </row>
    <row r="29615" spans="7:7">
      <c r="G29615" s="14"/>
    </row>
    <row r="29616" spans="7:7">
      <c r="G29616" s="14"/>
    </row>
    <row r="29617" spans="7:7">
      <c r="G29617" s="14"/>
    </row>
    <row r="29618" spans="7:7">
      <c r="G29618" s="14"/>
    </row>
    <row r="29619" spans="7:7">
      <c r="G29619" s="14"/>
    </row>
    <row r="29620" spans="7:7">
      <c r="G29620" s="14"/>
    </row>
    <row r="29621" spans="7:7">
      <c r="G29621" s="14"/>
    </row>
    <row r="29622" spans="7:7">
      <c r="G29622" s="14"/>
    </row>
    <row r="29623" spans="7:7">
      <c r="G29623" s="14"/>
    </row>
    <row r="29624" spans="7:7">
      <c r="G29624" s="14"/>
    </row>
    <row r="29625" spans="7:7">
      <c r="G29625" s="14"/>
    </row>
    <row r="29626" spans="7:7">
      <c r="G29626" s="14"/>
    </row>
    <row r="29627" spans="7:7">
      <c r="G29627" s="14"/>
    </row>
    <row r="29628" spans="7:7">
      <c r="G29628" s="14"/>
    </row>
    <row r="29629" spans="7:7">
      <c r="G29629" s="14"/>
    </row>
    <row r="29630" spans="7:7">
      <c r="G29630" s="14"/>
    </row>
    <row r="29631" spans="7:7">
      <c r="G29631" s="14"/>
    </row>
    <row r="29632" spans="7:7">
      <c r="G29632" s="14"/>
    </row>
    <row r="29633" spans="7:7">
      <c r="G29633" s="14"/>
    </row>
    <row r="29634" spans="7:7">
      <c r="G29634" s="14"/>
    </row>
    <row r="29635" spans="7:7">
      <c r="G29635" s="14"/>
    </row>
    <row r="29636" spans="7:7">
      <c r="G29636" s="14"/>
    </row>
    <row r="29637" spans="7:7">
      <c r="G29637" s="14"/>
    </row>
    <row r="29638" spans="7:7">
      <c r="G29638" s="14"/>
    </row>
    <row r="29639" spans="7:7">
      <c r="G29639" s="14"/>
    </row>
    <row r="29640" spans="7:7">
      <c r="G29640" s="14"/>
    </row>
    <row r="29641" spans="7:7">
      <c r="G29641" s="14"/>
    </row>
    <row r="29642" spans="7:7">
      <c r="G29642" s="14"/>
    </row>
    <row r="29643" spans="7:7">
      <c r="G29643" s="14"/>
    </row>
    <row r="29644" spans="7:7">
      <c r="G29644" s="14"/>
    </row>
    <row r="29645" spans="7:7">
      <c r="G29645" s="14"/>
    </row>
    <row r="29646" spans="7:7">
      <c r="G29646" s="14"/>
    </row>
    <row r="29647" spans="7:7">
      <c r="G29647" s="14"/>
    </row>
    <row r="29648" spans="7:7">
      <c r="G29648" s="14"/>
    </row>
    <row r="29649" spans="7:7">
      <c r="G29649" s="14"/>
    </row>
    <row r="29650" spans="7:7">
      <c r="G29650" s="14"/>
    </row>
    <row r="29651" spans="7:7">
      <c r="G29651" s="14"/>
    </row>
    <row r="29652" spans="7:7">
      <c r="G29652" s="14"/>
    </row>
    <row r="29653" spans="7:7">
      <c r="G29653" s="14"/>
    </row>
    <row r="29654" spans="7:7">
      <c r="G29654" s="14"/>
    </row>
    <row r="29655" spans="7:7">
      <c r="G29655" s="14"/>
    </row>
    <row r="29656" spans="7:7">
      <c r="G29656" s="14"/>
    </row>
    <row r="29657" spans="7:7">
      <c r="G29657" s="14"/>
    </row>
    <row r="29658" spans="7:7">
      <c r="G29658" s="14"/>
    </row>
    <row r="29659" spans="7:7">
      <c r="G29659" s="14"/>
    </row>
    <row r="29660" spans="7:7">
      <c r="G29660" s="14"/>
    </row>
    <row r="29661" spans="7:7">
      <c r="G29661" s="14"/>
    </row>
    <row r="29662" spans="7:7">
      <c r="G29662" s="14"/>
    </row>
    <row r="29663" spans="7:7">
      <c r="G29663" s="14"/>
    </row>
    <row r="29664" spans="7:7">
      <c r="G29664" s="14"/>
    </row>
    <row r="29665" spans="7:7">
      <c r="G29665" s="14"/>
    </row>
    <row r="29666" spans="7:7">
      <c r="G29666" s="14"/>
    </row>
    <row r="29667" spans="7:7">
      <c r="G29667" s="14"/>
    </row>
    <row r="29668" spans="7:7">
      <c r="G29668" s="14"/>
    </row>
    <row r="29669" spans="7:7">
      <c r="G29669" s="14"/>
    </row>
    <row r="29670" spans="7:7">
      <c r="G29670" s="14"/>
    </row>
    <row r="29671" spans="7:7">
      <c r="G29671" s="14"/>
    </row>
    <row r="29672" spans="7:7">
      <c r="G29672" s="14"/>
    </row>
    <row r="29673" spans="7:7">
      <c r="G29673" s="14"/>
    </row>
    <row r="29674" spans="7:7">
      <c r="G29674" s="14"/>
    </row>
    <row r="29675" spans="7:7">
      <c r="G29675" s="14"/>
    </row>
    <row r="29676" spans="7:7">
      <c r="G29676" s="14"/>
    </row>
    <row r="29677" spans="7:7">
      <c r="G29677" s="14"/>
    </row>
    <row r="29678" spans="7:7">
      <c r="G29678" s="14"/>
    </row>
    <row r="29679" spans="7:7">
      <c r="G29679" s="14"/>
    </row>
    <row r="29680" spans="7:7">
      <c r="G29680" s="14"/>
    </row>
    <row r="29681" spans="7:7">
      <c r="G29681" s="14"/>
    </row>
    <row r="29682" spans="7:7">
      <c r="G29682" s="14"/>
    </row>
    <row r="29683" spans="7:7">
      <c r="G29683" s="14"/>
    </row>
    <row r="29684" spans="7:7">
      <c r="G29684" s="14"/>
    </row>
    <row r="29685" spans="7:7">
      <c r="G29685" s="14"/>
    </row>
    <row r="29686" spans="7:7">
      <c r="G29686" s="14"/>
    </row>
    <row r="29687" spans="7:7">
      <c r="G29687" s="14"/>
    </row>
    <row r="29688" spans="7:7">
      <c r="G29688" s="14"/>
    </row>
    <row r="29689" spans="7:7">
      <c r="G29689" s="14"/>
    </row>
    <row r="29690" spans="7:7">
      <c r="G29690" s="14"/>
    </row>
    <row r="29691" spans="7:7">
      <c r="G29691" s="14"/>
    </row>
    <row r="29692" spans="7:7">
      <c r="G29692" s="14"/>
    </row>
    <row r="29693" spans="7:7">
      <c r="G29693" s="14"/>
    </row>
    <row r="29694" spans="7:7">
      <c r="G29694" s="14"/>
    </row>
    <row r="29695" spans="7:7">
      <c r="G29695" s="14"/>
    </row>
    <row r="29696" spans="7:7">
      <c r="G29696" s="14"/>
    </row>
    <row r="29697" spans="7:7">
      <c r="G29697" s="14"/>
    </row>
    <row r="29698" spans="7:7">
      <c r="G29698" s="14"/>
    </row>
    <row r="29699" spans="7:7">
      <c r="G29699" s="14"/>
    </row>
    <row r="29700" spans="7:7">
      <c r="G29700" s="14"/>
    </row>
    <row r="29701" spans="7:7">
      <c r="G29701" s="14"/>
    </row>
    <row r="29702" spans="7:7">
      <c r="G29702" s="14"/>
    </row>
    <row r="29703" spans="7:7">
      <c r="G29703" s="14"/>
    </row>
    <row r="29704" spans="7:7">
      <c r="G29704" s="14"/>
    </row>
    <row r="29705" spans="7:7">
      <c r="G29705" s="14"/>
    </row>
    <row r="29706" spans="7:7">
      <c r="G29706" s="14"/>
    </row>
    <row r="29707" spans="7:7">
      <c r="G29707" s="14"/>
    </row>
    <row r="29708" spans="7:7">
      <c r="G29708" s="14"/>
    </row>
    <row r="29709" spans="7:7">
      <c r="G29709" s="14"/>
    </row>
    <row r="29710" spans="7:7">
      <c r="G29710" s="14"/>
    </row>
    <row r="29711" spans="7:7">
      <c r="G29711" s="14"/>
    </row>
    <row r="29712" spans="7:7">
      <c r="G29712" s="14"/>
    </row>
    <row r="29713" spans="7:7">
      <c r="G29713" s="14"/>
    </row>
    <row r="29714" spans="7:7">
      <c r="G29714" s="14"/>
    </row>
    <row r="29715" spans="7:7">
      <c r="G29715" s="14"/>
    </row>
    <row r="29716" spans="7:7">
      <c r="G29716" s="14"/>
    </row>
    <row r="29717" spans="7:7">
      <c r="G29717" s="14"/>
    </row>
    <row r="29718" spans="7:7">
      <c r="G29718" s="14"/>
    </row>
    <row r="29719" spans="7:7">
      <c r="G29719" s="14"/>
    </row>
    <row r="29720" spans="7:7">
      <c r="G29720" s="14"/>
    </row>
    <row r="29721" spans="7:7">
      <c r="G29721" s="14"/>
    </row>
    <row r="29722" spans="7:7">
      <c r="G29722" s="14"/>
    </row>
    <row r="29723" spans="7:7">
      <c r="G29723" s="14"/>
    </row>
    <row r="29724" spans="7:7">
      <c r="G29724" s="14"/>
    </row>
    <row r="29725" spans="7:7">
      <c r="G29725" s="14"/>
    </row>
    <row r="29726" spans="7:7">
      <c r="G29726" s="14"/>
    </row>
    <row r="29727" spans="7:7">
      <c r="G29727" s="14"/>
    </row>
    <row r="29728" spans="7:7">
      <c r="G29728" s="14"/>
    </row>
    <row r="29729" spans="7:7">
      <c r="G29729" s="14"/>
    </row>
    <row r="29730" spans="7:7">
      <c r="G29730" s="14"/>
    </row>
    <row r="29731" spans="7:7">
      <c r="G29731" s="14"/>
    </row>
    <row r="29732" spans="7:7">
      <c r="G29732" s="14"/>
    </row>
    <row r="29733" spans="7:7">
      <c r="G29733" s="14"/>
    </row>
    <row r="29734" spans="7:7">
      <c r="G29734" s="14"/>
    </row>
    <row r="29735" spans="7:7">
      <c r="G29735" s="14"/>
    </row>
    <row r="29736" spans="7:7">
      <c r="G29736" s="14"/>
    </row>
    <row r="29737" spans="7:7">
      <c r="G29737" s="14"/>
    </row>
    <row r="29738" spans="7:7">
      <c r="G29738" s="14"/>
    </row>
    <row r="29739" spans="7:7">
      <c r="G29739" s="14"/>
    </row>
    <row r="29740" spans="7:7">
      <c r="G29740" s="14"/>
    </row>
    <row r="29741" spans="7:7">
      <c r="G29741" s="14"/>
    </row>
    <row r="29742" spans="7:7">
      <c r="G29742" s="14"/>
    </row>
    <row r="29743" spans="7:7">
      <c r="G29743" s="14"/>
    </row>
    <row r="29744" spans="7:7">
      <c r="G29744" s="14"/>
    </row>
    <row r="29745" spans="7:7">
      <c r="G29745" s="14"/>
    </row>
    <row r="29746" spans="7:7">
      <c r="G29746" s="14"/>
    </row>
    <row r="29747" spans="7:7">
      <c r="G29747" s="14"/>
    </row>
    <row r="29748" spans="7:7">
      <c r="G29748" s="14"/>
    </row>
    <row r="29749" spans="7:7">
      <c r="G29749" s="14"/>
    </row>
    <row r="29750" spans="7:7">
      <c r="G29750" s="14"/>
    </row>
    <row r="29751" spans="7:7">
      <c r="G29751" s="14"/>
    </row>
    <row r="29752" spans="7:7">
      <c r="G29752" s="14"/>
    </row>
    <row r="29753" spans="7:7">
      <c r="G29753" s="14"/>
    </row>
    <row r="29754" spans="7:7">
      <c r="G29754" s="14"/>
    </row>
    <row r="29755" spans="7:7">
      <c r="G29755" s="14"/>
    </row>
    <row r="29756" spans="7:7">
      <c r="G29756" s="14"/>
    </row>
    <row r="29757" spans="7:7">
      <c r="G29757" s="14"/>
    </row>
    <row r="29758" spans="7:7">
      <c r="G29758" s="14"/>
    </row>
    <row r="29759" spans="7:7">
      <c r="G29759" s="14"/>
    </row>
    <row r="29760" spans="7:7">
      <c r="G29760" s="14"/>
    </row>
    <row r="29761" spans="7:7">
      <c r="G29761" s="14"/>
    </row>
    <row r="29762" spans="7:7">
      <c r="G29762" s="14"/>
    </row>
    <row r="29763" spans="7:7">
      <c r="G29763" s="14"/>
    </row>
    <row r="29764" spans="7:7">
      <c r="G29764" s="14"/>
    </row>
    <row r="29765" spans="7:7">
      <c r="G29765" s="14"/>
    </row>
    <row r="29766" spans="7:7">
      <c r="G29766" s="14"/>
    </row>
    <row r="29767" spans="7:7">
      <c r="G29767" s="14"/>
    </row>
    <row r="29768" spans="7:7">
      <c r="G29768" s="14"/>
    </row>
    <row r="29769" spans="7:7">
      <c r="G29769" s="14"/>
    </row>
    <row r="29770" spans="7:7">
      <c r="G29770" s="14"/>
    </row>
    <row r="29771" spans="7:7">
      <c r="G29771" s="14"/>
    </row>
    <row r="29772" spans="7:7">
      <c r="G29772" s="14"/>
    </row>
    <row r="29773" spans="7:7">
      <c r="G29773" s="14"/>
    </row>
    <row r="29774" spans="7:7">
      <c r="G29774" s="14"/>
    </row>
    <row r="29775" spans="7:7">
      <c r="G29775" s="14"/>
    </row>
    <row r="29776" spans="7:7">
      <c r="G29776" s="14"/>
    </row>
    <row r="29777" spans="7:7">
      <c r="G29777" s="14"/>
    </row>
    <row r="29778" spans="7:7">
      <c r="G29778" s="14"/>
    </row>
    <row r="29779" spans="7:7">
      <c r="G29779" s="14"/>
    </row>
    <row r="29780" spans="7:7">
      <c r="G29780" s="14"/>
    </row>
    <row r="29781" spans="7:7">
      <c r="G29781" s="14"/>
    </row>
    <row r="29782" spans="7:7">
      <c r="G29782" s="14"/>
    </row>
    <row r="29783" spans="7:7">
      <c r="G29783" s="14"/>
    </row>
    <row r="29784" spans="7:7">
      <c r="G29784" s="14"/>
    </row>
    <row r="29785" spans="7:7">
      <c r="G29785" s="14"/>
    </row>
    <row r="29786" spans="7:7">
      <c r="G29786" s="14"/>
    </row>
    <row r="29787" spans="7:7">
      <c r="G29787" s="14"/>
    </row>
    <row r="29788" spans="7:7">
      <c r="G29788" s="14"/>
    </row>
    <row r="29789" spans="7:7">
      <c r="G29789" s="14"/>
    </row>
    <row r="29790" spans="7:7">
      <c r="G29790" s="14"/>
    </row>
    <row r="29791" spans="7:7">
      <c r="G29791" s="14"/>
    </row>
    <row r="29792" spans="7:7">
      <c r="G29792" s="14"/>
    </row>
    <row r="29793" spans="7:7">
      <c r="G29793" s="14"/>
    </row>
    <row r="29794" spans="7:7">
      <c r="G29794" s="14"/>
    </row>
    <row r="29795" spans="7:7">
      <c r="G29795" s="14"/>
    </row>
    <row r="29796" spans="7:7">
      <c r="G29796" s="14"/>
    </row>
    <row r="29797" spans="7:7">
      <c r="G29797" s="14"/>
    </row>
    <row r="29798" spans="7:7">
      <c r="G29798" s="14"/>
    </row>
    <row r="29799" spans="7:7">
      <c r="G29799" s="14"/>
    </row>
    <row r="29800" spans="7:7">
      <c r="G29800" s="14"/>
    </row>
    <row r="29801" spans="7:7">
      <c r="G29801" s="14"/>
    </row>
    <row r="29802" spans="7:7">
      <c r="G29802" s="14"/>
    </row>
    <row r="29803" spans="7:7">
      <c r="G29803" s="14"/>
    </row>
    <row r="29804" spans="7:7">
      <c r="G29804" s="14"/>
    </row>
    <row r="29805" spans="7:7">
      <c r="G29805" s="14"/>
    </row>
    <row r="29806" spans="7:7">
      <c r="G29806" s="14"/>
    </row>
    <row r="29807" spans="7:7">
      <c r="G29807" s="14"/>
    </row>
    <row r="29808" spans="7:7">
      <c r="G29808" s="14"/>
    </row>
    <row r="29809" spans="7:7">
      <c r="G29809" s="14"/>
    </row>
    <row r="29810" spans="7:7">
      <c r="G29810" s="14"/>
    </row>
    <row r="29811" spans="7:7">
      <c r="G29811" s="14"/>
    </row>
    <row r="29812" spans="7:7">
      <c r="G29812" s="14"/>
    </row>
    <row r="29813" spans="7:7">
      <c r="G29813" s="14"/>
    </row>
    <row r="29814" spans="7:7">
      <c r="G29814" s="14"/>
    </row>
    <row r="29815" spans="7:7">
      <c r="G29815" s="14"/>
    </row>
    <row r="29816" spans="7:7">
      <c r="G29816" s="14"/>
    </row>
    <row r="29817" spans="7:7">
      <c r="G29817" s="14"/>
    </row>
    <row r="29818" spans="7:7">
      <c r="G29818" s="14"/>
    </row>
    <row r="29819" spans="7:7">
      <c r="G29819" s="14"/>
    </row>
    <row r="29820" spans="7:7">
      <c r="G29820" s="14"/>
    </row>
    <row r="29821" spans="7:7">
      <c r="G29821" s="14"/>
    </row>
    <row r="29822" spans="7:7">
      <c r="G29822" s="14"/>
    </row>
    <row r="29823" spans="7:7">
      <c r="G29823" s="14"/>
    </row>
    <row r="29824" spans="7:7">
      <c r="G29824" s="14"/>
    </row>
    <row r="29825" spans="7:7">
      <c r="G29825" s="14"/>
    </row>
    <row r="29826" spans="7:7">
      <c r="G29826" s="14"/>
    </row>
    <row r="29827" spans="7:7">
      <c r="G29827" s="14"/>
    </row>
    <row r="29828" spans="7:7">
      <c r="G29828" s="14"/>
    </row>
    <row r="29829" spans="7:7">
      <c r="G29829" s="14"/>
    </row>
    <row r="29830" spans="7:7">
      <c r="G29830" s="14"/>
    </row>
    <row r="29831" spans="7:7">
      <c r="G29831" s="14"/>
    </row>
    <row r="29832" spans="7:7">
      <c r="G29832" s="14"/>
    </row>
    <row r="29833" spans="7:7">
      <c r="G29833" s="14"/>
    </row>
    <row r="29834" spans="7:7">
      <c r="G29834" s="14"/>
    </row>
    <row r="29835" spans="7:7">
      <c r="G29835" s="14"/>
    </row>
    <row r="29836" spans="7:7">
      <c r="G29836" s="14"/>
    </row>
    <row r="29837" spans="7:7">
      <c r="G29837" s="14"/>
    </row>
    <row r="29838" spans="7:7">
      <c r="G29838" s="14"/>
    </row>
    <row r="29839" spans="7:7">
      <c r="G29839" s="14"/>
    </row>
    <row r="29840" spans="7:7">
      <c r="G29840" s="14"/>
    </row>
    <row r="29841" spans="7:7">
      <c r="G29841" s="14"/>
    </row>
    <row r="29842" spans="7:7">
      <c r="G29842" s="14"/>
    </row>
    <row r="29843" spans="7:7">
      <c r="G29843" s="14"/>
    </row>
    <row r="29844" spans="7:7">
      <c r="G29844" s="14"/>
    </row>
    <row r="29845" spans="7:7">
      <c r="G29845" s="14"/>
    </row>
    <row r="29846" spans="7:7">
      <c r="G29846" s="14"/>
    </row>
    <row r="29847" spans="7:7">
      <c r="G29847" s="14"/>
    </row>
    <row r="29848" spans="7:7">
      <c r="G29848" s="14"/>
    </row>
    <row r="29849" spans="7:7">
      <c r="G29849" s="14"/>
    </row>
    <row r="29850" spans="7:7">
      <c r="G29850" s="14"/>
    </row>
    <row r="29851" spans="7:7">
      <c r="G29851" s="14"/>
    </row>
    <row r="29852" spans="7:7">
      <c r="G29852" s="14"/>
    </row>
    <row r="29853" spans="7:7">
      <c r="G29853" s="14"/>
    </row>
    <row r="29854" spans="7:7">
      <c r="G29854" s="14"/>
    </row>
    <row r="29855" spans="7:7">
      <c r="G29855" s="14"/>
    </row>
    <row r="29856" spans="7:7">
      <c r="G29856" s="14"/>
    </row>
    <row r="29857" spans="7:7">
      <c r="G29857" s="14"/>
    </row>
    <row r="29858" spans="7:7">
      <c r="G29858" s="14"/>
    </row>
    <row r="29859" spans="7:7">
      <c r="G29859" s="14"/>
    </row>
    <row r="29860" spans="7:7">
      <c r="G29860" s="14"/>
    </row>
    <row r="29861" spans="7:7">
      <c r="G29861" s="14"/>
    </row>
    <row r="29862" spans="7:7">
      <c r="G29862" s="14"/>
    </row>
    <row r="29863" spans="7:7">
      <c r="G29863" s="14"/>
    </row>
    <row r="29864" spans="7:7">
      <c r="G29864" s="14"/>
    </row>
    <row r="29865" spans="7:7">
      <c r="G29865" s="14"/>
    </row>
    <row r="29866" spans="7:7">
      <c r="G29866" s="14"/>
    </row>
    <row r="29867" spans="7:7">
      <c r="G29867" s="14"/>
    </row>
    <row r="29868" spans="7:7">
      <c r="G29868" s="14"/>
    </row>
    <row r="29869" spans="7:7">
      <c r="G29869" s="14"/>
    </row>
    <row r="29870" spans="7:7">
      <c r="G29870" s="14"/>
    </row>
    <row r="29871" spans="7:7">
      <c r="G29871" s="14"/>
    </row>
    <row r="29872" spans="7:7">
      <c r="G29872" s="14"/>
    </row>
    <row r="29873" spans="7:7">
      <c r="G29873" s="14"/>
    </row>
    <row r="29874" spans="7:7">
      <c r="G29874" s="14"/>
    </row>
    <row r="29875" spans="7:7">
      <c r="G29875" s="14"/>
    </row>
    <row r="29876" spans="7:7">
      <c r="G29876" s="14"/>
    </row>
    <row r="29877" spans="7:7">
      <c r="G29877" s="14"/>
    </row>
    <row r="29878" spans="7:7">
      <c r="G29878" s="14"/>
    </row>
    <row r="29879" spans="7:7">
      <c r="G29879" s="14"/>
    </row>
    <row r="29880" spans="7:7">
      <c r="G29880" s="14"/>
    </row>
    <row r="29881" spans="7:7">
      <c r="G29881" s="14"/>
    </row>
    <row r="29882" spans="7:7">
      <c r="G29882" s="14"/>
    </row>
    <row r="29883" spans="7:7">
      <c r="G29883" s="14"/>
    </row>
    <row r="29884" spans="7:7">
      <c r="G29884" s="14"/>
    </row>
    <row r="29885" spans="7:7">
      <c r="G29885" s="14"/>
    </row>
    <row r="29886" spans="7:7">
      <c r="G29886" s="14"/>
    </row>
    <row r="29887" spans="7:7">
      <c r="G29887" s="14"/>
    </row>
    <row r="29888" spans="7:7">
      <c r="G29888" s="14"/>
    </row>
    <row r="29889" spans="7:7">
      <c r="G29889" s="14"/>
    </row>
    <row r="29890" spans="7:7">
      <c r="G29890" s="14"/>
    </row>
    <row r="29891" spans="7:7">
      <c r="G29891" s="14"/>
    </row>
    <row r="29892" spans="7:7">
      <c r="G29892" s="14"/>
    </row>
    <row r="29893" spans="7:7">
      <c r="G29893" s="14"/>
    </row>
    <row r="29894" spans="7:7">
      <c r="G29894" s="14"/>
    </row>
    <row r="29895" spans="7:7">
      <c r="G29895" s="14"/>
    </row>
    <row r="29896" spans="7:7">
      <c r="G29896" s="14"/>
    </row>
    <row r="29897" spans="7:7">
      <c r="G29897" s="14"/>
    </row>
    <row r="29898" spans="7:7">
      <c r="G29898" s="14"/>
    </row>
    <row r="29899" spans="7:7">
      <c r="G29899" s="14"/>
    </row>
    <row r="29900" spans="7:7">
      <c r="G29900" s="14"/>
    </row>
    <row r="29901" spans="7:7">
      <c r="G29901" s="14"/>
    </row>
    <row r="29902" spans="7:7">
      <c r="G29902" s="14"/>
    </row>
    <row r="29903" spans="7:7">
      <c r="G29903" s="14"/>
    </row>
    <row r="29904" spans="7:7">
      <c r="G29904" s="14"/>
    </row>
    <row r="29905" spans="7:7">
      <c r="G29905" s="14"/>
    </row>
    <row r="29906" spans="7:7">
      <c r="G29906" s="14"/>
    </row>
    <row r="29907" spans="7:7">
      <c r="G29907" s="14"/>
    </row>
    <row r="29908" spans="7:7">
      <c r="G29908" s="14"/>
    </row>
    <row r="29909" spans="7:7">
      <c r="G29909" s="14"/>
    </row>
    <row r="29910" spans="7:7">
      <c r="G29910" s="14"/>
    </row>
    <row r="29911" spans="7:7">
      <c r="G29911" s="14"/>
    </row>
    <row r="29912" spans="7:7">
      <c r="G29912" s="14"/>
    </row>
    <row r="29913" spans="7:7">
      <c r="G29913" s="14"/>
    </row>
    <row r="29914" spans="7:7">
      <c r="G29914" s="14"/>
    </row>
    <row r="29915" spans="7:7">
      <c r="G29915" s="14"/>
    </row>
    <row r="29916" spans="7:7">
      <c r="G29916" s="14"/>
    </row>
    <row r="29917" spans="7:7">
      <c r="G29917" s="14"/>
    </row>
    <row r="29918" spans="7:7">
      <c r="G29918" s="14"/>
    </row>
    <row r="29919" spans="7:7">
      <c r="G29919" s="14"/>
    </row>
    <row r="29920" spans="7:7">
      <c r="G29920" s="14"/>
    </row>
    <row r="29921" spans="7:7">
      <c r="G29921" s="14"/>
    </row>
    <row r="29922" spans="7:7">
      <c r="G29922" s="14"/>
    </row>
    <row r="29923" spans="7:7">
      <c r="G29923" s="14"/>
    </row>
    <row r="29924" spans="7:7">
      <c r="G29924" s="14"/>
    </row>
    <row r="29925" spans="7:7">
      <c r="G29925" s="14"/>
    </row>
    <row r="29926" spans="7:7">
      <c r="G29926" s="14"/>
    </row>
    <row r="29927" spans="7:7">
      <c r="G29927" s="14"/>
    </row>
    <row r="29928" spans="7:7">
      <c r="G29928" s="14"/>
    </row>
    <row r="29929" spans="7:7">
      <c r="G29929" s="14"/>
    </row>
    <row r="29930" spans="7:7">
      <c r="G29930" s="14"/>
    </row>
    <row r="29931" spans="7:7">
      <c r="G29931" s="14"/>
    </row>
    <row r="29932" spans="7:7">
      <c r="G29932" s="14"/>
    </row>
    <row r="29933" spans="7:7">
      <c r="G29933" s="14"/>
    </row>
    <row r="29934" spans="7:7">
      <c r="G29934" s="14"/>
    </row>
    <row r="29935" spans="7:7">
      <c r="G29935" s="14"/>
    </row>
    <row r="29936" spans="7:7">
      <c r="G29936" s="14"/>
    </row>
    <row r="29937" spans="7:7">
      <c r="G29937" s="14"/>
    </row>
    <row r="29938" spans="7:7">
      <c r="G29938" s="14"/>
    </row>
    <row r="29939" spans="7:7">
      <c r="G29939" s="14"/>
    </row>
    <row r="29940" spans="7:7">
      <c r="G29940" s="14"/>
    </row>
    <row r="29941" spans="7:7">
      <c r="G29941" s="14"/>
    </row>
    <row r="29942" spans="7:7">
      <c r="G29942" s="14"/>
    </row>
    <row r="29943" spans="7:7">
      <c r="G29943" s="14"/>
    </row>
    <row r="29944" spans="7:7">
      <c r="G29944" s="14"/>
    </row>
    <row r="29945" spans="7:7">
      <c r="G29945" s="14"/>
    </row>
    <row r="29946" spans="7:7">
      <c r="G29946" s="14"/>
    </row>
    <row r="29947" spans="7:7">
      <c r="G29947" s="14"/>
    </row>
    <row r="29948" spans="7:7">
      <c r="G29948" s="14"/>
    </row>
    <row r="29949" spans="7:7">
      <c r="G29949" s="14"/>
    </row>
    <row r="29950" spans="7:7">
      <c r="G29950" s="14"/>
    </row>
    <row r="29951" spans="7:7">
      <c r="G29951" s="14"/>
    </row>
    <row r="29952" spans="7:7">
      <c r="G29952" s="14"/>
    </row>
    <row r="29953" spans="7:7">
      <c r="G29953" s="14"/>
    </row>
    <row r="29954" spans="7:7">
      <c r="G29954" s="14"/>
    </row>
    <row r="29955" spans="7:7">
      <c r="G29955" s="14"/>
    </row>
    <row r="29956" spans="7:7">
      <c r="G29956" s="14"/>
    </row>
    <row r="29957" spans="7:7">
      <c r="G29957" s="14"/>
    </row>
    <row r="29958" spans="7:7">
      <c r="G29958" s="14"/>
    </row>
    <row r="29959" spans="7:7">
      <c r="G29959" s="14"/>
    </row>
    <row r="29960" spans="7:7">
      <c r="G29960" s="14"/>
    </row>
    <row r="29961" spans="7:7">
      <c r="G29961" s="14"/>
    </row>
    <row r="29962" spans="7:7">
      <c r="G29962" s="14"/>
    </row>
    <row r="29963" spans="7:7">
      <c r="G29963" s="14"/>
    </row>
    <row r="29964" spans="7:7">
      <c r="G29964" s="14"/>
    </row>
    <row r="29965" spans="7:7">
      <c r="G29965" s="14"/>
    </row>
    <row r="29966" spans="7:7">
      <c r="G29966" s="14"/>
    </row>
    <row r="29967" spans="7:7">
      <c r="G29967" s="14"/>
    </row>
    <row r="29968" spans="7:7">
      <c r="G29968" s="14"/>
    </row>
    <row r="29969" spans="7:7">
      <c r="G29969" s="14"/>
    </row>
    <row r="29970" spans="7:7">
      <c r="G29970" s="14"/>
    </row>
    <row r="29971" spans="7:7">
      <c r="G29971" s="14"/>
    </row>
    <row r="29972" spans="7:7">
      <c r="G29972" s="14"/>
    </row>
    <row r="29973" spans="7:7">
      <c r="G29973" s="14"/>
    </row>
    <row r="29974" spans="7:7">
      <c r="G29974" s="14"/>
    </row>
    <row r="29975" spans="7:7">
      <c r="G29975" s="14"/>
    </row>
    <row r="29976" spans="7:7">
      <c r="G29976" s="14"/>
    </row>
    <row r="29977" spans="7:7">
      <c r="G29977" s="14"/>
    </row>
    <row r="29978" spans="7:7">
      <c r="G29978" s="14"/>
    </row>
    <row r="29979" spans="7:7">
      <c r="G29979" s="14"/>
    </row>
    <row r="29980" spans="7:7">
      <c r="G29980" s="14"/>
    </row>
    <row r="29981" spans="7:7">
      <c r="G29981" s="14"/>
    </row>
    <row r="29982" spans="7:7">
      <c r="G29982" s="14"/>
    </row>
    <row r="29983" spans="7:7">
      <c r="G29983" s="14"/>
    </row>
    <row r="29984" spans="7:7">
      <c r="G29984" s="14"/>
    </row>
    <row r="29985" spans="7:7">
      <c r="G29985" s="14"/>
    </row>
    <row r="29986" spans="7:7">
      <c r="G29986" s="14"/>
    </row>
    <row r="29987" spans="7:7">
      <c r="G29987" s="14"/>
    </row>
    <row r="29988" spans="7:7">
      <c r="G29988" s="14"/>
    </row>
    <row r="29989" spans="7:7">
      <c r="G29989" s="14"/>
    </row>
    <row r="29990" spans="7:7">
      <c r="G29990" s="14"/>
    </row>
    <row r="29991" spans="7:7">
      <c r="G29991" s="14"/>
    </row>
    <row r="29992" spans="7:7">
      <c r="G29992" s="14"/>
    </row>
    <row r="29993" spans="7:7">
      <c r="G29993" s="14"/>
    </row>
    <row r="29994" spans="7:7">
      <c r="G29994" s="14"/>
    </row>
    <row r="29995" spans="7:7">
      <c r="G29995" s="14"/>
    </row>
    <row r="29996" spans="7:7">
      <c r="G29996" s="14"/>
    </row>
    <row r="29997" spans="7:7">
      <c r="G29997" s="14"/>
    </row>
    <row r="29998" spans="7:7">
      <c r="G29998" s="14"/>
    </row>
    <row r="29999" spans="7:7">
      <c r="G29999" s="14"/>
    </row>
    <row r="30000" spans="7:7">
      <c r="G30000" s="14"/>
    </row>
    <row r="30001" spans="7:7">
      <c r="G30001" s="14"/>
    </row>
    <row r="30002" spans="7:7">
      <c r="G30002" s="14"/>
    </row>
    <row r="30003" spans="7:7">
      <c r="G30003" s="14"/>
    </row>
    <row r="30004" spans="7:7">
      <c r="G30004" s="14"/>
    </row>
    <row r="30005" spans="7:7">
      <c r="G30005" s="14"/>
    </row>
    <row r="30006" spans="7:7">
      <c r="G30006" s="14"/>
    </row>
    <row r="30007" spans="7:7">
      <c r="G30007" s="14"/>
    </row>
    <row r="30008" spans="7:7">
      <c r="G30008" s="14"/>
    </row>
    <row r="30009" spans="7:7">
      <c r="G30009" s="14"/>
    </row>
    <row r="30010" spans="7:7">
      <c r="G30010" s="14"/>
    </row>
    <row r="30011" spans="7:7">
      <c r="G30011" s="14"/>
    </row>
    <row r="30012" spans="7:7">
      <c r="G30012" s="14"/>
    </row>
    <row r="30013" spans="7:7">
      <c r="G30013" s="14"/>
    </row>
    <row r="30014" spans="7:7">
      <c r="G30014" s="14"/>
    </row>
    <row r="30015" spans="7:7">
      <c r="G30015" s="14"/>
    </row>
    <row r="30016" spans="7:7">
      <c r="G30016" s="14"/>
    </row>
    <row r="30017" spans="7:7">
      <c r="G30017" s="14"/>
    </row>
    <row r="30018" spans="7:7">
      <c r="G30018" s="14"/>
    </row>
    <row r="30019" spans="7:7">
      <c r="G30019" s="14"/>
    </row>
    <row r="30020" spans="7:7">
      <c r="G30020" s="14"/>
    </row>
    <row r="30021" spans="7:7">
      <c r="G30021" s="14"/>
    </row>
    <row r="30022" spans="7:7">
      <c r="G30022" s="14"/>
    </row>
    <row r="30023" spans="7:7">
      <c r="G30023" s="14"/>
    </row>
    <row r="30024" spans="7:7">
      <c r="G30024" s="14"/>
    </row>
    <row r="30025" spans="7:7">
      <c r="G30025" s="14"/>
    </row>
    <row r="30026" spans="7:7">
      <c r="G30026" s="14"/>
    </row>
    <row r="30027" spans="7:7">
      <c r="G30027" s="14"/>
    </row>
    <row r="30028" spans="7:7">
      <c r="G30028" s="14"/>
    </row>
    <row r="30029" spans="7:7">
      <c r="G30029" s="14"/>
    </row>
    <row r="30030" spans="7:7">
      <c r="G30030" s="14"/>
    </row>
    <row r="30031" spans="7:7">
      <c r="G30031" s="14"/>
    </row>
    <row r="30032" spans="7:7">
      <c r="G30032" s="14"/>
    </row>
    <row r="30033" spans="7:7">
      <c r="G30033" s="14"/>
    </row>
    <row r="30034" spans="7:7">
      <c r="G30034" s="14"/>
    </row>
    <row r="30035" spans="7:7">
      <c r="G30035" s="14"/>
    </row>
    <row r="30036" spans="7:7">
      <c r="G30036" s="14"/>
    </row>
    <row r="30037" spans="7:7">
      <c r="G30037" s="14"/>
    </row>
    <row r="30038" spans="7:7">
      <c r="G30038" s="14"/>
    </row>
    <row r="30039" spans="7:7">
      <c r="G30039" s="14"/>
    </row>
    <row r="30040" spans="7:7">
      <c r="G30040" s="14"/>
    </row>
    <row r="30041" spans="7:7">
      <c r="G30041" s="14"/>
    </row>
    <row r="30042" spans="7:7">
      <c r="G30042" s="14"/>
    </row>
    <row r="30043" spans="7:7">
      <c r="G30043" s="14"/>
    </row>
    <row r="30044" spans="7:7">
      <c r="G30044" s="14"/>
    </row>
    <row r="30045" spans="7:7">
      <c r="G30045" s="14"/>
    </row>
    <row r="30046" spans="7:7">
      <c r="G30046" s="14"/>
    </row>
    <row r="30047" spans="7:7">
      <c r="G30047" s="14"/>
    </row>
    <row r="30048" spans="7:7">
      <c r="G30048" s="14"/>
    </row>
    <row r="30049" spans="7:7">
      <c r="G30049" s="14"/>
    </row>
    <row r="30050" spans="7:7">
      <c r="G30050" s="14"/>
    </row>
    <row r="30051" spans="7:7">
      <c r="G30051" s="14"/>
    </row>
    <row r="30052" spans="7:7">
      <c r="G30052" s="14"/>
    </row>
    <row r="30053" spans="7:7">
      <c r="G30053" s="14"/>
    </row>
    <row r="30054" spans="7:7">
      <c r="G30054" s="14"/>
    </row>
    <row r="30055" spans="7:7">
      <c r="G30055" s="14"/>
    </row>
    <row r="30056" spans="7:7">
      <c r="G30056" s="14"/>
    </row>
    <row r="30057" spans="7:7">
      <c r="G30057" s="14"/>
    </row>
    <row r="30058" spans="7:7">
      <c r="G30058" s="14"/>
    </row>
    <row r="30059" spans="7:7">
      <c r="G30059" s="14"/>
    </row>
    <row r="30060" spans="7:7">
      <c r="G30060" s="14"/>
    </row>
    <row r="30061" spans="7:7">
      <c r="G30061" s="14"/>
    </row>
    <row r="30062" spans="7:7">
      <c r="G30062" s="14"/>
    </row>
    <row r="30063" spans="7:7">
      <c r="G30063" s="14"/>
    </row>
    <row r="30064" spans="7:7">
      <c r="G30064" s="14"/>
    </row>
    <row r="30065" spans="7:7">
      <c r="G30065" s="14"/>
    </row>
    <row r="30066" spans="7:7">
      <c r="G30066" s="14"/>
    </row>
    <row r="30067" spans="7:7">
      <c r="G30067" s="14"/>
    </row>
    <row r="30068" spans="7:7">
      <c r="G30068" s="14"/>
    </row>
    <row r="30069" spans="7:7">
      <c r="G30069" s="14"/>
    </row>
    <row r="30070" spans="7:7">
      <c r="G30070" s="14"/>
    </row>
    <row r="30071" spans="7:7">
      <c r="G30071" s="14"/>
    </row>
    <row r="30072" spans="7:7">
      <c r="G30072" s="14"/>
    </row>
    <row r="30073" spans="7:7">
      <c r="G30073" s="14"/>
    </row>
    <row r="30074" spans="7:7">
      <c r="G30074" s="14"/>
    </row>
    <row r="30075" spans="7:7">
      <c r="G30075" s="14"/>
    </row>
    <row r="30076" spans="7:7">
      <c r="G30076" s="14"/>
    </row>
    <row r="30077" spans="7:7">
      <c r="G30077" s="14"/>
    </row>
    <row r="30078" spans="7:7">
      <c r="G30078" s="14"/>
    </row>
    <row r="30079" spans="7:7">
      <c r="G30079" s="14"/>
    </row>
    <row r="30080" spans="7:7">
      <c r="G30080" s="14"/>
    </row>
    <row r="30081" spans="7:7">
      <c r="G30081" s="14"/>
    </row>
    <row r="30082" spans="7:7">
      <c r="G30082" s="14"/>
    </row>
    <row r="30083" spans="7:7">
      <c r="G30083" s="14"/>
    </row>
    <row r="30084" spans="7:7">
      <c r="G30084" s="14"/>
    </row>
    <row r="30085" spans="7:7">
      <c r="G30085" s="14"/>
    </row>
    <row r="30086" spans="7:7">
      <c r="G30086" s="14"/>
    </row>
    <row r="30087" spans="7:7">
      <c r="G30087" s="14"/>
    </row>
    <row r="30088" spans="7:7">
      <c r="G30088" s="14"/>
    </row>
    <row r="30089" spans="7:7">
      <c r="G30089" s="14"/>
    </row>
    <row r="30090" spans="7:7">
      <c r="G30090" s="14"/>
    </row>
    <row r="30091" spans="7:7">
      <c r="G30091" s="14"/>
    </row>
    <row r="30092" spans="7:7">
      <c r="G30092" s="14"/>
    </row>
    <row r="30093" spans="7:7">
      <c r="G30093" s="14"/>
    </row>
    <row r="30094" spans="7:7">
      <c r="G30094" s="14"/>
    </row>
    <row r="30095" spans="7:7">
      <c r="G30095" s="14"/>
    </row>
    <row r="30096" spans="7:7">
      <c r="G30096" s="14"/>
    </row>
    <row r="30097" spans="7:7">
      <c r="G30097" s="14"/>
    </row>
    <row r="30098" spans="7:7">
      <c r="G30098" s="14"/>
    </row>
    <row r="30099" spans="7:7">
      <c r="G30099" s="14"/>
    </row>
    <row r="30100" spans="7:7">
      <c r="G30100" s="14"/>
    </row>
    <row r="30101" spans="7:7">
      <c r="G30101" s="14"/>
    </row>
    <row r="30102" spans="7:7">
      <c r="G30102" s="14"/>
    </row>
    <row r="30103" spans="7:7">
      <c r="G30103" s="14"/>
    </row>
    <row r="30104" spans="7:7">
      <c r="G30104" s="14"/>
    </row>
    <row r="30105" spans="7:7">
      <c r="G30105" s="14"/>
    </row>
    <row r="30106" spans="7:7">
      <c r="G30106" s="14"/>
    </row>
    <row r="30107" spans="7:7">
      <c r="G30107" s="14"/>
    </row>
    <row r="30108" spans="7:7">
      <c r="G30108" s="14"/>
    </row>
    <row r="30109" spans="7:7">
      <c r="G30109" s="14"/>
    </row>
    <row r="30110" spans="7:7">
      <c r="G30110" s="14"/>
    </row>
    <row r="30111" spans="7:7">
      <c r="G30111" s="14"/>
    </row>
    <row r="30112" spans="7:7">
      <c r="G30112" s="14"/>
    </row>
    <row r="30113" spans="7:7">
      <c r="G30113" s="14"/>
    </row>
    <row r="30114" spans="7:7">
      <c r="G30114" s="14"/>
    </row>
    <row r="30115" spans="7:7">
      <c r="G30115" s="14"/>
    </row>
    <row r="30116" spans="7:7">
      <c r="G30116" s="14"/>
    </row>
    <row r="30117" spans="7:7">
      <c r="G30117" s="14"/>
    </row>
    <row r="30118" spans="7:7">
      <c r="G30118" s="14"/>
    </row>
    <row r="30119" spans="7:7">
      <c r="G30119" s="14"/>
    </row>
    <row r="30120" spans="7:7">
      <c r="G30120" s="14"/>
    </row>
    <row r="30121" spans="7:7">
      <c r="G30121" s="14"/>
    </row>
    <row r="30122" spans="7:7">
      <c r="G30122" s="14"/>
    </row>
    <row r="30123" spans="7:7">
      <c r="G30123" s="14"/>
    </row>
    <row r="30124" spans="7:7">
      <c r="G30124" s="14"/>
    </row>
    <row r="30125" spans="7:7">
      <c r="G30125" s="14"/>
    </row>
    <row r="30126" spans="7:7">
      <c r="G30126" s="14"/>
    </row>
    <row r="30127" spans="7:7">
      <c r="G30127" s="14"/>
    </row>
    <row r="30128" spans="7:7">
      <c r="G30128" s="14"/>
    </row>
    <row r="30129" spans="7:7">
      <c r="G30129" s="14"/>
    </row>
    <row r="30130" spans="7:7">
      <c r="G30130" s="14"/>
    </row>
    <row r="30131" spans="7:7">
      <c r="G30131" s="14"/>
    </row>
    <row r="30132" spans="7:7">
      <c r="G30132" s="14"/>
    </row>
    <row r="30133" spans="7:7">
      <c r="G30133" s="14"/>
    </row>
    <row r="30134" spans="7:7">
      <c r="G30134" s="14"/>
    </row>
    <row r="30135" spans="7:7">
      <c r="G30135" s="14"/>
    </row>
    <row r="30136" spans="7:7">
      <c r="G30136" s="14"/>
    </row>
    <row r="30137" spans="7:7">
      <c r="G30137" s="14"/>
    </row>
    <row r="30138" spans="7:7">
      <c r="G30138" s="14"/>
    </row>
    <row r="30139" spans="7:7">
      <c r="G30139" s="14"/>
    </row>
    <row r="30140" spans="7:7">
      <c r="G30140" s="14"/>
    </row>
    <row r="30141" spans="7:7">
      <c r="G30141" s="14"/>
    </row>
    <row r="30142" spans="7:7">
      <c r="G30142" s="14"/>
    </row>
    <row r="30143" spans="7:7">
      <c r="G30143" s="14"/>
    </row>
    <row r="30144" spans="7:7">
      <c r="G30144" s="14"/>
    </row>
    <row r="30145" spans="7:7">
      <c r="G30145" s="14"/>
    </row>
    <row r="30146" spans="7:7">
      <c r="G30146" s="14"/>
    </row>
    <row r="30147" spans="7:7">
      <c r="G30147" s="14"/>
    </row>
    <row r="30148" spans="7:7">
      <c r="G30148" s="14"/>
    </row>
    <row r="30149" spans="7:7">
      <c r="G30149" s="14"/>
    </row>
    <row r="30150" spans="7:7">
      <c r="G30150" s="14"/>
    </row>
    <row r="30151" spans="7:7">
      <c r="G30151" s="14"/>
    </row>
    <row r="30152" spans="7:7">
      <c r="G30152" s="14"/>
    </row>
    <row r="30153" spans="7:7">
      <c r="G30153" s="14"/>
    </row>
    <row r="30154" spans="7:7">
      <c r="G30154" s="14"/>
    </row>
    <row r="30155" spans="7:7">
      <c r="G30155" s="14"/>
    </row>
    <row r="30156" spans="7:7">
      <c r="G30156" s="14"/>
    </row>
    <row r="30157" spans="7:7">
      <c r="G30157" s="14"/>
    </row>
    <row r="30158" spans="7:7">
      <c r="G30158" s="14"/>
    </row>
    <row r="30159" spans="7:7">
      <c r="G30159" s="14"/>
    </row>
    <row r="30160" spans="7:7">
      <c r="G30160" s="14"/>
    </row>
    <row r="30161" spans="7:7">
      <c r="G30161" s="14"/>
    </row>
    <row r="30162" spans="7:7">
      <c r="G30162" s="14"/>
    </row>
    <row r="30163" spans="7:7">
      <c r="G30163" s="14"/>
    </row>
    <row r="30164" spans="7:7">
      <c r="G30164" s="14"/>
    </row>
    <row r="30165" spans="7:7">
      <c r="G30165" s="14"/>
    </row>
    <row r="30166" spans="7:7">
      <c r="G30166" s="14"/>
    </row>
    <row r="30167" spans="7:7">
      <c r="G30167" s="14"/>
    </row>
    <row r="30168" spans="7:7">
      <c r="G30168" s="14"/>
    </row>
    <row r="30169" spans="7:7">
      <c r="G30169" s="14"/>
    </row>
    <row r="30170" spans="7:7">
      <c r="G30170" s="14"/>
    </row>
    <row r="30171" spans="7:7">
      <c r="G30171" s="14"/>
    </row>
    <row r="30172" spans="7:7">
      <c r="G30172" s="14"/>
    </row>
    <row r="30173" spans="7:7">
      <c r="G30173" s="14"/>
    </row>
    <row r="30174" spans="7:7">
      <c r="G30174" s="14"/>
    </row>
    <row r="30175" spans="7:7">
      <c r="G30175" s="14"/>
    </row>
    <row r="30176" spans="7:7">
      <c r="G30176" s="14"/>
    </row>
    <row r="30177" spans="7:7">
      <c r="G30177" s="14"/>
    </row>
    <row r="30178" spans="7:7">
      <c r="G30178" s="14"/>
    </row>
    <row r="30179" spans="7:7">
      <c r="G30179" s="14"/>
    </row>
    <row r="30180" spans="7:7">
      <c r="G30180" s="14"/>
    </row>
    <row r="30181" spans="7:7">
      <c r="G30181" s="14"/>
    </row>
    <row r="30182" spans="7:7">
      <c r="G30182" s="14"/>
    </row>
    <row r="30183" spans="7:7">
      <c r="G30183" s="14"/>
    </row>
    <row r="30184" spans="7:7">
      <c r="G30184" s="14"/>
    </row>
    <row r="30185" spans="7:7">
      <c r="G30185" s="14"/>
    </row>
    <row r="30186" spans="7:7">
      <c r="G30186" s="14"/>
    </row>
    <row r="30187" spans="7:7">
      <c r="G30187" s="14"/>
    </row>
    <row r="30188" spans="7:7">
      <c r="G30188" s="14"/>
    </row>
    <row r="30189" spans="7:7">
      <c r="G30189" s="14"/>
    </row>
    <row r="30190" spans="7:7">
      <c r="G30190" s="14"/>
    </row>
    <row r="30191" spans="7:7">
      <c r="G30191" s="14"/>
    </row>
    <row r="30192" spans="7:7">
      <c r="G30192" s="14"/>
    </row>
    <row r="30193" spans="7:7">
      <c r="G30193" s="14"/>
    </row>
    <row r="30194" spans="7:7">
      <c r="G30194" s="14"/>
    </row>
    <row r="30195" spans="7:7">
      <c r="G30195" s="14"/>
    </row>
    <row r="30196" spans="7:7">
      <c r="G30196" s="14"/>
    </row>
    <row r="30197" spans="7:7">
      <c r="G30197" s="14"/>
    </row>
    <row r="30198" spans="7:7">
      <c r="G30198" s="14"/>
    </row>
    <row r="30199" spans="7:7">
      <c r="G30199" s="14"/>
    </row>
    <row r="30200" spans="7:7">
      <c r="G30200" s="14"/>
    </row>
    <row r="30201" spans="7:7">
      <c r="G30201" s="14"/>
    </row>
    <row r="30202" spans="7:7">
      <c r="G30202" s="14"/>
    </row>
    <row r="30203" spans="7:7">
      <c r="G30203" s="14"/>
    </row>
    <row r="30204" spans="7:7">
      <c r="G30204" s="14"/>
    </row>
    <row r="30205" spans="7:7">
      <c r="G30205" s="14"/>
    </row>
    <row r="30206" spans="7:7">
      <c r="G30206" s="14"/>
    </row>
    <row r="30207" spans="7:7">
      <c r="G30207" s="14"/>
    </row>
    <row r="30208" spans="7:7">
      <c r="G30208" s="14"/>
    </row>
    <row r="30209" spans="7:7">
      <c r="G30209" s="14"/>
    </row>
    <row r="30210" spans="7:7">
      <c r="G30210" s="14"/>
    </row>
    <row r="30211" spans="7:7">
      <c r="G30211" s="14"/>
    </row>
    <row r="30212" spans="7:7">
      <c r="G30212" s="14"/>
    </row>
    <row r="30213" spans="7:7">
      <c r="G30213" s="14"/>
    </row>
    <row r="30214" spans="7:7">
      <c r="G30214" s="14"/>
    </row>
    <row r="30215" spans="7:7">
      <c r="G30215" s="14"/>
    </row>
    <row r="30216" spans="7:7">
      <c r="G30216" s="14"/>
    </row>
    <row r="30217" spans="7:7">
      <c r="G30217" s="14"/>
    </row>
    <row r="30218" spans="7:7">
      <c r="G30218" s="14"/>
    </row>
    <row r="30219" spans="7:7">
      <c r="G30219" s="14"/>
    </row>
    <row r="30220" spans="7:7">
      <c r="G30220" s="14"/>
    </row>
    <row r="30221" spans="7:7">
      <c r="G30221" s="14"/>
    </row>
    <row r="30222" spans="7:7">
      <c r="G30222" s="14"/>
    </row>
    <row r="30223" spans="7:7">
      <c r="G30223" s="14"/>
    </row>
    <row r="30224" spans="7:7">
      <c r="G30224" s="14"/>
    </row>
    <row r="30225" spans="7:7">
      <c r="G30225" s="14"/>
    </row>
    <row r="30226" spans="7:7">
      <c r="G30226" s="14"/>
    </row>
    <row r="30227" spans="7:7">
      <c r="G30227" s="14"/>
    </row>
    <row r="30228" spans="7:7">
      <c r="G30228" s="14"/>
    </row>
    <row r="30229" spans="7:7">
      <c r="G30229" s="14"/>
    </row>
    <row r="30230" spans="7:7">
      <c r="G30230" s="14"/>
    </row>
    <row r="30231" spans="7:7">
      <c r="G30231" s="14"/>
    </row>
    <row r="30232" spans="7:7">
      <c r="G30232" s="14"/>
    </row>
    <row r="30233" spans="7:7">
      <c r="G30233" s="14"/>
    </row>
    <row r="30234" spans="7:7">
      <c r="G30234" s="14"/>
    </row>
    <row r="30235" spans="7:7">
      <c r="G30235" s="14"/>
    </row>
    <row r="30236" spans="7:7">
      <c r="G30236" s="14"/>
    </row>
    <row r="30237" spans="7:7">
      <c r="G30237" s="14"/>
    </row>
    <row r="30238" spans="7:7">
      <c r="G30238" s="14"/>
    </row>
    <row r="30239" spans="7:7">
      <c r="G30239" s="14"/>
    </row>
    <row r="30240" spans="7:7">
      <c r="G30240" s="14"/>
    </row>
    <row r="30241" spans="7:7">
      <c r="G30241" s="14"/>
    </row>
    <row r="30242" spans="7:7">
      <c r="G30242" s="14"/>
    </row>
    <row r="30243" spans="7:7">
      <c r="G30243" s="14"/>
    </row>
    <row r="30244" spans="7:7">
      <c r="G30244" s="14"/>
    </row>
    <row r="30245" spans="7:7">
      <c r="G30245" s="14"/>
    </row>
    <row r="30246" spans="7:7">
      <c r="G30246" s="14"/>
    </row>
    <row r="30247" spans="7:7">
      <c r="G30247" s="14"/>
    </row>
    <row r="30248" spans="7:7">
      <c r="G30248" s="14"/>
    </row>
    <row r="30249" spans="7:7">
      <c r="G30249" s="14"/>
    </row>
    <row r="30250" spans="7:7">
      <c r="G30250" s="14"/>
    </row>
    <row r="30251" spans="7:7">
      <c r="G30251" s="14"/>
    </row>
    <row r="30252" spans="7:7">
      <c r="G30252" s="14"/>
    </row>
    <row r="30253" spans="7:7">
      <c r="G30253" s="14"/>
    </row>
    <row r="30254" spans="7:7">
      <c r="G30254" s="14"/>
    </row>
    <row r="30255" spans="7:7">
      <c r="G30255" s="14"/>
    </row>
    <row r="30256" spans="7:7">
      <c r="G30256" s="14"/>
    </row>
    <row r="30257" spans="7:7">
      <c r="G30257" s="14"/>
    </row>
    <row r="30258" spans="7:7">
      <c r="G30258" s="14"/>
    </row>
    <row r="30259" spans="7:7">
      <c r="G30259" s="14"/>
    </row>
    <row r="30260" spans="7:7">
      <c r="G30260" s="14"/>
    </row>
    <row r="30261" spans="7:7">
      <c r="G30261" s="14"/>
    </row>
    <row r="30262" spans="7:7">
      <c r="G30262" s="14"/>
    </row>
    <row r="30263" spans="7:7">
      <c r="G30263" s="14"/>
    </row>
    <row r="30264" spans="7:7">
      <c r="G30264" s="14"/>
    </row>
    <row r="30265" spans="7:7">
      <c r="G30265" s="14"/>
    </row>
    <row r="30266" spans="7:7">
      <c r="G30266" s="14"/>
    </row>
    <row r="30267" spans="7:7">
      <c r="G30267" s="14"/>
    </row>
    <row r="30268" spans="7:7">
      <c r="G30268" s="14"/>
    </row>
    <row r="30269" spans="7:7">
      <c r="G30269" s="14"/>
    </row>
    <row r="30270" spans="7:7">
      <c r="G30270" s="14"/>
    </row>
    <row r="30271" spans="7:7">
      <c r="G30271" s="14"/>
    </row>
    <row r="30272" spans="7:7">
      <c r="G30272" s="14"/>
    </row>
    <row r="30273" spans="7:7">
      <c r="G30273" s="14"/>
    </row>
    <row r="30274" spans="7:7">
      <c r="G30274" s="14"/>
    </row>
    <row r="30275" spans="7:7">
      <c r="G30275" s="14"/>
    </row>
    <row r="30276" spans="7:7">
      <c r="G30276" s="14"/>
    </row>
    <row r="30277" spans="7:7">
      <c r="G30277" s="14"/>
    </row>
    <row r="30278" spans="7:7">
      <c r="G30278" s="14"/>
    </row>
    <row r="30279" spans="7:7">
      <c r="G30279" s="14"/>
    </row>
    <row r="30280" spans="7:7">
      <c r="G30280" s="14"/>
    </row>
    <row r="30281" spans="7:7">
      <c r="G30281" s="14"/>
    </row>
    <row r="30282" spans="7:7">
      <c r="G30282" s="14"/>
    </row>
    <row r="30283" spans="7:7">
      <c r="G30283" s="14"/>
    </row>
    <row r="30284" spans="7:7">
      <c r="G30284" s="14"/>
    </row>
    <row r="30285" spans="7:7">
      <c r="G30285" s="14"/>
    </row>
    <row r="30286" spans="7:7">
      <c r="G30286" s="14"/>
    </row>
    <row r="30287" spans="7:7">
      <c r="G30287" s="14"/>
    </row>
    <row r="30288" spans="7:7">
      <c r="G30288" s="14"/>
    </row>
    <row r="30289" spans="7:7">
      <c r="G30289" s="14"/>
    </row>
    <row r="30290" spans="7:7">
      <c r="G30290" s="14"/>
    </row>
    <row r="30291" spans="7:7">
      <c r="G30291" s="14"/>
    </row>
    <row r="30292" spans="7:7">
      <c r="G30292" s="14"/>
    </row>
    <row r="30293" spans="7:7">
      <c r="G30293" s="14"/>
    </row>
    <row r="30294" spans="7:7">
      <c r="G30294" s="14"/>
    </row>
    <row r="30295" spans="7:7">
      <c r="G30295" s="14"/>
    </row>
    <row r="30296" spans="7:7">
      <c r="G30296" s="14"/>
    </row>
    <row r="30297" spans="7:7">
      <c r="G30297" s="14"/>
    </row>
    <row r="30298" spans="7:7">
      <c r="G30298" s="14"/>
    </row>
    <row r="30299" spans="7:7">
      <c r="G30299" s="14"/>
    </row>
    <row r="30300" spans="7:7">
      <c r="G30300" s="14"/>
    </row>
    <row r="30301" spans="7:7">
      <c r="G30301" s="14"/>
    </row>
    <row r="30302" spans="7:7">
      <c r="G30302" s="14"/>
    </row>
    <row r="30303" spans="7:7">
      <c r="G30303" s="14"/>
    </row>
    <row r="30304" spans="7:7">
      <c r="G30304" s="14"/>
    </row>
    <row r="30305" spans="7:7">
      <c r="G30305" s="14"/>
    </row>
    <row r="30306" spans="7:7">
      <c r="G30306" s="14"/>
    </row>
    <row r="30307" spans="7:7">
      <c r="G30307" s="14"/>
    </row>
    <row r="30308" spans="7:7">
      <c r="G30308" s="14"/>
    </row>
    <row r="30309" spans="7:7">
      <c r="G30309" s="14"/>
    </row>
    <row r="30310" spans="7:7">
      <c r="G30310" s="14"/>
    </row>
    <row r="30311" spans="7:7">
      <c r="G30311" s="14"/>
    </row>
    <row r="30312" spans="7:7">
      <c r="G30312" s="14"/>
    </row>
    <row r="30313" spans="7:7">
      <c r="G30313" s="14"/>
    </row>
    <row r="30314" spans="7:7">
      <c r="G30314" s="14"/>
    </row>
    <row r="30315" spans="7:7">
      <c r="G30315" s="14"/>
    </row>
    <row r="30316" spans="7:7">
      <c r="G30316" s="14"/>
    </row>
    <row r="30317" spans="7:7">
      <c r="G30317" s="14"/>
    </row>
    <row r="30318" spans="7:7">
      <c r="G30318" s="14"/>
    </row>
    <row r="30319" spans="7:7">
      <c r="G30319" s="14"/>
    </row>
    <row r="30320" spans="7:7">
      <c r="G30320" s="14"/>
    </row>
    <row r="30321" spans="7:7">
      <c r="G30321" s="14"/>
    </row>
    <row r="30322" spans="7:7">
      <c r="G30322" s="14"/>
    </row>
    <row r="30323" spans="7:7">
      <c r="G30323" s="14"/>
    </row>
    <row r="30324" spans="7:7">
      <c r="G30324" s="14"/>
    </row>
    <row r="30325" spans="7:7">
      <c r="G30325" s="14"/>
    </row>
    <row r="30326" spans="7:7">
      <c r="G30326" s="14"/>
    </row>
    <row r="30327" spans="7:7">
      <c r="G30327" s="14"/>
    </row>
    <row r="30328" spans="7:7">
      <c r="G30328" s="14"/>
    </row>
    <row r="30329" spans="7:7">
      <c r="G30329" s="14"/>
    </row>
    <row r="30330" spans="7:7">
      <c r="G30330" s="14"/>
    </row>
    <row r="30331" spans="7:7">
      <c r="G30331" s="14"/>
    </row>
    <row r="30332" spans="7:7">
      <c r="G30332" s="14"/>
    </row>
    <row r="30333" spans="7:7">
      <c r="G30333" s="14"/>
    </row>
    <row r="30334" spans="7:7">
      <c r="G30334" s="14"/>
    </row>
    <row r="30335" spans="7:7">
      <c r="G30335" s="14"/>
    </row>
    <row r="30336" spans="7:7">
      <c r="G30336" s="14"/>
    </row>
    <row r="30337" spans="7:7">
      <c r="G30337" s="14"/>
    </row>
    <row r="30338" spans="7:7">
      <c r="G30338" s="14"/>
    </row>
    <row r="30339" spans="7:7">
      <c r="G30339" s="14"/>
    </row>
    <row r="30340" spans="7:7">
      <c r="G30340" s="14"/>
    </row>
    <row r="30341" spans="7:7">
      <c r="G30341" s="14"/>
    </row>
    <row r="30342" spans="7:7">
      <c r="G30342" s="14"/>
    </row>
    <row r="30343" spans="7:7">
      <c r="G30343" s="14"/>
    </row>
    <row r="30344" spans="7:7">
      <c r="G30344" s="14"/>
    </row>
    <row r="30345" spans="7:7">
      <c r="G30345" s="14"/>
    </row>
    <row r="30346" spans="7:7">
      <c r="G30346" s="14"/>
    </row>
    <row r="30347" spans="7:7">
      <c r="G30347" s="14"/>
    </row>
    <row r="30348" spans="7:7">
      <c r="G30348" s="14"/>
    </row>
    <row r="30349" spans="7:7">
      <c r="G30349" s="14"/>
    </row>
    <row r="30350" spans="7:7">
      <c r="G30350" s="14"/>
    </row>
    <row r="30351" spans="7:7">
      <c r="G30351" s="14"/>
    </row>
    <row r="30352" spans="7:7">
      <c r="G30352" s="14"/>
    </row>
    <row r="30353" spans="7:7">
      <c r="G30353" s="14"/>
    </row>
    <row r="30354" spans="7:7">
      <c r="G30354" s="14"/>
    </row>
    <row r="30355" spans="7:7">
      <c r="G30355" s="14"/>
    </row>
    <row r="30356" spans="7:7">
      <c r="G30356" s="14"/>
    </row>
    <row r="30357" spans="7:7">
      <c r="G30357" s="14"/>
    </row>
    <row r="30358" spans="7:7">
      <c r="G30358" s="14"/>
    </row>
    <row r="30359" spans="7:7">
      <c r="G30359" s="14"/>
    </row>
    <row r="30360" spans="7:7">
      <c r="G30360" s="14"/>
    </row>
    <row r="30361" spans="7:7">
      <c r="G30361" s="14"/>
    </row>
    <row r="30362" spans="7:7">
      <c r="G30362" s="14"/>
    </row>
    <row r="30363" spans="7:7">
      <c r="G30363" s="14"/>
    </row>
    <row r="30364" spans="7:7">
      <c r="G30364" s="14"/>
    </row>
    <row r="30365" spans="7:7">
      <c r="G30365" s="14"/>
    </row>
    <row r="30366" spans="7:7">
      <c r="G30366" s="14"/>
    </row>
    <row r="30367" spans="7:7">
      <c r="G30367" s="14"/>
    </row>
    <row r="30368" spans="7:7">
      <c r="G30368" s="14"/>
    </row>
    <row r="30369" spans="7:7">
      <c r="G30369" s="14"/>
    </row>
    <row r="30370" spans="7:7">
      <c r="G30370" s="14"/>
    </row>
    <row r="30371" spans="7:7">
      <c r="G30371" s="14"/>
    </row>
    <row r="30372" spans="7:7">
      <c r="G30372" s="14"/>
    </row>
    <row r="30373" spans="7:7">
      <c r="G30373" s="14"/>
    </row>
    <row r="30374" spans="7:7">
      <c r="G30374" s="14"/>
    </row>
    <row r="30375" spans="7:7">
      <c r="G30375" s="14"/>
    </row>
    <row r="30376" spans="7:7">
      <c r="G30376" s="14"/>
    </row>
    <row r="30377" spans="7:7">
      <c r="G30377" s="14"/>
    </row>
    <row r="30378" spans="7:7">
      <c r="G30378" s="14"/>
    </row>
    <row r="30379" spans="7:7">
      <c r="G30379" s="14"/>
    </row>
    <row r="30380" spans="7:7">
      <c r="G30380" s="14"/>
    </row>
    <row r="30381" spans="7:7">
      <c r="G30381" s="14"/>
    </row>
    <row r="30382" spans="7:7">
      <c r="G30382" s="14"/>
    </row>
    <row r="30383" spans="7:7">
      <c r="G30383" s="14"/>
    </row>
    <row r="30384" spans="7:7">
      <c r="G30384" s="14"/>
    </row>
    <row r="30385" spans="7:7">
      <c r="G30385" s="14"/>
    </row>
    <row r="30386" spans="7:7">
      <c r="G30386" s="14"/>
    </row>
    <row r="30387" spans="7:7">
      <c r="G30387" s="14"/>
    </row>
    <row r="30388" spans="7:7">
      <c r="G30388" s="14"/>
    </row>
    <row r="30389" spans="7:7">
      <c r="G30389" s="14"/>
    </row>
    <row r="30390" spans="7:7">
      <c r="G30390" s="14"/>
    </row>
    <row r="30391" spans="7:7">
      <c r="G30391" s="14"/>
    </row>
    <row r="30392" spans="7:7">
      <c r="G30392" s="14"/>
    </row>
    <row r="30393" spans="7:7">
      <c r="G30393" s="14"/>
    </row>
    <row r="30394" spans="7:7">
      <c r="G30394" s="14"/>
    </row>
    <row r="30395" spans="7:7">
      <c r="G30395" s="14"/>
    </row>
    <row r="30396" spans="7:7">
      <c r="G30396" s="14"/>
    </row>
    <row r="30397" spans="7:7">
      <c r="G30397" s="14"/>
    </row>
    <row r="30398" spans="7:7">
      <c r="G30398" s="14"/>
    </row>
    <row r="30399" spans="7:7">
      <c r="G30399" s="14"/>
    </row>
    <row r="30400" spans="7:7">
      <c r="G30400" s="14"/>
    </row>
    <row r="30401" spans="7:7">
      <c r="G30401" s="14"/>
    </row>
    <row r="30402" spans="7:7">
      <c r="G30402" s="14"/>
    </row>
    <row r="30403" spans="7:7">
      <c r="G30403" s="14"/>
    </row>
    <row r="30404" spans="7:7">
      <c r="G30404" s="14"/>
    </row>
    <row r="30405" spans="7:7">
      <c r="G30405" s="14"/>
    </row>
    <row r="30406" spans="7:7">
      <c r="G30406" s="14"/>
    </row>
    <row r="30407" spans="7:7">
      <c r="G30407" s="14"/>
    </row>
    <row r="30408" spans="7:7">
      <c r="G30408" s="14"/>
    </row>
    <row r="30409" spans="7:7">
      <c r="G30409" s="14"/>
    </row>
    <row r="30410" spans="7:7">
      <c r="G30410" s="14"/>
    </row>
    <row r="30411" spans="7:7">
      <c r="G30411" s="14"/>
    </row>
    <row r="30412" spans="7:7">
      <c r="G30412" s="14"/>
    </row>
    <row r="30413" spans="7:7">
      <c r="G30413" s="14"/>
    </row>
    <row r="30414" spans="7:7">
      <c r="G30414" s="14"/>
    </row>
    <row r="30415" spans="7:7">
      <c r="G30415" s="14"/>
    </row>
    <row r="30416" spans="7:7">
      <c r="G30416" s="14"/>
    </row>
    <row r="30417" spans="7:7">
      <c r="G30417" s="14"/>
    </row>
    <row r="30418" spans="7:7">
      <c r="G30418" s="14"/>
    </row>
    <row r="30419" spans="7:7">
      <c r="G30419" s="14"/>
    </row>
    <row r="30420" spans="7:7">
      <c r="G30420" s="14"/>
    </row>
    <row r="30421" spans="7:7">
      <c r="G30421" s="14"/>
    </row>
    <row r="30422" spans="7:7">
      <c r="G30422" s="14"/>
    </row>
    <row r="30423" spans="7:7">
      <c r="G30423" s="14"/>
    </row>
    <row r="30424" spans="7:7">
      <c r="G30424" s="14"/>
    </row>
    <row r="30425" spans="7:7">
      <c r="G30425" s="14"/>
    </row>
    <row r="30426" spans="7:7">
      <c r="G30426" s="14"/>
    </row>
    <row r="30427" spans="7:7">
      <c r="G30427" s="14"/>
    </row>
    <row r="30428" spans="7:7">
      <c r="G30428" s="14"/>
    </row>
    <row r="30429" spans="7:7">
      <c r="G30429" s="14"/>
    </row>
    <row r="30430" spans="7:7">
      <c r="G30430" s="14"/>
    </row>
    <row r="30431" spans="7:7">
      <c r="G30431" s="14"/>
    </row>
    <row r="30432" spans="7:7">
      <c r="G30432" s="14"/>
    </row>
    <row r="30433" spans="7:7">
      <c r="G30433" s="14"/>
    </row>
    <row r="30434" spans="7:7">
      <c r="G30434" s="14"/>
    </row>
    <row r="30435" spans="7:7">
      <c r="G30435" s="14"/>
    </row>
    <row r="30436" spans="7:7">
      <c r="G30436" s="14"/>
    </row>
    <row r="30437" spans="7:7">
      <c r="G30437" s="14"/>
    </row>
    <row r="30438" spans="7:7">
      <c r="G30438" s="14"/>
    </row>
    <row r="30439" spans="7:7">
      <c r="G30439" s="14"/>
    </row>
    <row r="30440" spans="7:7">
      <c r="G30440" s="14"/>
    </row>
    <row r="30441" spans="7:7">
      <c r="G30441" s="14"/>
    </row>
    <row r="30442" spans="7:7">
      <c r="G30442" s="14"/>
    </row>
    <row r="30443" spans="7:7">
      <c r="G30443" s="14"/>
    </row>
    <row r="30444" spans="7:7">
      <c r="G30444" s="14"/>
    </row>
    <row r="30445" spans="7:7">
      <c r="G30445" s="14"/>
    </row>
    <row r="30446" spans="7:7">
      <c r="G30446" s="14"/>
    </row>
    <row r="30447" spans="7:7">
      <c r="G30447" s="14"/>
    </row>
    <row r="30448" spans="7:7">
      <c r="G30448" s="14"/>
    </row>
    <row r="30449" spans="7:7">
      <c r="G30449" s="14"/>
    </row>
    <row r="30450" spans="7:7">
      <c r="G30450" s="14"/>
    </row>
    <row r="30451" spans="7:7">
      <c r="G30451" s="14"/>
    </row>
    <row r="30452" spans="7:7">
      <c r="G30452" s="14"/>
    </row>
    <row r="30453" spans="7:7">
      <c r="G30453" s="14"/>
    </row>
    <row r="30454" spans="7:7">
      <c r="G30454" s="14"/>
    </row>
    <row r="30455" spans="7:7">
      <c r="G30455" s="14"/>
    </row>
    <row r="30456" spans="7:7">
      <c r="G30456" s="14"/>
    </row>
    <row r="30457" spans="7:7">
      <c r="G30457" s="14"/>
    </row>
    <row r="30458" spans="7:7">
      <c r="G30458" s="14"/>
    </row>
    <row r="30459" spans="7:7">
      <c r="G30459" s="14"/>
    </row>
    <row r="30460" spans="7:7">
      <c r="G30460" s="14"/>
    </row>
    <row r="30461" spans="7:7">
      <c r="G30461" s="14"/>
    </row>
    <row r="30462" spans="7:7">
      <c r="G30462" s="14"/>
    </row>
    <row r="30463" spans="7:7">
      <c r="G30463" s="14"/>
    </row>
    <row r="30464" spans="7:7">
      <c r="G30464" s="14"/>
    </row>
    <row r="30465" spans="7:7">
      <c r="G30465" s="14"/>
    </row>
    <row r="30466" spans="7:7">
      <c r="G30466" s="14"/>
    </row>
    <row r="30467" spans="7:7">
      <c r="G30467" s="14"/>
    </row>
    <row r="30468" spans="7:7">
      <c r="G30468" s="14"/>
    </row>
    <row r="30469" spans="7:7">
      <c r="G30469" s="14"/>
    </row>
    <row r="30470" spans="7:7">
      <c r="G30470" s="14"/>
    </row>
    <row r="30471" spans="7:7">
      <c r="G30471" s="14"/>
    </row>
    <row r="30472" spans="7:7">
      <c r="G30472" s="14"/>
    </row>
    <row r="30473" spans="7:7">
      <c r="G30473" s="14"/>
    </row>
    <row r="30474" spans="7:7">
      <c r="G30474" s="14"/>
    </row>
    <row r="30475" spans="7:7">
      <c r="G30475" s="14"/>
    </row>
    <row r="30476" spans="7:7">
      <c r="G30476" s="14"/>
    </row>
    <row r="30477" spans="7:7">
      <c r="G30477" s="14"/>
    </row>
    <row r="30478" spans="7:7">
      <c r="G30478" s="14"/>
    </row>
    <row r="30479" spans="7:7">
      <c r="G30479" s="14"/>
    </row>
    <row r="30480" spans="7:7">
      <c r="G30480" s="14"/>
    </row>
    <row r="30481" spans="7:7">
      <c r="G30481" s="14"/>
    </row>
    <row r="30482" spans="7:7">
      <c r="G30482" s="14"/>
    </row>
    <row r="30483" spans="7:7">
      <c r="G30483" s="14"/>
    </row>
    <row r="30484" spans="7:7">
      <c r="G30484" s="14"/>
    </row>
    <row r="30485" spans="7:7">
      <c r="G30485" s="14"/>
    </row>
    <row r="30486" spans="7:7">
      <c r="G30486" s="14"/>
    </row>
    <row r="30487" spans="7:7">
      <c r="G30487" s="14"/>
    </row>
    <row r="30488" spans="7:7">
      <c r="G30488" s="14"/>
    </row>
    <row r="30489" spans="7:7">
      <c r="G30489" s="14"/>
    </row>
    <row r="30490" spans="7:7">
      <c r="G30490" s="14"/>
    </row>
    <row r="30491" spans="7:7">
      <c r="G30491" s="14"/>
    </row>
    <row r="30492" spans="7:7">
      <c r="G30492" s="14"/>
    </row>
    <row r="30493" spans="7:7">
      <c r="G30493" s="14"/>
    </row>
    <row r="30494" spans="7:7">
      <c r="G30494" s="14"/>
    </row>
    <row r="30495" spans="7:7">
      <c r="G30495" s="14"/>
    </row>
    <row r="30496" spans="7:7">
      <c r="G30496" s="14"/>
    </row>
    <row r="30497" spans="7:7">
      <c r="G30497" s="14"/>
    </row>
    <row r="30498" spans="7:7">
      <c r="G30498" s="14"/>
    </row>
    <row r="30499" spans="7:7">
      <c r="G30499" s="14"/>
    </row>
    <row r="30500" spans="7:7">
      <c r="G30500" s="14"/>
    </row>
    <row r="30501" spans="7:7">
      <c r="G30501" s="14"/>
    </row>
    <row r="30502" spans="7:7">
      <c r="G30502" s="14"/>
    </row>
    <row r="30503" spans="7:7">
      <c r="G30503" s="14"/>
    </row>
    <row r="30504" spans="7:7">
      <c r="G30504" s="14"/>
    </row>
    <row r="30505" spans="7:7">
      <c r="G30505" s="14"/>
    </row>
    <row r="30506" spans="7:7">
      <c r="G30506" s="14"/>
    </row>
    <row r="30507" spans="7:7">
      <c r="G30507" s="14"/>
    </row>
    <row r="30508" spans="7:7">
      <c r="G30508" s="14"/>
    </row>
    <row r="30509" spans="7:7">
      <c r="G30509" s="14"/>
    </row>
    <row r="30510" spans="7:7">
      <c r="G30510" s="14"/>
    </row>
    <row r="30511" spans="7:7">
      <c r="G30511" s="14"/>
    </row>
    <row r="30512" spans="7:7">
      <c r="G30512" s="14"/>
    </row>
    <row r="30513" spans="7:7">
      <c r="G30513" s="14"/>
    </row>
    <row r="30514" spans="7:7">
      <c r="G30514" s="14"/>
    </row>
    <row r="30515" spans="7:7">
      <c r="G30515" s="14"/>
    </row>
    <row r="30516" spans="7:7">
      <c r="G30516" s="14"/>
    </row>
    <row r="30517" spans="7:7">
      <c r="G30517" s="14"/>
    </row>
    <row r="30518" spans="7:7">
      <c r="G30518" s="14"/>
    </row>
    <row r="30519" spans="7:7">
      <c r="G30519" s="14"/>
    </row>
    <row r="30520" spans="7:7">
      <c r="G30520" s="14"/>
    </row>
    <row r="30521" spans="7:7">
      <c r="G30521" s="14"/>
    </row>
    <row r="30522" spans="7:7">
      <c r="G30522" s="14"/>
    </row>
    <row r="30523" spans="7:7">
      <c r="G30523" s="14"/>
    </row>
    <row r="30524" spans="7:7">
      <c r="G30524" s="14"/>
    </row>
    <row r="30525" spans="7:7">
      <c r="G30525" s="14"/>
    </row>
    <row r="30526" spans="7:7">
      <c r="G30526" s="14"/>
    </row>
    <row r="30527" spans="7:7">
      <c r="G30527" s="14"/>
    </row>
    <row r="30528" spans="7:7">
      <c r="G30528" s="14"/>
    </row>
    <row r="30529" spans="7:7">
      <c r="G30529" s="14"/>
    </row>
    <row r="30530" spans="7:7">
      <c r="G30530" s="14"/>
    </row>
    <row r="30531" spans="7:7">
      <c r="G30531" s="14"/>
    </row>
    <row r="30532" spans="7:7">
      <c r="G30532" s="14"/>
    </row>
    <row r="30533" spans="7:7">
      <c r="G30533" s="14"/>
    </row>
    <row r="30534" spans="7:7">
      <c r="G30534" s="14"/>
    </row>
    <row r="30535" spans="7:7">
      <c r="G30535" s="14"/>
    </row>
    <row r="30536" spans="7:7">
      <c r="G30536" s="14"/>
    </row>
    <row r="30537" spans="7:7">
      <c r="G30537" s="14"/>
    </row>
    <row r="30538" spans="7:7">
      <c r="G30538" s="14"/>
    </row>
    <row r="30539" spans="7:7">
      <c r="G30539" s="14"/>
    </row>
    <row r="30540" spans="7:7">
      <c r="G30540" s="14"/>
    </row>
    <row r="30541" spans="7:7">
      <c r="G30541" s="14"/>
    </row>
    <row r="30542" spans="7:7">
      <c r="G30542" s="14"/>
    </row>
    <row r="30543" spans="7:7">
      <c r="G30543" s="14"/>
    </row>
    <row r="30544" spans="7:7">
      <c r="G30544" s="14"/>
    </row>
    <row r="30545" spans="7:7">
      <c r="G30545" s="14"/>
    </row>
    <row r="30546" spans="7:7">
      <c r="G30546" s="14"/>
    </row>
    <row r="30547" spans="7:7">
      <c r="G30547" s="14"/>
    </row>
    <row r="30548" spans="7:7">
      <c r="G30548" s="14"/>
    </row>
    <row r="30549" spans="7:7">
      <c r="G30549" s="14"/>
    </row>
    <row r="30550" spans="7:7">
      <c r="G30550" s="14"/>
    </row>
    <row r="30551" spans="7:7">
      <c r="G30551" s="14"/>
    </row>
    <row r="30552" spans="7:7">
      <c r="G30552" s="14"/>
    </row>
    <row r="30553" spans="7:7">
      <c r="G30553" s="14"/>
    </row>
    <row r="30554" spans="7:7">
      <c r="G30554" s="14"/>
    </row>
    <row r="30555" spans="7:7">
      <c r="G30555" s="14"/>
    </row>
    <row r="30556" spans="7:7">
      <c r="G30556" s="14"/>
    </row>
    <row r="30557" spans="7:7">
      <c r="G30557" s="14"/>
    </row>
    <row r="30558" spans="7:7">
      <c r="G30558" s="14"/>
    </row>
    <row r="30559" spans="7:7">
      <c r="G30559" s="14"/>
    </row>
    <row r="30560" spans="7:7">
      <c r="G30560" s="14"/>
    </row>
    <row r="30561" spans="7:7">
      <c r="G30561" s="14"/>
    </row>
    <row r="30562" spans="7:7">
      <c r="G30562" s="14"/>
    </row>
    <row r="30563" spans="7:7">
      <c r="G30563" s="14"/>
    </row>
    <row r="30564" spans="7:7">
      <c r="G30564" s="14"/>
    </row>
    <row r="30565" spans="7:7">
      <c r="G30565" s="14"/>
    </row>
    <row r="30566" spans="7:7">
      <c r="G30566" s="14"/>
    </row>
    <row r="30567" spans="7:7">
      <c r="G30567" s="14"/>
    </row>
    <row r="30568" spans="7:7">
      <c r="G30568" s="14"/>
    </row>
    <row r="30569" spans="7:7">
      <c r="G30569" s="14"/>
    </row>
    <row r="30570" spans="7:7">
      <c r="G30570" s="14"/>
    </row>
    <row r="30571" spans="7:7">
      <c r="G30571" s="14"/>
    </row>
    <row r="30572" spans="7:7">
      <c r="G30572" s="14"/>
    </row>
    <row r="30573" spans="7:7">
      <c r="G30573" s="14"/>
    </row>
    <row r="30574" spans="7:7">
      <c r="G30574" s="14"/>
    </row>
    <row r="30575" spans="7:7">
      <c r="G30575" s="14"/>
    </row>
    <row r="30576" spans="7:7">
      <c r="G30576" s="14"/>
    </row>
    <row r="30577" spans="7:7">
      <c r="G30577" s="14"/>
    </row>
    <row r="30578" spans="7:7">
      <c r="G30578" s="14"/>
    </row>
    <row r="30579" spans="7:7">
      <c r="G30579" s="14"/>
    </row>
    <row r="30580" spans="7:7">
      <c r="G30580" s="14"/>
    </row>
    <row r="30581" spans="7:7">
      <c r="G30581" s="14"/>
    </row>
    <row r="30582" spans="7:7">
      <c r="G30582" s="14"/>
    </row>
    <row r="30583" spans="7:7">
      <c r="G30583" s="14"/>
    </row>
    <row r="30584" spans="7:7">
      <c r="G30584" s="14"/>
    </row>
    <row r="30585" spans="7:7">
      <c r="G30585" s="14"/>
    </row>
    <row r="30586" spans="7:7">
      <c r="G30586" s="14"/>
    </row>
    <row r="30587" spans="7:7">
      <c r="G30587" s="14"/>
    </row>
    <row r="30588" spans="7:7">
      <c r="G30588" s="14"/>
    </row>
    <row r="30589" spans="7:7">
      <c r="G30589" s="14"/>
    </row>
    <row r="30590" spans="7:7">
      <c r="G30590" s="14"/>
    </row>
    <row r="30591" spans="7:7">
      <c r="G30591" s="14"/>
    </row>
    <row r="30592" spans="7:7">
      <c r="G30592" s="14"/>
    </row>
    <row r="30593" spans="7:7">
      <c r="G30593" s="14"/>
    </row>
    <row r="30594" spans="7:7">
      <c r="G30594" s="14"/>
    </row>
    <row r="30595" spans="7:7">
      <c r="G30595" s="14"/>
    </row>
    <row r="30596" spans="7:7">
      <c r="G30596" s="14"/>
    </row>
    <row r="30597" spans="7:7">
      <c r="G30597" s="14"/>
    </row>
    <row r="30598" spans="7:7">
      <c r="G30598" s="14"/>
    </row>
    <row r="30599" spans="7:7">
      <c r="G30599" s="14"/>
    </row>
    <row r="30600" spans="7:7">
      <c r="G30600" s="14"/>
    </row>
    <row r="30601" spans="7:7">
      <c r="G30601" s="14"/>
    </row>
    <row r="30602" spans="7:7">
      <c r="G30602" s="14"/>
    </row>
    <row r="30603" spans="7:7">
      <c r="G30603" s="14"/>
    </row>
    <row r="30604" spans="7:7">
      <c r="G30604" s="14"/>
    </row>
    <row r="30605" spans="7:7">
      <c r="G30605" s="14"/>
    </row>
    <row r="30606" spans="7:7">
      <c r="G30606" s="14"/>
    </row>
    <row r="30607" spans="7:7">
      <c r="G30607" s="14"/>
    </row>
    <row r="30608" spans="7:7">
      <c r="G30608" s="14"/>
    </row>
    <row r="30609" spans="7:7">
      <c r="G30609" s="14"/>
    </row>
    <row r="30610" spans="7:7">
      <c r="G30610" s="14"/>
    </row>
    <row r="30611" spans="7:7">
      <c r="G30611" s="14"/>
    </row>
    <row r="30612" spans="7:7">
      <c r="G30612" s="14"/>
    </row>
    <row r="30613" spans="7:7">
      <c r="G30613" s="14"/>
    </row>
    <row r="30614" spans="7:7">
      <c r="G30614" s="14"/>
    </row>
    <row r="30615" spans="7:7">
      <c r="G30615" s="14"/>
    </row>
    <row r="30616" spans="7:7">
      <c r="G30616" s="14"/>
    </row>
    <row r="30617" spans="7:7">
      <c r="G30617" s="14"/>
    </row>
    <row r="30618" spans="7:7">
      <c r="G30618" s="14"/>
    </row>
    <row r="30619" spans="7:7">
      <c r="G30619" s="14"/>
    </row>
    <row r="30620" spans="7:7">
      <c r="G30620" s="14"/>
    </row>
    <row r="30621" spans="7:7">
      <c r="G30621" s="14"/>
    </row>
    <row r="30622" spans="7:7">
      <c r="G30622" s="14"/>
    </row>
    <row r="30623" spans="7:7">
      <c r="G30623" s="14"/>
    </row>
    <row r="30624" spans="7:7">
      <c r="G30624" s="14"/>
    </row>
    <row r="30625" spans="7:7">
      <c r="G30625" s="14"/>
    </row>
    <row r="30626" spans="7:7">
      <c r="G30626" s="14"/>
    </row>
    <row r="30627" spans="7:7">
      <c r="G30627" s="14"/>
    </row>
    <row r="30628" spans="7:7">
      <c r="G30628" s="14"/>
    </row>
    <row r="30629" spans="7:7">
      <c r="G30629" s="14"/>
    </row>
    <row r="30630" spans="7:7">
      <c r="G30630" s="14"/>
    </row>
    <row r="30631" spans="7:7">
      <c r="G30631" s="14"/>
    </row>
    <row r="30632" spans="7:7">
      <c r="G30632" s="14"/>
    </row>
    <row r="30633" spans="7:7">
      <c r="G30633" s="14"/>
    </row>
    <row r="30634" spans="7:7">
      <c r="G30634" s="14"/>
    </row>
    <row r="30635" spans="7:7">
      <c r="G30635" s="14"/>
    </row>
    <row r="30636" spans="7:7">
      <c r="G30636" s="14"/>
    </row>
    <row r="30637" spans="7:7">
      <c r="G30637" s="14"/>
    </row>
    <row r="30638" spans="7:7">
      <c r="G30638" s="14"/>
    </row>
    <row r="30639" spans="7:7">
      <c r="G30639" s="14"/>
    </row>
    <row r="30640" spans="7:7">
      <c r="G30640" s="14"/>
    </row>
    <row r="30641" spans="7:7">
      <c r="G30641" s="14"/>
    </row>
    <row r="30642" spans="7:7">
      <c r="G30642" s="14"/>
    </row>
    <row r="30643" spans="7:7">
      <c r="G30643" s="14"/>
    </row>
    <row r="30644" spans="7:7">
      <c r="G30644" s="14"/>
    </row>
    <row r="30645" spans="7:7">
      <c r="G30645" s="14"/>
    </row>
    <row r="30646" spans="7:7">
      <c r="G30646" s="14"/>
    </row>
    <row r="30647" spans="7:7">
      <c r="G30647" s="14"/>
    </row>
    <row r="30648" spans="7:7">
      <c r="G30648" s="14"/>
    </row>
    <row r="30649" spans="7:7">
      <c r="G30649" s="14"/>
    </row>
    <row r="30650" spans="7:7">
      <c r="G30650" s="14"/>
    </row>
    <row r="30651" spans="7:7">
      <c r="G30651" s="14"/>
    </row>
    <row r="30652" spans="7:7">
      <c r="G30652" s="14"/>
    </row>
    <row r="30653" spans="7:7">
      <c r="G30653" s="14"/>
    </row>
    <row r="30654" spans="7:7">
      <c r="G30654" s="14"/>
    </row>
    <row r="30655" spans="7:7">
      <c r="G30655" s="14"/>
    </row>
    <row r="30656" spans="7:7">
      <c r="G30656" s="14"/>
    </row>
    <row r="30657" spans="7:7">
      <c r="G30657" s="14"/>
    </row>
    <row r="30658" spans="7:7">
      <c r="G30658" s="14"/>
    </row>
    <row r="30659" spans="7:7">
      <c r="G30659" s="14"/>
    </row>
    <row r="30660" spans="7:7">
      <c r="G30660" s="14"/>
    </row>
    <row r="30661" spans="7:7">
      <c r="G30661" s="14"/>
    </row>
    <row r="30662" spans="7:7">
      <c r="G30662" s="14"/>
    </row>
    <row r="30663" spans="7:7">
      <c r="G30663" s="14"/>
    </row>
    <row r="30664" spans="7:7">
      <c r="G30664" s="14"/>
    </row>
    <row r="30665" spans="7:7">
      <c r="G30665" s="14"/>
    </row>
    <row r="30666" spans="7:7">
      <c r="G30666" s="14"/>
    </row>
    <row r="30667" spans="7:7">
      <c r="G30667" s="14"/>
    </row>
    <row r="30668" spans="7:7">
      <c r="G30668" s="14"/>
    </row>
    <row r="30669" spans="7:7">
      <c r="G30669" s="14"/>
    </row>
    <row r="30670" spans="7:7">
      <c r="G30670" s="14"/>
    </row>
    <row r="30671" spans="7:7">
      <c r="G30671" s="14"/>
    </row>
    <row r="30672" spans="7:7">
      <c r="G30672" s="14"/>
    </row>
    <row r="30673" spans="7:7">
      <c r="G30673" s="14"/>
    </row>
    <row r="30674" spans="7:7">
      <c r="G30674" s="14"/>
    </row>
    <row r="30675" spans="7:7">
      <c r="G30675" s="14"/>
    </row>
    <row r="30676" spans="7:7">
      <c r="G30676" s="14"/>
    </row>
    <row r="30677" spans="7:7">
      <c r="G30677" s="14"/>
    </row>
    <row r="30678" spans="7:7">
      <c r="G30678" s="14"/>
    </row>
    <row r="30679" spans="7:7">
      <c r="G30679" s="14"/>
    </row>
    <row r="30680" spans="7:7">
      <c r="G30680" s="14"/>
    </row>
    <row r="30681" spans="7:7">
      <c r="G30681" s="14"/>
    </row>
    <row r="30682" spans="7:7">
      <c r="G30682" s="14"/>
    </row>
    <row r="30683" spans="7:7">
      <c r="G30683" s="14"/>
    </row>
    <row r="30684" spans="7:7">
      <c r="G30684" s="14"/>
    </row>
    <row r="30685" spans="7:7">
      <c r="G30685" s="14"/>
    </row>
    <row r="30686" spans="7:7">
      <c r="G30686" s="14"/>
    </row>
    <row r="30687" spans="7:7">
      <c r="G30687" s="14"/>
    </row>
    <row r="30688" spans="7:7">
      <c r="G30688" s="14"/>
    </row>
    <row r="30689" spans="7:7">
      <c r="G30689" s="14"/>
    </row>
    <row r="30690" spans="7:7">
      <c r="G30690" s="14"/>
    </row>
    <row r="30691" spans="7:7">
      <c r="G30691" s="14"/>
    </row>
    <row r="30692" spans="7:7">
      <c r="G30692" s="14"/>
    </row>
    <row r="30693" spans="7:7">
      <c r="G30693" s="14"/>
    </row>
    <row r="30694" spans="7:7">
      <c r="G30694" s="14"/>
    </row>
    <row r="30695" spans="7:7">
      <c r="G30695" s="14"/>
    </row>
    <row r="30696" spans="7:7">
      <c r="G30696" s="14"/>
    </row>
    <row r="30697" spans="7:7">
      <c r="G30697" s="14"/>
    </row>
    <row r="30698" spans="7:7">
      <c r="G30698" s="14"/>
    </row>
    <row r="30699" spans="7:7">
      <c r="G30699" s="14"/>
    </row>
    <row r="30700" spans="7:7">
      <c r="G30700" s="14"/>
    </row>
    <row r="30701" spans="7:7">
      <c r="G30701" s="14"/>
    </row>
    <row r="30702" spans="7:7">
      <c r="G30702" s="14"/>
    </row>
    <row r="30703" spans="7:7">
      <c r="G30703" s="14"/>
    </row>
    <row r="30704" spans="7:7">
      <c r="G30704" s="14"/>
    </row>
    <row r="30705" spans="7:7">
      <c r="G30705" s="14"/>
    </row>
    <row r="30706" spans="7:7">
      <c r="G30706" s="14"/>
    </row>
    <row r="30707" spans="7:7">
      <c r="G30707" s="14"/>
    </row>
    <row r="30708" spans="7:7">
      <c r="G30708" s="14"/>
    </row>
    <row r="30709" spans="7:7">
      <c r="G30709" s="14"/>
    </row>
    <row r="30710" spans="7:7">
      <c r="G30710" s="14"/>
    </row>
    <row r="30711" spans="7:7">
      <c r="G30711" s="14"/>
    </row>
    <row r="30712" spans="7:7">
      <c r="G30712" s="14"/>
    </row>
    <row r="30713" spans="7:7">
      <c r="G30713" s="14"/>
    </row>
    <row r="30714" spans="7:7">
      <c r="G30714" s="14"/>
    </row>
    <row r="30715" spans="7:7">
      <c r="G30715" s="14"/>
    </row>
    <row r="30716" spans="7:7">
      <c r="G30716" s="14"/>
    </row>
    <row r="30717" spans="7:7">
      <c r="G30717" s="14"/>
    </row>
    <row r="30718" spans="7:7">
      <c r="G30718" s="14"/>
    </row>
    <row r="30719" spans="7:7">
      <c r="G30719" s="14"/>
    </row>
    <row r="30720" spans="7:7">
      <c r="G30720" s="14"/>
    </row>
    <row r="30721" spans="7:7">
      <c r="G30721" s="14"/>
    </row>
    <row r="30722" spans="7:7">
      <c r="G30722" s="14"/>
    </row>
    <row r="30723" spans="7:7">
      <c r="G30723" s="14"/>
    </row>
    <row r="30724" spans="7:7">
      <c r="G30724" s="14"/>
    </row>
    <row r="30725" spans="7:7">
      <c r="G30725" s="14"/>
    </row>
    <row r="30726" spans="7:7">
      <c r="G30726" s="14"/>
    </row>
    <row r="30727" spans="7:7">
      <c r="G30727" s="14"/>
    </row>
    <row r="30728" spans="7:7">
      <c r="G30728" s="14"/>
    </row>
    <row r="30729" spans="7:7">
      <c r="G30729" s="14"/>
    </row>
    <row r="30730" spans="7:7">
      <c r="G30730" s="14"/>
    </row>
    <row r="30731" spans="7:7">
      <c r="G30731" s="14"/>
    </row>
    <row r="30732" spans="7:7">
      <c r="G30732" s="14"/>
    </row>
    <row r="30733" spans="7:7">
      <c r="G30733" s="14"/>
    </row>
    <row r="30734" spans="7:7">
      <c r="G30734" s="14"/>
    </row>
    <row r="30735" spans="7:7">
      <c r="G30735" s="14"/>
    </row>
    <row r="30736" spans="7:7">
      <c r="G30736" s="14"/>
    </row>
    <row r="30737" spans="7:7">
      <c r="G30737" s="14"/>
    </row>
    <row r="30738" spans="7:7">
      <c r="G30738" s="14"/>
    </row>
    <row r="30739" spans="7:7">
      <c r="G30739" s="14"/>
    </row>
    <row r="30740" spans="7:7">
      <c r="G30740" s="14"/>
    </row>
    <row r="30741" spans="7:7">
      <c r="G30741" s="14"/>
    </row>
    <row r="30742" spans="7:7">
      <c r="G30742" s="14"/>
    </row>
    <row r="30743" spans="7:7">
      <c r="G30743" s="14"/>
    </row>
    <row r="30744" spans="7:7">
      <c r="G30744" s="14"/>
    </row>
    <row r="30745" spans="7:7">
      <c r="G30745" s="14"/>
    </row>
    <row r="30746" spans="7:7">
      <c r="G30746" s="14"/>
    </row>
    <row r="30747" spans="7:7">
      <c r="G30747" s="14"/>
    </row>
    <row r="30748" spans="7:7">
      <c r="G30748" s="14"/>
    </row>
    <row r="30749" spans="7:7">
      <c r="G30749" s="14"/>
    </row>
    <row r="30750" spans="7:7">
      <c r="G30750" s="14"/>
    </row>
    <row r="30751" spans="7:7">
      <c r="G30751" s="14"/>
    </row>
    <row r="30752" spans="7:7">
      <c r="G30752" s="14"/>
    </row>
    <row r="30753" spans="7:7">
      <c r="G30753" s="14"/>
    </row>
    <row r="30754" spans="7:7">
      <c r="G30754" s="14"/>
    </row>
    <row r="30755" spans="7:7">
      <c r="G30755" s="14"/>
    </row>
    <row r="30756" spans="7:7">
      <c r="G30756" s="14"/>
    </row>
    <row r="30757" spans="7:7">
      <c r="G30757" s="14"/>
    </row>
    <row r="30758" spans="7:7">
      <c r="G30758" s="14"/>
    </row>
    <row r="30759" spans="7:7">
      <c r="G30759" s="14"/>
    </row>
    <row r="30760" spans="7:7">
      <c r="G30760" s="14"/>
    </row>
    <row r="30761" spans="7:7">
      <c r="G30761" s="14"/>
    </row>
    <row r="30762" spans="7:7">
      <c r="G30762" s="14"/>
    </row>
    <row r="30763" spans="7:7">
      <c r="G30763" s="14"/>
    </row>
    <row r="30764" spans="7:7">
      <c r="G30764" s="14"/>
    </row>
    <row r="30765" spans="7:7">
      <c r="G30765" s="14"/>
    </row>
    <row r="30766" spans="7:7">
      <c r="G30766" s="14"/>
    </row>
    <row r="30767" spans="7:7">
      <c r="G30767" s="14"/>
    </row>
    <row r="30768" spans="7:7">
      <c r="G30768" s="14"/>
    </row>
    <row r="30769" spans="7:7">
      <c r="G30769" s="14"/>
    </row>
    <row r="30770" spans="7:7">
      <c r="G30770" s="14"/>
    </row>
    <row r="30771" spans="7:7">
      <c r="G30771" s="14"/>
    </row>
    <row r="30772" spans="7:7">
      <c r="G30772" s="14"/>
    </row>
    <row r="30773" spans="7:7">
      <c r="G30773" s="14"/>
    </row>
    <row r="30774" spans="7:7">
      <c r="G30774" s="14"/>
    </row>
    <row r="30775" spans="7:7">
      <c r="G30775" s="14"/>
    </row>
    <row r="30776" spans="7:7">
      <c r="G30776" s="14"/>
    </row>
    <row r="30777" spans="7:7">
      <c r="G30777" s="14"/>
    </row>
    <row r="30778" spans="7:7">
      <c r="G30778" s="14"/>
    </row>
    <row r="30779" spans="7:7">
      <c r="G30779" s="14"/>
    </row>
    <row r="30780" spans="7:7">
      <c r="G30780" s="14"/>
    </row>
    <row r="30781" spans="7:7">
      <c r="G30781" s="14"/>
    </row>
    <row r="30782" spans="7:7">
      <c r="G30782" s="14"/>
    </row>
    <row r="30783" spans="7:7">
      <c r="G30783" s="14"/>
    </row>
    <row r="30784" spans="7:7">
      <c r="G30784" s="14"/>
    </row>
    <row r="30785" spans="7:7">
      <c r="G30785" s="14"/>
    </row>
    <row r="30786" spans="7:7">
      <c r="G30786" s="14"/>
    </row>
    <row r="30787" spans="7:7">
      <c r="G30787" s="14"/>
    </row>
    <row r="30788" spans="7:7">
      <c r="G30788" s="14"/>
    </row>
    <row r="30789" spans="7:7">
      <c r="G30789" s="14"/>
    </row>
    <row r="30790" spans="7:7">
      <c r="G30790" s="14"/>
    </row>
    <row r="30791" spans="7:7">
      <c r="G30791" s="14"/>
    </row>
    <row r="30792" spans="7:7">
      <c r="G30792" s="14"/>
    </row>
    <row r="30793" spans="7:7">
      <c r="G30793" s="14"/>
    </row>
    <row r="30794" spans="7:7">
      <c r="G30794" s="14"/>
    </row>
    <row r="30795" spans="7:7">
      <c r="G30795" s="14"/>
    </row>
    <row r="30796" spans="7:7">
      <c r="G30796" s="14"/>
    </row>
    <row r="30797" spans="7:7">
      <c r="G30797" s="14"/>
    </row>
    <row r="30798" spans="7:7">
      <c r="G30798" s="14"/>
    </row>
    <row r="30799" spans="7:7">
      <c r="G30799" s="14"/>
    </row>
    <row r="30800" spans="7:7">
      <c r="G30800" s="14"/>
    </row>
    <row r="30801" spans="7:7">
      <c r="G30801" s="14"/>
    </row>
    <row r="30802" spans="7:7">
      <c r="G30802" s="14"/>
    </row>
    <row r="30803" spans="7:7">
      <c r="G30803" s="14"/>
    </row>
    <row r="30804" spans="7:7">
      <c r="G30804" s="14"/>
    </row>
    <row r="30805" spans="7:7">
      <c r="G30805" s="14"/>
    </row>
    <row r="30806" spans="7:7">
      <c r="G30806" s="14"/>
    </row>
    <row r="30807" spans="7:7">
      <c r="G30807" s="14"/>
    </row>
    <row r="30808" spans="7:7">
      <c r="G30808" s="14"/>
    </row>
    <row r="30809" spans="7:7">
      <c r="G30809" s="14"/>
    </row>
    <row r="30810" spans="7:7">
      <c r="G30810" s="14"/>
    </row>
    <row r="30811" spans="7:7">
      <c r="G30811" s="14"/>
    </row>
    <row r="30812" spans="7:7">
      <c r="G30812" s="14"/>
    </row>
    <row r="30813" spans="7:7">
      <c r="G30813" s="14"/>
    </row>
    <row r="30814" spans="7:7">
      <c r="G30814" s="14"/>
    </row>
    <row r="30815" spans="7:7">
      <c r="G30815" s="14"/>
    </row>
    <row r="30816" spans="7:7">
      <c r="G30816" s="14"/>
    </row>
    <row r="30817" spans="7:7">
      <c r="G30817" s="14"/>
    </row>
    <row r="30818" spans="7:7">
      <c r="G30818" s="14"/>
    </row>
    <row r="30819" spans="7:7">
      <c r="G30819" s="14"/>
    </row>
    <row r="30820" spans="7:7">
      <c r="G30820" s="14"/>
    </row>
    <row r="30821" spans="7:7">
      <c r="G30821" s="14"/>
    </row>
    <row r="30822" spans="7:7">
      <c r="G30822" s="14"/>
    </row>
    <row r="30823" spans="7:7">
      <c r="G30823" s="14"/>
    </row>
    <row r="30824" spans="7:7">
      <c r="G30824" s="14"/>
    </row>
    <row r="30825" spans="7:7">
      <c r="G30825" s="14"/>
    </row>
    <row r="30826" spans="7:7">
      <c r="G30826" s="14"/>
    </row>
    <row r="30827" spans="7:7">
      <c r="G30827" s="14"/>
    </row>
    <row r="30828" spans="7:7">
      <c r="G30828" s="14"/>
    </row>
    <row r="30829" spans="7:7">
      <c r="G30829" s="14"/>
    </row>
    <row r="30830" spans="7:7">
      <c r="G30830" s="14"/>
    </row>
    <row r="30831" spans="7:7">
      <c r="G30831" s="14"/>
    </row>
    <row r="30832" spans="7:7">
      <c r="G30832" s="14"/>
    </row>
    <row r="30833" spans="7:7">
      <c r="G30833" s="14"/>
    </row>
    <row r="30834" spans="7:7">
      <c r="G30834" s="14"/>
    </row>
    <row r="30835" spans="7:7">
      <c r="G30835" s="14"/>
    </row>
    <row r="30836" spans="7:7">
      <c r="G30836" s="14"/>
    </row>
    <row r="30837" spans="7:7">
      <c r="G30837" s="14"/>
    </row>
    <row r="30838" spans="7:7">
      <c r="G30838" s="14"/>
    </row>
    <row r="30839" spans="7:7">
      <c r="G30839" s="14"/>
    </row>
    <row r="30840" spans="7:7">
      <c r="G30840" s="14"/>
    </row>
    <row r="30841" spans="7:7">
      <c r="G30841" s="14"/>
    </row>
    <row r="30842" spans="7:7">
      <c r="G30842" s="14"/>
    </row>
    <row r="30843" spans="7:7">
      <c r="G30843" s="14"/>
    </row>
    <row r="30844" spans="7:7">
      <c r="G30844" s="14"/>
    </row>
    <row r="30845" spans="7:7">
      <c r="G30845" s="14"/>
    </row>
    <row r="30846" spans="7:7">
      <c r="G30846" s="14"/>
    </row>
    <row r="30847" spans="7:7">
      <c r="G30847" s="14"/>
    </row>
    <row r="30848" spans="7:7">
      <c r="G30848" s="14"/>
    </row>
    <row r="30849" spans="7:7">
      <c r="G30849" s="14"/>
    </row>
    <row r="30850" spans="7:7">
      <c r="G30850" s="14"/>
    </row>
    <row r="30851" spans="7:7">
      <c r="G30851" s="14"/>
    </row>
    <row r="30852" spans="7:7">
      <c r="G30852" s="14"/>
    </row>
    <row r="30853" spans="7:7">
      <c r="G30853" s="14"/>
    </row>
    <row r="30854" spans="7:7">
      <c r="G30854" s="14"/>
    </row>
    <row r="30855" spans="7:7">
      <c r="G30855" s="14"/>
    </row>
    <row r="30856" spans="7:7">
      <c r="G30856" s="14"/>
    </row>
    <row r="30857" spans="7:7">
      <c r="G30857" s="14"/>
    </row>
    <row r="30858" spans="7:7">
      <c r="G30858" s="14"/>
    </row>
    <row r="30859" spans="7:7">
      <c r="G30859" s="14"/>
    </row>
    <row r="30860" spans="7:7">
      <c r="G30860" s="14"/>
    </row>
    <row r="30861" spans="7:7">
      <c r="G30861" s="14"/>
    </row>
    <row r="30862" spans="7:7">
      <c r="G30862" s="14"/>
    </row>
    <row r="30863" spans="7:7">
      <c r="G30863" s="14"/>
    </row>
    <row r="30864" spans="7:7">
      <c r="G30864" s="14"/>
    </row>
    <row r="30865" spans="7:7">
      <c r="G30865" s="14"/>
    </row>
    <row r="30866" spans="7:7">
      <c r="G30866" s="14"/>
    </row>
    <row r="30867" spans="7:7">
      <c r="G30867" s="14"/>
    </row>
    <row r="30868" spans="7:7">
      <c r="G30868" s="14"/>
    </row>
    <row r="30869" spans="7:7">
      <c r="G30869" s="14"/>
    </row>
    <row r="30870" spans="7:7">
      <c r="G30870" s="14"/>
    </row>
    <row r="30871" spans="7:7">
      <c r="G30871" s="14"/>
    </row>
    <row r="30872" spans="7:7">
      <c r="G30872" s="14"/>
    </row>
    <row r="30873" spans="7:7">
      <c r="G30873" s="14"/>
    </row>
    <row r="30874" spans="7:7">
      <c r="G30874" s="14"/>
    </row>
    <row r="30875" spans="7:7">
      <c r="G30875" s="14"/>
    </row>
    <row r="30876" spans="7:7">
      <c r="G30876" s="14"/>
    </row>
    <row r="30877" spans="7:7">
      <c r="G30877" s="14"/>
    </row>
    <row r="30878" spans="7:7">
      <c r="G30878" s="14"/>
    </row>
    <row r="30879" spans="7:7">
      <c r="G30879" s="14"/>
    </row>
    <row r="30880" spans="7:7">
      <c r="G30880" s="14"/>
    </row>
    <row r="30881" spans="7:7">
      <c r="G30881" s="14"/>
    </row>
    <row r="30882" spans="7:7">
      <c r="G30882" s="14"/>
    </row>
    <row r="30883" spans="7:7">
      <c r="G30883" s="14"/>
    </row>
    <row r="30884" spans="7:7">
      <c r="G30884" s="14"/>
    </row>
    <row r="30885" spans="7:7">
      <c r="G30885" s="14"/>
    </row>
    <row r="30886" spans="7:7">
      <c r="G30886" s="14"/>
    </row>
    <row r="30887" spans="7:7">
      <c r="G30887" s="14"/>
    </row>
    <row r="30888" spans="7:7">
      <c r="G30888" s="14"/>
    </row>
    <row r="30889" spans="7:7">
      <c r="G30889" s="14"/>
    </row>
    <row r="30890" spans="7:7">
      <c r="G30890" s="14"/>
    </row>
    <row r="30891" spans="7:7">
      <c r="G30891" s="14"/>
    </row>
    <row r="30892" spans="7:7">
      <c r="G30892" s="14"/>
    </row>
    <row r="30893" spans="7:7">
      <c r="G30893" s="14"/>
    </row>
    <row r="30894" spans="7:7">
      <c r="G30894" s="14"/>
    </row>
    <row r="30895" spans="7:7">
      <c r="G30895" s="14"/>
    </row>
    <row r="30896" spans="7:7">
      <c r="G30896" s="14"/>
    </row>
    <row r="30897" spans="7:7">
      <c r="G30897" s="14"/>
    </row>
    <row r="30898" spans="7:7">
      <c r="G30898" s="14"/>
    </row>
    <row r="30899" spans="7:7">
      <c r="G30899" s="14"/>
    </row>
    <row r="30900" spans="7:7">
      <c r="G30900" s="14"/>
    </row>
    <row r="30901" spans="7:7">
      <c r="G30901" s="14"/>
    </row>
    <row r="30902" spans="7:7">
      <c r="G30902" s="14"/>
    </row>
    <row r="30903" spans="7:7">
      <c r="G30903" s="14"/>
    </row>
    <row r="30904" spans="7:7">
      <c r="G30904" s="14"/>
    </row>
    <row r="30905" spans="7:7">
      <c r="G30905" s="14"/>
    </row>
    <row r="30906" spans="7:7">
      <c r="G30906" s="14"/>
    </row>
    <row r="30907" spans="7:7">
      <c r="G30907" s="14"/>
    </row>
    <row r="30908" spans="7:7">
      <c r="G30908" s="14"/>
    </row>
    <row r="30909" spans="7:7">
      <c r="G30909" s="14"/>
    </row>
    <row r="30910" spans="7:7">
      <c r="G30910" s="14"/>
    </row>
    <row r="30911" spans="7:7">
      <c r="G30911" s="14"/>
    </row>
    <row r="30912" spans="7:7">
      <c r="G30912" s="14"/>
    </row>
    <row r="30913" spans="7:7">
      <c r="G30913" s="14"/>
    </row>
    <row r="30914" spans="7:7">
      <c r="G30914" s="14"/>
    </row>
    <row r="30915" spans="7:7">
      <c r="G30915" s="14"/>
    </row>
    <row r="30916" spans="7:7">
      <c r="G30916" s="14"/>
    </row>
    <row r="30917" spans="7:7">
      <c r="G30917" s="14"/>
    </row>
    <row r="30918" spans="7:7">
      <c r="G30918" s="14"/>
    </row>
    <row r="30919" spans="7:7">
      <c r="G30919" s="14"/>
    </row>
    <row r="30920" spans="7:7">
      <c r="G30920" s="14"/>
    </row>
    <row r="30921" spans="7:7">
      <c r="G30921" s="14"/>
    </row>
    <row r="30922" spans="7:7">
      <c r="G30922" s="14"/>
    </row>
    <row r="30923" spans="7:7">
      <c r="G30923" s="14"/>
    </row>
    <row r="30924" spans="7:7">
      <c r="G30924" s="14"/>
    </row>
    <row r="30925" spans="7:7">
      <c r="G30925" s="14"/>
    </row>
    <row r="30926" spans="7:7">
      <c r="G30926" s="14"/>
    </row>
    <row r="30927" spans="7:7">
      <c r="G30927" s="14"/>
    </row>
    <row r="30928" spans="7:7">
      <c r="G30928" s="14"/>
    </row>
    <row r="30929" spans="7:7">
      <c r="G30929" s="14"/>
    </row>
    <row r="30930" spans="7:7">
      <c r="G30930" s="14"/>
    </row>
    <row r="30931" spans="7:7">
      <c r="G30931" s="14"/>
    </row>
    <row r="30932" spans="7:7">
      <c r="G30932" s="14"/>
    </row>
    <row r="30933" spans="7:7">
      <c r="G30933" s="14"/>
    </row>
    <row r="30934" spans="7:7">
      <c r="G30934" s="14"/>
    </row>
    <row r="30935" spans="7:7">
      <c r="G30935" s="14"/>
    </row>
    <row r="30936" spans="7:7">
      <c r="G30936" s="14"/>
    </row>
    <row r="30937" spans="7:7">
      <c r="G30937" s="14"/>
    </row>
    <row r="30938" spans="7:7">
      <c r="G30938" s="14"/>
    </row>
    <row r="30939" spans="7:7">
      <c r="G30939" s="14"/>
    </row>
    <row r="30940" spans="7:7">
      <c r="G30940" s="14"/>
    </row>
    <row r="30941" spans="7:7">
      <c r="G30941" s="14"/>
    </row>
    <row r="30942" spans="7:7">
      <c r="G30942" s="14"/>
    </row>
    <row r="30943" spans="7:7">
      <c r="G30943" s="14"/>
    </row>
    <row r="30944" spans="7:7">
      <c r="G30944" s="14"/>
    </row>
    <row r="30945" spans="7:7">
      <c r="G30945" s="14"/>
    </row>
    <row r="30946" spans="7:7">
      <c r="G30946" s="14"/>
    </row>
    <row r="30947" spans="7:7">
      <c r="G30947" s="14"/>
    </row>
    <row r="30948" spans="7:7">
      <c r="G30948" s="14"/>
    </row>
    <row r="30949" spans="7:7">
      <c r="G30949" s="14"/>
    </row>
    <row r="30950" spans="7:7">
      <c r="G30950" s="14"/>
    </row>
    <row r="30951" spans="7:7">
      <c r="G30951" s="14"/>
    </row>
    <row r="30952" spans="7:7">
      <c r="G30952" s="14"/>
    </row>
    <row r="30953" spans="7:7">
      <c r="G30953" s="14"/>
    </row>
    <row r="30954" spans="7:7">
      <c r="G30954" s="14"/>
    </row>
    <row r="30955" spans="7:7">
      <c r="G30955" s="14"/>
    </row>
    <row r="30956" spans="7:7">
      <c r="G30956" s="14"/>
    </row>
    <row r="30957" spans="7:7">
      <c r="G30957" s="14"/>
    </row>
    <row r="30958" spans="7:7">
      <c r="G30958" s="14"/>
    </row>
    <row r="30959" spans="7:7">
      <c r="G30959" s="14"/>
    </row>
    <row r="30960" spans="7:7">
      <c r="G30960" s="14"/>
    </row>
    <row r="30961" spans="7:7">
      <c r="G30961" s="14"/>
    </row>
    <row r="30962" spans="7:7">
      <c r="G30962" s="14"/>
    </row>
    <row r="30963" spans="7:7">
      <c r="G30963" s="14"/>
    </row>
    <row r="30964" spans="7:7">
      <c r="G30964" s="14"/>
    </row>
    <row r="30965" spans="7:7">
      <c r="G30965" s="14"/>
    </row>
    <row r="30966" spans="7:7">
      <c r="G30966" s="14"/>
    </row>
    <row r="30967" spans="7:7">
      <c r="G30967" s="14"/>
    </row>
    <row r="30968" spans="7:7">
      <c r="G30968" s="14"/>
    </row>
    <row r="30969" spans="7:7">
      <c r="G30969" s="14"/>
    </row>
    <row r="30970" spans="7:7">
      <c r="G30970" s="14"/>
    </row>
    <row r="30971" spans="7:7">
      <c r="G30971" s="14"/>
    </row>
    <row r="30972" spans="7:7">
      <c r="G30972" s="14"/>
    </row>
    <row r="30973" spans="7:7">
      <c r="G30973" s="14"/>
    </row>
    <row r="30974" spans="7:7">
      <c r="G30974" s="14"/>
    </row>
    <row r="30975" spans="7:7">
      <c r="G30975" s="14"/>
    </row>
    <row r="30976" spans="7:7">
      <c r="G30976" s="14"/>
    </row>
    <row r="30977" spans="7:7">
      <c r="G30977" s="14"/>
    </row>
    <row r="30978" spans="7:7">
      <c r="G30978" s="14"/>
    </row>
    <row r="30979" spans="7:7">
      <c r="G30979" s="14"/>
    </row>
    <row r="30980" spans="7:7">
      <c r="G30980" s="14"/>
    </row>
    <row r="30981" spans="7:7">
      <c r="G30981" s="14"/>
    </row>
    <row r="30982" spans="7:7">
      <c r="G30982" s="14"/>
    </row>
    <row r="30983" spans="7:7">
      <c r="G30983" s="14"/>
    </row>
    <row r="30984" spans="7:7">
      <c r="G30984" s="14"/>
    </row>
    <row r="30985" spans="7:7">
      <c r="G30985" s="14"/>
    </row>
    <row r="30986" spans="7:7">
      <c r="G30986" s="14"/>
    </row>
    <row r="30987" spans="7:7">
      <c r="G30987" s="14"/>
    </row>
    <row r="30988" spans="7:7">
      <c r="G30988" s="14"/>
    </row>
    <row r="30989" spans="7:7">
      <c r="G30989" s="14"/>
    </row>
    <row r="30990" spans="7:7">
      <c r="G30990" s="14"/>
    </row>
    <row r="30991" spans="7:7">
      <c r="G30991" s="14"/>
    </row>
    <row r="30992" spans="7:7">
      <c r="G30992" s="14"/>
    </row>
    <row r="30993" spans="7:7">
      <c r="G30993" s="14"/>
    </row>
    <row r="30994" spans="7:7">
      <c r="G30994" s="14"/>
    </row>
    <row r="30995" spans="7:7">
      <c r="G30995" s="14"/>
    </row>
    <row r="30996" spans="7:7">
      <c r="G30996" s="14"/>
    </row>
    <row r="30997" spans="7:7">
      <c r="G30997" s="14"/>
    </row>
    <row r="30998" spans="7:7">
      <c r="G30998" s="14"/>
    </row>
    <row r="30999" spans="7:7">
      <c r="G30999" s="14"/>
    </row>
    <row r="31000" spans="7:7">
      <c r="G31000" s="14"/>
    </row>
    <row r="31001" spans="7:7">
      <c r="G31001" s="14"/>
    </row>
    <row r="31002" spans="7:7">
      <c r="G31002" s="14"/>
    </row>
    <row r="31003" spans="7:7">
      <c r="G31003" s="14"/>
    </row>
    <row r="31004" spans="7:7">
      <c r="G31004" s="14"/>
    </row>
    <row r="31005" spans="7:7">
      <c r="G31005" s="14"/>
    </row>
    <row r="31006" spans="7:7">
      <c r="G31006" s="14"/>
    </row>
    <row r="31007" spans="7:7">
      <c r="G31007" s="14"/>
    </row>
    <row r="31008" spans="7:7">
      <c r="G31008" s="14"/>
    </row>
    <row r="31009" spans="7:7">
      <c r="G31009" s="14"/>
    </row>
    <row r="31010" spans="7:7">
      <c r="G31010" s="14"/>
    </row>
    <row r="31011" spans="7:7">
      <c r="G31011" s="14"/>
    </row>
    <row r="31012" spans="7:7">
      <c r="G31012" s="14"/>
    </row>
    <row r="31013" spans="7:7">
      <c r="G31013" s="14"/>
    </row>
    <row r="31014" spans="7:7">
      <c r="G31014" s="14"/>
    </row>
    <row r="31015" spans="7:7">
      <c r="G31015" s="14"/>
    </row>
    <row r="31016" spans="7:7">
      <c r="G31016" s="14"/>
    </row>
    <row r="31017" spans="7:7">
      <c r="G31017" s="14"/>
    </row>
    <row r="31018" spans="7:7">
      <c r="G31018" s="14"/>
    </row>
    <row r="31019" spans="7:7">
      <c r="G31019" s="14"/>
    </row>
    <row r="31020" spans="7:7">
      <c r="G31020" s="14"/>
    </row>
    <row r="31021" spans="7:7">
      <c r="G31021" s="14"/>
    </row>
    <row r="31022" spans="7:7">
      <c r="G31022" s="14"/>
    </row>
    <row r="31023" spans="7:7">
      <c r="G31023" s="14"/>
    </row>
    <row r="31024" spans="7:7">
      <c r="G31024" s="14"/>
    </row>
    <row r="31025" spans="7:7">
      <c r="G31025" s="14"/>
    </row>
    <row r="31026" spans="7:7">
      <c r="G31026" s="14"/>
    </row>
    <row r="31027" spans="7:7">
      <c r="G31027" s="14"/>
    </row>
    <row r="31028" spans="7:7">
      <c r="G31028" s="14"/>
    </row>
    <row r="31029" spans="7:7">
      <c r="G31029" s="14"/>
    </row>
    <row r="31030" spans="7:7">
      <c r="G31030" s="14"/>
    </row>
    <row r="31031" spans="7:7">
      <c r="G31031" s="14"/>
    </row>
    <row r="31032" spans="7:7">
      <c r="G31032" s="14"/>
    </row>
    <row r="31033" spans="7:7">
      <c r="G31033" s="14"/>
    </row>
    <row r="31034" spans="7:7">
      <c r="G31034" s="14"/>
    </row>
    <row r="31035" spans="7:7">
      <c r="G31035" s="14"/>
    </row>
    <row r="31036" spans="7:7">
      <c r="G31036" s="14"/>
    </row>
    <row r="31037" spans="7:7">
      <c r="G31037" s="14"/>
    </row>
    <row r="31038" spans="7:7">
      <c r="G31038" s="14"/>
    </row>
    <row r="31039" spans="7:7">
      <c r="G31039" s="14"/>
    </row>
    <row r="31040" spans="7:7">
      <c r="G31040" s="14"/>
    </row>
    <row r="31041" spans="7:7">
      <c r="G31041" s="14"/>
    </row>
    <row r="31042" spans="7:7">
      <c r="G31042" s="14"/>
    </row>
    <row r="31043" spans="7:7">
      <c r="G31043" s="14"/>
    </row>
    <row r="31044" spans="7:7">
      <c r="G31044" s="14"/>
    </row>
    <row r="31045" spans="7:7">
      <c r="G31045" s="14"/>
    </row>
    <row r="31046" spans="7:7">
      <c r="G31046" s="14"/>
    </row>
    <row r="31047" spans="7:7">
      <c r="G31047" s="14"/>
    </row>
    <row r="31048" spans="7:7">
      <c r="G31048" s="14"/>
    </row>
    <row r="31049" spans="7:7">
      <c r="G31049" s="14"/>
    </row>
    <row r="31050" spans="7:7">
      <c r="G31050" s="14"/>
    </row>
    <row r="31051" spans="7:7">
      <c r="G31051" s="14"/>
    </row>
    <row r="31052" spans="7:7">
      <c r="G31052" s="14"/>
    </row>
    <row r="31053" spans="7:7">
      <c r="G31053" s="14"/>
    </row>
    <row r="31054" spans="7:7">
      <c r="G31054" s="14"/>
    </row>
    <row r="31055" spans="7:7">
      <c r="G31055" s="14"/>
    </row>
    <row r="31056" spans="7:7">
      <c r="G31056" s="14"/>
    </row>
    <row r="31057" spans="7:7">
      <c r="G31057" s="14"/>
    </row>
    <row r="31058" spans="7:7">
      <c r="G31058" s="14"/>
    </row>
    <row r="31059" spans="7:7">
      <c r="G31059" s="14"/>
    </row>
    <row r="31060" spans="7:7">
      <c r="G31060" s="14"/>
    </row>
    <row r="31061" spans="7:7">
      <c r="G31061" s="14"/>
    </row>
    <row r="31062" spans="7:7">
      <c r="G31062" s="14"/>
    </row>
    <row r="31063" spans="7:7">
      <c r="G31063" s="14"/>
    </row>
    <row r="31064" spans="7:7">
      <c r="G31064" s="14"/>
    </row>
    <row r="31065" spans="7:7">
      <c r="G31065" s="14"/>
    </row>
    <row r="31066" spans="7:7">
      <c r="G31066" s="14"/>
    </row>
    <row r="31067" spans="7:7">
      <c r="G31067" s="14"/>
    </row>
    <row r="31068" spans="7:7">
      <c r="G31068" s="14"/>
    </row>
    <row r="31069" spans="7:7">
      <c r="G31069" s="14"/>
    </row>
    <row r="31070" spans="7:7">
      <c r="G31070" s="14"/>
    </row>
    <row r="31071" spans="7:7">
      <c r="G31071" s="14"/>
    </row>
    <row r="31072" spans="7:7">
      <c r="G31072" s="14"/>
    </row>
    <row r="31073" spans="7:7">
      <c r="G31073" s="14"/>
    </row>
    <row r="31074" spans="7:7">
      <c r="G31074" s="14"/>
    </row>
    <row r="31075" spans="7:7">
      <c r="G31075" s="14"/>
    </row>
    <row r="31076" spans="7:7">
      <c r="G31076" s="14"/>
    </row>
    <row r="31077" spans="7:7">
      <c r="G31077" s="14"/>
    </row>
    <row r="31078" spans="7:7">
      <c r="G31078" s="14"/>
    </row>
    <row r="31079" spans="7:7">
      <c r="G31079" s="14"/>
    </row>
    <row r="31080" spans="7:7">
      <c r="G31080" s="14"/>
    </row>
    <row r="31081" spans="7:7">
      <c r="G31081" s="14"/>
    </row>
    <row r="31082" spans="7:7">
      <c r="G31082" s="14"/>
    </row>
    <row r="31083" spans="7:7">
      <c r="G31083" s="14"/>
    </row>
    <row r="31084" spans="7:7">
      <c r="G31084" s="14"/>
    </row>
    <row r="31085" spans="7:7">
      <c r="G31085" s="14"/>
    </row>
    <row r="31086" spans="7:7">
      <c r="G31086" s="14"/>
    </row>
    <row r="31087" spans="7:7">
      <c r="G31087" s="14"/>
    </row>
    <row r="31088" spans="7:7">
      <c r="G31088" s="14"/>
    </row>
    <row r="31089" spans="7:7">
      <c r="G31089" s="14"/>
    </row>
    <row r="31090" spans="7:7">
      <c r="G31090" s="14"/>
    </row>
    <row r="31091" spans="7:7">
      <c r="G31091" s="14"/>
    </row>
    <row r="31092" spans="7:7">
      <c r="G31092" s="14"/>
    </row>
    <row r="31093" spans="7:7">
      <c r="G31093" s="14"/>
    </row>
    <row r="31094" spans="7:7">
      <c r="G31094" s="14"/>
    </row>
    <row r="31095" spans="7:7">
      <c r="G31095" s="14"/>
    </row>
    <row r="31096" spans="7:7">
      <c r="G31096" s="14"/>
    </row>
    <row r="31097" spans="7:7">
      <c r="G31097" s="14"/>
    </row>
    <row r="31098" spans="7:7">
      <c r="G31098" s="14"/>
    </row>
    <row r="31099" spans="7:7">
      <c r="G31099" s="14"/>
    </row>
    <row r="31100" spans="7:7">
      <c r="G31100" s="14"/>
    </row>
    <row r="31101" spans="7:7">
      <c r="G31101" s="14"/>
    </row>
    <row r="31102" spans="7:7">
      <c r="G31102" s="14"/>
    </row>
    <row r="31103" spans="7:7">
      <c r="G31103" s="14"/>
    </row>
    <row r="31104" spans="7:7">
      <c r="G31104" s="14"/>
    </row>
    <row r="31105" spans="7:7">
      <c r="G31105" s="14"/>
    </row>
    <row r="31106" spans="7:7">
      <c r="G31106" s="14"/>
    </row>
    <row r="31107" spans="7:7">
      <c r="G31107" s="14"/>
    </row>
    <row r="31108" spans="7:7">
      <c r="G31108" s="14"/>
    </row>
    <row r="31109" spans="7:7">
      <c r="G31109" s="14"/>
    </row>
    <row r="31110" spans="7:7">
      <c r="G31110" s="14"/>
    </row>
    <row r="31111" spans="7:7">
      <c r="G31111" s="14"/>
    </row>
    <row r="31112" spans="7:7">
      <c r="G31112" s="14"/>
    </row>
    <row r="31113" spans="7:7">
      <c r="G31113" s="14"/>
    </row>
    <row r="31114" spans="7:7">
      <c r="G31114" s="14"/>
    </row>
    <row r="31115" spans="7:7">
      <c r="G31115" s="14"/>
    </row>
    <row r="31116" spans="7:7">
      <c r="G31116" s="14"/>
    </row>
    <row r="31117" spans="7:7">
      <c r="G31117" s="14"/>
    </row>
    <row r="31118" spans="7:7">
      <c r="G31118" s="14"/>
    </row>
    <row r="31119" spans="7:7">
      <c r="G31119" s="14"/>
    </row>
    <row r="31120" spans="7:7">
      <c r="G31120" s="14"/>
    </row>
    <row r="31121" spans="7:7">
      <c r="G31121" s="14"/>
    </row>
    <row r="31122" spans="7:7">
      <c r="G31122" s="14"/>
    </row>
    <row r="31123" spans="7:7">
      <c r="G31123" s="14"/>
    </row>
    <row r="31124" spans="7:7">
      <c r="G31124" s="14"/>
    </row>
    <row r="31125" spans="7:7">
      <c r="G31125" s="14"/>
    </row>
    <row r="31126" spans="7:7">
      <c r="G31126" s="14"/>
    </row>
    <row r="31127" spans="7:7">
      <c r="G31127" s="14"/>
    </row>
    <row r="31128" spans="7:7">
      <c r="G31128" s="14"/>
    </row>
    <row r="31129" spans="7:7">
      <c r="G31129" s="14"/>
    </row>
    <row r="31130" spans="7:7">
      <c r="G31130" s="14"/>
    </row>
    <row r="31131" spans="7:7">
      <c r="G31131" s="14"/>
    </row>
    <row r="31132" spans="7:7">
      <c r="G31132" s="14"/>
    </row>
    <row r="31133" spans="7:7">
      <c r="G31133" s="14"/>
    </row>
    <row r="31134" spans="7:7">
      <c r="G31134" s="14"/>
    </row>
    <row r="31135" spans="7:7">
      <c r="G31135" s="14"/>
    </row>
    <row r="31136" spans="7:7">
      <c r="G31136" s="14"/>
    </row>
    <row r="31137" spans="7:7">
      <c r="G31137" s="14"/>
    </row>
    <row r="31138" spans="7:7">
      <c r="G31138" s="14"/>
    </row>
    <row r="31139" spans="7:7">
      <c r="G31139" s="14"/>
    </row>
    <row r="31140" spans="7:7">
      <c r="G31140" s="14"/>
    </row>
    <row r="31141" spans="7:7">
      <c r="G31141" s="14"/>
    </row>
    <row r="31142" spans="7:7">
      <c r="G31142" s="14"/>
    </row>
    <row r="31143" spans="7:7">
      <c r="G31143" s="14"/>
    </row>
    <row r="31144" spans="7:7">
      <c r="G31144" s="14"/>
    </row>
    <row r="31145" spans="7:7">
      <c r="G31145" s="14"/>
    </row>
    <row r="31146" spans="7:7">
      <c r="G31146" s="14"/>
    </row>
    <row r="31147" spans="7:7">
      <c r="G31147" s="14"/>
    </row>
    <row r="31148" spans="7:7">
      <c r="G31148" s="14"/>
    </row>
    <row r="31149" spans="7:7">
      <c r="G31149" s="14"/>
    </row>
    <row r="31150" spans="7:7">
      <c r="G31150" s="14"/>
    </row>
    <row r="31151" spans="7:7">
      <c r="G31151" s="14"/>
    </row>
    <row r="31152" spans="7:7">
      <c r="G31152" s="14"/>
    </row>
    <row r="31153" spans="7:7">
      <c r="G31153" s="14"/>
    </row>
    <row r="31154" spans="7:7">
      <c r="G31154" s="14"/>
    </row>
    <row r="31155" spans="7:7">
      <c r="G31155" s="14"/>
    </row>
    <row r="31156" spans="7:7">
      <c r="G31156" s="14"/>
    </row>
    <row r="31157" spans="7:7">
      <c r="G31157" s="14"/>
    </row>
    <row r="31158" spans="7:7">
      <c r="G31158" s="14"/>
    </row>
    <row r="31159" spans="7:7">
      <c r="G31159" s="14"/>
    </row>
    <row r="31160" spans="7:7">
      <c r="G31160" s="14"/>
    </row>
    <row r="31161" spans="7:7">
      <c r="G31161" s="14"/>
    </row>
    <row r="31162" spans="7:7">
      <c r="G31162" s="14"/>
    </row>
    <row r="31163" spans="7:7">
      <c r="G31163" s="14"/>
    </row>
    <row r="31164" spans="7:7">
      <c r="G31164" s="14"/>
    </row>
    <row r="31165" spans="7:7">
      <c r="G31165" s="14"/>
    </row>
    <row r="31166" spans="7:7">
      <c r="G31166" s="14"/>
    </row>
    <row r="31167" spans="7:7">
      <c r="G31167" s="14"/>
    </row>
    <row r="31168" spans="7:7">
      <c r="G31168" s="14"/>
    </row>
    <row r="31169" spans="7:7">
      <c r="G31169" s="14"/>
    </row>
    <row r="31170" spans="7:7">
      <c r="G31170" s="14"/>
    </row>
    <row r="31171" spans="7:7">
      <c r="G31171" s="14"/>
    </row>
    <row r="31172" spans="7:7">
      <c r="G31172" s="14"/>
    </row>
    <row r="31173" spans="7:7">
      <c r="G31173" s="14"/>
    </row>
    <row r="31174" spans="7:7">
      <c r="G31174" s="14"/>
    </row>
    <row r="31175" spans="7:7">
      <c r="G31175" s="14"/>
    </row>
    <row r="31176" spans="7:7">
      <c r="G31176" s="14"/>
    </row>
    <row r="31177" spans="7:7">
      <c r="G31177" s="14"/>
    </row>
    <row r="31178" spans="7:7">
      <c r="G31178" s="14"/>
    </row>
    <row r="31179" spans="7:7">
      <c r="G31179" s="14"/>
    </row>
    <row r="31180" spans="7:7">
      <c r="G31180" s="14"/>
    </row>
    <row r="31181" spans="7:7">
      <c r="G31181" s="14"/>
    </row>
    <row r="31182" spans="7:7">
      <c r="G31182" s="14"/>
    </row>
    <row r="31183" spans="7:7">
      <c r="G31183" s="14"/>
    </row>
    <row r="31184" spans="7:7">
      <c r="G31184" s="14"/>
    </row>
    <row r="31185" spans="7:7">
      <c r="G31185" s="14"/>
    </row>
    <row r="31186" spans="7:7">
      <c r="G31186" s="14"/>
    </row>
    <row r="31187" spans="7:7">
      <c r="G31187" s="14"/>
    </row>
    <row r="31188" spans="7:7">
      <c r="G31188" s="14"/>
    </row>
    <row r="31189" spans="7:7">
      <c r="G31189" s="14"/>
    </row>
    <row r="31190" spans="7:7">
      <c r="G31190" s="14"/>
    </row>
    <row r="31191" spans="7:7">
      <c r="G31191" s="14"/>
    </row>
    <row r="31192" spans="7:7">
      <c r="G31192" s="14"/>
    </row>
    <row r="31193" spans="7:7">
      <c r="G31193" s="14"/>
    </row>
    <row r="31194" spans="7:7">
      <c r="G31194" s="14"/>
    </row>
    <row r="31195" spans="7:7">
      <c r="G31195" s="14"/>
    </row>
    <row r="31196" spans="7:7">
      <c r="G31196" s="14"/>
    </row>
    <row r="31197" spans="7:7">
      <c r="G31197" s="14"/>
    </row>
    <row r="31198" spans="7:7">
      <c r="G31198" s="14"/>
    </row>
    <row r="31199" spans="7:7">
      <c r="G31199" s="14"/>
    </row>
    <row r="31200" spans="7:7">
      <c r="G31200" s="14"/>
    </row>
    <row r="31201" spans="7:7">
      <c r="G31201" s="14"/>
    </row>
    <row r="31202" spans="7:7">
      <c r="G31202" s="14"/>
    </row>
    <row r="31203" spans="7:7">
      <c r="G31203" s="14"/>
    </row>
    <row r="31204" spans="7:7">
      <c r="G31204" s="14"/>
    </row>
    <row r="31205" spans="7:7">
      <c r="G31205" s="14"/>
    </row>
    <row r="31206" spans="7:7">
      <c r="G31206" s="14"/>
    </row>
    <row r="31207" spans="7:7">
      <c r="G31207" s="14"/>
    </row>
    <row r="31208" spans="7:7">
      <c r="G31208" s="14"/>
    </row>
    <row r="31209" spans="7:7">
      <c r="G31209" s="14"/>
    </row>
    <row r="31210" spans="7:7">
      <c r="G31210" s="14"/>
    </row>
    <row r="31211" spans="7:7">
      <c r="G31211" s="14"/>
    </row>
    <row r="31212" spans="7:7">
      <c r="G31212" s="14"/>
    </row>
    <row r="31213" spans="7:7">
      <c r="G31213" s="14"/>
    </row>
    <row r="31214" spans="7:7">
      <c r="G31214" s="14"/>
    </row>
    <row r="31215" spans="7:7">
      <c r="G31215" s="14"/>
    </row>
    <row r="31216" spans="7:7">
      <c r="G31216" s="14"/>
    </row>
    <row r="31217" spans="7:7">
      <c r="G31217" s="14"/>
    </row>
    <row r="31218" spans="7:7">
      <c r="G31218" s="14"/>
    </row>
    <row r="31219" spans="7:7">
      <c r="G31219" s="14"/>
    </row>
    <row r="31220" spans="7:7">
      <c r="G31220" s="14"/>
    </row>
    <row r="31221" spans="7:7">
      <c r="G31221" s="14"/>
    </row>
    <row r="31222" spans="7:7">
      <c r="G31222" s="14"/>
    </row>
    <row r="31223" spans="7:7">
      <c r="G31223" s="14"/>
    </row>
    <row r="31224" spans="7:7">
      <c r="G31224" s="14"/>
    </row>
    <row r="31225" spans="7:7">
      <c r="G31225" s="14"/>
    </row>
    <row r="31226" spans="7:7">
      <c r="G31226" s="14"/>
    </row>
    <row r="31227" spans="7:7">
      <c r="G31227" s="14"/>
    </row>
    <row r="31228" spans="7:7">
      <c r="G31228" s="14"/>
    </row>
    <row r="31229" spans="7:7">
      <c r="G31229" s="14"/>
    </row>
    <row r="31230" spans="7:7">
      <c r="G31230" s="14"/>
    </row>
    <row r="31231" spans="7:7">
      <c r="G31231" s="14"/>
    </row>
    <row r="31232" spans="7:7">
      <c r="G31232" s="14"/>
    </row>
    <row r="31233" spans="7:7">
      <c r="G31233" s="14"/>
    </row>
    <row r="31234" spans="7:7">
      <c r="G31234" s="14"/>
    </row>
    <row r="31235" spans="7:7">
      <c r="G31235" s="14"/>
    </row>
    <row r="31236" spans="7:7">
      <c r="G31236" s="14"/>
    </row>
    <row r="31237" spans="7:7">
      <c r="G31237" s="14"/>
    </row>
    <row r="31238" spans="7:7">
      <c r="G31238" s="14"/>
    </row>
    <row r="31239" spans="7:7">
      <c r="G31239" s="14"/>
    </row>
    <row r="31240" spans="7:7">
      <c r="G31240" s="14"/>
    </row>
    <row r="31241" spans="7:7">
      <c r="G31241" s="14"/>
    </row>
    <row r="31242" spans="7:7">
      <c r="G31242" s="14"/>
    </row>
    <row r="31243" spans="7:7">
      <c r="G31243" s="14"/>
    </row>
    <row r="31244" spans="7:7">
      <c r="G31244" s="14"/>
    </row>
    <row r="31245" spans="7:7">
      <c r="G31245" s="14"/>
    </row>
    <row r="31246" spans="7:7">
      <c r="G31246" s="14"/>
    </row>
    <row r="31247" spans="7:7">
      <c r="G31247" s="14"/>
    </row>
    <row r="31248" spans="7:7">
      <c r="G31248" s="14"/>
    </row>
    <row r="31249" spans="7:7">
      <c r="G31249" s="14"/>
    </row>
    <row r="31250" spans="7:7">
      <c r="G31250" s="14"/>
    </row>
    <row r="31251" spans="7:7">
      <c r="G31251" s="14"/>
    </row>
    <row r="31252" spans="7:7">
      <c r="G31252" s="14"/>
    </row>
    <row r="31253" spans="7:7">
      <c r="G31253" s="14"/>
    </row>
    <row r="31254" spans="7:7">
      <c r="G31254" s="14"/>
    </row>
    <row r="31255" spans="7:7">
      <c r="G31255" s="14"/>
    </row>
    <row r="31256" spans="7:7">
      <c r="G31256" s="14"/>
    </row>
    <row r="31257" spans="7:7">
      <c r="G31257" s="14"/>
    </row>
    <row r="31258" spans="7:7">
      <c r="G31258" s="14"/>
    </row>
    <row r="31259" spans="7:7">
      <c r="G31259" s="14"/>
    </row>
    <row r="31260" spans="7:7">
      <c r="G31260" s="14"/>
    </row>
    <row r="31261" spans="7:7">
      <c r="G31261" s="14"/>
    </row>
    <row r="31262" spans="7:7">
      <c r="G31262" s="14"/>
    </row>
    <row r="31263" spans="7:7">
      <c r="G31263" s="14"/>
    </row>
    <row r="31264" spans="7:7">
      <c r="G31264" s="14"/>
    </row>
    <row r="31265" spans="7:7">
      <c r="G31265" s="14"/>
    </row>
    <row r="31266" spans="7:7">
      <c r="G31266" s="14"/>
    </row>
    <row r="31267" spans="7:7">
      <c r="G31267" s="14"/>
    </row>
    <row r="31268" spans="7:7">
      <c r="G31268" s="14"/>
    </row>
    <row r="31269" spans="7:7">
      <c r="G31269" s="14"/>
    </row>
    <row r="31270" spans="7:7">
      <c r="G31270" s="14"/>
    </row>
    <row r="31271" spans="7:7">
      <c r="G31271" s="14"/>
    </row>
    <row r="31272" spans="7:7">
      <c r="G31272" s="14"/>
    </row>
    <row r="31273" spans="7:7">
      <c r="G31273" s="14"/>
    </row>
    <row r="31274" spans="7:7">
      <c r="G31274" s="14"/>
    </row>
    <row r="31275" spans="7:7">
      <c r="G31275" s="14"/>
    </row>
    <row r="31276" spans="7:7">
      <c r="G31276" s="14"/>
    </row>
    <row r="31277" spans="7:7">
      <c r="G31277" s="14"/>
    </row>
    <row r="31278" spans="7:7">
      <c r="G31278" s="14"/>
    </row>
    <row r="31279" spans="7:7">
      <c r="G31279" s="14"/>
    </row>
    <row r="31280" spans="7:7">
      <c r="G31280" s="14"/>
    </row>
    <row r="31281" spans="7:7">
      <c r="G31281" s="14"/>
    </row>
    <row r="31282" spans="7:7">
      <c r="G31282" s="14"/>
    </row>
    <row r="31283" spans="7:7">
      <c r="G31283" s="14"/>
    </row>
    <row r="31284" spans="7:7">
      <c r="G31284" s="14"/>
    </row>
    <row r="31285" spans="7:7">
      <c r="G31285" s="14"/>
    </row>
    <row r="31286" spans="7:7">
      <c r="G31286" s="14"/>
    </row>
    <row r="31287" spans="7:7">
      <c r="G31287" s="14"/>
    </row>
    <row r="31288" spans="7:7">
      <c r="G31288" s="14"/>
    </row>
    <row r="31289" spans="7:7">
      <c r="G31289" s="14"/>
    </row>
    <row r="31290" spans="7:7">
      <c r="G31290" s="14"/>
    </row>
    <row r="31291" spans="7:7">
      <c r="G31291" s="14"/>
    </row>
    <row r="31292" spans="7:7">
      <c r="G31292" s="14"/>
    </row>
    <row r="31293" spans="7:7">
      <c r="G31293" s="14"/>
    </row>
    <row r="31294" spans="7:7">
      <c r="G31294" s="14"/>
    </row>
    <row r="31295" spans="7:7">
      <c r="G31295" s="14"/>
    </row>
    <row r="31296" spans="7:7">
      <c r="G31296" s="14"/>
    </row>
    <row r="31297" spans="7:7">
      <c r="G31297" s="14"/>
    </row>
    <row r="31298" spans="7:7">
      <c r="G31298" s="14"/>
    </row>
    <row r="31299" spans="7:7">
      <c r="G31299" s="14"/>
    </row>
    <row r="31300" spans="7:7">
      <c r="G31300" s="14"/>
    </row>
    <row r="31301" spans="7:7">
      <c r="G31301" s="14"/>
    </row>
    <row r="31302" spans="7:7">
      <c r="G31302" s="14"/>
    </row>
    <row r="31303" spans="7:7">
      <c r="G31303" s="14"/>
    </row>
    <row r="31304" spans="7:7">
      <c r="G31304" s="14"/>
    </row>
    <row r="31305" spans="7:7">
      <c r="G31305" s="14"/>
    </row>
    <row r="31306" spans="7:7">
      <c r="G31306" s="14"/>
    </row>
    <row r="31307" spans="7:7">
      <c r="G31307" s="14"/>
    </row>
    <row r="31308" spans="7:7">
      <c r="G31308" s="14"/>
    </row>
    <row r="31309" spans="7:7">
      <c r="G31309" s="14"/>
    </row>
    <row r="31310" spans="7:7">
      <c r="G31310" s="14"/>
    </row>
    <row r="31311" spans="7:7">
      <c r="G31311" s="14"/>
    </row>
    <row r="31312" spans="7:7">
      <c r="G31312" s="14"/>
    </row>
    <row r="31313" spans="7:7">
      <c r="G31313" s="14"/>
    </row>
    <row r="31314" spans="7:7">
      <c r="G31314" s="14"/>
    </row>
    <row r="31315" spans="7:7">
      <c r="G31315" s="14"/>
    </row>
    <row r="31316" spans="7:7">
      <c r="G31316" s="14"/>
    </row>
    <row r="31317" spans="7:7">
      <c r="G31317" s="14"/>
    </row>
    <row r="31318" spans="7:7">
      <c r="G31318" s="14"/>
    </row>
    <row r="31319" spans="7:7">
      <c r="G31319" s="14"/>
    </row>
    <row r="31320" spans="7:7">
      <c r="G31320" s="14"/>
    </row>
    <row r="31321" spans="7:7">
      <c r="G31321" s="14"/>
    </row>
    <row r="31322" spans="7:7">
      <c r="G31322" s="14"/>
    </row>
    <row r="31323" spans="7:7">
      <c r="G31323" s="14"/>
    </row>
    <row r="31324" spans="7:7">
      <c r="G31324" s="14"/>
    </row>
    <row r="31325" spans="7:7">
      <c r="G31325" s="14"/>
    </row>
    <row r="31326" spans="7:7">
      <c r="G31326" s="14"/>
    </row>
    <row r="31327" spans="7:7">
      <c r="G31327" s="14"/>
    </row>
    <row r="31328" spans="7:7">
      <c r="G31328" s="14"/>
    </row>
    <row r="31329" spans="7:7">
      <c r="G31329" s="14"/>
    </row>
    <row r="31330" spans="7:7">
      <c r="G31330" s="14"/>
    </row>
    <row r="31331" spans="7:7">
      <c r="G31331" s="14"/>
    </row>
    <row r="31332" spans="7:7">
      <c r="G31332" s="14"/>
    </row>
    <row r="31333" spans="7:7">
      <c r="G31333" s="14"/>
    </row>
    <row r="31334" spans="7:7">
      <c r="G31334" s="14"/>
    </row>
    <row r="31335" spans="7:7">
      <c r="G31335" s="14"/>
    </row>
    <row r="31336" spans="7:7">
      <c r="G31336" s="14"/>
    </row>
    <row r="31337" spans="7:7">
      <c r="G31337" s="14"/>
    </row>
    <row r="31338" spans="7:7">
      <c r="G31338" s="14"/>
    </row>
    <row r="31339" spans="7:7">
      <c r="G31339" s="14"/>
    </row>
    <row r="31340" spans="7:7">
      <c r="G31340" s="14"/>
    </row>
    <row r="31341" spans="7:7">
      <c r="G31341" s="14"/>
    </row>
    <row r="31342" spans="7:7">
      <c r="G31342" s="14"/>
    </row>
    <row r="31343" spans="7:7">
      <c r="G31343" s="14"/>
    </row>
    <row r="31344" spans="7:7">
      <c r="G31344" s="14"/>
    </row>
    <row r="31345" spans="7:7">
      <c r="G31345" s="14"/>
    </row>
    <row r="31346" spans="7:7">
      <c r="G31346" s="14"/>
    </row>
    <row r="31347" spans="7:7">
      <c r="G31347" s="14"/>
    </row>
    <row r="31348" spans="7:7">
      <c r="G31348" s="14"/>
    </row>
    <row r="31349" spans="7:7">
      <c r="G31349" s="14"/>
    </row>
    <row r="31350" spans="7:7">
      <c r="G31350" s="14"/>
    </row>
    <row r="31351" spans="7:7">
      <c r="G31351" s="14"/>
    </row>
    <row r="31352" spans="7:7">
      <c r="G31352" s="14"/>
    </row>
    <row r="31353" spans="7:7">
      <c r="G31353" s="14"/>
    </row>
    <row r="31354" spans="7:7">
      <c r="G31354" s="14"/>
    </row>
    <row r="31355" spans="7:7">
      <c r="G31355" s="14"/>
    </row>
    <row r="31356" spans="7:7">
      <c r="G31356" s="14"/>
    </row>
    <row r="31357" spans="7:7">
      <c r="G31357" s="14"/>
    </row>
    <row r="31358" spans="7:7">
      <c r="G31358" s="14"/>
    </row>
    <row r="31359" spans="7:7">
      <c r="G31359" s="14"/>
    </row>
    <row r="31360" spans="7:7">
      <c r="G31360" s="14"/>
    </row>
    <row r="31361" spans="7:7">
      <c r="G31361" s="14"/>
    </row>
    <row r="31362" spans="7:7">
      <c r="G31362" s="14"/>
    </row>
    <row r="31363" spans="7:7">
      <c r="G31363" s="14"/>
    </row>
    <row r="31364" spans="7:7">
      <c r="G31364" s="14"/>
    </row>
    <row r="31365" spans="7:7">
      <c r="G31365" s="14"/>
    </row>
    <row r="31366" spans="7:7">
      <c r="G31366" s="14"/>
    </row>
    <row r="31367" spans="7:7">
      <c r="G31367" s="14"/>
    </row>
    <row r="31368" spans="7:7">
      <c r="G31368" s="14"/>
    </row>
    <row r="31369" spans="7:7">
      <c r="G31369" s="14"/>
    </row>
    <row r="31370" spans="7:7">
      <c r="G31370" s="14"/>
    </row>
    <row r="31371" spans="7:7">
      <c r="G31371" s="14"/>
    </row>
    <row r="31372" spans="7:7">
      <c r="G31372" s="14"/>
    </row>
    <row r="31373" spans="7:7">
      <c r="G31373" s="14"/>
    </row>
    <row r="31374" spans="7:7">
      <c r="G31374" s="14"/>
    </row>
    <row r="31375" spans="7:7">
      <c r="G31375" s="14"/>
    </row>
    <row r="31376" spans="7:7">
      <c r="G31376" s="14"/>
    </row>
    <row r="31377" spans="7:7">
      <c r="G31377" s="14"/>
    </row>
    <row r="31378" spans="7:7">
      <c r="G31378" s="14"/>
    </row>
    <row r="31379" spans="7:7">
      <c r="G31379" s="14"/>
    </row>
    <row r="31380" spans="7:7">
      <c r="G31380" s="14"/>
    </row>
    <row r="31381" spans="7:7">
      <c r="G31381" s="14"/>
    </row>
    <row r="31382" spans="7:7">
      <c r="G31382" s="14"/>
    </row>
    <row r="31383" spans="7:7">
      <c r="G31383" s="14"/>
    </row>
    <row r="31384" spans="7:7">
      <c r="G31384" s="14"/>
    </row>
    <row r="31385" spans="7:7">
      <c r="G31385" s="14"/>
    </row>
    <row r="31386" spans="7:7">
      <c r="G31386" s="14"/>
    </row>
    <row r="31387" spans="7:7">
      <c r="G31387" s="14"/>
    </row>
    <row r="31388" spans="7:7">
      <c r="G31388" s="14"/>
    </row>
    <row r="31389" spans="7:7">
      <c r="G31389" s="14"/>
    </row>
    <row r="31390" spans="7:7">
      <c r="G31390" s="14"/>
    </row>
    <row r="31391" spans="7:7">
      <c r="G31391" s="14"/>
    </row>
    <row r="31392" spans="7:7">
      <c r="G31392" s="14"/>
    </row>
    <row r="31393" spans="7:7">
      <c r="G31393" s="14"/>
    </row>
    <row r="31394" spans="7:7">
      <c r="G31394" s="14"/>
    </row>
    <row r="31395" spans="7:7">
      <c r="G31395" s="14"/>
    </row>
    <row r="31396" spans="7:7">
      <c r="G31396" s="14"/>
    </row>
    <row r="31397" spans="7:7">
      <c r="G31397" s="14"/>
    </row>
    <row r="31398" spans="7:7">
      <c r="G31398" s="14"/>
    </row>
    <row r="31399" spans="7:7">
      <c r="G31399" s="14"/>
    </row>
    <row r="31400" spans="7:7">
      <c r="G31400" s="14"/>
    </row>
    <row r="31401" spans="7:7">
      <c r="G31401" s="14"/>
    </row>
    <row r="31402" spans="7:7">
      <c r="G31402" s="14"/>
    </row>
    <row r="31403" spans="7:7">
      <c r="G31403" s="14"/>
    </row>
    <row r="31404" spans="7:7">
      <c r="G31404" s="14"/>
    </row>
    <row r="31405" spans="7:7">
      <c r="G31405" s="14"/>
    </row>
    <row r="31406" spans="7:7">
      <c r="G31406" s="14"/>
    </row>
    <row r="31407" spans="7:7">
      <c r="G31407" s="14"/>
    </row>
    <row r="31408" spans="7:7">
      <c r="G31408" s="14"/>
    </row>
    <row r="31409" spans="7:7">
      <c r="G31409" s="14"/>
    </row>
    <row r="31410" spans="7:7">
      <c r="G31410" s="14"/>
    </row>
    <row r="31411" spans="7:7">
      <c r="G31411" s="14"/>
    </row>
    <row r="31412" spans="7:7">
      <c r="G31412" s="14"/>
    </row>
    <row r="31413" spans="7:7">
      <c r="G31413" s="14"/>
    </row>
    <row r="31414" spans="7:7">
      <c r="G31414" s="14"/>
    </row>
    <row r="31415" spans="7:7">
      <c r="G31415" s="14"/>
    </row>
    <row r="31416" spans="7:7">
      <c r="G31416" s="14"/>
    </row>
    <row r="31417" spans="7:7">
      <c r="G31417" s="14"/>
    </row>
    <row r="31418" spans="7:7">
      <c r="G31418" s="14"/>
    </row>
    <row r="31419" spans="7:7">
      <c r="G31419" s="14"/>
    </row>
    <row r="31420" spans="7:7">
      <c r="G31420" s="14"/>
    </row>
    <row r="31421" spans="7:7">
      <c r="G31421" s="14"/>
    </row>
    <row r="31422" spans="7:7">
      <c r="G31422" s="14"/>
    </row>
    <row r="31423" spans="7:7">
      <c r="G31423" s="14"/>
    </row>
    <row r="31424" spans="7:7">
      <c r="G31424" s="14"/>
    </row>
    <row r="31425" spans="7:7">
      <c r="G31425" s="14"/>
    </row>
    <row r="31426" spans="7:7">
      <c r="G31426" s="14"/>
    </row>
    <row r="31427" spans="7:7">
      <c r="G31427" s="14"/>
    </row>
    <row r="31428" spans="7:7">
      <c r="G31428" s="14"/>
    </row>
    <row r="31429" spans="7:7">
      <c r="G31429" s="14"/>
    </row>
    <row r="31430" spans="7:7">
      <c r="G31430" s="14"/>
    </row>
    <row r="31431" spans="7:7">
      <c r="G31431" s="14"/>
    </row>
    <row r="31432" spans="7:7">
      <c r="G31432" s="14"/>
    </row>
    <row r="31433" spans="7:7">
      <c r="G31433" s="14"/>
    </row>
    <row r="31434" spans="7:7">
      <c r="G31434" s="14"/>
    </row>
    <row r="31435" spans="7:7">
      <c r="G31435" s="14"/>
    </row>
    <row r="31436" spans="7:7">
      <c r="G31436" s="14"/>
    </row>
    <row r="31437" spans="7:7">
      <c r="G31437" s="14"/>
    </row>
    <row r="31438" spans="7:7">
      <c r="G31438" s="14"/>
    </row>
    <row r="31439" spans="7:7">
      <c r="G31439" s="14"/>
    </row>
    <row r="31440" spans="7:7">
      <c r="G31440" s="14"/>
    </row>
    <row r="31441" spans="7:7">
      <c r="G31441" s="14"/>
    </row>
    <row r="31442" spans="7:7">
      <c r="G31442" s="14"/>
    </row>
    <row r="31443" spans="7:7">
      <c r="G31443" s="14"/>
    </row>
    <row r="31444" spans="7:7">
      <c r="G31444" s="14"/>
    </row>
    <row r="31445" spans="7:7">
      <c r="G31445" s="14"/>
    </row>
    <row r="31446" spans="7:7">
      <c r="G31446" s="14"/>
    </row>
    <row r="31447" spans="7:7">
      <c r="G31447" s="14"/>
    </row>
    <row r="31448" spans="7:7">
      <c r="G31448" s="14"/>
    </row>
    <row r="31449" spans="7:7">
      <c r="G31449" s="14"/>
    </row>
    <row r="31450" spans="7:7">
      <c r="G31450" s="14"/>
    </row>
    <row r="31451" spans="7:7">
      <c r="G31451" s="14"/>
    </row>
    <row r="31452" spans="7:7">
      <c r="G31452" s="14"/>
    </row>
    <row r="31453" spans="7:7">
      <c r="G31453" s="14"/>
    </row>
    <row r="31454" spans="7:7">
      <c r="G31454" s="14"/>
    </row>
    <row r="31455" spans="7:7">
      <c r="G31455" s="14"/>
    </row>
    <row r="31456" spans="7:7">
      <c r="G31456" s="14"/>
    </row>
    <row r="31457" spans="7:7">
      <c r="G31457" s="14"/>
    </row>
    <row r="31458" spans="7:7">
      <c r="G31458" s="14"/>
    </row>
    <row r="31459" spans="7:7">
      <c r="G31459" s="14"/>
    </row>
    <row r="31460" spans="7:7">
      <c r="G31460" s="14"/>
    </row>
    <row r="31461" spans="7:7">
      <c r="G31461" s="14"/>
    </row>
    <row r="31462" spans="7:7">
      <c r="G31462" s="14"/>
    </row>
    <row r="31463" spans="7:7">
      <c r="G31463" s="14"/>
    </row>
    <row r="31464" spans="7:7">
      <c r="G31464" s="14"/>
    </row>
    <row r="31465" spans="7:7">
      <c r="G31465" s="14"/>
    </row>
    <row r="31466" spans="7:7">
      <c r="G31466" s="14"/>
    </row>
    <row r="31467" spans="7:7">
      <c r="G31467" s="14"/>
    </row>
    <row r="31468" spans="7:7">
      <c r="G31468" s="14"/>
    </row>
    <row r="31469" spans="7:7">
      <c r="G31469" s="14"/>
    </row>
    <row r="31470" spans="7:7">
      <c r="G31470" s="14"/>
    </row>
    <row r="31471" spans="7:7">
      <c r="G31471" s="14"/>
    </row>
    <row r="31472" spans="7:7">
      <c r="G31472" s="14"/>
    </row>
    <row r="31473" spans="7:7">
      <c r="G31473" s="14"/>
    </row>
    <row r="31474" spans="7:7">
      <c r="G31474" s="14"/>
    </row>
    <row r="31475" spans="7:7">
      <c r="G31475" s="14"/>
    </row>
    <row r="31476" spans="7:7">
      <c r="G31476" s="14"/>
    </row>
    <row r="31477" spans="7:7">
      <c r="G31477" s="14"/>
    </row>
    <row r="31478" spans="7:7">
      <c r="G31478" s="14"/>
    </row>
    <row r="31479" spans="7:7">
      <c r="G31479" s="14"/>
    </row>
    <row r="31480" spans="7:7">
      <c r="G31480" s="14"/>
    </row>
    <row r="31481" spans="7:7">
      <c r="G31481" s="14"/>
    </row>
    <row r="31482" spans="7:7">
      <c r="G31482" s="14"/>
    </row>
    <row r="31483" spans="7:7">
      <c r="G31483" s="14"/>
    </row>
    <row r="31484" spans="7:7">
      <c r="G31484" s="14"/>
    </row>
    <row r="31485" spans="7:7">
      <c r="G31485" s="14"/>
    </row>
    <row r="31486" spans="7:7">
      <c r="G31486" s="14"/>
    </row>
    <row r="31487" spans="7:7">
      <c r="G31487" s="14"/>
    </row>
    <row r="31488" spans="7:7">
      <c r="G31488" s="14"/>
    </row>
    <row r="31489" spans="7:7">
      <c r="G31489" s="14"/>
    </row>
    <row r="31490" spans="7:7">
      <c r="G31490" s="14"/>
    </row>
    <row r="31491" spans="7:7">
      <c r="G31491" s="14"/>
    </row>
    <row r="31492" spans="7:7">
      <c r="G31492" s="14"/>
    </row>
    <row r="31493" spans="7:7">
      <c r="G31493" s="14"/>
    </row>
    <row r="31494" spans="7:7">
      <c r="G31494" s="14"/>
    </row>
    <row r="31495" spans="7:7">
      <c r="G31495" s="14"/>
    </row>
    <row r="31496" spans="7:7">
      <c r="G31496" s="14"/>
    </row>
    <row r="31497" spans="7:7">
      <c r="G31497" s="14"/>
    </row>
    <row r="31498" spans="7:7">
      <c r="G31498" s="14"/>
    </row>
    <row r="31499" spans="7:7">
      <c r="G31499" s="14"/>
    </row>
    <row r="31500" spans="7:7">
      <c r="G31500" s="14"/>
    </row>
    <row r="31501" spans="7:7">
      <c r="G31501" s="14"/>
    </row>
    <row r="31502" spans="7:7">
      <c r="G31502" s="14"/>
    </row>
    <row r="31503" spans="7:7">
      <c r="G31503" s="14"/>
    </row>
    <row r="31504" spans="7:7">
      <c r="G31504" s="14"/>
    </row>
    <row r="31505" spans="7:7">
      <c r="G31505" s="14"/>
    </row>
    <row r="31506" spans="7:7">
      <c r="G31506" s="14"/>
    </row>
    <row r="31507" spans="7:7">
      <c r="G31507" s="14"/>
    </row>
    <row r="31508" spans="7:7">
      <c r="G31508" s="14"/>
    </row>
    <row r="31509" spans="7:7">
      <c r="G31509" s="14"/>
    </row>
    <row r="31510" spans="7:7">
      <c r="G31510" s="14"/>
    </row>
    <row r="31511" spans="7:7">
      <c r="G31511" s="14"/>
    </row>
    <row r="31512" spans="7:7">
      <c r="G31512" s="14"/>
    </row>
    <row r="31513" spans="7:7">
      <c r="G31513" s="14"/>
    </row>
    <row r="31514" spans="7:7">
      <c r="G31514" s="14"/>
    </row>
    <row r="31515" spans="7:7">
      <c r="G31515" s="14"/>
    </row>
    <row r="31516" spans="7:7">
      <c r="G31516" s="14"/>
    </row>
    <row r="31517" spans="7:7">
      <c r="G31517" s="14"/>
    </row>
    <row r="31518" spans="7:7">
      <c r="G31518" s="14"/>
    </row>
    <row r="31519" spans="7:7">
      <c r="G31519" s="14"/>
    </row>
    <row r="31520" spans="7:7">
      <c r="G31520" s="14"/>
    </row>
    <row r="31521" spans="7:7">
      <c r="G31521" s="14"/>
    </row>
    <row r="31522" spans="7:7">
      <c r="G31522" s="14"/>
    </row>
    <row r="31523" spans="7:7">
      <c r="G31523" s="14"/>
    </row>
    <row r="31524" spans="7:7">
      <c r="G31524" s="14"/>
    </row>
    <row r="31525" spans="7:7">
      <c r="G31525" s="14"/>
    </row>
    <row r="31526" spans="7:7">
      <c r="G31526" s="14"/>
    </row>
    <row r="31527" spans="7:7">
      <c r="G31527" s="14"/>
    </row>
    <row r="31528" spans="7:7">
      <c r="G31528" s="14"/>
    </row>
    <row r="31529" spans="7:7">
      <c r="G31529" s="14"/>
    </row>
    <row r="31530" spans="7:7">
      <c r="G31530" s="14"/>
    </row>
    <row r="31531" spans="7:7">
      <c r="G31531" s="14"/>
    </row>
    <row r="31532" spans="7:7">
      <c r="G31532" s="14"/>
    </row>
    <row r="31533" spans="7:7">
      <c r="G31533" s="14"/>
    </row>
    <row r="31534" spans="7:7">
      <c r="G31534" s="14"/>
    </row>
    <row r="31535" spans="7:7">
      <c r="G31535" s="14"/>
    </row>
    <row r="31536" spans="7:7">
      <c r="G31536" s="14"/>
    </row>
    <row r="31537" spans="7:7">
      <c r="G31537" s="14"/>
    </row>
    <row r="31538" spans="7:7">
      <c r="G31538" s="14"/>
    </row>
    <row r="31539" spans="7:7">
      <c r="G31539" s="14"/>
    </row>
    <row r="31540" spans="7:7">
      <c r="G31540" s="14"/>
    </row>
    <row r="31541" spans="7:7">
      <c r="G31541" s="14"/>
    </row>
    <row r="31542" spans="7:7">
      <c r="G31542" s="14"/>
    </row>
    <row r="31543" spans="7:7">
      <c r="G31543" s="14"/>
    </row>
    <row r="31544" spans="7:7">
      <c r="G31544" s="14"/>
    </row>
    <row r="31545" spans="7:7">
      <c r="G31545" s="14"/>
    </row>
    <row r="31546" spans="7:7">
      <c r="G31546" s="14"/>
    </row>
    <row r="31547" spans="7:7">
      <c r="G31547" s="14"/>
    </row>
    <row r="31548" spans="7:7">
      <c r="G31548" s="14"/>
    </row>
    <row r="31549" spans="7:7">
      <c r="G31549" s="14"/>
    </row>
    <row r="31550" spans="7:7">
      <c r="G31550" s="14"/>
    </row>
    <row r="31551" spans="7:7">
      <c r="G31551" s="14"/>
    </row>
    <row r="31552" spans="7:7">
      <c r="G31552" s="14"/>
    </row>
    <row r="31553" spans="7:7">
      <c r="G31553" s="14"/>
    </row>
    <row r="31554" spans="7:7">
      <c r="G31554" s="14"/>
    </row>
    <row r="31555" spans="7:7">
      <c r="G31555" s="14"/>
    </row>
    <row r="31556" spans="7:7">
      <c r="G31556" s="14"/>
    </row>
    <row r="31557" spans="7:7">
      <c r="G31557" s="14"/>
    </row>
    <row r="31558" spans="7:7">
      <c r="G31558" s="14"/>
    </row>
    <row r="31559" spans="7:7">
      <c r="G31559" s="14"/>
    </row>
    <row r="31560" spans="7:7">
      <c r="G31560" s="14"/>
    </row>
    <row r="31561" spans="7:7">
      <c r="G31561" s="14"/>
    </row>
    <row r="31562" spans="7:7">
      <c r="G31562" s="14"/>
    </row>
    <row r="31563" spans="7:7">
      <c r="G31563" s="14"/>
    </row>
    <row r="31564" spans="7:7">
      <c r="G31564" s="14"/>
    </row>
    <row r="31565" spans="7:7">
      <c r="G31565" s="14"/>
    </row>
    <row r="31566" spans="7:7">
      <c r="G31566" s="14"/>
    </row>
    <row r="31567" spans="7:7">
      <c r="G31567" s="14"/>
    </row>
    <row r="31568" spans="7:7">
      <c r="G31568" s="14"/>
    </row>
    <row r="31569" spans="7:7">
      <c r="G31569" s="14"/>
    </row>
    <row r="31570" spans="7:7">
      <c r="G31570" s="14"/>
    </row>
    <row r="31571" spans="7:7">
      <c r="G31571" s="14"/>
    </row>
    <row r="31572" spans="7:7">
      <c r="G31572" s="14"/>
    </row>
    <row r="31573" spans="7:7">
      <c r="G31573" s="14"/>
    </row>
    <row r="31574" spans="7:7">
      <c r="G31574" s="14"/>
    </row>
    <row r="31575" spans="7:7">
      <c r="G31575" s="14"/>
    </row>
    <row r="31576" spans="7:7">
      <c r="G31576" s="14"/>
    </row>
    <row r="31577" spans="7:7">
      <c r="G31577" s="14"/>
    </row>
    <row r="31578" spans="7:7">
      <c r="G31578" s="14"/>
    </row>
    <row r="31579" spans="7:7">
      <c r="G31579" s="14"/>
    </row>
    <row r="31580" spans="7:7">
      <c r="G31580" s="14"/>
    </row>
    <row r="31581" spans="7:7">
      <c r="G31581" s="14"/>
    </row>
    <row r="31582" spans="7:7">
      <c r="G31582" s="14"/>
    </row>
    <row r="31583" spans="7:7">
      <c r="G31583" s="14"/>
    </row>
    <row r="31584" spans="7:7">
      <c r="G31584" s="14"/>
    </row>
    <row r="31585" spans="7:7">
      <c r="G31585" s="14"/>
    </row>
    <row r="31586" spans="7:7">
      <c r="G31586" s="14"/>
    </row>
    <row r="31587" spans="7:7">
      <c r="G31587" s="14"/>
    </row>
    <row r="31588" spans="7:7">
      <c r="G31588" s="14"/>
    </row>
    <row r="31589" spans="7:7">
      <c r="G31589" s="14"/>
    </row>
    <row r="31590" spans="7:7">
      <c r="G31590" s="14"/>
    </row>
    <row r="31591" spans="7:7">
      <c r="G31591" s="14"/>
    </row>
    <row r="31592" spans="7:7">
      <c r="G31592" s="14"/>
    </row>
    <row r="31593" spans="7:7">
      <c r="G31593" s="14"/>
    </row>
    <row r="31594" spans="7:7">
      <c r="G31594" s="14"/>
    </row>
    <row r="31595" spans="7:7">
      <c r="G31595" s="14"/>
    </row>
    <row r="31596" spans="7:7">
      <c r="G31596" s="14"/>
    </row>
    <row r="31597" spans="7:7">
      <c r="G31597" s="14"/>
    </row>
    <row r="31598" spans="7:7">
      <c r="G31598" s="14"/>
    </row>
    <row r="31599" spans="7:7">
      <c r="G31599" s="14"/>
    </row>
    <row r="31600" spans="7:7">
      <c r="G31600" s="14"/>
    </row>
    <row r="31601" spans="7:7">
      <c r="G31601" s="14"/>
    </row>
    <row r="31602" spans="7:7">
      <c r="G31602" s="14"/>
    </row>
    <row r="31603" spans="7:7">
      <c r="G31603" s="14"/>
    </row>
    <row r="31604" spans="7:7">
      <c r="G31604" s="14"/>
    </row>
    <row r="31605" spans="7:7">
      <c r="G31605" s="14"/>
    </row>
    <row r="31606" spans="7:7">
      <c r="G31606" s="14"/>
    </row>
    <row r="31607" spans="7:7">
      <c r="G31607" s="14"/>
    </row>
    <row r="31608" spans="7:7">
      <c r="G31608" s="14"/>
    </row>
    <row r="31609" spans="7:7">
      <c r="G31609" s="14"/>
    </row>
    <row r="31610" spans="7:7">
      <c r="G31610" s="14"/>
    </row>
    <row r="31611" spans="7:7">
      <c r="G31611" s="14"/>
    </row>
    <row r="31612" spans="7:7">
      <c r="G31612" s="14"/>
    </row>
    <row r="31613" spans="7:7">
      <c r="G31613" s="14"/>
    </row>
    <row r="31614" spans="7:7">
      <c r="G31614" s="14"/>
    </row>
    <row r="31615" spans="7:7">
      <c r="G31615" s="14"/>
    </row>
    <row r="31616" spans="7:7">
      <c r="G31616" s="14"/>
    </row>
    <row r="31617" spans="7:7">
      <c r="G31617" s="14"/>
    </row>
    <row r="31618" spans="7:7">
      <c r="G31618" s="14"/>
    </row>
    <row r="31619" spans="7:7">
      <c r="G31619" s="14"/>
    </row>
    <row r="31620" spans="7:7">
      <c r="G31620" s="14"/>
    </row>
    <row r="31621" spans="7:7">
      <c r="G31621" s="14"/>
    </row>
    <row r="31622" spans="7:7">
      <c r="G31622" s="14"/>
    </row>
    <row r="31623" spans="7:7">
      <c r="G31623" s="14"/>
    </row>
    <row r="31624" spans="7:7">
      <c r="G31624" s="14"/>
    </row>
    <row r="31625" spans="7:7">
      <c r="G31625" s="14"/>
    </row>
    <row r="31626" spans="7:7">
      <c r="G31626" s="14"/>
    </row>
    <row r="31627" spans="7:7">
      <c r="G31627" s="14"/>
    </row>
    <row r="31628" spans="7:7">
      <c r="G31628" s="14"/>
    </row>
    <row r="31629" spans="7:7">
      <c r="G31629" s="14"/>
    </row>
    <row r="31630" spans="7:7">
      <c r="G31630" s="14"/>
    </row>
    <row r="31631" spans="7:7">
      <c r="G31631" s="14"/>
    </row>
    <row r="31632" spans="7:7">
      <c r="G31632" s="14"/>
    </row>
    <row r="31633" spans="7:7">
      <c r="G31633" s="14"/>
    </row>
    <row r="31634" spans="7:7">
      <c r="G31634" s="14"/>
    </row>
    <row r="31635" spans="7:7">
      <c r="G31635" s="14"/>
    </row>
    <row r="31636" spans="7:7">
      <c r="G31636" s="14"/>
    </row>
    <row r="31637" spans="7:7">
      <c r="G31637" s="14"/>
    </row>
    <row r="31638" spans="7:7">
      <c r="G31638" s="14"/>
    </row>
    <row r="31639" spans="7:7">
      <c r="G31639" s="14"/>
    </row>
    <row r="31640" spans="7:7">
      <c r="G31640" s="14"/>
    </row>
    <row r="31641" spans="7:7">
      <c r="G31641" s="14"/>
    </row>
    <row r="31642" spans="7:7">
      <c r="G31642" s="14"/>
    </row>
    <row r="31643" spans="7:7">
      <c r="G31643" s="14"/>
    </row>
    <row r="31644" spans="7:7">
      <c r="G31644" s="14"/>
    </row>
    <row r="31645" spans="7:7">
      <c r="G31645" s="14"/>
    </row>
    <row r="31646" spans="7:7">
      <c r="G31646" s="14"/>
    </row>
    <row r="31647" spans="7:7">
      <c r="G31647" s="14"/>
    </row>
    <row r="31648" spans="7:7">
      <c r="G31648" s="14"/>
    </row>
    <row r="31649" spans="7:7">
      <c r="G31649" s="14"/>
    </row>
    <row r="31650" spans="7:7">
      <c r="G31650" s="14"/>
    </row>
    <row r="31651" spans="7:7">
      <c r="G31651" s="14"/>
    </row>
    <row r="31652" spans="7:7">
      <c r="G31652" s="14"/>
    </row>
    <row r="31653" spans="7:7">
      <c r="G31653" s="14"/>
    </row>
    <row r="31654" spans="7:7">
      <c r="G31654" s="14"/>
    </row>
    <row r="31655" spans="7:7">
      <c r="G31655" s="14"/>
    </row>
    <row r="31656" spans="7:7">
      <c r="G31656" s="14"/>
    </row>
    <row r="31657" spans="7:7">
      <c r="G31657" s="14"/>
    </row>
    <row r="31658" spans="7:7">
      <c r="G31658" s="14"/>
    </row>
    <row r="31659" spans="7:7">
      <c r="G31659" s="14"/>
    </row>
    <row r="31660" spans="7:7">
      <c r="G31660" s="14"/>
    </row>
    <row r="31661" spans="7:7">
      <c r="G31661" s="14"/>
    </row>
    <row r="31662" spans="7:7">
      <c r="G31662" s="14"/>
    </row>
    <row r="31663" spans="7:7">
      <c r="G31663" s="14"/>
    </row>
    <row r="31664" spans="7:7">
      <c r="G31664" s="14"/>
    </row>
    <row r="31665" spans="7:7">
      <c r="G31665" s="14"/>
    </row>
    <row r="31666" spans="7:7">
      <c r="G31666" s="14"/>
    </row>
    <row r="31667" spans="7:7">
      <c r="G31667" s="14"/>
    </row>
    <row r="31668" spans="7:7">
      <c r="G31668" s="14"/>
    </row>
    <row r="31669" spans="7:7">
      <c r="G31669" s="14"/>
    </row>
    <row r="31670" spans="7:7">
      <c r="G31670" s="14"/>
    </row>
    <row r="31671" spans="7:7">
      <c r="G31671" s="14"/>
    </row>
    <row r="31672" spans="7:7">
      <c r="G31672" s="14"/>
    </row>
    <row r="31673" spans="7:7">
      <c r="G31673" s="14"/>
    </row>
    <row r="31674" spans="7:7">
      <c r="G31674" s="14"/>
    </row>
    <row r="31675" spans="7:7">
      <c r="G31675" s="14"/>
    </row>
    <row r="31676" spans="7:7">
      <c r="G31676" s="14"/>
    </row>
    <row r="31677" spans="7:7">
      <c r="G31677" s="14"/>
    </row>
    <row r="31678" spans="7:7">
      <c r="G31678" s="14"/>
    </row>
    <row r="31679" spans="7:7">
      <c r="G31679" s="14"/>
    </row>
    <row r="31680" spans="7:7">
      <c r="G31680" s="14"/>
    </row>
    <row r="31681" spans="7:7">
      <c r="G31681" s="14"/>
    </row>
    <row r="31682" spans="7:7">
      <c r="G31682" s="14"/>
    </row>
    <row r="31683" spans="7:7">
      <c r="G31683" s="14"/>
    </row>
    <row r="31684" spans="7:7">
      <c r="G31684" s="14"/>
    </row>
    <row r="31685" spans="7:7">
      <c r="G31685" s="14"/>
    </row>
    <row r="31686" spans="7:7">
      <c r="G31686" s="14"/>
    </row>
    <row r="31687" spans="7:7">
      <c r="G31687" s="14"/>
    </row>
    <row r="31688" spans="7:7">
      <c r="G31688" s="14"/>
    </row>
    <row r="31689" spans="7:7">
      <c r="G31689" s="14"/>
    </row>
    <row r="31690" spans="7:7">
      <c r="G31690" s="14"/>
    </row>
    <row r="31691" spans="7:7">
      <c r="G31691" s="14"/>
    </row>
    <row r="31692" spans="7:7">
      <c r="G31692" s="14"/>
    </row>
    <row r="31693" spans="7:7">
      <c r="G31693" s="14"/>
    </row>
    <row r="31694" spans="7:7">
      <c r="G31694" s="14"/>
    </row>
    <row r="31695" spans="7:7">
      <c r="G31695" s="14"/>
    </row>
    <row r="31696" spans="7:7">
      <c r="G31696" s="14"/>
    </row>
    <row r="31697" spans="7:7">
      <c r="G31697" s="14"/>
    </row>
    <row r="31698" spans="7:7">
      <c r="G31698" s="14"/>
    </row>
    <row r="31699" spans="7:7">
      <c r="G31699" s="14"/>
    </row>
    <row r="31700" spans="7:7">
      <c r="G31700" s="14"/>
    </row>
    <row r="31701" spans="7:7">
      <c r="G31701" s="14"/>
    </row>
    <row r="31702" spans="7:7">
      <c r="G31702" s="14"/>
    </row>
    <row r="31703" spans="7:7">
      <c r="G31703" s="14"/>
    </row>
    <row r="31704" spans="7:7">
      <c r="G31704" s="14"/>
    </row>
    <row r="31705" spans="7:7">
      <c r="G31705" s="14"/>
    </row>
    <row r="31706" spans="7:7">
      <c r="G31706" s="14"/>
    </row>
    <row r="31707" spans="7:7">
      <c r="G31707" s="14"/>
    </row>
    <row r="31708" spans="7:7">
      <c r="G31708" s="14"/>
    </row>
    <row r="31709" spans="7:7">
      <c r="G31709" s="14"/>
    </row>
    <row r="31710" spans="7:7">
      <c r="G31710" s="14"/>
    </row>
    <row r="31711" spans="7:7">
      <c r="G31711" s="14"/>
    </row>
    <row r="31712" spans="7:7">
      <c r="G31712" s="14"/>
    </row>
    <row r="31713" spans="7:7">
      <c r="G31713" s="14"/>
    </row>
    <row r="31714" spans="7:7">
      <c r="G31714" s="14"/>
    </row>
    <row r="31715" spans="7:7">
      <c r="G31715" s="14"/>
    </row>
    <row r="31716" spans="7:7">
      <c r="G31716" s="14"/>
    </row>
    <row r="31717" spans="7:7">
      <c r="G31717" s="14"/>
    </row>
    <row r="31718" spans="7:7">
      <c r="G31718" s="14"/>
    </row>
    <row r="31719" spans="7:7">
      <c r="G31719" s="14"/>
    </row>
    <row r="31720" spans="7:7">
      <c r="G31720" s="14"/>
    </row>
    <row r="31721" spans="7:7">
      <c r="G31721" s="14"/>
    </row>
    <row r="31722" spans="7:7">
      <c r="G31722" s="14"/>
    </row>
    <row r="31723" spans="7:7">
      <c r="G31723" s="14"/>
    </row>
    <row r="31724" spans="7:7">
      <c r="G31724" s="14"/>
    </row>
    <row r="31725" spans="7:7">
      <c r="G31725" s="14"/>
    </row>
    <row r="31726" spans="7:7">
      <c r="G31726" s="14"/>
    </row>
    <row r="31727" spans="7:7">
      <c r="G31727" s="14"/>
    </row>
    <row r="31728" spans="7:7">
      <c r="G31728" s="14"/>
    </row>
    <row r="31729" spans="7:7">
      <c r="G31729" s="14"/>
    </row>
    <row r="31730" spans="7:7">
      <c r="G31730" s="14"/>
    </row>
    <row r="31731" spans="7:7">
      <c r="G31731" s="14"/>
    </row>
    <row r="31732" spans="7:7">
      <c r="G31732" s="14"/>
    </row>
    <row r="31733" spans="7:7">
      <c r="G31733" s="14"/>
    </row>
    <row r="31734" spans="7:7">
      <c r="G31734" s="14"/>
    </row>
    <row r="31735" spans="7:7">
      <c r="G31735" s="14"/>
    </row>
    <row r="31736" spans="7:7">
      <c r="G31736" s="14"/>
    </row>
    <row r="31737" spans="7:7">
      <c r="G31737" s="14"/>
    </row>
    <row r="31738" spans="7:7">
      <c r="G31738" s="14"/>
    </row>
    <row r="31739" spans="7:7">
      <c r="G31739" s="14"/>
    </row>
    <row r="31740" spans="7:7">
      <c r="G31740" s="14"/>
    </row>
    <row r="31741" spans="7:7">
      <c r="G31741" s="14"/>
    </row>
    <row r="31742" spans="7:7">
      <c r="G31742" s="14"/>
    </row>
    <row r="31743" spans="7:7">
      <c r="G31743" s="14"/>
    </row>
    <row r="31744" spans="7:7">
      <c r="G31744" s="14"/>
    </row>
    <row r="31745" spans="7:7">
      <c r="G31745" s="14"/>
    </row>
    <row r="31746" spans="7:7">
      <c r="G31746" s="14"/>
    </row>
    <row r="31747" spans="7:7">
      <c r="G31747" s="14"/>
    </row>
    <row r="31748" spans="7:7">
      <c r="G31748" s="14"/>
    </row>
    <row r="31749" spans="7:7">
      <c r="G31749" s="14"/>
    </row>
    <row r="31750" spans="7:7">
      <c r="G31750" s="14"/>
    </row>
    <row r="31751" spans="7:7">
      <c r="G31751" s="14"/>
    </row>
    <row r="31752" spans="7:7">
      <c r="G31752" s="14"/>
    </row>
    <row r="31753" spans="7:7">
      <c r="G31753" s="14"/>
    </row>
    <row r="31754" spans="7:7">
      <c r="G31754" s="14"/>
    </row>
    <row r="31755" spans="7:7">
      <c r="G31755" s="14"/>
    </row>
    <row r="31756" spans="7:7">
      <c r="G31756" s="14"/>
    </row>
    <row r="31757" spans="7:7">
      <c r="G31757" s="14"/>
    </row>
    <row r="31758" spans="7:7">
      <c r="G31758" s="14"/>
    </row>
    <row r="31759" spans="7:7">
      <c r="G31759" s="14"/>
    </row>
    <row r="31760" spans="7:7">
      <c r="G31760" s="14"/>
    </row>
    <row r="31761" spans="7:7">
      <c r="G31761" s="14"/>
    </row>
    <row r="31762" spans="7:7">
      <c r="G31762" s="14"/>
    </row>
    <row r="31763" spans="7:7">
      <c r="G31763" s="14"/>
    </row>
    <row r="31764" spans="7:7">
      <c r="G31764" s="14"/>
    </row>
    <row r="31765" spans="7:7">
      <c r="G31765" s="14"/>
    </row>
    <row r="31766" spans="7:7">
      <c r="G31766" s="14"/>
    </row>
    <row r="31767" spans="7:7">
      <c r="G31767" s="14"/>
    </row>
    <row r="31768" spans="7:7">
      <c r="G31768" s="14"/>
    </row>
    <row r="31769" spans="7:7">
      <c r="G31769" s="14"/>
    </row>
    <row r="31770" spans="7:7">
      <c r="G31770" s="14"/>
    </row>
    <row r="31771" spans="7:7">
      <c r="G31771" s="14"/>
    </row>
    <row r="31772" spans="7:7">
      <c r="G31772" s="14"/>
    </row>
    <row r="31773" spans="7:7">
      <c r="G31773" s="14"/>
    </row>
    <row r="31774" spans="7:7">
      <c r="G31774" s="14"/>
    </row>
    <row r="31775" spans="7:7">
      <c r="G31775" s="14"/>
    </row>
    <row r="31776" spans="7:7">
      <c r="G31776" s="14"/>
    </row>
    <row r="31777" spans="7:7">
      <c r="G31777" s="14"/>
    </row>
    <row r="31778" spans="7:7">
      <c r="G31778" s="14"/>
    </row>
    <row r="31779" spans="7:7">
      <c r="G31779" s="14"/>
    </row>
    <row r="31780" spans="7:7">
      <c r="G31780" s="14"/>
    </row>
    <row r="31781" spans="7:7">
      <c r="G31781" s="14"/>
    </row>
    <row r="31782" spans="7:7">
      <c r="G31782" s="14"/>
    </row>
    <row r="31783" spans="7:7">
      <c r="G31783" s="14"/>
    </row>
    <row r="31784" spans="7:7">
      <c r="G31784" s="14"/>
    </row>
    <row r="31785" spans="7:7">
      <c r="G31785" s="14"/>
    </row>
    <row r="31786" spans="7:7">
      <c r="G31786" s="14"/>
    </row>
    <row r="31787" spans="7:7">
      <c r="G31787" s="14"/>
    </row>
    <row r="31788" spans="7:7">
      <c r="G31788" s="14"/>
    </row>
    <row r="31789" spans="7:7">
      <c r="G31789" s="14"/>
    </row>
    <row r="31790" spans="7:7">
      <c r="G31790" s="14"/>
    </row>
    <row r="31791" spans="7:7">
      <c r="G31791" s="14"/>
    </row>
    <row r="31792" spans="7:7">
      <c r="G31792" s="14"/>
    </row>
    <row r="31793" spans="7:7">
      <c r="G31793" s="14"/>
    </row>
    <row r="31794" spans="7:7">
      <c r="G31794" s="14"/>
    </row>
    <row r="31795" spans="7:7">
      <c r="G31795" s="14"/>
    </row>
    <row r="31796" spans="7:7">
      <c r="G31796" s="14"/>
    </row>
    <row r="31797" spans="7:7">
      <c r="G31797" s="14"/>
    </row>
    <row r="31798" spans="7:7">
      <c r="G31798" s="14"/>
    </row>
    <row r="31799" spans="7:7">
      <c r="G31799" s="14"/>
    </row>
    <row r="31800" spans="7:7">
      <c r="G31800" s="14"/>
    </row>
    <row r="31801" spans="7:7">
      <c r="G31801" s="14"/>
    </row>
    <row r="31802" spans="7:7">
      <c r="G31802" s="14"/>
    </row>
    <row r="31803" spans="7:7">
      <c r="G31803" s="14"/>
    </row>
    <row r="31804" spans="7:7">
      <c r="G31804" s="14"/>
    </row>
    <row r="31805" spans="7:7">
      <c r="G31805" s="14"/>
    </row>
    <row r="31806" spans="7:7">
      <c r="G31806" s="14"/>
    </row>
    <row r="31807" spans="7:7">
      <c r="G31807" s="14"/>
    </row>
    <row r="31808" spans="7:7">
      <c r="G31808" s="14"/>
    </row>
    <row r="31809" spans="7:7">
      <c r="G31809" s="14"/>
    </row>
    <row r="31810" spans="7:7">
      <c r="G31810" s="14"/>
    </row>
    <row r="31811" spans="7:7">
      <c r="G31811" s="14"/>
    </row>
    <row r="31812" spans="7:7">
      <c r="G31812" s="14"/>
    </row>
    <row r="31813" spans="7:7">
      <c r="G31813" s="14"/>
    </row>
    <row r="31814" spans="7:7">
      <c r="G31814" s="14"/>
    </row>
    <row r="31815" spans="7:7">
      <c r="G31815" s="14"/>
    </row>
    <row r="31816" spans="7:7">
      <c r="G31816" s="14"/>
    </row>
    <row r="31817" spans="7:7">
      <c r="G31817" s="14"/>
    </row>
    <row r="31818" spans="7:7">
      <c r="G31818" s="14"/>
    </row>
    <row r="31819" spans="7:7">
      <c r="G31819" s="14"/>
    </row>
    <row r="31820" spans="7:7">
      <c r="G31820" s="14"/>
    </row>
    <row r="31821" spans="7:7">
      <c r="G31821" s="14"/>
    </row>
    <row r="31822" spans="7:7">
      <c r="G31822" s="14"/>
    </row>
    <row r="31823" spans="7:7">
      <c r="G31823" s="14"/>
    </row>
    <row r="31824" spans="7:7">
      <c r="G31824" s="14"/>
    </row>
    <row r="31825" spans="7:7">
      <c r="G31825" s="14"/>
    </row>
    <row r="31826" spans="7:7">
      <c r="G31826" s="14"/>
    </row>
    <row r="31827" spans="7:7">
      <c r="G31827" s="14"/>
    </row>
    <row r="31828" spans="7:7">
      <c r="G31828" s="14"/>
    </row>
    <row r="31829" spans="7:7">
      <c r="G31829" s="14"/>
    </row>
    <row r="31830" spans="7:7">
      <c r="G31830" s="14"/>
    </row>
    <row r="31831" spans="7:7">
      <c r="G31831" s="14"/>
    </row>
    <row r="31832" spans="7:7">
      <c r="G31832" s="14"/>
    </row>
    <row r="31833" spans="7:7">
      <c r="G31833" s="14"/>
    </row>
    <row r="31834" spans="7:7">
      <c r="G31834" s="14"/>
    </row>
    <row r="31835" spans="7:7">
      <c r="G31835" s="14"/>
    </row>
    <row r="31836" spans="7:7">
      <c r="G31836" s="14"/>
    </row>
    <row r="31837" spans="7:7">
      <c r="G31837" s="14"/>
    </row>
    <row r="31838" spans="7:7">
      <c r="G31838" s="14"/>
    </row>
    <row r="31839" spans="7:7">
      <c r="G31839" s="14"/>
    </row>
    <row r="31840" spans="7:7">
      <c r="G31840" s="14"/>
    </row>
    <row r="31841" spans="7:7">
      <c r="G31841" s="14"/>
    </row>
    <row r="31842" spans="7:7">
      <c r="G31842" s="14"/>
    </row>
    <row r="31843" spans="7:7">
      <c r="G31843" s="14"/>
    </row>
    <row r="31844" spans="7:7">
      <c r="G31844" s="14"/>
    </row>
    <row r="31845" spans="7:7">
      <c r="G31845" s="14"/>
    </row>
    <row r="31846" spans="7:7">
      <c r="G31846" s="14"/>
    </row>
    <row r="31847" spans="7:7">
      <c r="G31847" s="14"/>
    </row>
    <row r="31848" spans="7:7">
      <c r="G31848" s="14"/>
    </row>
    <row r="31849" spans="7:7">
      <c r="G31849" s="14"/>
    </row>
    <row r="31850" spans="7:7">
      <c r="G31850" s="14"/>
    </row>
    <row r="31851" spans="7:7">
      <c r="G31851" s="14"/>
    </row>
    <row r="31852" spans="7:7">
      <c r="G31852" s="14"/>
    </row>
    <row r="31853" spans="7:7">
      <c r="G31853" s="14"/>
    </row>
    <row r="31854" spans="7:7">
      <c r="G31854" s="14"/>
    </row>
    <row r="31855" spans="7:7">
      <c r="G31855" s="14"/>
    </row>
    <row r="31856" spans="7:7">
      <c r="G31856" s="14"/>
    </row>
    <row r="31857" spans="7:7">
      <c r="G31857" s="14"/>
    </row>
    <row r="31858" spans="7:7">
      <c r="G31858" s="14"/>
    </row>
    <row r="31859" spans="7:7">
      <c r="G31859" s="14"/>
    </row>
    <row r="31860" spans="7:7">
      <c r="G31860" s="14"/>
    </row>
    <row r="31861" spans="7:7">
      <c r="G31861" s="14"/>
    </row>
    <row r="31862" spans="7:7">
      <c r="G31862" s="14"/>
    </row>
    <row r="31863" spans="7:7">
      <c r="G31863" s="14"/>
    </row>
    <row r="31864" spans="7:7">
      <c r="G31864" s="14"/>
    </row>
    <row r="31865" spans="7:7">
      <c r="G31865" s="14"/>
    </row>
    <row r="31866" spans="7:7">
      <c r="G31866" s="14"/>
    </row>
    <row r="31867" spans="7:7">
      <c r="G31867" s="14"/>
    </row>
    <row r="31868" spans="7:7">
      <c r="G31868" s="14"/>
    </row>
    <row r="31869" spans="7:7">
      <c r="G31869" s="14"/>
    </row>
    <row r="31870" spans="7:7">
      <c r="G31870" s="14"/>
    </row>
    <row r="31871" spans="7:7">
      <c r="G31871" s="14"/>
    </row>
    <row r="31872" spans="7:7">
      <c r="G31872" s="14"/>
    </row>
    <row r="31873" spans="7:7">
      <c r="G31873" s="14"/>
    </row>
    <row r="31874" spans="7:7">
      <c r="G31874" s="14"/>
    </row>
    <row r="31875" spans="7:7">
      <c r="G31875" s="14"/>
    </row>
    <row r="31876" spans="7:7">
      <c r="G31876" s="14"/>
    </row>
    <row r="31877" spans="7:7">
      <c r="G31877" s="14"/>
    </row>
    <row r="31878" spans="7:7">
      <c r="G31878" s="14"/>
    </row>
    <row r="31879" spans="7:7">
      <c r="G31879" s="14"/>
    </row>
    <row r="31880" spans="7:7">
      <c r="G31880" s="14"/>
    </row>
    <row r="31881" spans="7:7">
      <c r="G31881" s="14"/>
    </row>
    <row r="31882" spans="7:7">
      <c r="G31882" s="14"/>
    </row>
    <row r="31883" spans="7:7">
      <c r="G31883" s="14"/>
    </row>
    <row r="31884" spans="7:7">
      <c r="G31884" s="14"/>
    </row>
    <row r="31885" spans="7:7">
      <c r="G31885" s="14"/>
    </row>
    <row r="31886" spans="7:7">
      <c r="G31886" s="14"/>
    </row>
    <row r="31887" spans="7:7">
      <c r="G31887" s="14"/>
    </row>
    <row r="31888" spans="7:7">
      <c r="G31888" s="14"/>
    </row>
    <row r="31889" spans="7:7">
      <c r="G31889" s="14"/>
    </row>
    <row r="31890" spans="7:7">
      <c r="G31890" s="14"/>
    </row>
    <row r="31891" spans="7:7">
      <c r="G31891" s="14"/>
    </row>
    <row r="31892" spans="7:7">
      <c r="G31892" s="14"/>
    </row>
    <row r="31893" spans="7:7">
      <c r="G31893" s="14"/>
    </row>
    <row r="31894" spans="7:7">
      <c r="G31894" s="14"/>
    </row>
    <row r="31895" spans="7:7">
      <c r="G31895" s="14"/>
    </row>
    <row r="31896" spans="7:7">
      <c r="G31896" s="14"/>
    </row>
    <row r="31897" spans="7:7">
      <c r="G31897" s="14"/>
    </row>
    <row r="31898" spans="7:7">
      <c r="G31898" s="14"/>
    </row>
    <row r="31899" spans="7:7">
      <c r="G31899" s="14"/>
    </row>
    <row r="31900" spans="7:7">
      <c r="G31900" s="14"/>
    </row>
    <row r="31901" spans="7:7">
      <c r="G31901" s="14"/>
    </row>
    <row r="31902" spans="7:7">
      <c r="G31902" s="14"/>
    </row>
    <row r="31903" spans="7:7">
      <c r="G31903" s="14"/>
    </row>
    <row r="31904" spans="7:7">
      <c r="G31904" s="14"/>
    </row>
    <row r="31905" spans="7:7">
      <c r="G31905" s="14"/>
    </row>
    <row r="31906" spans="7:7">
      <c r="G31906" s="14"/>
    </row>
    <row r="31907" spans="7:7">
      <c r="G31907" s="14"/>
    </row>
    <row r="31908" spans="7:7">
      <c r="G31908" s="14"/>
    </row>
    <row r="31909" spans="7:7">
      <c r="G31909" s="14"/>
    </row>
    <row r="31910" spans="7:7">
      <c r="G31910" s="14"/>
    </row>
    <row r="31911" spans="7:7">
      <c r="G31911" s="14"/>
    </row>
    <row r="31912" spans="7:7">
      <c r="G31912" s="14"/>
    </row>
    <row r="31913" spans="7:7">
      <c r="G31913" s="14"/>
    </row>
    <row r="31914" spans="7:7">
      <c r="G31914" s="14"/>
    </row>
    <row r="31915" spans="7:7">
      <c r="G31915" s="14"/>
    </row>
    <row r="31916" spans="7:7">
      <c r="G31916" s="14"/>
    </row>
    <row r="31917" spans="7:7">
      <c r="G31917" s="14"/>
    </row>
    <row r="31918" spans="7:7">
      <c r="G31918" s="14"/>
    </row>
    <row r="31919" spans="7:7">
      <c r="G31919" s="14"/>
    </row>
    <row r="31920" spans="7:7">
      <c r="G31920" s="14"/>
    </row>
    <row r="31921" spans="7:7">
      <c r="G31921" s="14"/>
    </row>
    <row r="31922" spans="7:7">
      <c r="G31922" s="14"/>
    </row>
    <row r="31923" spans="7:7">
      <c r="G31923" s="14"/>
    </row>
    <row r="31924" spans="7:7">
      <c r="G31924" s="14"/>
    </row>
    <row r="31925" spans="7:7">
      <c r="G31925" s="14"/>
    </row>
    <row r="31926" spans="7:7">
      <c r="G31926" s="14"/>
    </row>
    <row r="31927" spans="7:7">
      <c r="G31927" s="14"/>
    </row>
    <row r="31928" spans="7:7">
      <c r="G31928" s="14"/>
    </row>
    <row r="31929" spans="7:7">
      <c r="G31929" s="14"/>
    </row>
    <row r="31930" spans="7:7">
      <c r="G31930" s="14"/>
    </row>
    <row r="31931" spans="7:7">
      <c r="G31931" s="14"/>
    </row>
    <row r="31932" spans="7:7">
      <c r="G31932" s="14"/>
    </row>
    <row r="31933" spans="7:7">
      <c r="G31933" s="14"/>
    </row>
    <row r="31934" spans="7:7">
      <c r="G31934" s="14"/>
    </row>
    <row r="31935" spans="7:7">
      <c r="G31935" s="14"/>
    </row>
    <row r="31936" spans="7:7">
      <c r="G31936" s="14"/>
    </row>
    <row r="31937" spans="7:7">
      <c r="G31937" s="14"/>
    </row>
    <row r="31938" spans="7:7">
      <c r="G31938" s="14"/>
    </row>
    <row r="31939" spans="7:7">
      <c r="G31939" s="14"/>
    </row>
    <row r="31940" spans="7:7">
      <c r="G31940" s="14"/>
    </row>
    <row r="31941" spans="7:7">
      <c r="G31941" s="14"/>
    </row>
    <row r="31942" spans="7:7">
      <c r="G31942" s="14"/>
    </row>
    <row r="31943" spans="7:7">
      <c r="G31943" s="14"/>
    </row>
    <row r="31944" spans="7:7">
      <c r="G31944" s="14"/>
    </row>
    <row r="31945" spans="7:7">
      <c r="G31945" s="14"/>
    </row>
    <row r="31946" spans="7:7">
      <c r="G31946" s="14"/>
    </row>
    <row r="31947" spans="7:7">
      <c r="G31947" s="14"/>
    </row>
    <row r="31948" spans="7:7">
      <c r="G31948" s="14"/>
    </row>
    <row r="31949" spans="7:7">
      <c r="G31949" s="14"/>
    </row>
    <row r="31950" spans="7:7">
      <c r="G31950" s="14"/>
    </row>
    <row r="31951" spans="7:7">
      <c r="G31951" s="14"/>
    </row>
    <row r="31952" spans="7:7">
      <c r="G31952" s="14"/>
    </row>
    <row r="31953" spans="7:7">
      <c r="G31953" s="14"/>
    </row>
    <row r="31954" spans="7:7">
      <c r="G31954" s="14"/>
    </row>
    <row r="31955" spans="7:7">
      <c r="G31955" s="14"/>
    </row>
    <row r="31956" spans="7:7">
      <c r="G31956" s="14"/>
    </row>
    <row r="31957" spans="7:7">
      <c r="G31957" s="14"/>
    </row>
    <row r="31958" spans="7:7">
      <c r="G31958" s="14"/>
    </row>
    <row r="31959" spans="7:7">
      <c r="G31959" s="14"/>
    </row>
    <row r="31960" spans="7:7">
      <c r="G31960" s="14"/>
    </row>
    <row r="31961" spans="7:7">
      <c r="G31961" s="14"/>
    </row>
    <row r="31962" spans="7:7">
      <c r="G31962" s="14"/>
    </row>
    <row r="31963" spans="7:7">
      <c r="G31963" s="14"/>
    </row>
    <row r="31964" spans="7:7">
      <c r="G31964" s="14"/>
    </row>
    <row r="31965" spans="7:7">
      <c r="G31965" s="14"/>
    </row>
    <row r="31966" spans="7:7">
      <c r="G31966" s="14"/>
    </row>
    <row r="31967" spans="7:7">
      <c r="G31967" s="14"/>
    </row>
    <row r="31968" spans="7:7">
      <c r="G31968" s="14"/>
    </row>
    <row r="31969" spans="7:7">
      <c r="G31969" s="14"/>
    </row>
    <row r="31970" spans="7:7">
      <c r="G31970" s="14"/>
    </row>
    <row r="31971" spans="7:7">
      <c r="G31971" s="14"/>
    </row>
    <row r="31972" spans="7:7">
      <c r="G31972" s="14"/>
    </row>
    <row r="31973" spans="7:7">
      <c r="G31973" s="14"/>
    </row>
    <row r="31974" spans="7:7">
      <c r="G31974" s="14"/>
    </row>
    <row r="31975" spans="7:7">
      <c r="G31975" s="14"/>
    </row>
    <row r="31976" spans="7:7">
      <c r="G31976" s="14"/>
    </row>
    <row r="31977" spans="7:7">
      <c r="G31977" s="14"/>
    </row>
    <row r="31978" spans="7:7">
      <c r="G31978" s="14"/>
    </row>
    <row r="31979" spans="7:7">
      <c r="G31979" s="14"/>
    </row>
    <row r="31980" spans="7:7">
      <c r="G31980" s="14"/>
    </row>
    <row r="31981" spans="7:7">
      <c r="G31981" s="14"/>
    </row>
    <row r="31982" spans="7:7">
      <c r="G31982" s="14"/>
    </row>
    <row r="31983" spans="7:7">
      <c r="G31983" s="14"/>
    </row>
    <row r="31984" spans="7:7">
      <c r="G31984" s="14"/>
    </row>
    <row r="31985" spans="7:7">
      <c r="G31985" s="14"/>
    </row>
    <row r="31986" spans="7:7">
      <c r="G31986" s="14"/>
    </row>
    <row r="31987" spans="7:7">
      <c r="G31987" s="14"/>
    </row>
    <row r="31988" spans="7:7">
      <c r="G31988" s="14"/>
    </row>
    <row r="31989" spans="7:7">
      <c r="G31989" s="14"/>
    </row>
    <row r="31990" spans="7:7">
      <c r="G31990" s="14"/>
    </row>
    <row r="31991" spans="7:7">
      <c r="G31991" s="14"/>
    </row>
    <row r="31992" spans="7:7">
      <c r="G31992" s="14"/>
    </row>
    <row r="31993" spans="7:7">
      <c r="G31993" s="14"/>
    </row>
    <row r="31994" spans="7:7">
      <c r="G31994" s="14"/>
    </row>
    <row r="31995" spans="7:7">
      <c r="G31995" s="14"/>
    </row>
    <row r="31996" spans="7:7">
      <c r="G31996" s="14"/>
    </row>
    <row r="31997" spans="7:7">
      <c r="G31997" s="14"/>
    </row>
    <row r="31998" spans="7:7">
      <c r="G31998" s="14"/>
    </row>
    <row r="31999" spans="7:7">
      <c r="G31999" s="14"/>
    </row>
    <row r="32000" spans="7:7">
      <c r="G32000" s="14"/>
    </row>
    <row r="32001" spans="7:7">
      <c r="G32001" s="14"/>
    </row>
    <row r="32002" spans="7:7">
      <c r="G32002" s="14"/>
    </row>
    <row r="32003" spans="7:7">
      <c r="G32003" s="14"/>
    </row>
    <row r="32004" spans="7:7">
      <c r="G32004" s="14"/>
    </row>
    <row r="32005" spans="7:7">
      <c r="G32005" s="14"/>
    </row>
    <row r="32006" spans="7:7">
      <c r="G32006" s="14"/>
    </row>
    <row r="32007" spans="7:7">
      <c r="G32007" s="14"/>
    </row>
    <row r="32008" spans="7:7">
      <c r="G32008" s="14"/>
    </row>
    <row r="32009" spans="7:7">
      <c r="G32009" s="14"/>
    </row>
    <row r="32010" spans="7:7">
      <c r="G32010" s="14"/>
    </row>
    <row r="32011" spans="7:7">
      <c r="G32011" s="14"/>
    </row>
    <row r="32012" spans="7:7">
      <c r="G32012" s="14"/>
    </row>
    <row r="32013" spans="7:7">
      <c r="G32013" s="14"/>
    </row>
    <row r="32014" spans="7:7">
      <c r="G32014" s="14"/>
    </row>
    <row r="32015" spans="7:7">
      <c r="G32015" s="14"/>
    </row>
    <row r="32016" spans="7:7">
      <c r="G32016" s="14"/>
    </row>
    <row r="32017" spans="7:7">
      <c r="G32017" s="14"/>
    </row>
    <row r="32018" spans="7:7">
      <c r="G32018" s="14"/>
    </row>
    <row r="32019" spans="7:7">
      <c r="G32019" s="14"/>
    </row>
    <row r="32020" spans="7:7">
      <c r="G32020" s="14"/>
    </row>
    <row r="32021" spans="7:7">
      <c r="G32021" s="14"/>
    </row>
    <row r="32022" spans="7:7">
      <c r="G32022" s="14"/>
    </row>
    <row r="32023" spans="7:7">
      <c r="G32023" s="14"/>
    </row>
    <row r="32024" spans="7:7">
      <c r="G32024" s="14"/>
    </row>
    <row r="32025" spans="7:7">
      <c r="G32025" s="14"/>
    </row>
    <row r="32026" spans="7:7">
      <c r="G32026" s="14"/>
    </row>
    <row r="32027" spans="7:7">
      <c r="G32027" s="14"/>
    </row>
    <row r="32028" spans="7:7">
      <c r="G32028" s="14"/>
    </row>
    <row r="32029" spans="7:7">
      <c r="G32029" s="14"/>
    </row>
    <row r="32030" spans="7:7">
      <c r="G32030" s="14"/>
    </row>
    <row r="32031" spans="7:7">
      <c r="G32031" s="14"/>
    </row>
    <row r="32032" spans="7:7">
      <c r="G32032" s="14"/>
    </row>
    <row r="32033" spans="7:7">
      <c r="G32033" s="14"/>
    </row>
    <row r="32034" spans="7:7">
      <c r="G32034" s="14"/>
    </row>
    <row r="32035" spans="7:7">
      <c r="G32035" s="14"/>
    </row>
    <row r="32036" spans="7:7">
      <c r="G32036" s="14"/>
    </row>
    <row r="32037" spans="7:7">
      <c r="G32037" s="14"/>
    </row>
    <row r="32038" spans="7:7">
      <c r="G32038" s="14"/>
    </row>
    <row r="32039" spans="7:7">
      <c r="G32039" s="14"/>
    </row>
    <row r="32040" spans="7:7">
      <c r="G32040" s="14"/>
    </row>
    <row r="32041" spans="7:7">
      <c r="G32041" s="14"/>
    </row>
    <row r="32042" spans="7:7">
      <c r="G32042" s="14"/>
    </row>
    <row r="32043" spans="7:7">
      <c r="G32043" s="14"/>
    </row>
    <row r="32044" spans="7:7">
      <c r="G32044" s="14"/>
    </row>
    <row r="32045" spans="7:7">
      <c r="G32045" s="14"/>
    </row>
    <row r="32046" spans="7:7">
      <c r="G32046" s="14"/>
    </row>
    <row r="32047" spans="7:7">
      <c r="G32047" s="14"/>
    </row>
    <row r="32048" spans="7:7">
      <c r="G32048" s="14"/>
    </row>
    <row r="32049" spans="7:7">
      <c r="G32049" s="14"/>
    </row>
    <row r="32050" spans="7:7">
      <c r="G32050" s="14"/>
    </row>
    <row r="32051" spans="7:7">
      <c r="G32051" s="14"/>
    </row>
    <row r="32052" spans="7:7">
      <c r="G32052" s="14"/>
    </row>
    <row r="32053" spans="7:7">
      <c r="G32053" s="14"/>
    </row>
    <row r="32054" spans="7:7">
      <c r="G32054" s="14"/>
    </row>
    <row r="32055" spans="7:7">
      <c r="G32055" s="14"/>
    </row>
    <row r="32056" spans="7:7">
      <c r="G32056" s="14"/>
    </row>
    <row r="32057" spans="7:7">
      <c r="G32057" s="14"/>
    </row>
    <row r="32058" spans="7:7">
      <c r="G32058" s="14"/>
    </row>
    <row r="32059" spans="7:7">
      <c r="G32059" s="14"/>
    </row>
    <row r="32060" spans="7:7">
      <c r="G32060" s="14"/>
    </row>
    <row r="32061" spans="7:7">
      <c r="G32061" s="14"/>
    </row>
    <row r="32062" spans="7:7">
      <c r="G32062" s="14"/>
    </row>
    <row r="32063" spans="7:7">
      <c r="G32063" s="14"/>
    </row>
    <row r="32064" spans="7:7">
      <c r="G32064" s="14"/>
    </row>
    <row r="32065" spans="7:7">
      <c r="G32065" s="14"/>
    </row>
    <row r="32066" spans="7:7">
      <c r="G32066" s="14"/>
    </row>
    <row r="32067" spans="7:7">
      <c r="G32067" s="14"/>
    </row>
    <row r="32068" spans="7:7">
      <c r="G32068" s="14"/>
    </row>
    <row r="32069" spans="7:7">
      <c r="G32069" s="14"/>
    </row>
    <row r="32070" spans="7:7">
      <c r="G32070" s="14"/>
    </row>
    <row r="32071" spans="7:7">
      <c r="G32071" s="14"/>
    </row>
    <row r="32072" spans="7:7">
      <c r="G32072" s="14"/>
    </row>
    <row r="32073" spans="7:7">
      <c r="G32073" s="14"/>
    </row>
    <row r="32074" spans="7:7">
      <c r="G32074" s="14"/>
    </row>
    <row r="32075" spans="7:7">
      <c r="G32075" s="14"/>
    </row>
    <row r="32076" spans="7:7">
      <c r="G32076" s="14"/>
    </row>
    <row r="32077" spans="7:7">
      <c r="G32077" s="14"/>
    </row>
    <row r="32078" spans="7:7">
      <c r="G32078" s="14"/>
    </row>
    <row r="32079" spans="7:7">
      <c r="G32079" s="14"/>
    </row>
    <row r="32080" spans="7:7">
      <c r="G32080" s="14"/>
    </row>
    <row r="32081" spans="7:7">
      <c r="G32081" s="14"/>
    </row>
    <row r="32082" spans="7:7">
      <c r="G32082" s="14"/>
    </row>
    <row r="32083" spans="7:7">
      <c r="G32083" s="14"/>
    </row>
    <row r="32084" spans="7:7">
      <c r="G32084" s="14"/>
    </row>
    <row r="32085" spans="7:7">
      <c r="G32085" s="14"/>
    </row>
    <row r="32086" spans="7:7">
      <c r="G32086" s="14"/>
    </row>
    <row r="32087" spans="7:7">
      <c r="G32087" s="14"/>
    </row>
    <row r="32088" spans="7:7">
      <c r="G32088" s="14"/>
    </row>
    <row r="32089" spans="7:7">
      <c r="G32089" s="14"/>
    </row>
    <row r="32090" spans="7:7">
      <c r="G32090" s="14"/>
    </row>
    <row r="32091" spans="7:7">
      <c r="G32091" s="14"/>
    </row>
    <row r="32092" spans="7:7">
      <c r="G32092" s="14"/>
    </row>
    <row r="32093" spans="7:7">
      <c r="G32093" s="14"/>
    </row>
    <row r="32094" spans="7:7">
      <c r="G32094" s="14"/>
    </row>
    <row r="32095" spans="7:7">
      <c r="G32095" s="14"/>
    </row>
    <row r="32096" spans="7:7">
      <c r="G32096" s="14"/>
    </row>
    <row r="32097" spans="7:7">
      <c r="G32097" s="14"/>
    </row>
    <row r="32098" spans="7:7">
      <c r="G32098" s="14"/>
    </row>
    <row r="32099" spans="7:7">
      <c r="G32099" s="14"/>
    </row>
    <row r="32100" spans="7:7">
      <c r="G32100" s="14"/>
    </row>
    <row r="32101" spans="7:7">
      <c r="G32101" s="14"/>
    </row>
    <row r="32102" spans="7:7">
      <c r="G32102" s="14"/>
    </row>
    <row r="32103" spans="7:7">
      <c r="G32103" s="14"/>
    </row>
    <row r="32104" spans="7:7">
      <c r="G32104" s="14"/>
    </row>
    <row r="32105" spans="7:7">
      <c r="G32105" s="14"/>
    </row>
    <row r="32106" spans="7:7">
      <c r="G32106" s="14"/>
    </row>
    <row r="32107" spans="7:7">
      <c r="G32107" s="14"/>
    </row>
    <row r="32108" spans="7:7">
      <c r="G32108" s="14"/>
    </row>
    <row r="32109" spans="7:7">
      <c r="G32109" s="14"/>
    </row>
    <row r="32110" spans="7:7">
      <c r="G32110" s="14"/>
    </row>
    <row r="32111" spans="7:7">
      <c r="G32111" s="14"/>
    </row>
    <row r="32112" spans="7:7">
      <c r="G32112" s="14"/>
    </row>
    <row r="32113" spans="7:7">
      <c r="G32113" s="14"/>
    </row>
    <row r="32114" spans="7:7">
      <c r="G32114" s="14"/>
    </row>
    <row r="32115" spans="7:7">
      <c r="G32115" s="14"/>
    </row>
    <row r="32116" spans="7:7">
      <c r="G32116" s="14"/>
    </row>
    <row r="32117" spans="7:7">
      <c r="G32117" s="14"/>
    </row>
    <row r="32118" spans="7:7">
      <c r="G32118" s="14"/>
    </row>
    <row r="32119" spans="7:7">
      <c r="G32119" s="14"/>
    </row>
    <row r="32120" spans="7:7">
      <c r="G32120" s="14"/>
    </row>
    <row r="32121" spans="7:7">
      <c r="G32121" s="14"/>
    </row>
    <row r="32122" spans="7:7">
      <c r="G32122" s="14"/>
    </row>
    <row r="32123" spans="7:7">
      <c r="G32123" s="14"/>
    </row>
    <row r="32124" spans="7:7">
      <c r="G32124" s="14"/>
    </row>
    <row r="32125" spans="7:7">
      <c r="G32125" s="14"/>
    </row>
    <row r="32126" spans="7:7">
      <c r="G32126" s="14"/>
    </row>
    <row r="32127" spans="7:7">
      <c r="G32127" s="14"/>
    </row>
    <row r="32128" spans="7:7">
      <c r="G32128" s="14"/>
    </row>
    <row r="32129" spans="7:7">
      <c r="G32129" s="14"/>
    </row>
    <row r="32130" spans="7:7">
      <c r="G32130" s="14"/>
    </row>
    <row r="32131" spans="7:7">
      <c r="G32131" s="14"/>
    </row>
    <row r="32132" spans="7:7">
      <c r="G32132" s="14"/>
    </row>
    <row r="32133" spans="7:7">
      <c r="G32133" s="14"/>
    </row>
    <row r="32134" spans="7:7">
      <c r="G32134" s="14"/>
    </row>
    <row r="32135" spans="7:7">
      <c r="G32135" s="14"/>
    </row>
    <row r="32136" spans="7:7">
      <c r="G32136" s="14"/>
    </row>
    <row r="32137" spans="7:7">
      <c r="G32137" s="14"/>
    </row>
    <row r="32138" spans="7:7">
      <c r="G32138" s="14"/>
    </row>
    <row r="32139" spans="7:7">
      <c r="G32139" s="14"/>
    </row>
    <row r="32140" spans="7:7">
      <c r="G32140" s="14"/>
    </row>
    <row r="32141" spans="7:7">
      <c r="G32141" s="14"/>
    </row>
    <row r="32142" spans="7:7">
      <c r="G32142" s="14"/>
    </row>
    <row r="32143" spans="7:7">
      <c r="G32143" s="14"/>
    </row>
    <row r="32144" spans="7:7">
      <c r="G32144" s="14"/>
    </row>
    <row r="32145" spans="7:7">
      <c r="G32145" s="14"/>
    </row>
    <row r="32146" spans="7:7">
      <c r="G32146" s="14"/>
    </row>
    <row r="32147" spans="7:7">
      <c r="G32147" s="14"/>
    </row>
    <row r="32148" spans="7:7">
      <c r="G32148" s="14"/>
    </row>
    <row r="32149" spans="7:7">
      <c r="G32149" s="14"/>
    </row>
    <row r="32150" spans="7:7">
      <c r="G32150" s="14"/>
    </row>
    <row r="32151" spans="7:7">
      <c r="G32151" s="14"/>
    </row>
    <row r="32152" spans="7:7">
      <c r="G32152" s="14"/>
    </row>
    <row r="32153" spans="7:7">
      <c r="G32153" s="14"/>
    </row>
    <row r="32154" spans="7:7">
      <c r="G32154" s="14"/>
    </row>
    <row r="32155" spans="7:7">
      <c r="G32155" s="14"/>
    </row>
    <row r="32156" spans="7:7">
      <c r="G32156" s="14"/>
    </row>
    <row r="32157" spans="7:7">
      <c r="G32157" s="14"/>
    </row>
    <row r="32158" spans="7:7">
      <c r="G32158" s="14"/>
    </row>
    <row r="32159" spans="7:7">
      <c r="G32159" s="14"/>
    </row>
    <row r="32160" spans="7:7">
      <c r="G32160" s="14"/>
    </row>
    <row r="32161" spans="7:7">
      <c r="G32161" s="14"/>
    </row>
    <row r="32162" spans="7:7">
      <c r="G32162" s="14"/>
    </row>
    <row r="32163" spans="7:7">
      <c r="G32163" s="14"/>
    </row>
    <row r="32164" spans="7:7">
      <c r="G32164" s="14"/>
    </row>
    <row r="32165" spans="7:7">
      <c r="G32165" s="14"/>
    </row>
    <row r="32166" spans="7:7">
      <c r="G32166" s="14"/>
    </row>
    <row r="32167" spans="7:7">
      <c r="G32167" s="14"/>
    </row>
    <row r="32168" spans="7:7">
      <c r="G32168" s="14"/>
    </row>
    <row r="32169" spans="7:7">
      <c r="G32169" s="14"/>
    </row>
    <row r="32170" spans="7:7">
      <c r="G32170" s="14"/>
    </row>
    <row r="32171" spans="7:7">
      <c r="G32171" s="14"/>
    </row>
    <row r="32172" spans="7:7">
      <c r="G32172" s="14"/>
    </row>
    <row r="32173" spans="7:7">
      <c r="G32173" s="14"/>
    </row>
    <row r="32174" spans="7:7">
      <c r="G32174" s="14"/>
    </row>
    <row r="32175" spans="7:7">
      <c r="G32175" s="14"/>
    </row>
    <row r="32176" spans="7:7">
      <c r="G32176" s="14"/>
    </row>
    <row r="32177" spans="7:7">
      <c r="G32177" s="14"/>
    </row>
    <row r="32178" spans="7:7">
      <c r="G32178" s="14"/>
    </row>
    <row r="32179" spans="7:7">
      <c r="G32179" s="14"/>
    </row>
    <row r="32180" spans="7:7">
      <c r="G32180" s="14"/>
    </row>
    <row r="32181" spans="7:7">
      <c r="G32181" s="14"/>
    </row>
    <row r="32182" spans="7:7">
      <c r="G32182" s="14"/>
    </row>
    <row r="32183" spans="7:7">
      <c r="G32183" s="14"/>
    </row>
    <row r="32184" spans="7:7">
      <c r="G32184" s="14"/>
    </row>
    <row r="32185" spans="7:7">
      <c r="G32185" s="14"/>
    </row>
    <row r="32186" spans="7:7">
      <c r="G32186" s="14"/>
    </row>
    <row r="32187" spans="7:7">
      <c r="G32187" s="14"/>
    </row>
    <row r="32188" spans="7:7">
      <c r="G32188" s="14"/>
    </row>
    <row r="32189" spans="7:7">
      <c r="G32189" s="14"/>
    </row>
    <row r="32190" spans="7:7">
      <c r="G32190" s="14"/>
    </row>
    <row r="32191" spans="7:7">
      <c r="G32191" s="14"/>
    </row>
    <row r="32192" spans="7:7">
      <c r="G32192" s="14"/>
    </row>
    <row r="32193" spans="7:7">
      <c r="G32193" s="14"/>
    </row>
    <row r="32194" spans="7:7">
      <c r="G32194" s="14"/>
    </row>
    <row r="32195" spans="7:7">
      <c r="G32195" s="14"/>
    </row>
    <row r="32196" spans="7:7">
      <c r="G32196" s="14"/>
    </row>
    <row r="32197" spans="7:7">
      <c r="G32197" s="14"/>
    </row>
    <row r="32198" spans="7:7">
      <c r="G32198" s="14"/>
    </row>
    <row r="32199" spans="7:7">
      <c r="G32199" s="14"/>
    </row>
    <row r="32200" spans="7:7">
      <c r="G32200" s="14"/>
    </row>
    <row r="32201" spans="7:7">
      <c r="G32201" s="14"/>
    </row>
    <row r="32202" spans="7:7">
      <c r="G32202" s="14"/>
    </row>
    <row r="32203" spans="7:7">
      <c r="G32203" s="14"/>
    </row>
    <row r="32204" spans="7:7">
      <c r="G32204" s="14"/>
    </row>
    <row r="32205" spans="7:7">
      <c r="G32205" s="14"/>
    </row>
    <row r="32206" spans="7:7">
      <c r="G32206" s="14"/>
    </row>
    <row r="32207" spans="7:7">
      <c r="G32207" s="14"/>
    </row>
    <row r="32208" spans="7:7">
      <c r="G32208" s="14"/>
    </row>
    <row r="32209" spans="7:7">
      <c r="G32209" s="14"/>
    </row>
    <row r="32210" spans="7:7">
      <c r="G32210" s="14"/>
    </row>
    <row r="32211" spans="7:7">
      <c r="G32211" s="14"/>
    </row>
    <row r="32212" spans="7:7">
      <c r="G32212" s="14"/>
    </row>
    <row r="32213" spans="7:7">
      <c r="G32213" s="14"/>
    </row>
    <row r="32214" spans="7:7">
      <c r="G32214" s="14"/>
    </row>
    <row r="32215" spans="7:7">
      <c r="G32215" s="14"/>
    </row>
    <row r="32216" spans="7:7">
      <c r="G32216" s="14"/>
    </row>
    <row r="32217" spans="7:7">
      <c r="G32217" s="14"/>
    </row>
    <row r="32218" spans="7:7">
      <c r="G32218" s="14"/>
    </row>
    <row r="32219" spans="7:7">
      <c r="G32219" s="14"/>
    </row>
    <row r="32220" spans="7:7">
      <c r="G32220" s="14"/>
    </row>
    <row r="32221" spans="7:7">
      <c r="G32221" s="14"/>
    </row>
    <row r="32222" spans="7:7">
      <c r="G32222" s="14"/>
    </row>
    <row r="32223" spans="7:7">
      <c r="G32223" s="14"/>
    </row>
    <row r="32224" spans="7:7">
      <c r="G32224" s="14"/>
    </row>
    <row r="32225" spans="7:7">
      <c r="G32225" s="14"/>
    </row>
    <row r="32226" spans="7:7">
      <c r="G32226" s="14"/>
    </row>
    <row r="32227" spans="7:7">
      <c r="G32227" s="14"/>
    </row>
    <row r="32228" spans="7:7">
      <c r="G32228" s="14"/>
    </row>
    <row r="32229" spans="7:7">
      <c r="G32229" s="14"/>
    </row>
    <row r="32230" spans="7:7">
      <c r="G32230" s="14"/>
    </row>
    <row r="32231" spans="7:7">
      <c r="G32231" s="14"/>
    </row>
    <row r="32232" spans="7:7">
      <c r="G32232" s="14"/>
    </row>
    <row r="32233" spans="7:7">
      <c r="G32233" s="14"/>
    </row>
    <row r="32234" spans="7:7">
      <c r="G32234" s="14"/>
    </row>
    <row r="32235" spans="7:7">
      <c r="G32235" s="14"/>
    </row>
    <row r="32236" spans="7:7">
      <c r="G32236" s="14"/>
    </row>
    <row r="32237" spans="7:7">
      <c r="G32237" s="14"/>
    </row>
    <row r="32238" spans="7:7">
      <c r="G32238" s="14"/>
    </row>
    <row r="32239" spans="7:7">
      <c r="G32239" s="14"/>
    </row>
    <row r="32240" spans="7:7">
      <c r="G32240" s="14"/>
    </row>
    <row r="32241" spans="7:7">
      <c r="G32241" s="14"/>
    </row>
    <row r="32242" spans="7:7">
      <c r="G32242" s="14"/>
    </row>
    <row r="32243" spans="7:7">
      <c r="G32243" s="14"/>
    </row>
    <row r="32244" spans="7:7">
      <c r="G32244" s="14"/>
    </row>
    <row r="32245" spans="7:7">
      <c r="G32245" s="14"/>
    </row>
    <row r="32246" spans="7:7">
      <c r="G32246" s="14"/>
    </row>
    <row r="32247" spans="7:7">
      <c r="G32247" s="14"/>
    </row>
    <row r="32248" spans="7:7">
      <c r="G32248" s="14"/>
    </row>
    <row r="32249" spans="7:7">
      <c r="G32249" s="14"/>
    </row>
    <row r="32250" spans="7:7">
      <c r="G32250" s="14"/>
    </row>
    <row r="32251" spans="7:7">
      <c r="G32251" s="14"/>
    </row>
    <row r="32252" spans="7:7">
      <c r="G32252" s="14"/>
    </row>
    <row r="32253" spans="7:7">
      <c r="G32253" s="14"/>
    </row>
    <row r="32254" spans="7:7">
      <c r="G32254" s="14"/>
    </row>
    <row r="32255" spans="7:7">
      <c r="G32255" s="14"/>
    </row>
    <row r="32256" spans="7:7">
      <c r="G32256" s="14"/>
    </row>
    <row r="32257" spans="7:7">
      <c r="G32257" s="14"/>
    </row>
    <row r="32258" spans="7:7">
      <c r="G32258" s="14"/>
    </row>
    <row r="32259" spans="7:7">
      <c r="G32259" s="14"/>
    </row>
    <row r="32260" spans="7:7">
      <c r="G32260" s="14"/>
    </row>
    <row r="32261" spans="7:7">
      <c r="G32261" s="14"/>
    </row>
    <row r="32262" spans="7:7">
      <c r="G32262" s="14"/>
    </row>
    <row r="32263" spans="7:7">
      <c r="G32263" s="14"/>
    </row>
    <row r="32264" spans="7:7">
      <c r="G32264" s="14"/>
    </row>
    <row r="32265" spans="7:7">
      <c r="G32265" s="14"/>
    </row>
    <row r="32266" spans="7:7">
      <c r="G32266" s="14"/>
    </row>
    <row r="32267" spans="7:7">
      <c r="G32267" s="14"/>
    </row>
    <row r="32268" spans="7:7">
      <c r="G32268" s="14"/>
    </row>
    <row r="32269" spans="7:7">
      <c r="G32269" s="14"/>
    </row>
    <row r="32270" spans="7:7">
      <c r="G32270" s="14"/>
    </row>
    <row r="32271" spans="7:7">
      <c r="G32271" s="14"/>
    </row>
    <row r="32272" spans="7:7">
      <c r="G32272" s="14"/>
    </row>
    <row r="32273" spans="7:7">
      <c r="G32273" s="14"/>
    </row>
    <row r="32274" spans="7:7">
      <c r="G32274" s="14"/>
    </row>
    <row r="32275" spans="7:7">
      <c r="G32275" s="14"/>
    </row>
    <row r="32276" spans="7:7">
      <c r="G32276" s="14"/>
    </row>
    <row r="32277" spans="7:7">
      <c r="G32277" s="14"/>
    </row>
    <row r="32278" spans="7:7">
      <c r="G32278" s="14"/>
    </row>
    <row r="32279" spans="7:7">
      <c r="G32279" s="14"/>
    </row>
    <row r="32280" spans="7:7">
      <c r="G32280" s="14"/>
    </row>
    <row r="32281" spans="7:7">
      <c r="G32281" s="14"/>
    </row>
    <row r="32282" spans="7:7">
      <c r="G32282" s="14"/>
    </row>
    <row r="32283" spans="7:7">
      <c r="G32283" s="14"/>
    </row>
    <row r="32284" spans="7:7">
      <c r="G32284" s="14"/>
    </row>
    <row r="32285" spans="7:7">
      <c r="G32285" s="14"/>
    </row>
    <row r="32286" spans="7:7">
      <c r="G32286" s="14"/>
    </row>
    <row r="32287" spans="7:7">
      <c r="G32287" s="14"/>
    </row>
    <row r="32288" spans="7:7">
      <c r="G32288" s="14"/>
    </row>
    <row r="32289" spans="7:7">
      <c r="G32289" s="14"/>
    </row>
    <row r="32290" spans="7:7">
      <c r="G32290" s="14"/>
    </row>
    <row r="32291" spans="7:7">
      <c r="G32291" s="14"/>
    </row>
    <row r="32292" spans="7:7">
      <c r="G32292" s="14"/>
    </row>
    <row r="32293" spans="7:7">
      <c r="G32293" s="14"/>
    </row>
    <row r="32294" spans="7:7">
      <c r="G32294" s="14"/>
    </row>
    <row r="32295" spans="7:7">
      <c r="G32295" s="14"/>
    </row>
    <row r="32296" spans="7:7">
      <c r="G32296" s="14"/>
    </row>
    <row r="32297" spans="7:7">
      <c r="G32297" s="14"/>
    </row>
    <row r="32298" spans="7:7">
      <c r="G32298" s="14"/>
    </row>
    <row r="32299" spans="7:7">
      <c r="G32299" s="14"/>
    </row>
    <row r="32300" spans="7:7">
      <c r="G32300" s="14"/>
    </row>
    <row r="32301" spans="7:7">
      <c r="G32301" s="14"/>
    </row>
    <row r="32302" spans="7:7">
      <c r="G32302" s="14"/>
    </row>
    <row r="32303" spans="7:7">
      <c r="G32303" s="14"/>
    </row>
    <row r="32304" spans="7:7">
      <c r="G32304" s="14"/>
    </row>
    <row r="32305" spans="7:7">
      <c r="G32305" s="14"/>
    </row>
    <row r="32306" spans="7:7">
      <c r="G32306" s="14"/>
    </row>
    <row r="32307" spans="7:7">
      <c r="G32307" s="14"/>
    </row>
    <row r="32308" spans="7:7">
      <c r="G32308" s="14"/>
    </row>
    <row r="32309" spans="7:7">
      <c r="G32309" s="14"/>
    </row>
    <row r="32310" spans="7:7">
      <c r="G32310" s="14"/>
    </row>
    <row r="32311" spans="7:7">
      <c r="G32311" s="14"/>
    </row>
    <row r="32312" spans="7:7">
      <c r="G32312" s="14"/>
    </row>
    <row r="32313" spans="7:7">
      <c r="G32313" s="14"/>
    </row>
    <row r="32314" spans="7:7">
      <c r="G32314" s="14"/>
    </row>
    <row r="32315" spans="7:7">
      <c r="G32315" s="14"/>
    </row>
    <row r="32316" spans="7:7">
      <c r="G32316" s="14"/>
    </row>
    <row r="32317" spans="7:7">
      <c r="G32317" s="14"/>
    </row>
    <row r="32318" spans="7:7">
      <c r="G32318" s="14"/>
    </row>
    <row r="32319" spans="7:7">
      <c r="G32319" s="14"/>
    </row>
    <row r="32320" spans="7:7">
      <c r="G32320" s="14"/>
    </row>
    <row r="32321" spans="7:7">
      <c r="G32321" s="14"/>
    </row>
    <row r="32322" spans="7:7">
      <c r="G32322" s="14"/>
    </row>
    <row r="32323" spans="7:7">
      <c r="G32323" s="14"/>
    </row>
    <row r="32324" spans="7:7">
      <c r="G32324" s="14"/>
    </row>
    <row r="32325" spans="7:7">
      <c r="G32325" s="14"/>
    </row>
    <row r="32326" spans="7:7">
      <c r="G32326" s="14"/>
    </row>
    <row r="32327" spans="7:7">
      <c r="G32327" s="14"/>
    </row>
    <row r="32328" spans="7:7">
      <c r="G32328" s="14"/>
    </row>
    <row r="32329" spans="7:7">
      <c r="G32329" s="14"/>
    </row>
    <row r="32330" spans="7:7">
      <c r="G32330" s="14"/>
    </row>
    <row r="32331" spans="7:7">
      <c r="G32331" s="14"/>
    </row>
    <row r="32332" spans="7:7">
      <c r="G32332" s="14"/>
    </row>
    <row r="32333" spans="7:7">
      <c r="G32333" s="14"/>
    </row>
    <row r="32334" spans="7:7">
      <c r="G32334" s="14"/>
    </row>
    <row r="32335" spans="7:7">
      <c r="G32335" s="14"/>
    </row>
    <row r="32336" spans="7:7">
      <c r="G32336" s="14"/>
    </row>
    <row r="32337" spans="7:7">
      <c r="G32337" s="14"/>
    </row>
    <row r="32338" spans="7:7">
      <c r="G32338" s="14"/>
    </row>
    <row r="32339" spans="7:7">
      <c r="G32339" s="14"/>
    </row>
    <row r="32340" spans="7:7">
      <c r="G32340" s="14"/>
    </row>
    <row r="32341" spans="7:7">
      <c r="G32341" s="14"/>
    </row>
    <row r="32342" spans="7:7">
      <c r="G32342" s="14"/>
    </row>
    <row r="32343" spans="7:7">
      <c r="G32343" s="14"/>
    </row>
    <row r="32344" spans="7:7">
      <c r="G32344" s="14"/>
    </row>
    <row r="32345" spans="7:7">
      <c r="G32345" s="14"/>
    </row>
    <row r="32346" spans="7:7">
      <c r="G32346" s="14"/>
    </row>
    <row r="32347" spans="7:7">
      <c r="G32347" s="14"/>
    </row>
    <row r="32348" spans="7:7">
      <c r="G32348" s="14"/>
    </row>
    <row r="32349" spans="7:7">
      <c r="G32349" s="14"/>
    </row>
    <row r="32350" spans="7:7">
      <c r="G32350" s="14"/>
    </row>
    <row r="32351" spans="7:7">
      <c r="G32351" s="14"/>
    </row>
    <row r="32352" spans="7:7">
      <c r="G32352" s="14"/>
    </row>
    <row r="32353" spans="7:7">
      <c r="G32353" s="14"/>
    </row>
    <row r="32354" spans="7:7">
      <c r="G32354" s="14"/>
    </row>
    <row r="32355" spans="7:7">
      <c r="G32355" s="14"/>
    </row>
    <row r="32356" spans="7:7">
      <c r="G32356" s="14"/>
    </row>
    <row r="32357" spans="7:7">
      <c r="G32357" s="14"/>
    </row>
    <row r="32358" spans="7:7">
      <c r="G32358" s="14"/>
    </row>
    <row r="32359" spans="7:7">
      <c r="G32359" s="14"/>
    </row>
    <row r="32360" spans="7:7">
      <c r="G32360" s="14"/>
    </row>
    <row r="32361" spans="7:7">
      <c r="G32361" s="14"/>
    </row>
    <row r="32362" spans="7:7">
      <c r="G32362" s="14"/>
    </row>
    <row r="32363" spans="7:7">
      <c r="G32363" s="14"/>
    </row>
    <row r="32364" spans="7:7">
      <c r="G32364" s="14"/>
    </row>
    <row r="32365" spans="7:7">
      <c r="G32365" s="14"/>
    </row>
    <row r="32366" spans="7:7">
      <c r="G32366" s="14"/>
    </row>
    <row r="32367" spans="7:7">
      <c r="G32367" s="14"/>
    </row>
    <row r="32368" spans="7:7">
      <c r="G32368" s="14"/>
    </row>
    <row r="32369" spans="7:7">
      <c r="G32369" s="14"/>
    </row>
    <row r="32370" spans="7:7">
      <c r="G32370" s="14"/>
    </row>
    <row r="32371" spans="7:7">
      <c r="G32371" s="14"/>
    </row>
    <row r="32372" spans="7:7">
      <c r="G32372" s="14"/>
    </row>
    <row r="32373" spans="7:7">
      <c r="G32373" s="14"/>
    </row>
    <row r="32374" spans="7:7">
      <c r="G32374" s="14"/>
    </row>
    <row r="32375" spans="7:7">
      <c r="G32375" s="14"/>
    </row>
    <row r="32376" spans="7:7">
      <c r="G32376" s="14"/>
    </row>
    <row r="32377" spans="7:7">
      <c r="G32377" s="14"/>
    </row>
    <row r="32378" spans="7:7">
      <c r="G32378" s="14"/>
    </row>
    <row r="32379" spans="7:7">
      <c r="G32379" s="14"/>
    </row>
    <row r="32380" spans="7:7">
      <c r="G32380" s="14"/>
    </row>
    <row r="32381" spans="7:7">
      <c r="G32381" s="14"/>
    </row>
    <row r="32382" spans="7:7">
      <c r="G32382" s="14"/>
    </row>
    <row r="32383" spans="7:7">
      <c r="G32383" s="14"/>
    </row>
    <row r="32384" spans="7:7">
      <c r="G32384" s="14"/>
    </row>
    <row r="32385" spans="7:7">
      <c r="G32385" s="14"/>
    </row>
    <row r="32386" spans="7:7">
      <c r="G32386" s="14"/>
    </row>
    <row r="32387" spans="7:7">
      <c r="G32387" s="14"/>
    </row>
    <row r="32388" spans="7:7">
      <c r="G32388" s="14"/>
    </row>
    <row r="32389" spans="7:7">
      <c r="G32389" s="14"/>
    </row>
    <row r="32390" spans="7:7">
      <c r="G32390" s="14"/>
    </row>
    <row r="32391" spans="7:7">
      <c r="G32391" s="14"/>
    </row>
    <row r="32392" spans="7:7">
      <c r="G32392" s="14"/>
    </row>
    <row r="32393" spans="7:7">
      <c r="G32393" s="14"/>
    </row>
    <row r="32394" spans="7:7">
      <c r="G32394" s="14"/>
    </row>
    <row r="32395" spans="7:7">
      <c r="G32395" s="14"/>
    </row>
    <row r="32396" spans="7:7">
      <c r="G32396" s="14"/>
    </row>
    <row r="32397" spans="7:7">
      <c r="G32397" s="14"/>
    </row>
    <row r="32398" spans="7:7">
      <c r="G32398" s="14"/>
    </row>
    <row r="32399" spans="7:7">
      <c r="G32399" s="14"/>
    </row>
    <row r="32400" spans="7:7">
      <c r="G32400" s="14"/>
    </row>
    <row r="32401" spans="7:7">
      <c r="G32401" s="14"/>
    </row>
    <row r="32402" spans="7:7">
      <c r="G32402" s="14"/>
    </row>
    <row r="32403" spans="7:7">
      <c r="G32403" s="14"/>
    </row>
    <row r="32404" spans="7:7">
      <c r="G32404" s="14"/>
    </row>
    <row r="32405" spans="7:7">
      <c r="G32405" s="14"/>
    </row>
    <row r="32406" spans="7:7">
      <c r="G32406" s="14"/>
    </row>
    <row r="32407" spans="7:7">
      <c r="G32407" s="14"/>
    </row>
    <row r="32408" spans="7:7">
      <c r="G32408" s="14"/>
    </row>
    <row r="32409" spans="7:7">
      <c r="G32409" s="14"/>
    </row>
    <row r="32410" spans="7:7">
      <c r="G32410" s="14"/>
    </row>
    <row r="32411" spans="7:7">
      <c r="G32411" s="14"/>
    </row>
    <row r="32412" spans="7:7">
      <c r="G32412" s="14"/>
    </row>
    <row r="32413" spans="7:7">
      <c r="G32413" s="14"/>
    </row>
    <row r="32414" spans="7:7">
      <c r="G32414" s="14"/>
    </row>
    <row r="32415" spans="7:7">
      <c r="G32415" s="14"/>
    </row>
    <row r="32416" spans="7:7">
      <c r="G32416" s="14"/>
    </row>
    <row r="32417" spans="7:7">
      <c r="G32417" s="14"/>
    </row>
    <row r="32418" spans="7:7">
      <c r="G32418" s="14"/>
    </row>
    <row r="32419" spans="7:7">
      <c r="G32419" s="14"/>
    </row>
    <row r="32420" spans="7:7">
      <c r="G32420" s="14"/>
    </row>
    <row r="32421" spans="7:7">
      <c r="G32421" s="14"/>
    </row>
    <row r="32422" spans="7:7">
      <c r="G32422" s="14"/>
    </row>
    <row r="32423" spans="7:7">
      <c r="G32423" s="14"/>
    </row>
    <row r="32424" spans="7:7">
      <c r="G32424" s="14"/>
    </row>
    <row r="32425" spans="7:7">
      <c r="G32425" s="14"/>
    </row>
    <row r="32426" spans="7:7">
      <c r="G32426" s="14"/>
    </row>
    <row r="32427" spans="7:7">
      <c r="G32427" s="14"/>
    </row>
    <row r="32428" spans="7:7">
      <c r="G32428" s="14"/>
    </row>
    <row r="32429" spans="7:7">
      <c r="G32429" s="14"/>
    </row>
    <row r="32430" spans="7:7">
      <c r="G32430" s="14"/>
    </row>
    <row r="32431" spans="7:7">
      <c r="G32431" s="14"/>
    </row>
    <row r="32432" spans="7:7">
      <c r="G32432" s="14"/>
    </row>
    <row r="32433" spans="7:7">
      <c r="G32433" s="14"/>
    </row>
    <row r="32434" spans="7:7">
      <c r="G32434" s="14"/>
    </row>
    <row r="32435" spans="7:7">
      <c r="G32435" s="14"/>
    </row>
    <row r="32436" spans="7:7">
      <c r="G32436" s="14"/>
    </row>
    <row r="32437" spans="7:7">
      <c r="G32437" s="14"/>
    </row>
    <row r="32438" spans="7:7">
      <c r="G32438" s="14"/>
    </row>
    <row r="32439" spans="7:7">
      <c r="G32439" s="14"/>
    </row>
    <row r="32440" spans="7:7">
      <c r="G32440" s="14"/>
    </row>
    <row r="32441" spans="7:7">
      <c r="G32441" s="14"/>
    </row>
    <row r="32442" spans="7:7">
      <c r="G32442" s="14"/>
    </row>
    <row r="32443" spans="7:7">
      <c r="G32443" s="14"/>
    </row>
    <row r="32444" spans="7:7">
      <c r="G32444" s="14"/>
    </row>
    <row r="32445" spans="7:7">
      <c r="G32445" s="14"/>
    </row>
    <row r="32446" spans="7:7">
      <c r="G32446" s="14"/>
    </row>
    <row r="32447" spans="7:7">
      <c r="G32447" s="14"/>
    </row>
    <row r="32448" spans="7:7">
      <c r="G32448" s="14"/>
    </row>
    <row r="32449" spans="7:7">
      <c r="G32449" s="14"/>
    </row>
    <row r="32450" spans="7:7">
      <c r="G32450" s="14"/>
    </row>
    <row r="32451" spans="7:7">
      <c r="G32451" s="14"/>
    </row>
    <row r="32452" spans="7:7">
      <c r="G32452" s="14"/>
    </row>
    <row r="32453" spans="7:7">
      <c r="G32453" s="14"/>
    </row>
    <row r="32454" spans="7:7">
      <c r="G32454" s="14"/>
    </row>
    <row r="32455" spans="7:7">
      <c r="G32455" s="14"/>
    </row>
    <row r="32456" spans="7:7">
      <c r="G32456" s="14"/>
    </row>
    <row r="32457" spans="7:7">
      <c r="G32457" s="14"/>
    </row>
    <row r="32458" spans="7:7">
      <c r="G32458" s="14"/>
    </row>
    <row r="32459" spans="7:7">
      <c r="G32459" s="14"/>
    </row>
    <row r="32460" spans="7:7">
      <c r="G32460" s="14"/>
    </row>
    <row r="32461" spans="7:7">
      <c r="G32461" s="14"/>
    </row>
    <row r="32462" spans="7:7">
      <c r="G32462" s="14"/>
    </row>
    <row r="32463" spans="7:7">
      <c r="G32463" s="14"/>
    </row>
    <row r="32464" spans="7:7">
      <c r="G32464" s="14"/>
    </row>
    <row r="32465" spans="7:7">
      <c r="G32465" s="14"/>
    </row>
    <row r="32466" spans="7:7">
      <c r="G32466" s="14"/>
    </row>
    <row r="32467" spans="7:7">
      <c r="G32467" s="14"/>
    </row>
    <row r="32468" spans="7:7">
      <c r="G32468" s="14"/>
    </row>
    <row r="32469" spans="7:7">
      <c r="G32469" s="14"/>
    </row>
    <row r="32470" spans="7:7">
      <c r="G32470" s="14"/>
    </row>
    <row r="32471" spans="7:7">
      <c r="G32471" s="14"/>
    </row>
    <row r="32472" spans="7:7">
      <c r="G32472" s="14"/>
    </row>
    <row r="32473" spans="7:7">
      <c r="G32473" s="14"/>
    </row>
    <row r="32474" spans="7:7">
      <c r="G32474" s="14"/>
    </row>
    <row r="32475" spans="7:7">
      <c r="G32475" s="14"/>
    </row>
    <row r="32476" spans="7:7">
      <c r="G32476" s="14"/>
    </row>
    <row r="32477" spans="7:7">
      <c r="G32477" s="14"/>
    </row>
    <row r="32478" spans="7:7">
      <c r="G32478" s="14"/>
    </row>
    <row r="32479" spans="7:7">
      <c r="G32479" s="14"/>
    </row>
    <row r="32480" spans="7:7">
      <c r="G32480" s="14"/>
    </row>
    <row r="32481" spans="7:7">
      <c r="G32481" s="14"/>
    </row>
    <row r="32482" spans="7:7">
      <c r="G32482" s="14"/>
    </row>
    <row r="32483" spans="7:7">
      <c r="G32483" s="14"/>
    </row>
    <row r="32484" spans="7:7">
      <c r="G32484" s="14"/>
    </row>
    <row r="32485" spans="7:7">
      <c r="G32485" s="14"/>
    </row>
    <row r="32486" spans="7:7">
      <c r="G32486" s="14"/>
    </row>
    <row r="32487" spans="7:7">
      <c r="G32487" s="14"/>
    </row>
    <row r="32488" spans="7:7">
      <c r="G32488" s="14"/>
    </row>
    <row r="32489" spans="7:7">
      <c r="G32489" s="14"/>
    </row>
    <row r="32490" spans="7:7">
      <c r="G32490" s="14"/>
    </row>
    <row r="32491" spans="7:7">
      <c r="G32491" s="14"/>
    </row>
    <row r="32492" spans="7:7">
      <c r="G32492" s="14"/>
    </row>
    <row r="32493" spans="7:7">
      <c r="G32493" s="14"/>
    </row>
    <row r="32494" spans="7:7">
      <c r="G32494" s="14"/>
    </row>
    <row r="32495" spans="7:7">
      <c r="G32495" s="14"/>
    </row>
    <row r="32496" spans="7:7">
      <c r="G32496" s="14"/>
    </row>
    <row r="32497" spans="7:7">
      <c r="G32497" s="14"/>
    </row>
    <row r="32498" spans="7:7">
      <c r="G32498" s="14"/>
    </row>
    <row r="32499" spans="7:7">
      <c r="G32499" s="14"/>
    </row>
    <row r="32500" spans="7:7">
      <c r="G32500" s="14"/>
    </row>
    <row r="32501" spans="7:7">
      <c r="G32501" s="14"/>
    </row>
    <row r="32502" spans="7:7">
      <c r="G32502" s="14"/>
    </row>
    <row r="32503" spans="7:7">
      <c r="G32503" s="14"/>
    </row>
    <row r="32504" spans="7:7">
      <c r="G32504" s="14"/>
    </row>
    <row r="32505" spans="7:7">
      <c r="G32505" s="14"/>
    </row>
    <row r="32506" spans="7:7">
      <c r="G32506" s="14"/>
    </row>
    <row r="32507" spans="7:7">
      <c r="G32507" s="14"/>
    </row>
    <row r="32508" spans="7:7">
      <c r="G32508" s="14"/>
    </row>
    <row r="32509" spans="7:7">
      <c r="G32509" s="14"/>
    </row>
    <row r="32510" spans="7:7">
      <c r="G32510" s="14"/>
    </row>
    <row r="32511" spans="7:7">
      <c r="G32511" s="14"/>
    </row>
    <row r="32512" spans="7:7">
      <c r="G32512" s="14"/>
    </row>
    <row r="32513" spans="7:7">
      <c r="G32513" s="14"/>
    </row>
    <row r="32514" spans="7:7">
      <c r="G32514" s="14"/>
    </row>
    <row r="32515" spans="7:7">
      <c r="G32515" s="14"/>
    </row>
    <row r="32516" spans="7:7">
      <c r="G32516" s="14"/>
    </row>
    <row r="32517" spans="7:7">
      <c r="G32517" s="14"/>
    </row>
    <row r="32518" spans="7:7">
      <c r="G32518" s="14"/>
    </row>
    <row r="32519" spans="7:7">
      <c r="G32519" s="14"/>
    </row>
    <row r="32520" spans="7:7">
      <c r="G32520" s="14"/>
    </row>
    <row r="32521" spans="7:7">
      <c r="G32521" s="14"/>
    </row>
    <row r="32522" spans="7:7">
      <c r="G32522" s="14"/>
    </row>
    <row r="32523" spans="7:7">
      <c r="G32523" s="14"/>
    </row>
    <row r="32524" spans="7:7">
      <c r="G32524" s="14"/>
    </row>
    <row r="32525" spans="7:7">
      <c r="G32525" s="14"/>
    </row>
    <row r="32526" spans="7:7">
      <c r="G32526" s="14"/>
    </row>
    <row r="32527" spans="7:7">
      <c r="G32527" s="14"/>
    </row>
    <row r="32528" spans="7:7">
      <c r="G32528" s="14"/>
    </row>
    <row r="32529" spans="7:7">
      <c r="G32529" s="14"/>
    </row>
    <row r="32530" spans="7:7">
      <c r="G32530" s="14"/>
    </row>
    <row r="32531" spans="7:7">
      <c r="G32531" s="14"/>
    </row>
    <row r="32532" spans="7:7">
      <c r="G32532" s="14"/>
    </row>
    <row r="32533" spans="7:7">
      <c r="G32533" s="14"/>
    </row>
    <row r="32534" spans="7:7">
      <c r="G32534" s="14"/>
    </row>
    <row r="32535" spans="7:7">
      <c r="G32535" s="14"/>
    </row>
    <row r="32536" spans="7:7">
      <c r="G32536" s="14"/>
    </row>
    <row r="32537" spans="7:7">
      <c r="G32537" s="14"/>
    </row>
    <row r="32538" spans="7:7">
      <c r="G32538" s="14"/>
    </row>
    <row r="32539" spans="7:7">
      <c r="G32539" s="14"/>
    </row>
    <row r="32540" spans="7:7">
      <c r="G32540" s="14"/>
    </row>
    <row r="32541" spans="7:7">
      <c r="G32541" s="14"/>
    </row>
    <row r="32542" spans="7:7">
      <c r="G32542" s="14"/>
    </row>
    <row r="32543" spans="7:7">
      <c r="G32543" s="14"/>
    </row>
    <row r="32544" spans="7:7">
      <c r="G32544" s="14"/>
    </row>
    <row r="32545" spans="7:7">
      <c r="G32545" s="14"/>
    </row>
    <row r="32546" spans="7:7">
      <c r="G32546" s="14"/>
    </row>
    <row r="32547" spans="7:7">
      <c r="G32547" s="14"/>
    </row>
    <row r="32548" spans="7:7">
      <c r="G32548" s="14"/>
    </row>
    <row r="32549" spans="7:7">
      <c r="G32549" s="14"/>
    </row>
    <row r="32550" spans="7:7">
      <c r="G32550" s="14"/>
    </row>
    <row r="32551" spans="7:7">
      <c r="G32551" s="14"/>
    </row>
    <row r="32552" spans="7:7">
      <c r="G32552" s="14"/>
    </row>
    <row r="32553" spans="7:7">
      <c r="G32553" s="14"/>
    </row>
    <row r="32554" spans="7:7">
      <c r="G32554" s="14"/>
    </row>
    <row r="32555" spans="7:7">
      <c r="G32555" s="14"/>
    </row>
    <row r="32556" spans="7:7">
      <c r="G32556" s="14"/>
    </row>
    <row r="32557" spans="7:7">
      <c r="G32557" s="14"/>
    </row>
    <row r="32558" spans="7:7">
      <c r="G32558" s="14"/>
    </row>
    <row r="32559" spans="7:7">
      <c r="G32559" s="14"/>
    </row>
    <row r="32560" spans="7:7">
      <c r="G32560" s="14"/>
    </row>
    <row r="32561" spans="7:7">
      <c r="G32561" s="14"/>
    </row>
    <row r="32562" spans="7:7">
      <c r="G32562" s="14"/>
    </row>
    <row r="32563" spans="7:7">
      <c r="G32563" s="14"/>
    </row>
    <row r="32564" spans="7:7">
      <c r="G32564" s="14"/>
    </row>
    <row r="32565" spans="7:7">
      <c r="G32565" s="14"/>
    </row>
    <row r="32566" spans="7:7">
      <c r="G32566" s="14"/>
    </row>
    <row r="32567" spans="7:7">
      <c r="G32567" s="14"/>
    </row>
    <row r="32568" spans="7:7">
      <c r="G32568" s="14"/>
    </row>
    <row r="32569" spans="7:7">
      <c r="G32569" s="14"/>
    </row>
    <row r="32570" spans="7:7">
      <c r="G32570" s="14"/>
    </row>
    <row r="32571" spans="7:7">
      <c r="G32571" s="14"/>
    </row>
    <row r="32572" spans="7:7">
      <c r="G32572" s="14"/>
    </row>
    <row r="32573" spans="7:7">
      <c r="G32573" s="14"/>
    </row>
    <row r="32574" spans="7:7">
      <c r="G32574" s="14"/>
    </row>
    <row r="32575" spans="7:7">
      <c r="G32575" s="14"/>
    </row>
    <row r="32576" spans="7:7">
      <c r="G32576" s="14"/>
    </row>
    <row r="32577" spans="7:7">
      <c r="G32577" s="14"/>
    </row>
    <row r="32578" spans="7:7">
      <c r="G32578" s="14"/>
    </row>
    <row r="32579" spans="7:7">
      <c r="G32579" s="14"/>
    </row>
    <row r="32580" spans="7:7">
      <c r="G32580" s="14"/>
    </row>
    <row r="32581" spans="7:7">
      <c r="G32581" s="14"/>
    </row>
    <row r="32582" spans="7:7">
      <c r="G32582" s="14"/>
    </row>
    <row r="32583" spans="7:7">
      <c r="G32583" s="14"/>
    </row>
    <row r="32584" spans="7:7">
      <c r="G32584" s="14"/>
    </row>
    <row r="32585" spans="7:7">
      <c r="G32585" s="14"/>
    </row>
    <row r="32586" spans="7:7">
      <c r="G32586" s="14"/>
    </row>
    <row r="32587" spans="7:7">
      <c r="G32587" s="14"/>
    </row>
    <row r="32588" spans="7:7">
      <c r="G32588" s="14"/>
    </row>
    <row r="32589" spans="7:7">
      <c r="G32589" s="14"/>
    </row>
    <row r="32590" spans="7:7">
      <c r="G32590" s="14"/>
    </row>
    <row r="32591" spans="7:7">
      <c r="G32591" s="14"/>
    </row>
    <row r="32592" spans="7:7">
      <c r="G32592" s="14"/>
    </row>
    <row r="32593" spans="7:7">
      <c r="G32593" s="14"/>
    </row>
    <row r="32594" spans="7:7">
      <c r="G32594" s="14"/>
    </row>
    <row r="32595" spans="7:7">
      <c r="G32595" s="14"/>
    </row>
    <row r="32596" spans="7:7">
      <c r="G32596" s="14"/>
    </row>
    <row r="32597" spans="7:7">
      <c r="G32597" s="14"/>
    </row>
    <row r="32598" spans="7:7">
      <c r="G32598" s="14"/>
    </row>
    <row r="32599" spans="7:7">
      <c r="G32599" s="14"/>
    </row>
    <row r="32600" spans="7:7">
      <c r="G32600" s="14"/>
    </row>
    <row r="32601" spans="7:7">
      <c r="G32601" s="14"/>
    </row>
    <row r="32602" spans="7:7">
      <c r="G32602" s="14"/>
    </row>
    <row r="32603" spans="7:7">
      <c r="G32603" s="14"/>
    </row>
    <row r="32604" spans="7:7">
      <c r="G32604" s="14"/>
    </row>
    <row r="32605" spans="7:7">
      <c r="G32605" s="14"/>
    </row>
    <row r="32606" spans="7:7">
      <c r="G32606" s="14"/>
    </row>
    <row r="32607" spans="7:7">
      <c r="G32607" s="14"/>
    </row>
    <row r="32608" spans="7:7">
      <c r="G32608" s="14"/>
    </row>
    <row r="32609" spans="7:7">
      <c r="G32609" s="14"/>
    </row>
    <row r="32610" spans="7:7">
      <c r="G32610" s="14"/>
    </row>
    <row r="32611" spans="7:7">
      <c r="G32611" s="14"/>
    </row>
    <row r="32612" spans="7:7">
      <c r="G32612" s="14"/>
    </row>
    <row r="32613" spans="7:7">
      <c r="G32613" s="14"/>
    </row>
    <row r="32614" spans="7:7">
      <c r="G32614" s="14"/>
    </row>
    <row r="32615" spans="7:7">
      <c r="G32615" s="14"/>
    </row>
    <row r="32616" spans="7:7">
      <c r="G32616" s="14"/>
    </row>
    <row r="32617" spans="7:7">
      <c r="G32617" s="14"/>
    </row>
    <row r="32618" spans="7:7">
      <c r="G32618" s="14"/>
    </row>
    <row r="32619" spans="7:7">
      <c r="G32619" s="14"/>
    </row>
    <row r="32620" spans="7:7">
      <c r="G32620" s="14"/>
    </row>
    <row r="32621" spans="7:7">
      <c r="G32621" s="14"/>
    </row>
    <row r="32622" spans="7:7">
      <c r="G32622" s="14"/>
    </row>
    <row r="32623" spans="7:7">
      <c r="G32623" s="14"/>
    </row>
    <row r="32624" spans="7:7">
      <c r="G32624" s="14"/>
    </row>
    <row r="32625" spans="7:7">
      <c r="G32625" s="14"/>
    </row>
    <row r="32626" spans="7:7">
      <c r="G32626" s="14"/>
    </row>
    <row r="32627" spans="7:7">
      <c r="G32627" s="14"/>
    </row>
    <row r="32628" spans="7:7">
      <c r="G32628" s="14"/>
    </row>
    <row r="32629" spans="7:7">
      <c r="G32629" s="14"/>
    </row>
    <row r="32630" spans="7:7">
      <c r="G32630" s="14"/>
    </row>
    <row r="32631" spans="7:7">
      <c r="G32631" s="14"/>
    </row>
    <row r="32632" spans="7:7">
      <c r="G32632" s="14"/>
    </row>
    <row r="32633" spans="7:7">
      <c r="G32633" s="14"/>
    </row>
    <row r="32634" spans="7:7">
      <c r="G32634" s="14"/>
    </row>
    <row r="32635" spans="7:7">
      <c r="G32635" s="14"/>
    </row>
    <row r="32636" spans="7:7">
      <c r="G32636" s="14"/>
    </row>
    <row r="32637" spans="7:7">
      <c r="G32637" s="14"/>
    </row>
    <row r="32638" spans="7:7">
      <c r="G32638" s="14"/>
    </row>
    <row r="32639" spans="7:7">
      <c r="G32639" s="14"/>
    </row>
    <row r="32640" spans="7:7">
      <c r="G32640" s="14"/>
    </row>
    <row r="32641" spans="7:7">
      <c r="G32641" s="14"/>
    </row>
    <row r="32642" spans="7:7">
      <c r="G32642" s="14"/>
    </row>
    <row r="32643" spans="7:7">
      <c r="G32643" s="14"/>
    </row>
    <row r="32644" spans="7:7">
      <c r="G32644" s="14"/>
    </row>
    <row r="32645" spans="7:7">
      <c r="G32645" s="14"/>
    </row>
    <row r="32646" spans="7:7">
      <c r="G32646" s="14"/>
    </row>
    <row r="32647" spans="7:7">
      <c r="G32647" s="14"/>
    </row>
    <row r="32648" spans="7:7">
      <c r="G32648" s="14"/>
    </row>
    <row r="32649" spans="7:7">
      <c r="G32649" s="14"/>
    </row>
    <row r="32650" spans="7:7">
      <c r="G32650" s="14"/>
    </row>
    <row r="32651" spans="7:7">
      <c r="G32651" s="14"/>
    </row>
    <row r="32652" spans="7:7">
      <c r="G32652" s="14"/>
    </row>
    <row r="32653" spans="7:7">
      <c r="G32653" s="14"/>
    </row>
    <row r="32654" spans="7:7">
      <c r="G32654" s="14"/>
    </row>
    <row r="32655" spans="7:7">
      <c r="G32655" s="14"/>
    </row>
    <row r="32656" spans="7:7">
      <c r="G32656" s="14"/>
    </row>
    <row r="32657" spans="7:7">
      <c r="G32657" s="14"/>
    </row>
    <row r="32658" spans="7:7">
      <c r="G32658" s="14"/>
    </row>
    <row r="32659" spans="7:7">
      <c r="G32659" s="14"/>
    </row>
    <row r="32660" spans="7:7">
      <c r="G32660" s="14"/>
    </row>
    <row r="32661" spans="7:7">
      <c r="G32661" s="14"/>
    </row>
    <row r="32662" spans="7:7">
      <c r="G32662" s="14"/>
    </row>
    <row r="32663" spans="7:7">
      <c r="G32663" s="14"/>
    </row>
    <row r="32664" spans="7:7">
      <c r="G32664" s="14"/>
    </row>
    <row r="32665" spans="7:7">
      <c r="G32665" s="14"/>
    </row>
    <row r="32666" spans="7:7">
      <c r="G32666" s="14"/>
    </row>
    <row r="32667" spans="7:7">
      <c r="G32667" s="14"/>
    </row>
    <row r="32668" spans="7:7">
      <c r="G32668" s="14"/>
    </row>
    <row r="32669" spans="7:7">
      <c r="G32669" s="14"/>
    </row>
    <row r="32670" spans="7:7">
      <c r="G32670" s="14"/>
    </row>
    <row r="32671" spans="7:7">
      <c r="G32671" s="14"/>
    </row>
    <row r="32672" spans="7:7">
      <c r="G32672" s="14"/>
    </row>
    <row r="32673" spans="7:7">
      <c r="G32673" s="14"/>
    </row>
    <row r="32674" spans="7:7">
      <c r="G32674" s="14"/>
    </row>
    <row r="32675" spans="7:7">
      <c r="G32675" s="14"/>
    </row>
    <row r="32676" spans="7:7">
      <c r="G32676" s="14"/>
    </row>
    <row r="32677" spans="7:7">
      <c r="G32677" s="14"/>
    </row>
    <row r="32678" spans="7:7">
      <c r="G32678" s="14"/>
    </row>
    <row r="32679" spans="7:7">
      <c r="G32679" s="14"/>
    </row>
    <row r="32680" spans="7:7">
      <c r="G32680" s="14"/>
    </row>
    <row r="32681" spans="7:7">
      <c r="G32681" s="14"/>
    </row>
    <row r="32682" spans="7:7">
      <c r="G32682" s="14"/>
    </row>
    <row r="32683" spans="7:7">
      <c r="G32683" s="14"/>
    </row>
    <row r="32684" spans="7:7">
      <c r="G32684" s="14"/>
    </row>
    <row r="32685" spans="7:7">
      <c r="G32685" s="14"/>
    </row>
    <row r="32686" spans="7:7">
      <c r="G32686" s="14"/>
    </row>
    <row r="32687" spans="7:7">
      <c r="G32687" s="14"/>
    </row>
    <row r="32688" spans="7:7">
      <c r="G32688" s="14"/>
    </row>
    <row r="32689" spans="7:7">
      <c r="G32689" s="14"/>
    </row>
    <row r="32690" spans="7:7">
      <c r="G32690" s="14"/>
    </row>
    <row r="32691" spans="7:7">
      <c r="G32691" s="14"/>
    </row>
    <row r="32692" spans="7:7">
      <c r="G32692" s="14"/>
    </row>
    <row r="32693" spans="7:7">
      <c r="G32693" s="14"/>
    </row>
    <row r="32694" spans="7:7">
      <c r="G32694" s="14"/>
    </row>
    <row r="32695" spans="7:7">
      <c r="G32695" s="14"/>
    </row>
    <row r="32696" spans="7:7">
      <c r="G32696" s="14"/>
    </row>
    <row r="32697" spans="7:7">
      <c r="G32697" s="14"/>
    </row>
    <row r="32698" spans="7:7">
      <c r="G32698" s="14"/>
    </row>
    <row r="32699" spans="7:7">
      <c r="G32699" s="14"/>
    </row>
    <row r="32700" spans="7:7">
      <c r="G32700" s="14"/>
    </row>
    <row r="32701" spans="7:7">
      <c r="G32701" s="14"/>
    </row>
    <row r="32702" spans="7:7">
      <c r="G32702" s="14"/>
    </row>
    <row r="32703" spans="7:7">
      <c r="G32703" s="14"/>
    </row>
    <row r="32704" spans="7:7">
      <c r="G32704" s="14"/>
    </row>
    <row r="32705" spans="7:7">
      <c r="G32705" s="14"/>
    </row>
    <row r="32706" spans="7:7">
      <c r="G32706" s="14"/>
    </row>
    <row r="32707" spans="7:7">
      <c r="G32707" s="14"/>
    </row>
    <row r="32708" spans="7:7">
      <c r="G32708" s="14"/>
    </row>
    <row r="32709" spans="7:7">
      <c r="G32709" s="14"/>
    </row>
    <row r="32710" spans="7:7">
      <c r="G32710" s="14"/>
    </row>
    <row r="32711" spans="7:7">
      <c r="G32711" s="14"/>
    </row>
    <row r="32712" spans="7:7">
      <c r="G32712" s="14"/>
    </row>
    <row r="32713" spans="7:7">
      <c r="G32713" s="14"/>
    </row>
    <row r="32714" spans="7:7">
      <c r="G32714" s="14"/>
    </row>
    <row r="32715" spans="7:7">
      <c r="G32715" s="14"/>
    </row>
    <row r="32716" spans="7:7">
      <c r="G32716" s="14"/>
    </row>
    <row r="32717" spans="7:7">
      <c r="G32717" s="14"/>
    </row>
    <row r="32718" spans="7:7">
      <c r="G32718" s="14"/>
    </row>
    <row r="32719" spans="7:7">
      <c r="G32719" s="14"/>
    </row>
    <row r="32720" spans="7:7">
      <c r="G32720" s="14"/>
    </row>
    <row r="32721" spans="7:7">
      <c r="G32721" s="14"/>
    </row>
    <row r="32722" spans="7:7">
      <c r="G32722" s="14"/>
    </row>
    <row r="32723" spans="7:7">
      <c r="G32723" s="14"/>
    </row>
    <row r="32724" spans="7:7">
      <c r="G32724" s="14"/>
    </row>
    <row r="32725" spans="7:7">
      <c r="G32725" s="14"/>
    </row>
    <row r="32726" spans="7:7">
      <c r="G32726" s="14"/>
    </row>
    <row r="32727" spans="7:7">
      <c r="G32727" s="14"/>
    </row>
    <row r="32728" spans="7:7">
      <c r="G32728" s="14"/>
    </row>
    <row r="32729" spans="7:7">
      <c r="G32729" s="14"/>
    </row>
    <row r="32730" spans="7:7">
      <c r="G32730" s="14"/>
    </row>
    <row r="32731" spans="7:7">
      <c r="G32731" s="14"/>
    </row>
    <row r="32732" spans="7:7">
      <c r="G32732" s="14"/>
    </row>
    <row r="32733" spans="7:7">
      <c r="G32733" s="14"/>
    </row>
    <row r="32734" spans="7:7">
      <c r="G32734" s="14"/>
    </row>
    <row r="32735" spans="7:7">
      <c r="G32735" s="14"/>
    </row>
    <row r="32736" spans="7:7">
      <c r="G32736" s="14"/>
    </row>
    <row r="32737" spans="7:7">
      <c r="G32737" s="14"/>
    </row>
    <row r="32738" spans="7:7">
      <c r="G32738" s="14"/>
    </row>
    <row r="32739" spans="7:7">
      <c r="G32739" s="14"/>
    </row>
    <row r="32740" spans="7:7">
      <c r="G32740" s="14"/>
    </row>
    <row r="32741" spans="7:7">
      <c r="G32741" s="14"/>
    </row>
    <row r="32742" spans="7:7">
      <c r="G32742" s="14"/>
    </row>
    <row r="32743" spans="7:7">
      <c r="G32743" s="14"/>
    </row>
    <row r="32744" spans="7:7">
      <c r="G32744" s="14"/>
    </row>
    <row r="32745" spans="7:7">
      <c r="G32745" s="14"/>
    </row>
    <row r="32746" spans="7:7">
      <c r="G32746" s="14"/>
    </row>
    <row r="32747" spans="7:7">
      <c r="G32747" s="14"/>
    </row>
    <row r="32748" spans="7:7">
      <c r="G32748" s="14"/>
    </row>
    <row r="32749" spans="7:7">
      <c r="G32749" s="14"/>
    </row>
    <row r="32750" spans="7:7">
      <c r="G32750" s="14"/>
    </row>
    <row r="32751" spans="7:7">
      <c r="G32751" s="14"/>
    </row>
    <row r="32752" spans="7:7">
      <c r="G32752" s="14"/>
    </row>
    <row r="32753" spans="7:7">
      <c r="G32753" s="14"/>
    </row>
    <row r="32754" spans="7:7">
      <c r="G32754" s="14"/>
    </row>
    <row r="32755" spans="7:7">
      <c r="G32755" s="14"/>
    </row>
    <row r="32756" spans="7:7">
      <c r="G32756" s="14"/>
    </row>
    <row r="32757" spans="7:7">
      <c r="G32757" s="14"/>
    </row>
    <row r="32758" spans="7:7">
      <c r="G32758" s="14"/>
    </row>
    <row r="32759" spans="7:7">
      <c r="G32759" s="14"/>
    </row>
    <row r="32760" spans="7:7">
      <c r="G32760" s="14"/>
    </row>
    <row r="32761" spans="7:7">
      <c r="G32761" s="14"/>
    </row>
    <row r="32762" spans="7:7">
      <c r="G32762" s="14"/>
    </row>
    <row r="32763" spans="7:7">
      <c r="G32763" s="14"/>
    </row>
    <row r="32764" spans="7:7">
      <c r="G32764" s="14"/>
    </row>
    <row r="32765" spans="7:7">
      <c r="G32765" s="14"/>
    </row>
    <row r="32766" spans="7:7">
      <c r="G32766" s="14"/>
    </row>
    <row r="32767" spans="7:7">
      <c r="G32767" s="14"/>
    </row>
    <row r="32768" spans="7:7">
      <c r="G32768" s="14"/>
    </row>
    <row r="32769" spans="7:7">
      <c r="G32769" s="14"/>
    </row>
    <row r="32770" spans="7:7">
      <c r="G32770" s="14"/>
    </row>
    <row r="32771" spans="7:7">
      <c r="G32771" s="14"/>
    </row>
    <row r="32772" spans="7:7">
      <c r="G32772" s="14"/>
    </row>
    <row r="32773" spans="7:7">
      <c r="G32773" s="14"/>
    </row>
    <row r="32774" spans="7:7">
      <c r="G32774" s="14"/>
    </row>
    <row r="32775" spans="7:7">
      <c r="G32775" s="14"/>
    </row>
    <row r="32776" spans="7:7">
      <c r="G32776" s="14"/>
    </row>
    <row r="32777" spans="7:7">
      <c r="G32777" s="14"/>
    </row>
    <row r="32778" spans="7:7">
      <c r="G32778" s="14"/>
    </row>
    <row r="32779" spans="7:7">
      <c r="G32779" s="14"/>
    </row>
    <row r="32780" spans="7:7">
      <c r="G32780" s="14"/>
    </row>
    <row r="32781" spans="7:7">
      <c r="G32781" s="14"/>
    </row>
    <row r="32782" spans="7:7">
      <c r="G32782" s="14"/>
    </row>
    <row r="32783" spans="7:7">
      <c r="G32783" s="14"/>
    </row>
    <row r="32784" spans="7:7">
      <c r="G32784" s="14"/>
    </row>
    <row r="32785" spans="7:7">
      <c r="G32785" s="14"/>
    </row>
    <row r="32786" spans="7:7">
      <c r="G32786" s="14"/>
    </row>
    <row r="32787" spans="7:7">
      <c r="G32787" s="14"/>
    </row>
    <row r="32788" spans="7:7">
      <c r="G32788" s="14"/>
    </row>
    <row r="32789" spans="7:7">
      <c r="G32789" s="14"/>
    </row>
    <row r="32790" spans="7:7">
      <c r="G32790" s="14"/>
    </row>
    <row r="32791" spans="7:7">
      <c r="G32791" s="14"/>
    </row>
    <row r="32792" spans="7:7">
      <c r="G32792" s="14"/>
    </row>
    <row r="32793" spans="7:7">
      <c r="G32793" s="14"/>
    </row>
    <row r="32794" spans="7:7">
      <c r="G32794" s="14"/>
    </row>
    <row r="32795" spans="7:7">
      <c r="G32795" s="14"/>
    </row>
    <row r="32796" spans="7:7">
      <c r="G32796" s="14"/>
    </row>
    <row r="32797" spans="7:7">
      <c r="G32797" s="14"/>
    </row>
    <row r="32798" spans="7:7">
      <c r="G32798" s="14"/>
    </row>
    <row r="32799" spans="7:7">
      <c r="G32799" s="14"/>
    </row>
    <row r="32800" spans="7:7">
      <c r="G32800" s="14"/>
    </row>
    <row r="32801" spans="7:7">
      <c r="G32801" s="14"/>
    </row>
    <row r="32802" spans="7:7">
      <c r="G32802" s="14"/>
    </row>
    <row r="32803" spans="7:7">
      <c r="G32803" s="14"/>
    </row>
    <row r="32804" spans="7:7">
      <c r="G32804" s="14"/>
    </row>
    <row r="32805" spans="7:7">
      <c r="G32805" s="14"/>
    </row>
    <row r="32806" spans="7:7">
      <c r="G32806" s="14"/>
    </row>
    <row r="32807" spans="7:7">
      <c r="G32807" s="14"/>
    </row>
    <row r="32808" spans="7:7">
      <c r="G32808" s="14"/>
    </row>
    <row r="32809" spans="7:7">
      <c r="G32809" s="14"/>
    </row>
    <row r="32810" spans="7:7">
      <c r="G32810" s="14"/>
    </row>
    <row r="32811" spans="7:7">
      <c r="G32811" s="14"/>
    </row>
    <row r="32812" spans="7:7">
      <c r="G32812" s="14"/>
    </row>
    <row r="32813" spans="7:7">
      <c r="G32813" s="14"/>
    </row>
    <row r="32814" spans="7:7">
      <c r="G32814" s="14"/>
    </row>
    <row r="32815" spans="7:7">
      <c r="G32815" s="14"/>
    </row>
    <row r="32816" spans="7:7">
      <c r="G32816" s="14"/>
    </row>
    <row r="32817" spans="7:7">
      <c r="G32817" s="14"/>
    </row>
    <row r="32818" spans="7:7">
      <c r="G32818" s="14"/>
    </row>
    <row r="32819" spans="7:7">
      <c r="G32819" s="14"/>
    </row>
    <row r="32820" spans="7:7">
      <c r="G32820" s="14"/>
    </row>
    <row r="32821" spans="7:7">
      <c r="G32821" s="14"/>
    </row>
    <row r="32822" spans="7:7">
      <c r="G32822" s="14"/>
    </row>
    <row r="32823" spans="7:7">
      <c r="G32823" s="14"/>
    </row>
    <row r="32824" spans="7:7">
      <c r="G32824" s="14"/>
    </row>
    <row r="32825" spans="7:7">
      <c r="G32825" s="14"/>
    </row>
    <row r="32826" spans="7:7">
      <c r="G32826" s="14"/>
    </row>
    <row r="32827" spans="7:7">
      <c r="G32827" s="14"/>
    </row>
    <row r="32828" spans="7:7">
      <c r="G32828" s="14"/>
    </row>
    <row r="32829" spans="7:7">
      <c r="G32829" s="14"/>
    </row>
    <row r="32830" spans="7:7">
      <c r="G32830" s="14"/>
    </row>
    <row r="32831" spans="7:7">
      <c r="G32831" s="14"/>
    </row>
    <row r="32832" spans="7:7">
      <c r="G32832" s="14"/>
    </row>
    <row r="32833" spans="7:7">
      <c r="G32833" s="14"/>
    </row>
    <row r="32834" spans="7:7">
      <c r="G32834" s="14"/>
    </row>
    <row r="32835" spans="7:7">
      <c r="G32835" s="14"/>
    </row>
    <row r="32836" spans="7:7">
      <c r="G32836" s="14"/>
    </row>
    <row r="32837" spans="7:7">
      <c r="G32837" s="14"/>
    </row>
    <row r="32838" spans="7:7">
      <c r="G32838" s="14"/>
    </row>
    <row r="32839" spans="7:7">
      <c r="G32839" s="14"/>
    </row>
    <row r="32840" spans="7:7">
      <c r="G32840" s="14"/>
    </row>
    <row r="32841" spans="7:7">
      <c r="G32841" s="14"/>
    </row>
    <row r="32842" spans="7:7">
      <c r="G32842" s="14"/>
    </row>
    <row r="32843" spans="7:7">
      <c r="G32843" s="14"/>
    </row>
    <row r="32844" spans="7:7">
      <c r="G32844" s="14"/>
    </row>
    <row r="32845" spans="7:7">
      <c r="G32845" s="14"/>
    </row>
    <row r="32846" spans="7:7">
      <c r="G32846" s="14"/>
    </row>
    <row r="32847" spans="7:7">
      <c r="G32847" s="14"/>
    </row>
    <row r="32848" spans="7:7">
      <c r="G32848" s="14"/>
    </row>
    <row r="32849" spans="7:7">
      <c r="G32849" s="14"/>
    </row>
    <row r="32850" spans="7:7">
      <c r="G32850" s="14"/>
    </row>
    <row r="32851" spans="7:7">
      <c r="G32851" s="14"/>
    </row>
    <row r="32852" spans="7:7">
      <c r="G32852" s="14"/>
    </row>
    <row r="32853" spans="7:7">
      <c r="G32853" s="14"/>
    </row>
    <row r="32854" spans="7:7">
      <c r="G32854" s="14"/>
    </row>
    <row r="32855" spans="7:7">
      <c r="G32855" s="14"/>
    </row>
    <row r="32856" spans="7:7">
      <c r="G32856" s="14"/>
    </row>
    <row r="32857" spans="7:7">
      <c r="G32857" s="14"/>
    </row>
    <row r="32858" spans="7:7">
      <c r="G32858" s="14"/>
    </row>
    <row r="32859" spans="7:7">
      <c r="G32859" s="14"/>
    </row>
    <row r="32860" spans="7:7">
      <c r="G32860" s="14"/>
    </row>
    <row r="32861" spans="7:7">
      <c r="G32861" s="14"/>
    </row>
    <row r="32862" spans="7:7">
      <c r="G32862" s="14"/>
    </row>
    <row r="32863" spans="7:7">
      <c r="G32863" s="14"/>
    </row>
    <row r="32864" spans="7:7">
      <c r="G32864" s="14"/>
    </row>
    <row r="32865" spans="7:7">
      <c r="G32865" s="14"/>
    </row>
    <row r="32866" spans="7:7">
      <c r="G32866" s="14"/>
    </row>
    <row r="32867" spans="7:7">
      <c r="G32867" s="14"/>
    </row>
    <row r="32868" spans="7:7">
      <c r="G32868" s="14"/>
    </row>
    <row r="32869" spans="7:7">
      <c r="G32869" s="14"/>
    </row>
    <row r="32870" spans="7:7">
      <c r="G32870" s="14"/>
    </row>
    <row r="32871" spans="7:7">
      <c r="G32871" s="14"/>
    </row>
    <row r="32872" spans="7:7">
      <c r="G32872" s="14"/>
    </row>
    <row r="32873" spans="7:7">
      <c r="G32873" s="14"/>
    </row>
    <row r="32874" spans="7:7">
      <c r="G32874" s="14"/>
    </row>
    <row r="32875" spans="7:7">
      <c r="G32875" s="14"/>
    </row>
    <row r="32876" spans="7:7">
      <c r="G32876" s="14"/>
    </row>
    <row r="32877" spans="7:7">
      <c r="G32877" s="14"/>
    </row>
    <row r="32878" spans="7:7">
      <c r="G32878" s="14"/>
    </row>
    <row r="32879" spans="7:7">
      <c r="G32879" s="14"/>
    </row>
    <row r="32880" spans="7:7">
      <c r="G32880" s="14"/>
    </row>
    <row r="32881" spans="7:7">
      <c r="G32881" s="14"/>
    </row>
    <row r="32882" spans="7:7">
      <c r="G32882" s="14"/>
    </row>
    <row r="32883" spans="7:7">
      <c r="G32883" s="14"/>
    </row>
    <row r="32884" spans="7:7">
      <c r="G32884" s="14"/>
    </row>
    <row r="32885" spans="7:7">
      <c r="G32885" s="14"/>
    </row>
    <row r="32886" spans="7:7">
      <c r="G32886" s="14"/>
    </row>
    <row r="32887" spans="7:7">
      <c r="G32887" s="14"/>
    </row>
    <row r="32888" spans="7:7">
      <c r="G32888" s="14"/>
    </row>
    <row r="32889" spans="7:7">
      <c r="G32889" s="14"/>
    </row>
    <row r="32890" spans="7:7">
      <c r="G32890" s="14"/>
    </row>
    <row r="32891" spans="7:7">
      <c r="G32891" s="14"/>
    </row>
    <row r="32892" spans="7:7">
      <c r="G32892" s="14"/>
    </row>
    <row r="32893" spans="7:7">
      <c r="G32893" s="14"/>
    </row>
    <row r="32894" spans="7:7">
      <c r="G32894" s="14"/>
    </row>
    <row r="32895" spans="7:7">
      <c r="G32895" s="14"/>
    </row>
    <row r="32896" spans="7:7">
      <c r="G32896" s="14"/>
    </row>
    <row r="32897" spans="7:7">
      <c r="G32897" s="14"/>
    </row>
    <row r="32898" spans="7:7">
      <c r="G32898" s="14"/>
    </row>
    <row r="32899" spans="7:7">
      <c r="G32899" s="14"/>
    </row>
    <row r="32900" spans="7:7">
      <c r="G32900" s="14"/>
    </row>
    <row r="32901" spans="7:7">
      <c r="G32901" s="14"/>
    </row>
    <row r="32902" spans="7:7">
      <c r="G32902" s="14"/>
    </row>
    <row r="32903" spans="7:7">
      <c r="G32903" s="14"/>
    </row>
    <row r="32904" spans="7:7">
      <c r="G32904" s="14"/>
    </row>
    <row r="32905" spans="7:7">
      <c r="G32905" s="14"/>
    </row>
    <row r="32906" spans="7:7">
      <c r="G32906" s="14"/>
    </row>
    <row r="32907" spans="7:7">
      <c r="G32907" s="14"/>
    </row>
    <row r="32908" spans="7:7">
      <c r="G32908" s="14"/>
    </row>
    <row r="32909" spans="7:7">
      <c r="G32909" s="14"/>
    </row>
    <row r="32910" spans="7:7">
      <c r="G32910" s="14"/>
    </row>
    <row r="32911" spans="7:7">
      <c r="G32911" s="14"/>
    </row>
    <row r="32912" spans="7:7">
      <c r="G32912" s="14"/>
    </row>
    <row r="32913" spans="7:7">
      <c r="G32913" s="14"/>
    </row>
    <row r="32914" spans="7:7">
      <c r="G32914" s="14"/>
    </row>
    <row r="32915" spans="7:7">
      <c r="G32915" s="14"/>
    </row>
    <row r="32916" spans="7:7">
      <c r="G32916" s="14"/>
    </row>
    <row r="32917" spans="7:7">
      <c r="G32917" s="14"/>
    </row>
    <row r="32918" spans="7:7">
      <c r="G32918" s="14"/>
    </row>
    <row r="32919" spans="7:7">
      <c r="G32919" s="14"/>
    </row>
    <row r="32920" spans="7:7">
      <c r="G32920" s="14"/>
    </row>
    <row r="32921" spans="7:7">
      <c r="G32921" s="14"/>
    </row>
    <row r="32922" spans="7:7">
      <c r="G32922" s="14"/>
    </row>
    <row r="32923" spans="7:7">
      <c r="G32923" s="14"/>
    </row>
    <row r="32924" spans="7:7">
      <c r="G32924" s="14"/>
    </row>
    <row r="32925" spans="7:7">
      <c r="G32925" s="14"/>
    </row>
    <row r="32926" spans="7:7">
      <c r="G32926" s="14"/>
    </row>
    <row r="32927" spans="7:7">
      <c r="G32927" s="14"/>
    </row>
    <row r="32928" spans="7:7">
      <c r="G32928" s="14"/>
    </row>
    <row r="32929" spans="7:7">
      <c r="G32929" s="14"/>
    </row>
    <row r="32930" spans="7:7">
      <c r="G32930" s="14"/>
    </row>
    <row r="32931" spans="7:7">
      <c r="G32931" s="14"/>
    </row>
    <row r="32932" spans="7:7">
      <c r="G32932" s="14"/>
    </row>
    <row r="32933" spans="7:7">
      <c r="G32933" s="14"/>
    </row>
    <row r="32934" spans="7:7">
      <c r="G32934" s="14"/>
    </row>
    <row r="32935" spans="7:7">
      <c r="G32935" s="14"/>
    </row>
    <row r="32936" spans="7:7">
      <c r="G32936" s="14"/>
    </row>
    <row r="32937" spans="7:7">
      <c r="G32937" s="14"/>
    </row>
    <row r="32938" spans="7:7">
      <c r="G32938" s="14"/>
    </row>
    <row r="32939" spans="7:7">
      <c r="G32939" s="14"/>
    </row>
    <row r="32940" spans="7:7">
      <c r="G32940" s="14"/>
    </row>
    <row r="32941" spans="7:7">
      <c r="G32941" s="14"/>
    </row>
    <row r="32942" spans="7:7">
      <c r="G32942" s="14"/>
    </row>
    <row r="32943" spans="7:7">
      <c r="G32943" s="14"/>
    </row>
    <row r="32944" spans="7:7">
      <c r="G32944" s="14"/>
    </row>
    <row r="32945" spans="7:7">
      <c r="G32945" s="14"/>
    </row>
    <row r="32946" spans="7:7">
      <c r="G32946" s="14"/>
    </row>
    <row r="32947" spans="7:7">
      <c r="G32947" s="14"/>
    </row>
    <row r="32948" spans="7:7">
      <c r="G32948" s="14"/>
    </row>
    <row r="32949" spans="7:7">
      <c r="G32949" s="14"/>
    </row>
    <row r="32950" spans="7:7">
      <c r="G32950" s="14"/>
    </row>
    <row r="32951" spans="7:7">
      <c r="G32951" s="14"/>
    </row>
    <row r="32952" spans="7:7">
      <c r="G32952" s="14"/>
    </row>
    <row r="32953" spans="7:7">
      <c r="G32953" s="14"/>
    </row>
    <row r="32954" spans="7:7">
      <c r="G32954" s="14"/>
    </row>
    <row r="32955" spans="7:7">
      <c r="G32955" s="14"/>
    </row>
    <row r="32956" spans="7:7">
      <c r="G32956" s="14"/>
    </row>
    <row r="32957" spans="7:7">
      <c r="G32957" s="14"/>
    </row>
    <row r="32958" spans="7:7">
      <c r="G32958" s="14"/>
    </row>
    <row r="32959" spans="7:7">
      <c r="G32959" s="14"/>
    </row>
    <row r="32960" spans="7:7">
      <c r="G32960" s="14"/>
    </row>
    <row r="32961" spans="7:7">
      <c r="G32961" s="14"/>
    </row>
    <row r="32962" spans="7:7">
      <c r="G32962" s="14"/>
    </row>
    <row r="32963" spans="7:7">
      <c r="G32963" s="14"/>
    </row>
    <row r="32964" spans="7:7">
      <c r="G32964" s="14"/>
    </row>
    <row r="32965" spans="7:7">
      <c r="G32965" s="14"/>
    </row>
    <row r="32966" spans="7:7">
      <c r="G32966" s="14"/>
    </row>
    <row r="32967" spans="7:7">
      <c r="G32967" s="14"/>
    </row>
    <row r="32968" spans="7:7">
      <c r="G32968" s="14"/>
    </row>
    <row r="32969" spans="7:7">
      <c r="G32969" s="14"/>
    </row>
    <row r="32970" spans="7:7">
      <c r="G32970" s="14"/>
    </row>
    <row r="32971" spans="7:7">
      <c r="G32971" s="14"/>
    </row>
    <row r="32972" spans="7:7">
      <c r="G32972" s="14"/>
    </row>
    <row r="32973" spans="7:7">
      <c r="G32973" s="14"/>
    </row>
    <row r="32974" spans="7:7">
      <c r="G32974" s="14"/>
    </row>
    <row r="32975" spans="7:7">
      <c r="G32975" s="14"/>
    </row>
    <row r="32976" spans="7:7">
      <c r="G32976" s="14"/>
    </row>
    <row r="32977" spans="7:7">
      <c r="G32977" s="14"/>
    </row>
    <row r="32978" spans="7:7">
      <c r="G32978" s="14"/>
    </row>
    <row r="32979" spans="7:7">
      <c r="G32979" s="14"/>
    </row>
    <row r="32980" spans="7:7">
      <c r="G32980" s="14"/>
    </row>
    <row r="32981" spans="7:7">
      <c r="G32981" s="14"/>
    </row>
    <row r="32982" spans="7:7">
      <c r="G32982" s="14"/>
    </row>
    <row r="32983" spans="7:7">
      <c r="G32983" s="14"/>
    </row>
    <row r="32984" spans="7:7">
      <c r="G32984" s="14"/>
    </row>
    <row r="32985" spans="7:7">
      <c r="G32985" s="14"/>
    </row>
    <row r="32986" spans="7:7">
      <c r="G32986" s="14"/>
    </row>
    <row r="32987" spans="7:7">
      <c r="G32987" s="14"/>
    </row>
    <row r="32988" spans="7:7">
      <c r="G32988" s="14"/>
    </row>
    <row r="32989" spans="7:7">
      <c r="G32989" s="14"/>
    </row>
    <row r="32990" spans="7:7">
      <c r="G32990" s="14"/>
    </row>
    <row r="32991" spans="7:7">
      <c r="G32991" s="14"/>
    </row>
    <row r="32992" spans="7:7">
      <c r="G32992" s="14"/>
    </row>
    <row r="32993" spans="7:7">
      <c r="G32993" s="14"/>
    </row>
    <row r="32994" spans="7:7">
      <c r="G32994" s="14"/>
    </row>
    <row r="32995" spans="7:7">
      <c r="G32995" s="14"/>
    </row>
    <row r="32996" spans="7:7">
      <c r="G32996" s="14"/>
    </row>
    <row r="32997" spans="7:7">
      <c r="G32997" s="14"/>
    </row>
    <row r="32998" spans="7:7">
      <c r="G32998" s="14"/>
    </row>
    <row r="32999" spans="7:7">
      <c r="G32999" s="14"/>
    </row>
    <row r="33000" spans="7:7">
      <c r="G33000" s="14"/>
    </row>
    <row r="33001" spans="7:7">
      <c r="G33001" s="14"/>
    </row>
    <row r="33002" spans="7:7">
      <c r="G33002" s="14"/>
    </row>
    <row r="33003" spans="7:7">
      <c r="G33003" s="14"/>
    </row>
    <row r="33004" spans="7:7">
      <c r="G33004" s="14"/>
    </row>
    <row r="33005" spans="7:7">
      <c r="G33005" s="14"/>
    </row>
    <row r="33006" spans="7:7">
      <c r="G33006" s="14"/>
    </row>
    <row r="33007" spans="7:7">
      <c r="G33007" s="14"/>
    </row>
    <row r="33008" spans="7:7">
      <c r="G33008" s="14"/>
    </row>
    <row r="33009" spans="7:7">
      <c r="G33009" s="14"/>
    </row>
    <row r="33010" spans="7:7">
      <c r="G33010" s="14"/>
    </row>
    <row r="33011" spans="7:7">
      <c r="G33011" s="14"/>
    </row>
    <row r="33012" spans="7:7">
      <c r="G33012" s="14"/>
    </row>
    <row r="33013" spans="7:7">
      <c r="G33013" s="14"/>
    </row>
    <row r="33014" spans="7:7">
      <c r="G33014" s="14"/>
    </row>
    <row r="33015" spans="7:7">
      <c r="G33015" s="14"/>
    </row>
    <row r="33016" spans="7:7">
      <c r="G33016" s="14"/>
    </row>
    <row r="33017" spans="7:7">
      <c r="G33017" s="14"/>
    </row>
    <row r="33018" spans="7:7">
      <c r="G33018" s="14"/>
    </row>
    <row r="33019" spans="7:7">
      <c r="G33019" s="14"/>
    </row>
    <row r="33020" spans="7:7">
      <c r="G33020" s="14"/>
    </row>
    <row r="33021" spans="7:7">
      <c r="G33021" s="14"/>
    </row>
    <row r="33022" spans="7:7">
      <c r="G33022" s="14"/>
    </row>
    <row r="33023" spans="7:7">
      <c r="G33023" s="14"/>
    </row>
    <row r="33024" spans="7:7">
      <c r="G33024" s="14"/>
    </row>
    <row r="33025" spans="7:7">
      <c r="G33025" s="14"/>
    </row>
    <row r="33026" spans="7:7">
      <c r="G33026" s="14"/>
    </row>
    <row r="33027" spans="7:7">
      <c r="G33027" s="14"/>
    </row>
    <row r="33028" spans="7:7">
      <c r="G33028" s="14"/>
    </row>
    <row r="33029" spans="7:7">
      <c r="G33029" s="14"/>
    </row>
    <row r="33030" spans="7:7">
      <c r="G33030" s="14"/>
    </row>
    <row r="33031" spans="7:7">
      <c r="G33031" s="14"/>
    </row>
    <row r="33032" spans="7:7">
      <c r="G33032" s="14"/>
    </row>
    <row r="33033" spans="7:7">
      <c r="G33033" s="14"/>
    </row>
    <row r="33034" spans="7:7">
      <c r="G33034" s="14"/>
    </row>
    <row r="33035" spans="7:7">
      <c r="G33035" s="14"/>
    </row>
    <row r="33036" spans="7:7">
      <c r="G33036" s="14"/>
    </row>
    <row r="33037" spans="7:7">
      <c r="G33037" s="14"/>
    </row>
    <row r="33038" spans="7:7">
      <c r="G33038" s="14"/>
    </row>
    <row r="33039" spans="7:7">
      <c r="G33039" s="14"/>
    </row>
    <row r="33040" spans="7:7">
      <c r="G33040" s="14"/>
    </row>
    <row r="33041" spans="7:7">
      <c r="G33041" s="14"/>
    </row>
    <row r="33042" spans="7:7">
      <c r="G33042" s="14"/>
    </row>
    <row r="33043" spans="7:7">
      <c r="G33043" s="14"/>
    </row>
    <row r="33044" spans="7:7">
      <c r="G33044" s="14"/>
    </row>
    <row r="33045" spans="7:7">
      <c r="G33045" s="14"/>
    </row>
    <row r="33046" spans="7:7">
      <c r="G33046" s="14"/>
    </row>
    <row r="33047" spans="7:7">
      <c r="G33047" s="14"/>
    </row>
    <row r="33048" spans="7:7">
      <c r="G33048" s="14"/>
    </row>
    <row r="33049" spans="7:7">
      <c r="G33049" s="14"/>
    </row>
    <row r="33050" spans="7:7">
      <c r="G33050" s="14"/>
    </row>
    <row r="33051" spans="7:7">
      <c r="G33051" s="14"/>
    </row>
    <row r="33052" spans="7:7">
      <c r="G33052" s="14"/>
    </row>
    <row r="33053" spans="7:7">
      <c r="G33053" s="14"/>
    </row>
    <row r="33054" spans="7:7">
      <c r="G33054" s="14"/>
    </row>
    <row r="33055" spans="7:7">
      <c r="G33055" s="14"/>
    </row>
    <row r="33056" spans="7:7">
      <c r="G33056" s="14"/>
    </row>
    <row r="33057" spans="7:7">
      <c r="G33057" s="14"/>
    </row>
    <row r="33058" spans="7:7">
      <c r="G33058" s="14"/>
    </row>
    <row r="33059" spans="7:7">
      <c r="G33059" s="14"/>
    </row>
    <row r="33060" spans="7:7">
      <c r="G33060" s="14"/>
    </row>
    <row r="33061" spans="7:7">
      <c r="G33061" s="14"/>
    </row>
    <row r="33062" spans="7:7">
      <c r="G33062" s="14"/>
    </row>
    <row r="33063" spans="7:7">
      <c r="G33063" s="14"/>
    </row>
    <row r="33064" spans="7:7">
      <c r="G33064" s="14"/>
    </row>
    <row r="33065" spans="7:7">
      <c r="G33065" s="14"/>
    </row>
    <row r="33066" spans="7:7">
      <c r="G33066" s="14"/>
    </row>
    <row r="33067" spans="7:7">
      <c r="G33067" s="14"/>
    </row>
    <row r="33068" spans="7:7">
      <c r="G33068" s="14"/>
    </row>
    <row r="33069" spans="7:7">
      <c r="G33069" s="14"/>
    </row>
    <row r="33070" spans="7:7">
      <c r="G33070" s="14"/>
    </row>
    <row r="33071" spans="7:7">
      <c r="G33071" s="14"/>
    </row>
    <row r="33072" spans="7:7">
      <c r="G33072" s="14"/>
    </row>
    <row r="33073" spans="7:7">
      <c r="G33073" s="14"/>
    </row>
    <row r="33074" spans="7:7">
      <c r="G33074" s="14"/>
    </row>
    <row r="33075" spans="7:7">
      <c r="G33075" s="14"/>
    </row>
    <row r="33076" spans="7:7">
      <c r="G33076" s="14"/>
    </row>
    <row r="33077" spans="7:7">
      <c r="G33077" s="14"/>
    </row>
    <row r="33078" spans="7:7">
      <c r="G33078" s="14"/>
    </row>
    <row r="33079" spans="7:7">
      <c r="G33079" s="14"/>
    </row>
    <row r="33080" spans="7:7">
      <c r="G33080" s="14"/>
    </row>
    <row r="33081" spans="7:7">
      <c r="G33081" s="14"/>
    </row>
    <row r="33082" spans="7:7">
      <c r="G33082" s="14"/>
    </row>
    <row r="33083" spans="7:7">
      <c r="G33083" s="14"/>
    </row>
    <row r="33084" spans="7:7">
      <c r="G33084" s="14"/>
    </row>
    <row r="33085" spans="7:7">
      <c r="G33085" s="14"/>
    </row>
    <row r="33086" spans="7:7">
      <c r="G33086" s="14"/>
    </row>
    <row r="33087" spans="7:7">
      <c r="G33087" s="14"/>
    </row>
    <row r="33088" spans="7:7">
      <c r="G33088" s="14"/>
    </row>
    <row r="33089" spans="7:7">
      <c r="G33089" s="14"/>
    </row>
    <row r="33090" spans="7:7">
      <c r="G33090" s="14"/>
    </row>
    <row r="33091" spans="7:7">
      <c r="G33091" s="14"/>
    </row>
    <row r="33092" spans="7:7">
      <c r="G33092" s="14"/>
    </row>
    <row r="33093" spans="7:7">
      <c r="G33093" s="14"/>
    </row>
    <row r="33094" spans="7:7">
      <c r="G33094" s="14"/>
    </row>
    <row r="33095" spans="7:7">
      <c r="G33095" s="14"/>
    </row>
    <row r="33096" spans="7:7">
      <c r="G33096" s="14"/>
    </row>
    <row r="33097" spans="7:7">
      <c r="G33097" s="14"/>
    </row>
    <row r="33098" spans="7:7">
      <c r="G33098" s="14"/>
    </row>
    <row r="33099" spans="7:7">
      <c r="G33099" s="14"/>
    </row>
    <row r="33100" spans="7:7">
      <c r="G33100" s="14"/>
    </row>
    <row r="33101" spans="7:7">
      <c r="G33101" s="14"/>
    </row>
    <row r="33102" spans="7:7">
      <c r="G33102" s="14"/>
    </row>
    <row r="33103" spans="7:7">
      <c r="G33103" s="14"/>
    </row>
    <row r="33104" spans="7:7">
      <c r="G33104" s="14"/>
    </row>
    <row r="33105" spans="7:7">
      <c r="G33105" s="14"/>
    </row>
    <row r="33106" spans="7:7">
      <c r="G33106" s="14"/>
    </row>
    <row r="33107" spans="7:7">
      <c r="G33107" s="14"/>
    </row>
    <row r="33108" spans="7:7">
      <c r="G33108" s="14"/>
    </row>
    <row r="33109" spans="7:7">
      <c r="G33109" s="14"/>
    </row>
    <row r="33110" spans="7:7">
      <c r="G33110" s="14"/>
    </row>
    <row r="33111" spans="7:7">
      <c r="G33111" s="14"/>
    </row>
    <row r="33112" spans="7:7">
      <c r="G33112" s="14"/>
    </row>
    <row r="33113" spans="7:7">
      <c r="G33113" s="14"/>
    </row>
    <row r="33114" spans="7:7">
      <c r="G33114" s="14"/>
    </row>
    <row r="33115" spans="7:7">
      <c r="G33115" s="14"/>
    </row>
    <row r="33116" spans="7:7">
      <c r="G33116" s="14"/>
    </row>
    <row r="33117" spans="7:7">
      <c r="G33117" s="14"/>
    </row>
    <row r="33118" spans="7:7">
      <c r="G33118" s="14"/>
    </row>
    <row r="33119" spans="7:7">
      <c r="G33119" s="14"/>
    </row>
    <row r="33120" spans="7:7">
      <c r="G33120" s="14"/>
    </row>
    <row r="33121" spans="7:7">
      <c r="G33121" s="14"/>
    </row>
    <row r="33122" spans="7:7">
      <c r="G33122" s="14"/>
    </row>
    <row r="33123" spans="7:7">
      <c r="G33123" s="14"/>
    </row>
    <row r="33124" spans="7:7">
      <c r="G33124" s="14"/>
    </row>
    <row r="33125" spans="7:7">
      <c r="G33125" s="14"/>
    </row>
    <row r="33126" spans="7:7">
      <c r="G33126" s="14"/>
    </row>
    <row r="33127" spans="7:7">
      <c r="G33127" s="14"/>
    </row>
    <row r="33128" spans="7:7">
      <c r="G33128" s="14"/>
    </row>
    <row r="33129" spans="7:7">
      <c r="G33129" s="14"/>
    </row>
    <row r="33130" spans="7:7">
      <c r="G33130" s="14"/>
    </row>
    <row r="33131" spans="7:7">
      <c r="G33131" s="14"/>
    </row>
    <row r="33132" spans="7:7">
      <c r="G33132" s="14"/>
    </row>
    <row r="33133" spans="7:7">
      <c r="G33133" s="14"/>
    </row>
    <row r="33134" spans="7:7">
      <c r="G33134" s="14"/>
    </row>
    <row r="33135" spans="7:7">
      <c r="G33135" s="14"/>
    </row>
    <row r="33136" spans="7:7">
      <c r="G33136" s="14"/>
    </row>
    <row r="33137" spans="7:7">
      <c r="G33137" s="14"/>
    </row>
    <row r="33138" spans="7:7">
      <c r="G33138" s="14"/>
    </row>
    <row r="33139" spans="7:7">
      <c r="G33139" s="14"/>
    </row>
    <row r="33140" spans="7:7">
      <c r="G33140" s="14"/>
    </row>
    <row r="33141" spans="7:7">
      <c r="G33141" s="14"/>
    </row>
    <row r="33142" spans="7:7">
      <c r="G33142" s="14"/>
    </row>
    <row r="33143" spans="7:7">
      <c r="G33143" s="14"/>
    </row>
    <row r="33144" spans="7:7">
      <c r="G33144" s="14"/>
    </row>
    <row r="33145" spans="7:7">
      <c r="G33145" s="14"/>
    </row>
    <row r="33146" spans="7:7">
      <c r="G33146" s="14"/>
    </row>
    <row r="33147" spans="7:7">
      <c r="G33147" s="14"/>
    </row>
    <row r="33148" spans="7:7">
      <c r="G33148" s="14"/>
    </row>
    <row r="33149" spans="7:7">
      <c r="G33149" s="14"/>
    </row>
    <row r="33150" spans="7:7">
      <c r="G33150" s="14"/>
    </row>
    <row r="33151" spans="7:7">
      <c r="G33151" s="14"/>
    </row>
    <row r="33152" spans="7:7">
      <c r="G33152" s="14"/>
    </row>
    <row r="33153" spans="7:7">
      <c r="G33153" s="14"/>
    </row>
    <row r="33154" spans="7:7">
      <c r="G33154" s="14"/>
    </row>
    <row r="33155" spans="7:7">
      <c r="G33155" s="14"/>
    </row>
    <row r="33156" spans="7:7">
      <c r="G33156" s="14"/>
    </row>
    <row r="33157" spans="7:7">
      <c r="G33157" s="14"/>
    </row>
    <row r="33158" spans="7:7">
      <c r="G33158" s="14"/>
    </row>
    <row r="33159" spans="7:7">
      <c r="G33159" s="14"/>
    </row>
    <row r="33160" spans="7:7">
      <c r="G33160" s="14"/>
    </row>
    <row r="33161" spans="7:7">
      <c r="G33161" s="14"/>
    </row>
    <row r="33162" spans="7:7">
      <c r="G33162" s="14"/>
    </row>
    <row r="33163" spans="7:7">
      <c r="G33163" s="14"/>
    </row>
    <row r="33164" spans="7:7">
      <c r="G33164" s="14"/>
    </row>
    <row r="33165" spans="7:7">
      <c r="G33165" s="14"/>
    </row>
    <row r="33166" spans="7:7">
      <c r="G33166" s="14"/>
    </row>
    <row r="33167" spans="7:7">
      <c r="G33167" s="14"/>
    </row>
    <row r="33168" spans="7:7">
      <c r="G33168" s="14"/>
    </row>
    <row r="33169" spans="7:7">
      <c r="G33169" s="14"/>
    </row>
    <row r="33170" spans="7:7">
      <c r="G33170" s="14"/>
    </row>
    <row r="33171" spans="7:7">
      <c r="G33171" s="14"/>
    </row>
    <row r="33172" spans="7:7">
      <c r="G33172" s="14"/>
    </row>
    <row r="33173" spans="7:7">
      <c r="G33173" s="14"/>
    </row>
    <row r="33174" spans="7:7">
      <c r="G33174" s="14"/>
    </row>
    <row r="33175" spans="7:7">
      <c r="G33175" s="14"/>
    </row>
    <row r="33176" spans="7:7">
      <c r="G33176" s="14"/>
    </row>
    <row r="33177" spans="7:7">
      <c r="G33177" s="14"/>
    </row>
    <row r="33178" spans="7:7">
      <c r="G33178" s="14"/>
    </row>
    <row r="33179" spans="7:7">
      <c r="G33179" s="14"/>
    </row>
    <row r="33180" spans="7:7">
      <c r="G33180" s="14"/>
    </row>
    <row r="33181" spans="7:7">
      <c r="G33181" s="14"/>
    </row>
    <row r="33182" spans="7:7">
      <c r="G33182" s="14"/>
    </row>
    <row r="33183" spans="7:7">
      <c r="G33183" s="14"/>
    </row>
    <row r="33184" spans="7:7">
      <c r="G33184" s="14"/>
    </row>
    <row r="33185" spans="7:7">
      <c r="G33185" s="14"/>
    </row>
    <row r="33186" spans="7:7">
      <c r="G33186" s="14"/>
    </row>
    <row r="33187" spans="7:7">
      <c r="G33187" s="14"/>
    </row>
    <row r="33188" spans="7:7">
      <c r="G33188" s="14"/>
    </row>
    <row r="33189" spans="7:7">
      <c r="G33189" s="14"/>
    </row>
    <row r="33190" spans="7:7">
      <c r="G33190" s="14"/>
    </row>
    <row r="33191" spans="7:7">
      <c r="G33191" s="14"/>
    </row>
    <row r="33192" spans="7:7">
      <c r="G33192" s="14"/>
    </row>
    <row r="33193" spans="7:7">
      <c r="G33193" s="14"/>
    </row>
    <row r="33194" spans="7:7">
      <c r="G33194" s="14"/>
    </row>
    <row r="33195" spans="7:7">
      <c r="G33195" s="14"/>
    </row>
    <row r="33196" spans="7:7">
      <c r="G33196" s="14"/>
    </row>
    <row r="33197" spans="7:7">
      <c r="G33197" s="14"/>
    </row>
    <row r="33198" spans="7:7">
      <c r="G33198" s="14"/>
    </row>
    <row r="33199" spans="7:7">
      <c r="G33199" s="14"/>
    </row>
    <row r="33200" spans="7:7">
      <c r="G33200" s="14"/>
    </row>
    <row r="33201" spans="7:7">
      <c r="G33201" s="14"/>
    </row>
    <row r="33202" spans="7:7">
      <c r="G33202" s="14"/>
    </row>
    <row r="33203" spans="7:7">
      <c r="G33203" s="14"/>
    </row>
    <row r="33204" spans="7:7">
      <c r="G33204" s="14"/>
    </row>
    <row r="33205" spans="7:7">
      <c r="G33205" s="14"/>
    </row>
    <row r="33206" spans="7:7">
      <c r="G33206" s="14"/>
    </row>
    <row r="33207" spans="7:7">
      <c r="G33207" s="14"/>
    </row>
    <row r="33208" spans="7:7">
      <c r="G33208" s="14"/>
    </row>
    <row r="33209" spans="7:7">
      <c r="G33209" s="14"/>
    </row>
    <row r="33210" spans="7:7">
      <c r="G33210" s="14"/>
    </row>
    <row r="33211" spans="7:7">
      <c r="G33211" s="14"/>
    </row>
    <row r="33212" spans="7:7">
      <c r="G33212" s="14"/>
    </row>
    <row r="33213" spans="7:7">
      <c r="G33213" s="14"/>
    </row>
    <row r="33214" spans="7:7">
      <c r="G33214" s="14"/>
    </row>
    <row r="33215" spans="7:7">
      <c r="G33215" s="14"/>
    </row>
    <row r="33216" spans="7:7">
      <c r="G33216" s="14"/>
    </row>
    <row r="33217" spans="7:7">
      <c r="G33217" s="14"/>
    </row>
    <row r="33218" spans="7:7">
      <c r="G33218" s="14"/>
    </row>
    <row r="33219" spans="7:7">
      <c r="G33219" s="14"/>
    </row>
    <row r="33220" spans="7:7">
      <c r="G33220" s="14"/>
    </row>
    <row r="33221" spans="7:7">
      <c r="G33221" s="14"/>
    </row>
    <row r="33222" spans="7:7">
      <c r="G33222" s="14"/>
    </row>
    <row r="33223" spans="7:7">
      <c r="G33223" s="14"/>
    </row>
    <row r="33224" spans="7:7">
      <c r="G33224" s="14"/>
    </row>
    <row r="33225" spans="7:7">
      <c r="G33225" s="14"/>
    </row>
    <row r="33226" spans="7:7">
      <c r="G33226" s="14"/>
    </row>
    <row r="33227" spans="7:7">
      <c r="G33227" s="14"/>
    </row>
    <row r="33228" spans="7:7">
      <c r="G33228" s="14"/>
    </row>
    <row r="33229" spans="7:7">
      <c r="G33229" s="14"/>
    </row>
    <row r="33230" spans="7:7">
      <c r="G33230" s="14"/>
    </row>
    <row r="33231" spans="7:7">
      <c r="G33231" s="14"/>
    </row>
    <row r="33232" spans="7:7">
      <c r="G33232" s="14"/>
    </row>
    <row r="33233" spans="7:7">
      <c r="G33233" s="14"/>
    </row>
    <row r="33234" spans="7:7">
      <c r="G33234" s="14"/>
    </row>
    <row r="33235" spans="7:7">
      <c r="G33235" s="14"/>
    </row>
    <row r="33236" spans="7:7">
      <c r="G33236" s="14"/>
    </row>
    <row r="33237" spans="7:7">
      <c r="G33237" s="14"/>
    </row>
    <row r="33238" spans="7:7">
      <c r="G33238" s="14"/>
    </row>
    <row r="33239" spans="7:7">
      <c r="G33239" s="14"/>
    </row>
    <row r="33240" spans="7:7">
      <c r="G33240" s="14"/>
    </row>
    <row r="33241" spans="7:7">
      <c r="G33241" s="14"/>
    </row>
    <row r="33242" spans="7:7">
      <c r="G33242" s="14"/>
    </row>
    <row r="33243" spans="7:7">
      <c r="G33243" s="14"/>
    </row>
    <row r="33244" spans="7:7">
      <c r="G33244" s="14"/>
    </row>
    <row r="33245" spans="7:7">
      <c r="G33245" s="14"/>
    </row>
    <row r="33246" spans="7:7">
      <c r="G33246" s="14"/>
    </row>
    <row r="33247" spans="7:7">
      <c r="G33247" s="14"/>
    </row>
    <row r="33248" spans="7:7">
      <c r="G33248" s="14"/>
    </row>
    <row r="33249" spans="7:7">
      <c r="G33249" s="14"/>
    </row>
    <row r="33250" spans="7:7">
      <c r="G33250" s="14"/>
    </row>
    <row r="33251" spans="7:7">
      <c r="G33251" s="14"/>
    </row>
    <row r="33252" spans="7:7">
      <c r="G33252" s="14"/>
    </row>
    <row r="33253" spans="7:7">
      <c r="G33253" s="14"/>
    </row>
    <row r="33254" spans="7:7">
      <c r="G33254" s="14"/>
    </row>
    <row r="33255" spans="7:7">
      <c r="G33255" s="14"/>
    </row>
    <row r="33256" spans="7:7">
      <c r="G33256" s="14"/>
    </row>
    <row r="33257" spans="7:7">
      <c r="G33257" s="14"/>
    </row>
    <row r="33258" spans="7:7">
      <c r="G33258" s="14"/>
    </row>
    <row r="33259" spans="7:7">
      <c r="G33259" s="14"/>
    </row>
    <row r="33260" spans="7:7">
      <c r="G33260" s="14"/>
    </row>
    <row r="33261" spans="7:7">
      <c r="G33261" s="14"/>
    </row>
    <row r="33262" spans="7:7">
      <c r="G33262" s="14"/>
    </row>
    <row r="33263" spans="7:7">
      <c r="G33263" s="14"/>
    </row>
    <row r="33264" spans="7:7">
      <c r="G33264" s="14"/>
    </row>
    <row r="33265" spans="7:7">
      <c r="G33265" s="14"/>
    </row>
    <row r="33266" spans="7:7">
      <c r="G33266" s="14"/>
    </row>
    <row r="33267" spans="7:7">
      <c r="G33267" s="14"/>
    </row>
    <row r="33268" spans="7:7">
      <c r="G33268" s="14"/>
    </row>
    <row r="33269" spans="7:7">
      <c r="G33269" s="14"/>
    </row>
    <row r="33270" spans="7:7">
      <c r="G33270" s="14"/>
    </row>
    <row r="33271" spans="7:7">
      <c r="G33271" s="14"/>
    </row>
    <row r="33272" spans="7:7">
      <c r="G33272" s="14"/>
    </row>
    <row r="33273" spans="7:7">
      <c r="G33273" s="14"/>
    </row>
    <row r="33274" spans="7:7">
      <c r="G33274" s="14"/>
    </row>
    <row r="33275" spans="7:7">
      <c r="G33275" s="14"/>
    </row>
    <row r="33276" spans="7:7">
      <c r="G33276" s="14"/>
    </row>
    <row r="33277" spans="7:7">
      <c r="G33277" s="14"/>
    </row>
    <row r="33278" spans="7:7">
      <c r="G33278" s="14"/>
    </row>
    <row r="33279" spans="7:7">
      <c r="G33279" s="14"/>
    </row>
    <row r="33280" spans="7:7">
      <c r="G33280" s="14"/>
    </row>
    <row r="33281" spans="7:7">
      <c r="G33281" s="14"/>
    </row>
    <row r="33282" spans="7:7">
      <c r="G33282" s="14"/>
    </row>
    <row r="33283" spans="7:7">
      <c r="G33283" s="14"/>
    </row>
    <row r="33284" spans="7:7">
      <c r="G33284" s="14"/>
    </row>
    <row r="33285" spans="7:7">
      <c r="G33285" s="14"/>
    </row>
    <row r="33286" spans="7:7">
      <c r="G33286" s="14"/>
    </row>
    <row r="33287" spans="7:7">
      <c r="G33287" s="14"/>
    </row>
    <row r="33288" spans="7:7">
      <c r="G33288" s="14"/>
    </row>
    <row r="33289" spans="7:7">
      <c r="G33289" s="14"/>
    </row>
    <row r="33290" spans="7:7">
      <c r="G33290" s="14"/>
    </row>
    <row r="33291" spans="7:7">
      <c r="G33291" s="14"/>
    </row>
    <row r="33292" spans="7:7">
      <c r="G33292" s="14"/>
    </row>
    <row r="33293" spans="7:7">
      <c r="G33293" s="14"/>
    </row>
    <row r="33294" spans="7:7">
      <c r="G33294" s="14"/>
    </row>
    <row r="33295" spans="7:7">
      <c r="G33295" s="14"/>
    </row>
    <row r="33296" spans="7:7">
      <c r="G33296" s="14"/>
    </row>
    <row r="33297" spans="7:7">
      <c r="G33297" s="14"/>
    </row>
    <row r="33298" spans="7:7">
      <c r="G33298" s="14"/>
    </row>
    <row r="33299" spans="7:7">
      <c r="G33299" s="14"/>
    </row>
    <row r="33300" spans="7:7">
      <c r="G33300" s="14"/>
    </row>
    <row r="33301" spans="7:7">
      <c r="G33301" s="14"/>
    </row>
    <row r="33302" spans="7:7">
      <c r="G33302" s="14"/>
    </row>
    <row r="33303" spans="7:7">
      <c r="G33303" s="14"/>
    </row>
    <row r="33304" spans="7:7">
      <c r="G33304" s="14"/>
    </row>
    <row r="33305" spans="7:7">
      <c r="G33305" s="14"/>
    </row>
    <row r="33306" spans="7:7">
      <c r="G33306" s="14"/>
    </row>
    <row r="33307" spans="7:7">
      <c r="G33307" s="14"/>
    </row>
    <row r="33308" spans="7:7">
      <c r="G33308" s="14"/>
    </row>
    <row r="33309" spans="7:7">
      <c r="G33309" s="14"/>
    </row>
    <row r="33310" spans="7:7">
      <c r="G33310" s="14"/>
    </row>
    <row r="33311" spans="7:7">
      <c r="G33311" s="14"/>
    </row>
    <row r="33312" spans="7:7">
      <c r="G33312" s="14"/>
    </row>
    <row r="33313" spans="7:7">
      <c r="G33313" s="14"/>
    </row>
    <row r="33314" spans="7:7">
      <c r="G33314" s="14"/>
    </row>
    <row r="33315" spans="7:7">
      <c r="G33315" s="14"/>
    </row>
    <row r="33316" spans="7:7">
      <c r="G33316" s="14"/>
    </row>
    <row r="33317" spans="7:7">
      <c r="G33317" s="14"/>
    </row>
    <row r="33318" spans="7:7">
      <c r="G33318" s="14"/>
    </row>
    <row r="33319" spans="7:7">
      <c r="G33319" s="14"/>
    </row>
    <row r="33320" spans="7:7">
      <c r="G33320" s="14"/>
    </row>
    <row r="33321" spans="7:7">
      <c r="G33321" s="14"/>
    </row>
    <row r="33322" spans="7:7">
      <c r="G33322" s="14"/>
    </row>
    <row r="33323" spans="7:7">
      <c r="G33323" s="14"/>
    </row>
    <row r="33324" spans="7:7">
      <c r="G33324" s="14"/>
    </row>
    <row r="33325" spans="7:7">
      <c r="G33325" s="14"/>
    </row>
    <row r="33326" spans="7:7">
      <c r="G33326" s="14"/>
    </row>
    <row r="33327" spans="7:7">
      <c r="G33327" s="14"/>
    </row>
    <row r="33328" spans="7:7">
      <c r="G33328" s="14"/>
    </row>
    <row r="33329" spans="7:7">
      <c r="G33329" s="14"/>
    </row>
    <row r="33330" spans="7:7">
      <c r="G33330" s="14"/>
    </row>
    <row r="33331" spans="7:7">
      <c r="G33331" s="14"/>
    </row>
    <row r="33332" spans="7:7">
      <c r="G33332" s="14"/>
    </row>
    <row r="33333" spans="7:7">
      <c r="G33333" s="14"/>
    </row>
    <row r="33334" spans="7:7">
      <c r="G33334" s="14"/>
    </row>
    <row r="33335" spans="7:7">
      <c r="G33335" s="14"/>
    </row>
    <row r="33336" spans="7:7">
      <c r="G33336" s="14"/>
    </row>
    <row r="33337" spans="7:7">
      <c r="G33337" s="14"/>
    </row>
    <row r="33338" spans="7:7">
      <c r="G33338" s="14"/>
    </row>
    <row r="33339" spans="7:7">
      <c r="G33339" s="14"/>
    </row>
    <row r="33340" spans="7:7">
      <c r="G33340" s="14"/>
    </row>
    <row r="33341" spans="7:7">
      <c r="G33341" s="14"/>
    </row>
    <row r="33342" spans="7:7">
      <c r="G33342" s="14"/>
    </row>
    <row r="33343" spans="7:7">
      <c r="G33343" s="14"/>
    </row>
    <row r="33344" spans="7:7">
      <c r="G33344" s="14"/>
    </row>
    <row r="33345" spans="7:7">
      <c r="G33345" s="14"/>
    </row>
    <row r="33346" spans="7:7">
      <c r="G33346" s="14"/>
    </row>
    <row r="33347" spans="7:7">
      <c r="G33347" s="14"/>
    </row>
    <row r="33348" spans="7:7">
      <c r="G33348" s="14"/>
    </row>
    <row r="33349" spans="7:7">
      <c r="G33349" s="14"/>
    </row>
    <row r="33350" spans="7:7">
      <c r="G33350" s="14"/>
    </row>
    <row r="33351" spans="7:7">
      <c r="G33351" s="14"/>
    </row>
    <row r="33352" spans="7:7">
      <c r="G33352" s="14"/>
    </row>
    <row r="33353" spans="7:7">
      <c r="G33353" s="14"/>
    </row>
    <row r="33354" spans="7:7">
      <c r="G33354" s="14"/>
    </row>
    <row r="33355" spans="7:7">
      <c r="G33355" s="14"/>
    </row>
    <row r="33356" spans="7:7">
      <c r="G33356" s="14"/>
    </row>
    <row r="33357" spans="7:7">
      <c r="G33357" s="14"/>
    </row>
    <row r="33358" spans="7:7">
      <c r="G33358" s="14"/>
    </row>
    <row r="33359" spans="7:7">
      <c r="G33359" s="14"/>
    </row>
    <row r="33360" spans="7:7">
      <c r="G33360" s="14"/>
    </row>
    <row r="33361" spans="7:7">
      <c r="G33361" s="14"/>
    </row>
    <row r="33362" spans="7:7">
      <c r="G33362" s="14"/>
    </row>
    <row r="33363" spans="7:7">
      <c r="G33363" s="14"/>
    </row>
    <row r="33364" spans="7:7">
      <c r="G33364" s="14"/>
    </row>
    <row r="33365" spans="7:7">
      <c r="G33365" s="14"/>
    </row>
    <row r="33366" spans="7:7">
      <c r="G33366" s="14"/>
    </row>
    <row r="33367" spans="7:7">
      <c r="G33367" s="14"/>
    </row>
    <row r="33368" spans="7:7">
      <c r="G33368" s="14"/>
    </row>
    <row r="33369" spans="7:7">
      <c r="G33369" s="14"/>
    </row>
    <row r="33370" spans="7:7">
      <c r="G33370" s="14"/>
    </row>
    <row r="33371" spans="7:7">
      <c r="G33371" s="14"/>
    </row>
    <row r="33372" spans="7:7">
      <c r="G33372" s="14"/>
    </row>
    <row r="33373" spans="7:7">
      <c r="G33373" s="14"/>
    </row>
    <row r="33374" spans="7:7">
      <c r="G33374" s="14"/>
    </row>
    <row r="33375" spans="7:7">
      <c r="G33375" s="14"/>
    </row>
    <row r="33376" spans="7:7">
      <c r="G33376" s="14"/>
    </row>
    <row r="33377" spans="7:7">
      <c r="G33377" s="14"/>
    </row>
    <row r="33378" spans="7:7">
      <c r="G33378" s="14"/>
    </row>
    <row r="33379" spans="7:7">
      <c r="G33379" s="14"/>
    </row>
    <row r="33380" spans="7:7">
      <c r="G33380" s="14"/>
    </row>
    <row r="33381" spans="7:7">
      <c r="G33381" s="14"/>
    </row>
    <row r="33382" spans="7:7">
      <c r="G33382" s="14"/>
    </row>
    <row r="33383" spans="7:7">
      <c r="G33383" s="14"/>
    </row>
    <row r="33384" spans="7:7">
      <c r="G33384" s="14"/>
    </row>
    <row r="33385" spans="7:7">
      <c r="G33385" s="14"/>
    </row>
    <row r="33386" spans="7:7">
      <c r="G33386" s="14"/>
    </row>
    <row r="33387" spans="7:7">
      <c r="G33387" s="14"/>
    </row>
    <row r="33388" spans="7:7">
      <c r="G33388" s="14"/>
    </row>
    <row r="33389" spans="7:7">
      <c r="G33389" s="14"/>
    </row>
    <row r="33390" spans="7:7">
      <c r="G33390" s="14"/>
    </row>
    <row r="33391" spans="7:7">
      <c r="G33391" s="14"/>
    </row>
    <row r="33392" spans="7:7">
      <c r="G33392" s="14"/>
    </row>
    <row r="33393" spans="7:7">
      <c r="G33393" s="14"/>
    </row>
    <row r="33394" spans="7:7">
      <c r="G33394" s="14"/>
    </row>
    <row r="33395" spans="7:7">
      <c r="G33395" s="14"/>
    </row>
    <row r="33396" spans="7:7">
      <c r="G33396" s="14"/>
    </row>
    <row r="33397" spans="7:7">
      <c r="G33397" s="14"/>
    </row>
    <row r="33398" spans="7:7">
      <c r="G33398" s="14"/>
    </row>
    <row r="33399" spans="7:7">
      <c r="G33399" s="14"/>
    </row>
    <row r="33400" spans="7:7">
      <c r="G33400" s="14"/>
    </row>
    <row r="33401" spans="7:7">
      <c r="G33401" s="14"/>
    </row>
    <row r="33402" spans="7:7">
      <c r="G33402" s="14"/>
    </row>
    <row r="33403" spans="7:7">
      <c r="G33403" s="14"/>
    </row>
    <row r="33404" spans="7:7">
      <c r="G33404" s="14"/>
    </row>
    <row r="33405" spans="7:7">
      <c r="G33405" s="14"/>
    </row>
    <row r="33406" spans="7:7">
      <c r="G33406" s="14"/>
    </row>
    <row r="33407" spans="7:7">
      <c r="G33407" s="14"/>
    </row>
    <row r="33408" spans="7:7">
      <c r="G33408" s="14"/>
    </row>
    <row r="33409" spans="7:7">
      <c r="G33409" s="14"/>
    </row>
    <row r="33410" spans="7:7">
      <c r="G33410" s="14"/>
    </row>
    <row r="33411" spans="7:7">
      <c r="G33411" s="14"/>
    </row>
    <row r="33412" spans="7:7">
      <c r="G33412" s="14"/>
    </row>
    <row r="33413" spans="7:7">
      <c r="G33413" s="14"/>
    </row>
    <row r="33414" spans="7:7">
      <c r="G33414" s="14"/>
    </row>
    <row r="33415" spans="7:7">
      <c r="G33415" s="14"/>
    </row>
    <row r="33416" spans="7:7">
      <c r="G33416" s="14"/>
    </row>
    <row r="33417" spans="7:7">
      <c r="G33417" s="14"/>
    </row>
    <row r="33418" spans="7:7">
      <c r="G33418" s="14"/>
    </row>
    <row r="33419" spans="7:7">
      <c r="G33419" s="14"/>
    </row>
    <row r="33420" spans="7:7">
      <c r="G33420" s="14"/>
    </row>
    <row r="33421" spans="7:7">
      <c r="G33421" s="14"/>
    </row>
    <row r="33422" spans="7:7">
      <c r="G33422" s="14"/>
    </row>
    <row r="33423" spans="7:7">
      <c r="G33423" s="14"/>
    </row>
    <row r="33424" spans="7:7">
      <c r="G33424" s="14"/>
    </row>
    <row r="33425" spans="7:7">
      <c r="G33425" s="14"/>
    </row>
    <row r="33426" spans="7:7">
      <c r="G33426" s="14"/>
    </row>
    <row r="33427" spans="7:7">
      <c r="G33427" s="14"/>
    </row>
    <row r="33428" spans="7:7">
      <c r="G33428" s="14"/>
    </row>
    <row r="33429" spans="7:7">
      <c r="G33429" s="14"/>
    </row>
    <row r="33430" spans="7:7">
      <c r="G33430" s="14"/>
    </row>
    <row r="33431" spans="7:7">
      <c r="G33431" s="14"/>
    </row>
    <row r="33432" spans="7:7">
      <c r="G33432" s="14"/>
    </row>
    <row r="33433" spans="7:7">
      <c r="G33433" s="14"/>
    </row>
    <row r="33434" spans="7:7">
      <c r="G33434" s="14"/>
    </row>
    <row r="33435" spans="7:7">
      <c r="G33435" s="14"/>
    </row>
    <row r="33436" spans="7:7">
      <c r="G33436" s="14"/>
    </row>
    <row r="33437" spans="7:7">
      <c r="G33437" s="14"/>
    </row>
    <row r="33438" spans="7:7">
      <c r="G33438" s="14"/>
    </row>
    <row r="33439" spans="7:7">
      <c r="G33439" s="14"/>
    </row>
    <row r="33440" spans="7:7">
      <c r="G33440" s="14"/>
    </row>
    <row r="33441" spans="7:7">
      <c r="G33441" s="14"/>
    </row>
    <row r="33442" spans="7:7">
      <c r="G33442" s="14"/>
    </row>
    <row r="33443" spans="7:7">
      <c r="G33443" s="14"/>
    </row>
    <row r="33444" spans="7:7">
      <c r="G33444" s="14"/>
    </row>
    <row r="33445" spans="7:7">
      <c r="G33445" s="14"/>
    </row>
    <row r="33446" spans="7:7">
      <c r="G33446" s="14"/>
    </row>
    <row r="33447" spans="7:7">
      <c r="G33447" s="14"/>
    </row>
    <row r="33448" spans="7:7">
      <c r="G33448" s="14"/>
    </row>
    <row r="33449" spans="7:7">
      <c r="G33449" s="14"/>
    </row>
    <row r="33450" spans="7:7">
      <c r="G33450" s="14"/>
    </row>
    <row r="33451" spans="7:7">
      <c r="G33451" s="14"/>
    </row>
    <row r="33452" spans="7:7">
      <c r="G33452" s="14"/>
    </row>
    <row r="33453" spans="7:7">
      <c r="G33453" s="14"/>
    </row>
    <row r="33454" spans="7:7">
      <c r="G33454" s="14"/>
    </row>
    <row r="33455" spans="7:7">
      <c r="G33455" s="14"/>
    </row>
    <row r="33456" spans="7:7">
      <c r="G33456" s="14"/>
    </row>
    <row r="33457" spans="7:7">
      <c r="G33457" s="14"/>
    </row>
    <row r="33458" spans="7:7">
      <c r="G33458" s="14"/>
    </row>
    <row r="33459" spans="7:7">
      <c r="G33459" s="14"/>
    </row>
    <row r="33460" spans="7:7">
      <c r="G33460" s="14"/>
    </row>
    <row r="33461" spans="7:7">
      <c r="G33461" s="14"/>
    </row>
    <row r="33462" spans="7:7">
      <c r="G33462" s="14"/>
    </row>
    <row r="33463" spans="7:7">
      <c r="G33463" s="14"/>
    </row>
    <row r="33464" spans="7:7">
      <c r="G33464" s="14"/>
    </row>
    <row r="33465" spans="7:7">
      <c r="G33465" s="14"/>
    </row>
    <row r="33466" spans="7:7">
      <c r="G33466" s="14"/>
    </row>
    <row r="33467" spans="7:7">
      <c r="G33467" s="14"/>
    </row>
    <row r="33468" spans="7:7">
      <c r="G33468" s="14"/>
    </row>
    <row r="33469" spans="7:7">
      <c r="G33469" s="14"/>
    </row>
    <row r="33470" spans="7:7">
      <c r="G33470" s="14"/>
    </row>
    <row r="33471" spans="7:7">
      <c r="G33471" s="14"/>
    </row>
    <row r="33472" spans="7:7">
      <c r="G33472" s="14"/>
    </row>
    <row r="33473" spans="7:7">
      <c r="G33473" s="14"/>
    </row>
    <row r="33474" spans="7:7">
      <c r="G33474" s="14"/>
    </row>
    <row r="33475" spans="7:7">
      <c r="G33475" s="14"/>
    </row>
    <row r="33476" spans="7:7">
      <c r="G33476" s="14"/>
    </row>
    <row r="33477" spans="7:7">
      <c r="G33477" s="14"/>
    </row>
    <row r="33478" spans="7:7">
      <c r="G33478" s="14"/>
    </row>
    <row r="33479" spans="7:7">
      <c r="G33479" s="14"/>
    </row>
    <row r="33480" spans="7:7">
      <c r="G33480" s="14"/>
    </row>
    <row r="33481" spans="7:7">
      <c r="G33481" s="14"/>
    </row>
    <row r="33482" spans="7:7">
      <c r="G33482" s="14"/>
    </row>
    <row r="33483" spans="7:7">
      <c r="G33483" s="14"/>
    </row>
    <row r="33484" spans="7:7">
      <c r="G33484" s="14"/>
    </row>
    <row r="33485" spans="7:7">
      <c r="G33485" s="14"/>
    </row>
    <row r="33486" spans="7:7">
      <c r="G33486" s="14"/>
    </row>
    <row r="33487" spans="7:7">
      <c r="G33487" s="14"/>
    </row>
    <row r="33488" spans="7:7">
      <c r="G33488" s="14"/>
    </row>
    <row r="33489" spans="7:7">
      <c r="G33489" s="14"/>
    </row>
    <row r="33490" spans="7:7">
      <c r="G33490" s="14"/>
    </row>
    <row r="33491" spans="7:7">
      <c r="G33491" s="14"/>
    </row>
    <row r="33492" spans="7:7">
      <c r="G33492" s="14"/>
    </row>
    <row r="33493" spans="7:7">
      <c r="G33493" s="14"/>
    </row>
    <row r="33494" spans="7:7">
      <c r="G33494" s="14"/>
    </row>
    <row r="33495" spans="7:7">
      <c r="G33495" s="14"/>
    </row>
    <row r="33496" spans="7:7">
      <c r="G33496" s="14"/>
    </row>
    <row r="33497" spans="7:7">
      <c r="G33497" s="14"/>
    </row>
    <row r="33498" spans="7:7">
      <c r="G33498" s="14"/>
    </row>
    <row r="33499" spans="7:7">
      <c r="G33499" s="14"/>
    </row>
    <row r="33500" spans="7:7">
      <c r="G33500" s="14"/>
    </row>
    <row r="33501" spans="7:7">
      <c r="G33501" s="14"/>
    </row>
    <row r="33502" spans="7:7">
      <c r="G33502" s="14"/>
    </row>
    <row r="33503" spans="7:7">
      <c r="G33503" s="14"/>
    </row>
    <row r="33504" spans="7:7">
      <c r="G33504" s="14"/>
    </row>
    <row r="33505" spans="7:7">
      <c r="G33505" s="14"/>
    </row>
    <row r="33506" spans="7:7">
      <c r="G33506" s="14"/>
    </row>
    <row r="33507" spans="7:7">
      <c r="G33507" s="14"/>
    </row>
    <row r="33508" spans="7:7">
      <c r="G33508" s="14"/>
    </row>
    <row r="33509" spans="7:7">
      <c r="G33509" s="14"/>
    </row>
    <row r="33510" spans="7:7">
      <c r="G33510" s="14"/>
    </row>
    <row r="33511" spans="7:7">
      <c r="G33511" s="14"/>
    </row>
    <row r="33512" spans="7:7">
      <c r="G33512" s="14"/>
    </row>
    <row r="33513" spans="7:7">
      <c r="G33513" s="14"/>
    </row>
    <row r="33514" spans="7:7">
      <c r="G33514" s="14"/>
    </row>
    <row r="33515" spans="7:7">
      <c r="G33515" s="14"/>
    </row>
    <row r="33516" spans="7:7">
      <c r="G33516" s="14"/>
    </row>
    <row r="33517" spans="7:7">
      <c r="G33517" s="14"/>
    </row>
    <row r="33518" spans="7:7">
      <c r="G33518" s="14"/>
    </row>
    <row r="33519" spans="7:7">
      <c r="G33519" s="14"/>
    </row>
    <row r="33520" spans="7:7">
      <c r="G33520" s="14"/>
    </row>
    <row r="33521" spans="7:7">
      <c r="G33521" s="14"/>
    </row>
    <row r="33522" spans="7:7">
      <c r="G33522" s="14"/>
    </row>
    <row r="33523" spans="7:7">
      <c r="G33523" s="14"/>
    </row>
    <row r="33524" spans="7:7">
      <c r="G33524" s="14"/>
    </row>
    <row r="33525" spans="7:7">
      <c r="G33525" s="14"/>
    </row>
    <row r="33526" spans="7:7">
      <c r="G33526" s="14"/>
    </row>
    <row r="33527" spans="7:7">
      <c r="G33527" s="14"/>
    </row>
    <row r="33528" spans="7:7">
      <c r="G33528" s="14"/>
    </row>
    <row r="33529" spans="7:7">
      <c r="G33529" s="14"/>
    </row>
    <row r="33530" spans="7:7">
      <c r="G33530" s="14"/>
    </row>
    <row r="33531" spans="7:7">
      <c r="G33531" s="14"/>
    </row>
    <row r="33532" spans="7:7">
      <c r="G33532" s="14"/>
    </row>
    <row r="33533" spans="7:7">
      <c r="G33533" s="14"/>
    </row>
    <row r="33534" spans="7:7">
      <c r="G33534" s="14"/>
    </row>
    <row r="33535" spans="7:7">
      <c r="G33535" s="14"/>
    </row>
    <row r="33536" spans="7:7">
      <c r="G33536" s="14"/>
    </row>
    <row r="33537" spans="7:7">
      <c r="G33537" s="14"/>
    </row>
    <row r="33538" spans="7:7">
      <c r="G33538" s="14"/>
    </row>
    <row r="33539" spans="7:7">
      <c r="G33539" s="14"/>
    </row>
    <row r="33540" spans="7:7">
      <c r="G33540" s="14"/>
    </row>
    <row r="33541" spans="7:7">
      <c r="G33541" s="14"/>
    </row>
    <row r="33542" spans="7:7">
      <c r="G33542" s="14"/>
    </row>
    <row r="33543" spans="7:7">
      <c r="G33543" s="14"/>
    </row>
    <row r="33544" spans="7:7">
      <c r="G33544" s="14"/>
    </row>
    <row r="33545" spans="7:7">
      <c r="G33545" s="14"/>
    </row>
    <row r="33546" spans="7:7">
      <c r="G33546" s="14"/>
    </row>
    <row r="33547" spans="7:7">
      <c r="G33547" s="14"/>
    </row>
    <row r="33548" spans="7:7">
      <c r="G33548" s="14"/>
    </row>
    <row r="33549" spans="7:7">
      <c r="G33549" s="14"/>
    </row>
    <row r="33550" spans="7:7">
      <c r="G33550" s="14"/>
    </row>
    <row r="33551" spans="7:7">
      <c r="G33551" s="14"/>
    </row>
    <row r="33552" spans="7:7">
      <c r="G33552" s="14"/>
    </row>
    <row r="33553" spans="7:7">
      <c r="G33553" s="14"/>
    </row>
    <row r="33554" spans="7:7">
      <c r="G33554" s="14"/>
    </row>
    <row r="33555" spans="7:7">
      <c r="G33555" s="14"/>
    </row>
    <row r="33556" spans="7:7">
      <c r="G33556" s="14"/>
    </row>
    <row r="33557" spans="7:7">
      <c r="G33557" s="14"/>
    </row>
    <row r="33558" spans="7:7">
      <c r="G33558" s="14"/>
    </row>
    <row r="33559" spans="7:7">
      <c r="G33559" s="14"/>
    </row>
    <row r="33560" spans="7:7">
      <c r="G33560" s="14"/>
    </row>
    <row r="33561" spans="7:7">
      <c r="G33561" s="14"/>
    </row>
    <row r="33562" spans="7:7">
      <c r="G33562" s="14"/>
    </row>
    <row r="33563" spans="7:7">
      <c r="G33563" s="14"/>
    </row>
    <row r="33564" spans="7:7">
      <c r="G33564" s="14"/>
    </row>
    <row r="33565" spans="7:7">
      <c r="G33565" s="14"/>
    </row>
    <row r="33566" spans="7:7">
      <c r="G33566" s="14"/>
    </row>
    <row r="33567" spans="7:7">
      <c r="G33567" s="14"/>
    </row>
    <row r="33568" spans="7:7">
      <c r="G33568" s="14"/>
    </row>
    <row r="33569" spans="7:7">
      <c r="G33569" s="14"/>
    </row>
    <row r="33570" spans="7:7">
      <c r="G33570" s="14"/>
    </row>
    <row r="33571" spans="7:7">
      <c r="G33571" s="14"/>
    </row>
    <row r="33572" spans="7:7">
      <c r="G33572" s="14"/>
    </row>
    <row r="33573" spans="7:7">
      <c r="G33573" s="14"/>
    </row>
    <row r="33574" spans="7:7">
      <c r="G33574" s="14"/>
    </row>
    <row r="33575" spans="7:7">
      <c r="G33575" s="14"/>
    </row>
    <row r="33576" spans="7:7">
      <c r="G33576" s="14"/>
    </row>
    <row r="33577" spans="7:7">
      <c r="G33577" s="14"/>
    </row>
    <row r="33578" spans="7:7">
      <c r="G33578" s="14"/>
    </row>
    <row r="33579" spans="7:7">
      <c r="G33579" s="14"/>
    </row>
    <row r="33580" spans="7:7">
      <c r="G33580" s="14"/>
    </row>
    <row r="33581" spans="7:7">
      <c r="G33581" s="14"/>
    </row>
    <row r="33582" spans="7:7">
      <c r="G33582" s="14"/>
    </row>
    <row r="33583" spans="7:7">
      <c r="G33583" s="14"/>
    </row>
    <row r="33584" spans="7:7">
      <c r="G33584" s="14"/>
    </row>
    <row r="33585" spans="7:7">
      <c r="G33585" s="14"/>
    </row>
    <row r="33586" spans="7:7">
      <c r="G33586" s="14"/>
    </row>
    <row r="33587" spans="7:7">
      <c r="G33587" s="14"/>
    </row>
    <row r="33588" spans="7:7">
      <c r="G33588" s="14"/>
    </row>
    <row r="33589" spans="7:7">
      <c r="G33589" s="14"/>
    </row>
    <row r="33590" spans="7:7">
      <c r="G33590" s="14"/>
    </row>
    <row r="33591" spans="7:7">
      <c r="G33591" s="14"/>
    </row>
    <row r="33592" spans="7:7">
      <c r="G33592" s="14"/>
    </row>
    <row r="33593" spans="7:7">
      <c r="G33593" s="14"/>
    </row>
    <row r="33594" spans="7:7">
      <c r="G33594" s="14"/>
    </row>
    <row r="33595" spans="7:7">
      <c r="G33595" s="14"/>
    </row>
    <row r="33596" spans="7:7">
      <c r="G33596" s="14"/>
    </row>
    <row r="33597" spans="7:7">
      <c r="G33597" s="14"/>
    </row>
    <row r="33598" spans="7:7">
      <c r="G33598" s="14"/>
    </row>
    <row r="33599" spans="7:7">
      <c r="G33599" s="14"/>
    </row>
    <row r="33600" spans="7:7">
      <c r="G33600" s="14"/>
    </row>
    <row r="33601" spans="7:7">
      <c r="G33601" s="14"/>
    </row>
    <row r="33602" spans="7:7">
      <c r="G33602" s="14"/>
    </row>
    <row r="33603" spans="7:7">
      <c r="G33603" s="14"/>
    </row>
    <row r="33604" spans="7:7">
      <c r="G33604" s="14"/>
    </row>
    <row r="33605" spans="7:7">
      <c r="G33605" s="14"/>
    </row>
    <row r="33606" spans="7:7">
      <c r="G33606" s="14"/>
    </row>
    <row r="33607" spans="7:7">
      <c r="G33607" s="14"/>
    </row>
    <row r="33608" spans="7:7">
      <c r="G33608" s="14"/>
    </row>
    <row r="33609" spans="7:7">
      <c r="G33609" s="14"/>
    </row>
    <row r="33610" spans="7:7">
      <c r="G33610" s="14"/>
    </row>
    <row r="33611" spans="7:7">
      <c r="G33611" s="14"/>
    </row>
    <row r="33612" spans="7:7">
      <c r="G33612" s="14"/>
    </row>
    <row r="33613" spans="7:7">
      <c r="G33613" s="14"/>
    </row>
    <row r="33614" spans="7:7">
      <c r="G33614" s="14"/>
    </row>
    <row r="33615" spans="7:7">
      <c r="G33615" s="14"/>
    </row>
    <row r="33616" spans="7:7">
      <c r="G33616" s="14"/>
    </row>
    <row r="33617" spans="7:7">
      <c r="G33617" s="14"/>
    </row>
    <row r="33618" spans="7:7">
      <c r="G33618" s="14"/>
    </row>
    <row r="33619" spans="7:7">
      <c r="G33619" s="14"/>
    </row>
    <row r="33620" spans="7:7">
      <c r="G33620" s="14"/>
    </row>
    <row r="33621" spans="7:7">
      <c r="G33621" s="14"/>
    </row>
    <row r="33622" spans="7:7">
      <c r="G33622" s="14"/>
    </row>
    <row r="33623" spans="7:7">
      <c r="G33623" s="14"/>
    </row>
    <row r="33624" spans="7:7">
      <c r="G33624" s="14"/>
    </row>
    <row r="33625" spans="7:7">
      <c r="G33625" s="14"/>
    </row>
    <row r="33626" spans="7:7">
      <c r="G33626" s="14"/>
    </row>
    <row r="33627" spans="7:7">
      <c r="G33627" s="14"/>
    </row>
    <row r="33628" spans="7:7">
      <c r="G33628" s="14"/>
    </row>
    <row r="33629" spans="7:7">
      <c r="G33629" s="14"/>
    </row>
    <row r="33630" spans="7:7">
      <c r="G33630" s="14"/>
    </row>
    <row r="33631" spans="7:7">
      <c r="G33631" s="14"/>
    </row>
    <row r="33632" spans="7:7">
      <c r="G33632" s="14"/>
    </row>
    <row r="33633" spans="7:7">
      <c r="G33633" s="14"/>
    </row>
    <row r="33634" spans="7:7">
      <c r="G33634" s="14"/>
    </row>
    <row r="33635" spans="7:7">
      <c r="G33635" s="14"/>
    </row>
    <row r="33636" spans="7:7">
      <c r="G33636" s="14"/>
    </row>
    <row r="33637" spans="7:7">
      <c r="G33637" s="14"/>
    </row>
    <row r="33638" spans="7:7">
      <c r="G33638" s="14"/>
    </row>
    <row r="33639" spans="7:7">
      <c r="G33639" s="14"/>
    </row>
    <row r="33640" spans="7:7">
      <c r="G33640" s="14"/>
    </row>
    <row r="33641" spans="7:7">
      <c r="G33641" s="14"/>
    </row>
    <row r="33642" spans="7:7">
      <c r="G33642" s="14"/>
    </row>
    <row r="33643" spans="7:7">
      <c r="G33643" s="14"/>
    </row>
    <row r="33644" spans="7:7">
      <c r="G33644" s="14"/>
    </row>
    <row r="33645" spans="7:7">
      <c r="G33645" s="14"/>
    </row>
    <row r="33646" spans="7:7">
      <c r="G33646" s="14"/>
    </row>
    <row r="33647" spans="7:7">
      <c r="G33647" s="14"/>
    </row>
    <row r="33648" spans="7:7">
      <c r="G33648" s="14"/>
    </row>
    <row r="33649" spans="7:7">
      <c r="G33649" s="14"/>
    </row>
    <row r="33650" spans="7:7">
      <c r="G33650" s="14"/>
    </row>
    <row r="33651" spans="7:7">
      <c r="G33651" s="14"/>
    </row>
    <row r="33652" spans="7:7">
      <c r="G33652" s="14"/>
    </row>
    <row r="33653" spans="7:7">
      <c r="G33653" s="14"/>
    </row>
    <row r="33654" spans="7:7">
      <c r="G33654" s="14"/>
    </row>
    <row r="33655" spans="7:7">
      <c r="G33655" s="14"/>
    </row>
    <row r="33656" spans="7:7">
      <c r="G33656" s="14"/>
    </row>
    <row r="33657" spans="7:7">
      <c r="G33657" s="14"/>
    </row>
    <row r="33658" spans="7:7">
      <c r="G33658" s="14"/>
    </row>
    <row r="33659" spans="7:7">
      <c r="G33659" s="14"/>
    </row>
    <row r="33660" spans="7:7">
      <c r="G33660" s="14"/>
    </row>
    <row r="33661" spans="7:7">
      <c r="G33661" s="14"/>
    </row>
    <row r="33662" spans="7:7">
      <c r="G33662" s="14"/>
    </row>
    <row r="33663" spans="7:7">
      <c r="G33663" s="14"/>
    </row>
    <row r="33664" spans="7:7">
      <c r="G33664" s="14"/>
    </row>
    <row r="33665" spans="7:7">
      <c r="G33665" s="14"/>
    </row>
    <row r="33666" spans="7:7">
      <c r="G33666" s="14"/>
    </row>
    <row r="33667" spans="7:7">
      <c r="G33667" s="14"/>
    </row>
    <row r="33668" spans="7:7">
      <c r="G33668" s="14"/>
    </row>
    <row r="33669" spans="7:7">
      <c r="G33669" s="14"/>
    </row>
    <row r="33670" spans="7:7">
      <c r="G33670" s="14"/>
    </row>
    <row r="33671" spans="7:7">
      <c r="G33671" s="14"/>
    </row>
    <row r="33672" spans="7:7">
      <c r="G33672" s="14"/>
    </row>
    <row r="33673" spans="7:7">
      <c r="G33673" s="14"/>
    </row>
    <row r="33674" spans="7:7">
      <c r="G33674" s="14"/>
    </row>
    <row r="33675" spans="7:7">
      <c r="G33675" s="14"/>
    </row>
    <row r="33676" spans="7:7">
      <c r="G33676" s="14"/>
    </row>
    <row r="33677" spans="7:7">
      <c r="G33677" s="14"/>
    </row>
    <row r="33678" spans="7:7">
      <c r="G33678" s="14"/>
    </row>
    <row r="33679" spans="7:7">
      <c r="G33679" s="14"/>
    </row>
    <row r="33680" spans="7:7">
      <c r="G33680" s="14"/>
    </row>
    <row r="33681" spans="7:7">
      <c r="G33681" s="14"/>
    </row>
    <row r="33682" spans="7:7">
      <c r="G33682" s="14"/>
    </row>
    <row r="33683" spans="7:7">
      <c r="G33683" s="14"/>
    </row>
    <row r="33684" spans="7:7">
      <c r="G33684" s="14"/>
    </row>
    <row r="33685" spans="7:7">
      <c r="G33685" s="14"/>
    </row>
    <row r="33686" spans="7:7">
      <c r="G33686" s="14"/>
    </row>
    <row r="33687" spans="7:7">
      <c r="G33687" s="14"/>
    </row>
    <row r="33688" spans="7:7">
      <c r="G33688" s="14"/>
    </row>
    <row r="33689" spans="7:7">
      <c r="G33689" s="14"/>
    </row>
    <row r="33690" spans="7:7">
      <c r="G33690" s="14"/>
    </row>
    <row r="33691" spans="7:7">
      <c r="G33691" s="14"/>
    </row>
    <row r="33692" spans="7:7">
      <c r="G33692" s="14"/>
    </row>
    <row r="33693" spans="7:7">
      <c r="G33693" s="14"/>
    </row>
    <row r="33694" spans="7:7">
      <c r="G33694" s="14"/>
    </row>
    <row r="33695" spans="7:7">
      <c r="G33695" s="14"/>
    </row>
    <row r="33696" spans="7:7">
      <c r="G33696" s="14"/>
    </row>
    <row r="33697" spans="7:7">
      <c r="G33697" s="14"/>
    </row>
    <row r="33698" spans="7:7">
      <c r="G33698" s="14"/>
    </row>
    <row r="33699" spans="7:7">
      <c r="G33699" s="14"/>
    </row>
    <row r="33700" spans="7:7">
      <c r="G33700" s="14"/>
    </row>
    <row r="33701" spans="7:7">
      <c r="G33701" s="14"/>
    </row>
    <row r="33702" spans="7:7">
      <c r="G33702" s="14"/>
    </row>
    <row r="33703" spans="7:7">
      <c r="G33703" s="14"/>
    </row>
    <row r="33704" spans="7:7">
      <c r="G33704" s="14"/>
    </row>
    <row r="33705" spans="7:7">
      <c r="G33705" s="14"/>
    </row>
    <row r="33706" spans="7:7">
      <c r="G33706" s="14"/>
    </row>
    <row r="33707" spans="7:7">
      <c r="G33707" s="14"/>
    </row>
    <row r="33708" spans="7:7">
      <c r="G33708" s="14"/>
    </row>
    <row r="33709" spans="7:7">
      <c r="G33709" s="14"/>
    </row>
    <row r="33710" spans="7:7">
      <c r="G33710" s="14"/>
    </row>
    <row r="33711" spans="7:7">
      <c r="G33711" s="14"/>
    </row>
    <row r="33712" spans="7:7">
      <c r="G33712" s="14"/>
    </row>
    <row r="33713" spans="7:7">
      <c r="G33713" s="14"/>
    </row>
    <row r="33714" spans="7:7">
      <c r="G33714" s="14"/>
    </row>
    <row r="33715" spans="7:7">
      <c r="G33715" s="14"/>
    </row>
    <row r="33716" spans="7:7">
      <c r="G33716" s="14"/>
    </row>
    <row r="33717" spans="7:7">
      <c r="G33717" s="14"/>
    </row>
    <row r="33718" spans="7:7">
      <c r="G33718" s="14"/>
    </row>
    <row r="33719" spans="7:7">
      <c r="G33719" s="14"/>
    </row>
    <row r="33720" spans="7:7">
      <c r="G33720" s="14"/>
    </row>
    <row r="33721" spans="7:7">
      <c r="G33721" s="14"/>
    </row>
    <row r="33722" spans="7:7">
      <c r="G33722" s="14"/>
    </row>
    <row r="33723" spans="7:7">
      <c r="G33723" s="14"/>
    </row>
    <row r="33724" spans="7:7">
      <c r="G33724" s="14"/>
    </row>
    <row r="33725" spans="7:7">
      <c r="G33725" s="14"/>
    </row>
    <row r="33726" spans="7:7">
      <c r="G33726" s="14"/>
    </row>
    <row r="33727" spans="7:7">
      <c r="G33727" s="14"/>
    </row>
    <row r="33728" spans="7:7">
      <c r="G33728" s="14"/>
    </row>
    <row r="33729" spans="7:7">
      <c r="G33729" s="14"/>
    </row>
    <row r="33730" spans="7:7">
      <c r="G33730" s="14"/>
    </row>
    <row r="33731" spans="7:7">
      <c r="G33731" s="14"/>
    </row>
    <row r="33732" spans="7:7">
      <c r="G33732" s="14"/>
    </row>
    <row r="33733" spans="7:7">
      <c r="G33733" s="14"/>
    </row>
    <row r="33734" spans="7:7">
      <c r="G33734" s="14"/>
    </row>
    <row r="33735" spans="7:7">
      <c r="G33735" s="14"/>
    </row>
    <row r="33736" spans="7:7">
      <c r="G33736" s="14"/>
    </row>
    <row r="33737" spans="7:7">
      <c r="G33737" s="14"/>
    </row>
    <row r="33738" spans="7:7">
      <c r="G33738" s="14"/>
    </row>
    <row r="33739" spans="7:7">
      <c r="G33739" s="14"/>
    </row>
    <row r="33740" spans="7:7">
      <c r="G33740" s="14"/>
    </row>
    <row r="33741" spans="7:7">
      <c r="G33741" s="14"/>
    </row>
    <row r="33742" spans="7:7">
      <c r="G33742" s="14"/>
    </row>
    <row r="33743" spans="7:7">
      <c r="G33743" s="14"/>
    </row>
    <row r="33744" spans="7:7">
      <c r="G33744" s="14"/>
    </row>
    <row r="33745" spans="7:7">
      <c r="G33745" s="14"/>
    </row>
    <row r="33746" spans="7:7">
      <c r="G33746" s="14"/>
    </row>
    <row r="33747" spans="7:7">
      <c r="G33747" s="14"/>
    </row>
    <row r="33748" spans="7:7">
      <c r="G33748" s="14"/>
    </row>
    <row r="33749" spans="7:7">
      <c r="G33749" s="14"/>
    </row>
    <row r="33750" spans="7:7">
      <c r="G33750" s="14"/>
    </row>
    <row r="33751" spans="7:7">
      <c r="G33751" s="14"/>
    </row>
    <row r="33752" spans="7:7">
      <c r="G33752" s="14"/>
    </row>
    <row r="33753" spans="7:7">
      <c r="G33753" s="14"/>
    </row>
    <row r="33754" spans="7:7">
      <c r="G33754" s="14"/>
    </row>
    <row r="33755" spans="7:7">
      <c r="G33755" s="14"/>
    </row>
    <row r="33756" spans="7:7">
      <c r="G33756" s="14"/>
    </row>
    <row r="33757" spans="7:7">
      <c r="G33757" s="14"/>
    </row>
    <row r="33758" spans="7:7">
      <c r="G33758" s="14"/>
    </row>
    <row r="33759" spans="7:7">
      <c r="G33759" s="14"/>
    </row>
    <row r="33760" spans="7:7">
      <c r="G33760" s="14"/>
    </row>
    <row r="33761" spans="7:7">
      <c r="G33761" s="14"/>
    </row>
    <row r="33762" spans="7:7">
      <c r="G33762" s="14"/>
    </row>
    <row r="33763" spans="7:7">
      <c r="G33763" s="14"/>
    </row>
    <row r="33764" spans="7:7">
      <c r="G33764" s="14"/>
    </row>
    <row r="33765" spans="7:7">
      <c r="G33765" s="14"/>
    </row>
    <row r="33766" spans="7:7">
      <c r="G33766" s="14"/>
    </row>
    <row r="33767" spans="7:7">
      <c r="G33767" s="14"/>
    </row>
    <row r="33768" spans="7:7">
      <c r="G33768" s="14"/>
    </row>
    <row r="33769" spans="7:7">
      <c r="G33769" s="14"/>
    </row>
    <row r="33770" spans="7:7">
      <c r="G33770" s="14"/>
    </row>
    <row r="33771" spans="7:7">
      <c r="G33771" s="14"/>
    </row>
    <row r="33772" spans="7:7">
      <c r="G33772" s="14"/>
    </row>
    <row r="33773" spans="7:7">
      <c r="G33773" s="14"/>
    </row>
    <row r="33774" spans="7:7">
      <c r="G33774" s="14"/>
    </row>
    <row r="33775" spans="7:7">
      <c r="G33775" s="14"/>
    </row>
    <row r="33776" spans="7:7">
      <c r="G33776" s="14"/>
    </row>
    <row r="33777" spans="7:7">
      <c r="G33777" s="14"/>
    </row>
    <row r="33778" spans="7:7">
      <c r="G33778" s="14"/>
    </row>
    <row r="33779" spans="7:7">
      <c r="G33779" s="14"/>
    </row>
    <row r="33780" spans="7:7">
      <c r="G33780" s="14"/>
    </row>
    <row r="33781" spans="7:7">
      <c r="G33781" s="14"/>
    </row>
    <row r="33782" spans="7:7">
      <c r="G33782" s="14"/>
    </row>
    <row r="33783" spans="7:7">
      <c r="G33783" s="14"/>
    </row>
    <row r="33784" spans="7:7">
      <c r="G33784" s="14"/>
    </row>
    <row r="33785" spans="7:7">
      <c r="G33785" s="14"/>
    </row>
    <row r="33786" spans="7:7">
      <c r="G33786" s="14"/>
    </row>
    <row r="33787" spans="7:7">
      <c r="G33787" s="14"/>
    </row>
    <row r="33788" spans="7:7">
      <c r="G33788" s="14"/>
    </row>
    <row r="33789" spans="7:7">
      <c r="G33789" s="14"/>
    </row>
    <row r="33790" spans="7:7">
      <c r="G33790" s="14"/>
    </row>
    <row r="33791" spans="7:7">
      <c r="G33791" s="14"/>
    </row>
    <row r="33792" spans="7:7">
      <c r="G33792" s="14"/>
    </row>
    <row r="33793" spans="7:7">
      <c r="G33793" s="14"/>
    </row>
    <row r="33794" spans="7:7">
      <c r="G33794" s="14"/>
    </row>
    <row r="33795" spans="7:7">
      <c r="G33795" s="14"/>
    </row>
    <row r="33796" spans="7:7">
      <c r="G33796" s="14"/>
    </row>
    <row r="33797" spans="7:7">
      <c r="G33797" s="14"/>
    </row>
    <row r="33798" spans="7:7">
      <c r="G33798" s="14"/>
    </row>
    <row r="33799" spans="7:7">
      <c r="G33799" s="14"/>
    </row>
    <row r="33800" spans="7:7">
      <c r="G33800" s="14"/>
    </row>
    <row r="33801" spans="7:7">
      <c r="G33801" s="14"/>
    </row>
    <row r="33802" spans="7:7">
      <c r="G33802" s="14"/>
    </row>
    <row r="33803" spans="7:7">
      <c r="G33803" s="14"/>
    </row>
    <row r="33804" spans="7:7">
      <c r="G33804" s="14"/>
    </row>
    <row r="33805" spans="7:7">
      <c r="G33805" s="14"/>
    </row>
    <row r="33806" spans="7:7">
      <c r="G33806" s="14"/>
    </row>
    <row r="33807" spans="7:7">
      <c r="G33807" s="14"/>
    </row>
    <row r="33808" spans="7:7">
      <c r="G33808" s="14"/>
    </row>
    <row r="33809" spans="7:7">
      <c r="G33809" s="14"/>
    </row>
    <row r="33810" spans="7:7">
      <c r="G33810" s="14"/>
    </row>
    <row r="33811" spans="7:7">
      <c r="G33811" s="14"/>
    </row>
    <row r="33812" spans="7:7">
      <c r="G33812" s="14"/>
    </row>
    <row r="33813" spans="7:7">
      <c r="G33813" s="14"/>
    </row>
    <row r="33814" spans="7:7">
      <c r="G33814" s="14"/>
    </row>
    <row r="33815" spans="7:7">
      <c r="G33815" s="14"/>
    </row>
    <row r="33816" spans="7:7">
      <c r="G33816" s="14"/>
    </row>
    <row r="33817" spans="7:7">
      <c r="G33817" s="14"/>
    </row>
    <row r="33818" spans="7:7">
      <c r="G33818" s="14"/>
    </row>
    <row r="33819" spans="7:7">
      <c r="G33819" s="14"/>
    </row>
    <row r="33820" spans="7:7">
      <c r="G33820" s="14"/>
    </row>
    <row r="33821" spans="7:7">
      <c r="G33821" s="14"/>
    </row>
    <row r="33822" spans="7:7">
      <c r="G33822" s="14"/>
    </row>
    <row r="33823" spans="7:7">
      <c r="G33823" s="14"/>
    </row>
    <row r="33824" spans="7:7">
      <c r="G33824" s="14"/>
    </row>
    <row r="33825" spans="7:7">
      <c r="G33825" s="14"/>
    </row>
    <row r="33826" spans="7:7">
      <c r="G33826" s="14"/>
    </row>
    <row r="33827" spans="7:7">
      <c r="G33827" s="14"/>
    </row>
    <row r="33828" spans="7:7">
      <c r="G33828" s="14"/>
    </row>
    <row r="33829" spans="7:7">
      <c r="G33829" s="14"/>
    </row>
    <row r="33830" spans="7:7">
      <c r="G33830" s="14"/>
    </row>
    <row r="33831" spans="7:7">
      <c r="G33831" s="14"/>
    </row>
    <row r="33832" spans="7:7">
      <c r="G33832" s="14"/>
    </row>
    <row r="33833" spans="7:7">
      <c r="G33833" s="14"/>
    </row>
    <row r="33834" spans="7:7">
      <c r="G33834" s="14"/>
    </row>
    <row r="33835" spans="7:7">
      <c r="G33835" s="14"/>
    </row>
    <row r="33836" spans="7:7">
      <c r="G33836" s="14"/>
    </row>
    <row r="33837" spans="7:7">
      <c r="G33837" s="14"/>
    </row>
    <row r="33838" spans="7:7">
      <c r="G33838" s="14"/>
    </row>
    <row r="33839" spans="7:7">
      <c r="G33839" s="14"/>
    </row>
    <row r="33840" spans="7:7">
      <c r="G33840" s="14"/>
    </row>
    <row r="33841" spans="7:7">
      <c r="G33841" s="14"/>
    </row>
    <row r="33842" spans="7:7">
      <c r="G33842" s="14"/>
    </row>
    <row r="33843" spans="7:7">
      <c r="G33843" s="14"/>
    </row>
    <row r="33844" spans="7:7">
      <c r="G33844" s="14"/>
    </row>
    <row r="33845" spans="7:7">
      <c r="G33845" s="14"/>
    </row>
    <row r="33846" spans="7:7">
      <c r="G33846" s="14"/>
    </row>
    <row r="33847" spans="7:7">
      <c r="G33847" s="14"/>
    </row>
    <row r="33848" spans="7:7">
      <c r="G33848" s="14"/>
    </row>
    <row r="33849" spans="7:7">
      <c r="G33849" s="14"/>
    </row>
    <row r="33850" spans="7:7">
      <c r="G33850" s="14"/>
    </row>
    <row r="33851" spans="7:7">
      <c r="G33851" s="14"/>
    </row>
    <row r="33852" spans="7:7">
      <c r="G33852" s="14"/>
    </row>
    <row r="33853" spans="7:7">
      <c r="G33853" s="14"/>
    </row>
    <row r="33854" spans="7:7">
      <c r="G33854" s="14"/>
    </row>
    <row r="33855" spans="7:7">
      <c r="G33855" s="14"/>
    </row>
    <row r="33856" spans="7:7">
      <c r="G33856" s="14"/>
    </row>
    <row r="33857" spans="7:7">
      <c r="G33857" s="14"/>
    </row>
    <row r="33858" spans="7:7">
      <c r="G33858" s="14"/>
    </row>
    <row r="33859" spans="7:7">
      <c r="G33859" s="14"/>
    </row>
    <row r="33860" spans="7:7">
      <c r="G33860" s="14"/>
    </row>
    <row r="33861" spans="7:7">
      <c r="G33861" s="14"/>
    </row>
    <row r="33862" spans="7:7">
      <c r="G33862" s="14"/>
    </row>
    <row r="33863" spans="7:7">
      <c r="G33863" s="14"/>
    </row>
    <row r="33864" spans="7:7">
      <c r="G33864" s="14"/>
    </row>
    <row r="33865" spans="7:7">
      <c r="G33865" s="14"/>
    </row>
    <row r="33866" spans="7:7">
      <c r="G33866" s="14"/>
    </row>
    <row r="33867" spans="7:7">
      <c r="G33867" s="14"/>
    </row>
    <row r="33868" spans="7:7">
      <c r="G33868" s="14"/>
    </row>
    <row r="33869" spans="7:7">
      <c r="G33869" s="14"/>
    </row>
    <row r="33870" spans="7:7">
      <c r="G33870" s="14"/>
    </row>
    <row r="33871" spans="7:7">
      <c r="G33871" s="14"/>
    </row>
    <row r="33872" spans="7:7">
      <c r="G33872" s="14"/>
    </row>
    <row r="33873" spans="7:7">
      <c r="G33873" s="14"/>
    </row>
    <row r="33874" spans="7:7">
      <c r="G33874" s="14"/>
    </row>
    <row r="33875" spans="7:7">
      <c r="G33875" s="14"/>
    </row>
    <row r="33876" spans="7:7">
      <c r="G33876" s="14"/>
    </row>
    <row r="33877" spans="7:7">
      <c r="G33877" s="14"/>
    </row>
    <row r="33878" spans="7:7">
      <c r="G33878" s="14"/>
    </row>
    <row r="33879" spans="7:7">
      <c r="G33879" s="14"/>
    </row>
    <row r="33880" spans="7:7">
      <c r="G33880" s="14"/>
    </row>
    <row r="33881" spans="7:7">
      <c r="G33881" s="14"/>
    </row>
    <row r="33882" spans="7:7">
      <c r="G33882" s="14"/>
    </row>
    <row r="33883" spans="7:7">
      <c r="G33883" s="14"/>
    </row>
    <row r="33884" spans="7:7">
      <c r="G33884" s="14"/>
    </row>
    <row r="33885" spans="7:7">
      <c r="G33885" s="14"/>
    </row>
    <row r="33886" spans="7:7">
      <c r="G33886" s="14"/>
    </row>
    <row r="33887" spans="7:7">
      <c r="G33887" s="14"/>
    </row>
    <row r="33888" spans="7:7">
      <c r="G33888" s="14"/>
    </row>
    <row r="33889" spans="7:7">
      <c r="G33889" s="14"/>
    </row>
    <row r="33890" spans="7:7">
      <c r="G33890" s="14"/>
    </row>
    <row r="33891" spans="7:7">
      <c r="G33891" s="14"/>
    </row>
    <row r="33892" spans="7:7">
      <c r="G33892" s="14"/>
    </row>
    <row r="33893" spans="7:7">
      <c r="G33893" s="14"/>
    </row>
    <row r="33894" spans="7:7">
      <c r="G33894" s="14"/>
    </row>
    <row r="33895" spans="7:7">
      <c r="G33895" s="14"/>
    </row>
    <row r="33896" spans="7:7">
      <c r="G33896" s="14"/>
    </row>
    <row r="33897" spans="7:7">
      <c r="G33897" s="14"/>
    </row>
    <row r="33898" spans="7:7">
      <c r="G33898" s="14"/>
    </row>
    <row r="33899" spans="7:7">
      <c r="G33899" s="14"/>
    </row>
    <row r="33900" spans="7:7">
      <c r="G33900" s="14"/>
    </row>
    <row r="33901" spans="7:7">
      <c r="G33901" s="14"/>
    </row>
    <row r="33902" spans="7:7">
      <c r="G33902" s="14"/>
    </row>
    <row r="33903" spans="7:7">
      <c r="G33903" s="14"/>
    </row>
    <row r="33904" spans="7:7">
      <c r="G33904" s="14"/>
    </row>
    <row r="33905" spans="7:7">
      <c r="G33905" s="14"/>
    </row>
    <row r="33906" spans="7:7">
      <c r="G33906" s="14"/>
    </row>
    <row r="33907" spans="7:7">
      <c r="G33907" s="14"/>
    </row>
    <row r="33908" spans="7:7">
      <c r="G33908" s="14"/>
    </row>
    <row r="33909" spans="7:7">
      <c r="G33909" s="14"/>
    </row>
    <row r="33910" spans="7:7">
      <c r="G33910" s="14"/>
    </row>
    <row r="33911" spans="7:7">
      <c r="G33911" s="14"/>
    </row>
    <row r="33912" spans="7:7">
      <c r="G33912" s="14"/>
    </row>
    <row r="33913" spans="7:7">
      <c r="G33913" s="14"/>
    </row>
    <row r="33914" spans="7:7">
      <c r="G33914" s="14"/>
    </row>
    <row r="33915" spans="7:7">
      <c r="G33915" s="14"/>
    </row>
    <row r="33916" spans="7:7">
      <c r="G33916" s="14"/>
    </row>
    <row r="33917" spans="7:7">
      <c r="G33917" s="14"/>
    </row>
    <row r="33918" spans="7:7">
      <c r="G33918" s="14"/>
    </row>
    <row r="33919" spans="7:7">
      <c r="G33919" s="14"/>
    </row>
    <row r="33920" spans="7:7">
      <c r="G33920" s="14"/>
    </row>
    <row r="33921" spans="7:7">
      <c r="G33921" s="14"/>
    </row>
    <row r="33922" spans="7:7">
      <c r="G33922" s="14"/>
    </row>
    <row r="33923" spans="7:7">
      <c r="G33923" s="14"/>
    </row>
    <row r="33924" spans="7:7">
      <c r="G33924" s="14"/>
    </row>
    <row r="33925" spans="7:7">
      <c r="G33925" s="14"/>
    </row>
    <row r="33926" spans="7:7">
      <c r="G33926" s="14"/>
    </row>
    <row r="33927" spans="7:7">
      <c r="G33927" s="14"/>
    </row>
    <row r="33928" spans="7:7">
      <c r="G33928" s="14"/>
    </row>
    <row r="33929" spans="7:7">
      <c r="G33929" s="14"/>
    </row>
    <row r="33930" spans="7:7">
      <c r="G33930" s="14"/>
    </row>
    <row r="33931" spans="7:7">
      <c r="G33931" s="14"/>
    </row>
    <row r="33932" spans="7:7">
      <c r="G33932" s="14"/>
    </row>
    <row r="33933" spans="7:7">
      <c r="G33933" s="14"/>
    </row>
    <row r="33934" spans="7:7">
      <c r="G33934" s="14"/>
    </row>
    <row r="33935" spans="7:7">
      <c r="G33935" s="14"/>
    </row>
    <row r="33936" spans="7:7">
      <c r="G33936" s="14"/>
    </row>
    <row r="33937" spans="7:7">
      <c r="G33937" s="14"/>
    </row>
    <row r="33938" spans="7:7">
      <c r="G33938" s="14"/>
    </row>
    <row r="33939" spans="7:7">
      <c r="G33939" s="14"/>
    </row>
    <row r="33940" spans="7:7">
      <c r="G33940" s="14"/>
    </row>
    <row r="33941" spans="7:7">
      <c r="G33941" s="14"/>
    </row>
    <row r="33942" spans="7:7">
      <c r="G33942" s="14"/>
    </row>
    <row r="33943" spans="7:7">
      <c r="G33943" s="14"/>
    </row>
    <row r="33944" spans="7:7">
      <c r="G33944" s="14"/>
    </row>
    <row r="33945" spans="7:7">
      <c r="G33945" s="14"/>
    </row>
    <row r="33946" spans="7:7">
      <c r="G33946" s="14"/>
    </row>
    <row r="33947" spans="7:7">
      <c r="G33947" s="14"/>
    </row>
    <row r="33948" spans="7:7">
      <c r="G33948" s="14"/>
    </row>
    <row r="33949" spans="7:7">
      <c r="G33949" s="14"/>
    </row>
    <row r="33950" spans="7:7">
      <c r="G33950" s="14"/>
    </row>
    <row r="33951" spans="7:7">
      <c r="G33951" s="14"/>
    </row>
    <row r="33952" spans="7:7">
      <c r="G33952" s="14"/>
    </row>
    <row r="33953" spans="7:7">
      <c r="G33953" s="14"/>
    </row>
    <row r="33954" spans="7:7">
      <c r="G33954" s="14"/>
    </row>
    <row r="33955" spans="7:7">
      <c r="G33955" s="14"/>
    </row>
    <row r="33956" spans="7:7">
      <c r="G33956" s="14"/>
    </row>
    <row r="33957" spans="7:7">
      <c r="G33957" s="14"/>
    </row>
    <row r="33958" spans="7:7">
      <c r="G33958" s="14"/>
    </row>
    <row r="33959" spans="7:7">
      <c r="G33959" s="14"/>
    </row>
    <row r="33960" spans="7:7">
      <c r="G33960" s="14"/>
    </row>
    <row r="33961" spans="7:7">
      <c r="G33961" s="14"/>
    </row>
    <row r="33962" spans="7:7">
      <c r="G33962" s="14"/>
    </row>
    <row r="33963" spans="7:7">
      <c r="G33963" s="14"/>
    </row>
    <row r="33964" spans="7:7">
      <c r="G33964" s="14"/>
    </row>
    <row r="33965" spans="7:7">
      <c r="G33965" s="14"/>
    </row>
    <row r="33966" spans="7:7">
      <c r="G33966" s="14"/>
    </row>
    <row r="33967" spans="7:7">
      <c r="G33967" s="14"/>
    </row>
    <row r="33968" spans="7:7">
      <c r="G33968" s="14"/>
    </row>
    <row r="33969" spans="7:7">
      <c r="G33969" s="14"/>
    </row>
    <row r="33970" spans="7:7">
      <c r="G33970" s="14"/>
    </row>
    <row r="33971" spans="7:7">
      <c r="G33971" s="14"/>
    </row>
    <row r="33972" spans="7:7">
      <c r="G33972" s="14"/>
    </row>
    <row r="33973" spans="7:7">
      <c r="G33973" s="14"/>
    </row>
    <row r="33974" spans="7:7">
      <c r="G33974" s="14"/>
    </row>
    <row r="33975" spans="7:7">
      <c r="G33975" s="14"/>
    </row>
    <row r="33976" spans="7:7">
      <c r="G33976" s="14"/>
    </row>
    <row r="33977" spans="7:7">
      <c r="G33977" s="14"/>
    </row>
    <row r="33978" spans="7:7">
      <c r="G33978" s="14"/>
    </row>
    <row r="33979" spans="7:7">
      <c r="G33979" s="14"/>
    </row>
    <row r="33980" spans="7:7">
      <c r="G33980" s="14"/>
    </row>
    <row r="33981" spans="7:7">
      <c r="G33981" s="14"/>
    </row>
    <row r="33982" spans="7:7">
      <c r="G33982" s="14"/>
    </row>
    <row r="33983" spans="7:7">
      <c r="G33983" s="14"/>
    </row>
    <row r="33984" spans="7:7">
      <c r="G33984" s="14"/>
    </row>
    <row r="33985" spans="7:7">
      <c r="G33985" s="14"/>
    </row>
    <row r="33986" spans="7:7">
      <c r="G33986" s="14"/>
    </row>
    <row r="33987" spans="7:7">
      <c r="G33987" s="14"/>
    </row>
    <row r="33988" spans="7:7">
      <c r="G33988" s="14"/>
    </row>
    <row r="33989" spans="7:7">
      <c r="G33989" s="14"/>
    </row>
    <row r="33990" spans="7:7">
      <c r="G33990" s="14"/>
    </row>
    <row r="33991" spans="7:7">
      <c r="G33991" s="14"/>
    </row>
    <row r="33992" spans="7:7">
      <c r="G33992" s="14"/>
    </row>
    <row r="33993" spans="7:7">
      <c r="G33993" s="14"/>
    </row>
    <row r="33994" spans="7:7">
      <c r="G33994" s="14"/>
    </row>
    <row r="33995" spans="7:7">
      <c r="G33995" s="14"/>
    </row>
    <row r="33996" spans="7:7">
      <c r="G33996" s="14"/>
    </row>
    <row r="33997" spans="7:7">
      <c r="G33997" s="14"/>
    </row>
    <row r="33998" spans="7:7">
      <c r="G33998" s="14"/>
    </row>
    <row r="33999" spans="7:7">
      <c r="G33999" s="14"/>
    </row>
    <row r="34000" spans="7:7">
      <c r="G34000" s="14"/>
    </row>
    <row r="34001" spans="7:7">
      <c r="G34001" s="14"/>
    </row>
    <row r="34002" spans="7:7">
      <c r="G34002" s="14"/>
    </row>
    <row r="34003" spans="7:7">
      <c r="G34003" s="14"/>
    </row>
    <row r="34004" spans="7:7">
      <c r="G34004" s="14"/>
    </row>
    <row r="34005" spans="7:7">
      <c r="G34005" s="14"/>
    </row>
    <row r="34006" spans="7:7">
      <c r="G34006" s="14"/>
    </row>
    <row r="34007" spans="7:7">
      <c r="G34007" s="14"/>
    </row>
    <row r="34008" spans="7:7">
      <c r="G34008" s="14"/>
    </row>
    <row r="34009" spans="7:7">
      <c r="G34009" s="14"/>
    </row>
    <row r="34010" spans="7:7">
      <c r="G34010" s="14"/>
    </row>
    <row r="34011" spans="7:7">
      <c r="G34011" s="14"/>
    </row>
    <row r="34012" spans="7:7">
      <c r="G34012" s="14"/>
    </row>
    <row r="34013" spans="7:7">
      <c r="G34013" s="14"/>
    </row>
    <row r="34014" spans="7:7">
      <c r="G34014" s="14"/>
    </row>
    <row r="34015" spans="7:7">
      <c r="G34015" s="14"/>
    </row>
    <row r="34016" spans="7:7">
      <c r="G34016" s="14"/>
    </row>
    <row r="34017" spans="7:7">
      <c r="G34017" s="14"/>
    </row>
    <row r="34018" spans="7:7">
      <c r="G34018" s="14"/>
    </row>
    <row r="34019" spans="7:7">
      <c r="G34019" s="14"/>
    </row>
    <row r="34020" spans="7:7">
      <c r="G34020" s="14"/>
    </row>
    <row r="34021" spans="7:7">
      <c r="G34021" s="14"/>
    </row>
    <row r="34022" spans="7:7">
      <c r="G34022" s="14"/>
    </row>
    <row r="34023" spans="7:7">
      <c r="G34023" s="14"/>
    </row>
    <row r="34024" spans="7:7">
      <c r="G34024" s="14"/>
    </row>
    <row r="34025" spans="7:7">
      <c r="G34025" s="14"/>
    </row>
    <row r="34026" spans="7:7">
      <c r="G34026" s="14"/>
    </row>
    <row r="34027" spans="7:7">
      <c r="G34027" s="14"/>
    </row>
    <row r="34028" spans="7:7">
      <c r="G34028" s="14"/>
    </row>
    <row r="34029" spans="7:7">
      <c r="G34029" s="14"/>
    </row>
    <row r="34030" spans="7:7">
      <c r="G34030" s="14"/>
    </row>
    <row r="34031" spans="7:7">
      <c r="G34031" s="14"/>
    </row>
    <row r="34032" spans="7:7">
      <c r="G34032" s="14"/>
    </row>
    <row r="34033" spans="7:7">
      <c r="G34033" s="14"/>
    </row>
    <row r="34034" spans="7:7">
      <c r="G34034" s="14"/>
    </row>
    <row r="34035" spans="7:7">
      <c r="G34035" s="14"/>
    </row>
    <row r="34036" spans="7:7">
      <c r="G34036" s="14"/>
    </row>
    <row r="34037" spans="7:7">
      <c r="G34037" s="14"/>
    </row>
    <row r="34038" spans="7:7">
      <c r="G34038" s="14"/>
    </row>
    <row r="34039" spans="7:7">
      <c r="G34039" s="14"/>
    </row>
    <row r="34040" spans="7:7">
      <c r="G34040" s="14"/>
    </row>
    <row r="34041" spans="7:7">
      <c r="G34041" s="14"/>
    </row>
    <row r="34042" spans="7:7">
      <c r="G34042" s="14"/>
    </row>
    <row r="34043" spans="7:7">
      <c r="G34043" s="14"/>
    </row>
    <row r="34044" spans="7:7">
      <c r="G34044" s="14"/>
    </row>
    <row r="34045" spans="7:7">
      <c r="G34045" s="14"/>
    </row>
    <row r="34046" spans="7:7">
      <c r="G34046" s="14"/>
    </row>
    <row r="34047" spans="7:7">
      <c r="G34047" s="14"/>
    </row>
    <row r="34048" spans="7:7">
      <c r="G34048" s="14"/>
    </row>
    <row r="34049" spans="7:7">
      <c r="G34049" s="14"/>
    </row>
    <row r="34050" spans="7:7">
      <c r="G34050" s="14"/>
    </row>
    <row r="34051" spans="7:7">
      <c r="G34051" s="14"/>
    </row>
    <row r="34052" spans="7:7">
      <c r="G34052" s="14"/>
    </row>
    <row r="34053" spans="7:7">
      <c r="G34053" s="14"/>
    </row>
    <row r="34054" spans="7:7">
      <c r="G34054" s="14"/>
    </row>
    <row r="34055" spans="7:7">
      <c r="G34055" s="14"/>
    </row>
    <row r="34056" spans="7:7">
      <c r="G34056" s="14"/>
    </row>
    <row r="34057" spans="7:7">
      <c r="G34057" s="14"/>
    </row>
    <row r="34058" spans="7:7">
      <c r="G34058" s="14"/>
    </row>
    <row r="34059" spans="7:7">
      <c r="G34059" s="14"/>
    </row>
    <row r="34060" spans="7:7">
      <c r="G34060" s="14"/>
    </row>
    <row r="34061" spans="7:7">
      <c r="G34061" s="14"/>
    </row>
    <row r="34062" spans="7:7">
      <c r="G34062" s="14"/>
    </row>
    <row r="34063" spans="7:7">
      <c r="G34063" s="14"/>
    </row>
    <row r="34064" spans="7:7">
      <c r="G34064" s="14"/>
    </row>
    <row r="34065" spans="7:7">
      <c r="G34065" s="14"/>
    </row>
    <row r="34066" spans="7:7">
      <c r="G34066" s="14"/>
    </row>
    <row r="34067" spans="7:7">
      <c r="G34067" s="14"/>
    </row>
    <row r="34068" spans="7:7">
      <c r="G34068" s="14"/>
    </row>
    <row r="34069" spans="7:7">
      <c r="G34069" s="14"/>
    </row>
    <row r="34070" spans="7:7">
      <c r="G34070" s="14"/>
    </row>
    <row r="34071" spans="7:7">
      <c r="G34071" s="14"/>
    </row>
    <row r="34072" spans="7:7">
      <c r="G34072" s="14"/>
    </row>
    <row r="34073" spans="7:7">
      <c r="G34073" s="14"/>
    </row>
    <row r="34074" spans="7:7">
      <c r="G34074" s="14"/>
    </row>
    <row r="34075" spans="7:7">
      <c r="G34075" s="14"/>
    </row>
    <row r="34076" spans="7:7">
      <c r="G34076" s="14"/>
    </row>
    <row r="34077" spans="7:7">
      <c r="G34077" s="14"/>
    </row>
    <row r="34078" spans="7:7">
      <c r="G34078" s="14"/>
    </row>
    <row r="34079" spans="7:7">
      <c r="G34079" s="14"/>
    </row>
    <row r="34080" spans="7:7">
      <c r="G34080" s="14"/>
    </row>
    <row r="34081" spans="7:7">
      <c r="G34081" s="14"/>
    </row>
    <row r="34082" spans="7:7">
      <c r="G34082" s="14"/>
    </row>
    <row r="34083" spans="7:7">
      <c r="G34083" s="14"/>
    </row>
    <row r="34084" spans="7:7">
      <c r="G34084" s="14"/>
    </row>
    <row r="34085" spans="7:7">
      <c r="G34085" s="14"/>
    </row>
    <row r="34086" spans="7:7">
      <c r="G34086" s="14"/>
    </row>
    <row r="34087" spans="7:7">
      <c r="G34087" s="14"/>
    </row>
    <row r="34088" spans="7:7">
      <c r="G34088" s="14"/>
    </row>
    <row r="34089" spans="7:7">
      <c r="G34089" s="14"/>
    </row>
    <row r="34090" spans="7:7">
      <c r="G34090" s="14"/>
    </row>
    <row r="34091" spans="7:7">
      <c r="G34091" s="14"/>
    </row>
    <row r="34092" spans="7:7">
      <c r="G34092" s="14"/>
    </row>
    <row r="34093" spans="7:7">
      <c r="G34093" s="14"/>
    </row>
    <row r="34094" spans="7:7">
      <c r="G34094" s="14"/>
    </row>
    <row r="34095" spans="7:7">
      <c r="G34095" s="14"/>
    </row>
    <row r="34096" spans="7:7">
      <c r="G34096" s="14"/>
    </row>
    <row r="34097" spans="7:7">
      <c r="G34097" s="14"/>
    </row>
    <row r="34098" spans="7:7">
      <c r="G34098" s="14"/>
    </row>
    <row r="34099" spans="7:7">
      <c r="G34099" s="14"/>
    </row>
    <row r="34100" spans="7:7">
      <c r="G34100" s="14"/>
    </row>
    <row r="34101" spans="7:7">
      <c r="G34101" s="14"/>
    </row>
    <row r="34102" spans="7:7">
      <c r="G34102" s="14"/>
    </row>
    <row r="34103" spans="7:7">
      <c r="G34103" s="14"/>
    </row>
    <row r="34104" spans="7:7">
      <c r="G34104" s="14"/>
    </row>
    <row r="34105" spans="7:7">
      <c r="G34105" s="14"/>
    </row>
    <row r="34106" spans="7:7">
      <c r="G34106" s="14"/>
    </row>
    <row r="34107" spans="7:7">
      <c r="G34107" s="14"/>
    </row>
    <row r="34108" spans="7:7">
      <c r="G34108" s="14"/>
    </row>
    <row r="34109" spans="7:7">
      <c r="G34109" s="14"/>
    </row>
    <row r="34110" spans="7:7">
      <c r="G34110" s="14"/>
    </row>
    <row r="34111" spans="7:7">
      <c r="G34111" s="14"/>
    </row>
    <row r="34112" spans="7:7">
      <c r="G34112" s="14"/>
    </row>
    <row r="34113" spans="7:7">
      <c r="G34113" s="14"/>
    </row>
    <row r="34114" spans="7:7">
      <c r="G34114" s="14"/>
    </row>
    <row r="34115" spans="7:7">
      <c r="G34115" s="14"/>
    </row>
    <row r="34116" spans="7:7">
      <c r="G34116" s="14"/>
    </row>
    <row r="34117" spans="7:7">
      <c r="G34117" s="14"/>
    </row>
    <row r="34118" spans="7:7">
      <c r="G34118" s="14"/>
    </row>
    <row r="34119" spans="7:7">
      <c r="G34119" s="14"/>
    </row>
    <row r="34120" spans="7:7">
      <c r="G34120" s="14"/>
    </row>
    <row r="34121" spans="7:7">
      <c r="G34121" s="14"/>
    </row>
    <row r="34122" spans="7:7">
      <c r="G34122" s="14"/>
    </row>
    <row r="34123" spans="7:7">
      <c r="G34123" s="14"/>
    </row>
    <row r="34124" spans="7:7">
      <c r="G34124" s="14"/>
    </row>
    <row r="34125" spans="7:7">
      <c r="G34125" s="14"/>
    </row>
    <row r="34126" spans="7:7">
      <c r="G34126" s="14"/>
    </row>
    <row r="34127" spans="7:7">
      <c r="G34127" s="14"/>
    </row>
    <row r="34128" spans="7:7">
      <c r="G34128" s="14"/>
    </row>
    <row r="34129" spans="7:7">
      <c r="G34129" s="14"/>
    </row>
    <row r="34130" spans="7:7">
      <c r="G34130" s="14"/>
    </row>
    <row r="34131" spans="7:7">
      <c r="G34131" s="14"/>
    </row>
    <row r="34132" spans="7:7">
      <c r="G34132" s="14"/>
    </row>
    <row r="34133" spans="7:7">
      <c r="G34133" s="14"/>
    </row>
    <row r="34134" spans="7:7">
      <c r="G34134" s="14"/>
    </row>
    <row r="34135" spans="7:7">
      <c r="G34135" s="14"/>
    </row>
    <row r="34136" spans="7:7">
      <c r="G34136" s="14"/>
    </row>
    <row r="34137" spans="7:7">
      <c r="G34137" s="14"/>
    </row>
    <row r="34138" spans="7:7">
      <c r="G34138" s="14"/>
    </row>
    <row r="34139" spans="7:7">
      <c r="G34139" s="14"/>
    </row>
    <row r="34140" spans="7:7">
      <c r="G34140" s="14"/>
    </row>
    <row r="34141" spans="7:7">
      <c r="G34141" s="14"/>
    </row>
    <row r="34142" spans="7:7">
      <c r="G34142" s="14"/>
    </row>
    <row r="34143" spans="7:7">
      <c r="G34143" s="14"/>
    </row>
    <row r="34144" spans="7:7">
      <c r="G34144" s="14"/>
    </row>
    <row r="34145" spans="7:7">
      <c r="G34145" s="14"/>
    </row>
    <row r="34146" spans="7:7">
      <c r="G34146" s="14"/>
    </row>
    <row r="34147" spans="7:7">
      <c r="G34147" s="14"/>
    </row>
    <row r="34148" spans="7:7">
      <c r="G34148" s="14"/>
    </row>
    <row r="34149" spans="7:7">
      <c r="G34149" s="14"/>
    </row>
    <row r="34150" spans="7:7">
      <c r="G34150" s="14"/>
    </row>
    <row r="34151" spans="7:7">
      <c r="G34151" s="14"/>
    </row>
    <row r="34152" spans="7:7">
      <c r="G34152" s="14"/>
    </row>
    <row r="34153" spans="7:7">
      <c r="G34153" s="14"/>
    </row>
    <row r="34154" spans="7:7">
      <c r="G34154" s="14"/>
    </row>
    <row r="34155" spans="7:7">
      <c r="G34155" s="14"/>
    </row>
    <row r="34156" spans="7:7">
      <c r="G34156" s="14"/>
    </row>
    <row r="34157" spans="7:7">
      <c r="G34157" s="14"/>
    </row>
    <row r="34158" spans="7:7">
      <c r="G34158" s="14"/>
    </row>
    <row r="34159" spans="7:7">
      <c r="G34159" s="14"/>
    </row>
    <row r="34160" spans="7:7">
      <c r="G34160" s="14"/>
    </row>
    <row r="34161" spans="7:7">
      <c r="G34161" s="14"/>
    </row>
    <row r="34162" spans="7:7">
      <c r="G34162" s="14"/>
    </row>
    <row r="34163" spans="7:7">
      <c r="G34163" s="14"/>
    </row>
    <row r="34164" spans="7:7">
      <c r="G34164" s="14"/>
    </row>
    <row r="34165" spans="7:7">
      <c r="G34165" s="14"/>
    </row>
    <row r="34166" spans="7:7">
      <c r="G34166" s="14"/>
    </row>
    <row r="34167" spans="7:7">
      <c r="G34167" s="14"/>
    </row>
    <row r="34168" spans="7:7">
      <c r="G34168" s="14"/>
    </row>
    <row r="34169" spans="7:7">
      <c r="G34169" s="14"/>
    </row>
    <row r="34170" spans="7:7">
      <c r="G34170" s="14"/>
    </row>
    <row r="34171" spans="7:7">
      <c r="G34171" s="14"/>
    </row>
    <row r="34172" spans="7:7">
      <c r="G34172" s="14"/>
    </row>
    <row r="34173" spans="7:7">
      <c r="G34173" s="14"/>
    </row>
    <row r="34174" spans="7:7">
      <c r="G34174" s="14"/>
    </row>
    <row r="34175" spans="7:7">
      <c r="G34175" s="14"/>
    </row>
    <row r="34176" spans="7:7">
      <c r="G34176" s="14"/>
    </row>
    <row r="34177" spans="7:7">
      <c r="G34177" s="14"/>
    </row>
    <row r="34178" spans="7:7">
      <c r="G34178" s="14"/>
    </row>
    <row r="34179" spans="7:7">
      <c r="G34179" s="14"/>
    </row>
    <row r="34180" spans="7:7">
      <c r="G34180" s="14"/>
    </row>
    <row r="34181" spans="7:7">
      <c r="G34181" s="14"/>
    </row>
    <row r="34182" spans="7:7">
      <c r="G34182" s="14"/>
    </row>
    <row r="34183" spans="7:7">
      <c r="G34183" s="14"/>
    </row>
    <row r="34184" spans="7:7">
      <c r="G34184" s="14"/>
    </row>
    <row r="34185" spans="7:7">
      <c r="G34185" s="14"/>
    </row>
    <row r="34186" spans="7:7">
      <c r="G34186" s="14"/>
    </row>
    <row r="34187" spans="7:7">
      <c r="G34187" s="14"/>
    </row>
    <row r="34188" spans="7:7">
      <c r="G34188" s="14"/>
    </row>
    <row r="34189" spans="7:7">
      <c r="G34189" s="14"/>
    </row>
    <row r="34190" spans="7:7">
      <c r="G34190" s="14"/>
    </row>
    <row r="34191" spans="7:7">
      <c r="G34191" s="14"/>
    </row>
    <row r="34192" spans="7:7">
      <c r="G34192" s="14"/>
    </row>
    <row r="34193" spans="7:7">
      <c r="G34193" s="14"/>
    </row>
    <row r="34194" spans="7:7">
      <c r="G34194" s="14"/>
    </row>
    <row r="34195" spans="7:7">
      <c r="G34195" s="14"/>
    </row>
    <row r="34196" spans="7:7">
      <c r="G34196" s="14"/>
    </row>
    <row r="34197" spans="7:7">
      <c r="G34197" s="14"/>
    </row>
    <row r="34198" spans="7:7">
      <c r="G34198" s="14"/>
    </row>
    <row r="34199" spans="7:7">
      <c r="G34199" s="14"/>
    </row>
    <row r="34200" spans="7:7">
      <c r="G34200" s="14"/>
    </row>
    <row r="34201" spans="7:7">
      <c r="G34201" s="14"/>
    </row>
    <row r="34202" spans="7:7">
      <c r="G34202" s="14"/>
    </row>
    <row r="34203" spans="7:7">
      <c r="G34203" s="14"/>
    </row>
    <row r="34204" spans="7:7">
      <c r="G34204" s="14"/>
    </row>
    <row r="34205" spans="7:7">
      <c r="G34205" s="14"/>
    </row>
    <row r="34206" spans="7:7">
      <c r="G34206" s="14"/>
    </row>
    <row r="34207" spans="7:7">
      <c r="G34207" s="14"/>
    </row>
    <row r="34208" spans="7:7">
      <c r="G34208" s="14"/>
    </row>
    <row r="34209" spans="7:7">
      <c r="G34209" s="14"/>
    </row>
    <row r="34210" spans="7:7">
      <c r="G34210" s="14"/>
    </row>
    <row r="34211" spans="7:7">
      <c r="G34211" s="14"/>
    </row>
    <row r="34212" spans="7:7">
      <c r="G34212" s="14"/>
    </row>
    <row r="34213" spans="7:7">
      <c r="G34213" s="14"/>
    </row>
    <row r="34214" spans="7:7">
      <c r="G34214" s="14"/>
    </row>
    <row r="34215" spans="7:7">
      <c r="G34215" s="14"/>
    </row>
    <row r="34216" spans="7:7">
      <c r="G34216" s="14"/>
    </row>
    <row r="34217" spans="7:7">
      <c r="G34217" s="14"/>
    </row>
    <row r="34218" spans="7:7">
      <c r="G34218" s="14"/>
    </row>
    <row r="34219" spans="7:7">
      <c r="G34219" s="14"/>
    </row>
    <row r="34220" spans="7:7">
      <c r="G34220" s="14"/>
    </row>
    <row r="34221" spans="7:7">
      <c r="G34221" s="14"/>
    </row>
    <row r="34222" spans="7:7">
      <c r="G34222" s="14"/>
    </row>
    <row r="34223" spans="7:7">
      <c r="G34223" s="14"/>
    </row>
    <row r="34224" spans="7:7">
      <c r="G34224" s="14"/>
    </row>
    <row r="34225" spans="7:7">
      <c r="G34225" s="14"/>
    </row>
    <row r="34226" spans="7:7">
      <c r="G34226" s="14"/>
    </row>
    <row r="34227" spans="7:7">
      <c r="G34227" s="14"/>
    </row>
    <row r="34228" spans="7:7">
      <c r="G34228" s="14"/>
    </row>
    <row r="34229" spans="7:7">
      <c r="G34229" s="14"/>
    </row>
    <row r="34230" spans="7:7">
      <c r="G34230" s="14"/>
    </row>
    <row r="34231" spans="7:7">
      <c r="G34231" s="14"/>
    </row>
    <row r="34232" spans="7:7">
      <c r="G34232" s="14"/>
    </row>
    <row r="34233" spans="7:7">
      <c r="G34233" s="14"/>
    </row>
    <row r="34234" spans="7:7">
      <c r="G34234" s="14"/>
    </row>
    <row r="34235" spans="7:7">
      <c r="G34235" s="14"/>
    </row>
    <row r="34236" spans="7:7">
      <c r="G34236" s="14"/>
    </row>
    <row r="34237" spans="7:7">
      <c r="G34237" s="14"/>
    </row>
    <row r="34238" spans="7:7">
      <c r="G34238" s="14"/>
    </row>
    <row r="34239" spans="7:7">
      <c r="G34239" s="14"/>
    </row>
    <row r="34240" spans="7:7">
      <c r="G34240" s="14"/>
    </row>
    <row r="34241" spans="7:7">
      <c r="G34241" s="14"/>
    </row>
    <row r="34242" spans="7:7">
      <c r="G34242" s="14"/>
    </row>
    <row r="34243" spans="7:7">
      <c r="G34243" s="14"/>
    </row>
    <row r="34244" spans="7:7">
      <c r="G34244" s="14"/>
    </row>
    <row r="34245" spans="7:7">
      <c r="G34245" s="14"/>
    </row>
    <row r="34246" spans="7:7">
      <c r="G34246" s="14"/>
    </row>
    <row r="34247" spans="7:7">
      <c r="G34247" s="14"/>
    </row>
    <row r="34248" spans="7:7">
      <c r="G34248" s="14"/>
    </row>
    <row r="34249" spans="7:7">
      <c r="G34249" s="14"/>
    </row>
    <row r="34250" spans="7:7">
      <c r="G34250" s="14"/>
    </row>
    <row r="34251" spans="7:7">
      <c r="G34251" s="14"/>
    </row>
    <row r="34252" spans="7:7">
      <c r="G34252" s="14"/>
    </row>
    <row r="34253" spans="7:7">
      <c r="G34253" s="14"/>
    </row>
    <row r="34254" spans="7:7">
      <c r="G34254" s="14"/>
    </row>
    <row r="34255" spans="7:7">
      <c r="G34255" s="14"/>
    </row>
    <row r="34256" spans="7:7">
      <c r="G34256" s="14"/>
    </row>
    <row r="34257" spans="7:7">
      <c r="G34257" s="14"/>
    </row>
    <row r="34258" spans="7:7">
      <c r="G34258" s="14"/>
    </row>
    <row r="34259" spans="7:7">
      <c r="G34259" s="14"/>
    </row>
    <row r="34260" spans="7:7">
      <c r="G34260" s="14"/>
    </row>
    <row r="34261" spans="7:7">
      <c r="G34261" s="14"/>
    </row>
    <row r="34262" spans="7:7">
      <c r="G34262" s="14"/>
    </row>
    <row r="34263" spans="7:7">
      <c r="G34263" s="14"/>
    </row>
    <row r="34264" spans="7:7">
      <c r="G34264" s="14"/>
    </row>
    <row r="34265" spans="7:7">
      <c r="G34265" s="14"/>
    </row>
    <row r="34266" spans="7:7">
      <c r="G34266" s="14"/>
    </row>
    <row r="34267" spans="7:7">
      <c r="G34267" s="14"/>
    </row>
    <row r="34268" spans="7:7">
      <c r="G34268" s="14"/>
    </row>
    <row r="34269" spans="7:7">
      <c r="G34269" s="14"/>
    </row>
    <row r="34270" spans="7:7">
      <c r="G34270" s="14"/>
    </row>
    <row r="34271" spans="7:7">
      <c r="G34271" s="14"/>
    </row>
    <row r="34272" spans="7:7">
      <c r="G34272" s="14"/>
    </row>
    <row r="34273" spans="7:7">
      <c r="G34273" s="14"/>
    </row>
    <row r="34274" spans="7:7">
      <c r="G34274" s="14"/>
    </row>
    <row r="34275" spans="7:7">
      <c r="G34275" s="14"/>
    </row>
    <row r="34276" spans="7:7">
      <c r="G34276" s="14"/>
    </row>
    <row r="34277" spans="7:7">
      <c r="G34277" s="14"/>
    </row>
    <row r="34278" spans="7:7">
      <c r="G34278" s="14"/>
    </row>
    <row r="34279" spans="7:7">
      <c r="G34279" s="14"/>
    </row>
    <row r="34280" spans="7:7">
      <c r="G34280" s="14"/>
    </row>
    <row r="34281" spans="7:7">
      <c r="G34281" s="14"/>
    </row>
    <row r="34282" spans="7:7">
      <c r="G34282" s="14"/>
    </row>
    <row r="34283" spans="7:7">
      <c r="G34283" s="14"/>
    </row>
    <row r="34284" spans="7:7">
      <c r="G34284" s="14"/>
    </row>
    <row r="34285" spans="7:7">
      <c r="G34285" s="14"/>
    </row>
    <row r="34286" spans="7:7">
      <c r="G34286" s="14"/>
    </row>
    <row r="34287" spans="7:7">
      <c r="G34287" s="14"/>
    </row>
    <row r="34288" spans="7:7">
      <c r="G34288" s="14"/>
    </row>
    <row r="34289" spans="7:7">
      <c r="G34289" s="14"/>
    </row>
    <row r="34290" spans="7:7">
      <c r="G34290" s="14"/>
    </row>
    <row r="34291" spans="7:7">
      <c r="G34291" s="14"/>
    </row>
    <row r="34292" spans="7:7">
      <c r="G34292" s="14"/>
    </row>
    <row r="34293" spans="7:7">
      <c r="G34293" s="14"/>
    </row>
    <row r="34294" spans="7:7">
      <c r="G34294" s="14"/>
    </row>
    <row r="34295" spans="7:7">
      <c r="G34295" s="14"/>
    </row>
    <row r="34296" spans="7:7">
      <c r="G34296" s="14"/>
    </row>
    <row r="34297" spans="7:7">
      <c r="G34297" s="14"/>
    </row>
    <row r="34298" spans="7:7">
      <c r="G34298" s="14"/>
    </row>
    <row r="34299" spans="7:7">
      <c r="G34299" s="14"/>
    </row>
    <row r="34300" spans="7:7">
      <c r="G34300" s="14"/>
    </row>
    <row r="34301" spans="7:7">
      <c r="G34301" s="14"/>
    </row>
    <row r="34302" spans="7:7">
      <c r="G34302" s="14"/>
    </row>
    <row r="34303" spans="7:7">
      <c r="G34303" s="14"/>
    </row>
    <row r="34304" spans="7:7">
      <c r="G34304" s="14"/>
    </row>
    <row r="34305" spans="7:7">
      <c r="G34305" s="14"/>
    </row>
    <row r="34306" spans="7:7">
      <c r="G34306" s="14"/>
    </row>
    <row r="34307" spans="7:7">
      <c r="G34307" s="14"/>
    </row>
    <row r="34308" spans="7:7">
      <c r="G34308" s="14"/>
    </row>
    <row r="34309" spans="7:7">
      <c r="G34309" s="14"/>
    </row>
    <row r="34310" spans="7:7">
      <c r="G34310" s="14"/>
    </row>
    <row r="34311" spans="7:7">
      <c r="G34311" s="14"/>
    </row>
    <row r="34312" spans="7:7">
      <c r="G34312" s="14"/>
    </row>
    <row r="34313" spans="7:7">
      <c r="G34313" s="14"/>
    </row>
    <row r="34314" spans="7:7">
      <c r="G34314" s="14"/>
    </row>
    <row r="34315" spans="7:7">
      <c r="G34315" s="14"/>
    </row>
    <row r="34316" spans="7:7">
      <c r="G34316" s="14"/>
    </row>
    <row r="34317" spans="7:7">
      <c r="G34317" s="14"/>
    </row>
    <row r="34318" spans="7:7">
      <c r="G34318" s="14"/>
    </row>
    <row r="34319" spans="7:7">
      <c r="G34319" s="14"/>
    </row>
    <row r="34320" spans="7:7">
      <c r="G34320" s="14"/>
    </row>
    <row r="34321" spans="7:7">
      <c r="G34321" s="14"/>
    </row>
    <row r="34322" spans="7:7">
      <c r="G34322" s="14"/>
    </row>
    <row r="34323" spans="7:7">
      <c r="G34323" s="14"/>
    </row>
    <row r="34324" spans="7:7">
      <c r="G34324" s="14"/>
    </row>
    <row r="34325" spans="7:7">
      <c r="G34325" s="14"/>
    </row>
    <row r="34326" spans="7:7">
      <c r="G34326" s="14"/>
    </row>
    <row r="34327" spans="7:7">
      <c r="G34327" s="14"/>
    </row>
    <row r="34328" spans="7:7">
      <c r="G34328" s="14"/>
    </row>
    <row r="34329" spans="7:7">
      <c r="G34329" s="14"/>
    </row>
    <row r="34330" spans="7:7">
      <c r="G34330" s="14"/>
    </row>
    <row r="34331" spans="7:7">
      <c r="G34331" s="14"/>
    </row>
    <row r="34332" spans="7:7">
      <c r="G34332" s="14"/>
    </row>
    <row r="34333" spans="7:7">
      <c r="G34333" s="14"/>
    </row>
    <row r="34334" spans="7:7">
      <c r="G34334" s="14"/>
    </row>
    <row r="34335" spans="7:7">
      <c r="G34335" s="14"/>
    </row>
    <row r="34336" spans="7:7">
      <c r="G34336" s="14"/>
    </row>
    <row r="34337" spans="7:7">
      <c r="G34337" s="14"/>
    </row>
    <row r="34338" spans="7:7">
      <c r="G34338" s="14"/>
    </row>
    <row r="34339" spans="7:7">
      <c r="G34339" s="14"/>
    </row>
    <row r="34340" spans="7:7">
      <c r="G34340" s="14"/>
    </row>
    <row r="34341" spans="7:7">
      <c r="G34341" s="14"/>
    </row>
    <row r="34342" spans="7:7">
      <c r="G34342" s="14"/>
    </row>
    <row r="34343" spans="7:7">
      <c r="G34343" s="14"/>
    </row>
    <row r="34344" spans="7:7">
      <c r="G34344" s="14"/>
    </row>
    <row r="34345" spans="7:7">
      <c r="G34345" s="14"/>
    </row>
    <row r="34346" spans="7:7">
      <c r="G34346" s="14"/>
    </row>
    <row r="34347" spans="7:7">
      <c r="G34347" s="14"/>
    </row>
    <row r="34348" spans="7:7">
      <c r="G34348" s="14"/>
    </row>
    <row r="34349" spans="7:7">
      <c r="G34349" s="14"/>
    </row>
    <row r="34350" spans="7:7">
      <c r="G34350" s="14"/>
    </row>
    <row r="34351" spans="7:7">
      <c r="G34351" s="14"/>
    </row>
    <row r="34352" spans="7:7">
      <c r="G34352" s="14"/>
    </row>
    <row r="34353" spans="7:7">
      <c r="G34353" s="14"/>
    </row>
    <row r="34354" spans="7:7">
      <c r="G34354" s="14"/>
    </row>
    <row r="34355" spans="7:7">
      <c r="G34355" s="14"/>
    </row>
    <row r="34356" spans="7:7">
      <c r="G34356" s="14"/>
    </row>
    <row r="34357" spans="7:7">
      <c r="G34357" s="14"/>
    </row>
    <row r="34358" spans="7:7">
      <c r="G34358" s="14"/>
    </row>
    <row r="34359" spans="7:7">
      <c r="G34359" s="14"/>
    </row>
    <row r="34360" spans="7:7">
      <c r="G34360" s="14"/>
    </row>
    <row r="34361" spans="7:7">
      <c r="G34361" s="14"/>
    </row>
    <row r="34362" spans="7:7">
      <c r="G34362" s="14"/>
    </row>
    <row r="34363" spans="7:7">
      <c r="G34363" s="14"/>
    </row>
    <row r="34364" spans="7:7">
      <c r="G34364" s="14"/>
    </row>
    <row r="34365" spans="7:7">
      <c r="G34365" s="14"/>
    </row>
    <row r="34366" spans="7:7">
      <c r="G34366" s="14"/>
    </row>
    <row r="34367" spans="7:7">
      <c r="G34367" s="14"/>
    </row>
    <row r="34368" spans="7:7">
      <c r="G34368" s="14"/>
    </row>
    <row r="34369" spans="7:7">
      <c r="G34369" s="14"/>
    </row>
    <row r="34370" spans="7:7">
      <c r="G34370" s="14"/>
    </row>
    <row r="34371" spans="7:7">
      <c r="G34371" s="14"/>
    </row>
    <row r="34372" spans="7:7">
      <c r="G34372" s="14"/>
    </row>
    <row r="34373" spans="7:7">
      <c r="G34373" s="14"/>
    </row>
    <row r="34374" spans="7:7">
      <c r="G34374" s="14"/>
    </row>
    <row r="34375" spans="7:7">
      <c r="G34375" s="14"/>
    </row>
    <row r="34376" spans="7:7">
      <c r="G34376" s="14"/>
    </row>
    <row r="34377" spans="7:7">
      <c r="G34377" s="14"/>
    </row>
    <row r="34378" spans="7:7">
      <c r="G34378" s="14"/>
    </row>
    <row r="34379" spans="7:7">
      <c r="G34379" s="14"/>
    </row>
    <row r="34380" spans="7:7">
      <c r="G34380" s="14"/>
    </row>
    <row r="34381" spans="7:7">
      <c r="G34381" s="14"/>
    </row>
    <row r="34382" spans="7:7">
      <c r="G34382" s="14"/>
    </row>
    <row r="34383" spans="7:7">
      <c r="G34383" s="14"/>
    </row>
    <row r="34384" spans="7:7">
      <c r="G34384" s="14"/>
    </row>
    <row r="34385" spans="7:7">
      <c r="G34385" s="14"/>
    </row>
    <row r="34386" spans="7:7">
      <c r="G34386" s="14"/>
    </row>
    <row r="34387" spans="7:7">
      <c r="G34387" s="14"/>
    </row>
    <row r="34388" spans="7:7">
      <c r="G34388" s="14"/>
    </row>
    <row r="34389" spans="7:7">
      <c r="G34389" s="14"/>
    </row>
    <row r="34390" spans="7:7">
      <c r="G34390" s="14"/>
    </row>
    <row r="34391" spans="7:7">
      <c r="G34391" s="14"/>
    </row>
    <row r="34392" spans="7:7">
      <c r="G34392" s="14"/>
    </row>
    <row r="34393" spans="7:7">
      <c r="G34393" s="14"/>
    </row>
    <row r="34394" spans="7:7">
      <c r="G34394" s="14"/>
    </row>
    <row r="34395" spans="7:7">
      <c r="G34395" s="14"/>
    </row>
    <row r="34396" spans="7:7">
      <c r="G34396" s="14"/>
    </row>
    <row r="34397" spans="7:7">
      <c r="G34397" s="14"/>
    </row>
    <row r="34398" spans="7:7">
      <c r="G34398" s="14"/>
    </row>
    <row r="34399" spans="7:7">
      <c r="G34399" s="14"/>
    </row>
    <row r="34400" spans="7:7">
      <c r="G34400" s="14"/>
    </row>
    <row r="34401" spans="7:7">
      <c r="G34401" s="14"/>
    </row>
    <row r="34402" spans="7:7">
      <c r="G34402" s="14"/>
    </row>
    <row r="34403" spans="7:7">
      <c r="G34403" s="14"/>
    </row>
    <row r="34404" spans="7:7">
      <c r="G34404" s="14"/>
    </row>
    <row r="34405" spans="7:7">
      <c r="G34405" s="14"/>
    </row>
    <row r="34406" spans="7:7">
      <c r="G34406" s="14"/>
    </row>
    <row r="34407" spans="7:7">
      <c r="G34407" s="14"/>
    </row>
    <row r="34408" spans="7:7">
      <c r="G34408" s="14"/>
    </row>
    <row r="34409" spans="7:7">
      <c r="G34409" s="14"/>
    </row>
    <row r="34410" spans="7:7">
      <c r="G34410" s="14"/>
    </row>
    <row r="34411" spans="7:7">
      <c r="G34411" s="14"/>
    </row>
    <row r="34412" spans="7:7">
      <c r="G34412" s="14"/>
    </row>
    <row r="34413" spans="7:7">
      <c r="G34413" s="14"/>
    </row>
    <row r="34414" spans="7:7">
      <c r="G34414" s="14"/>
    </row>
    <row r="34415" spans="7:7">
      <c r="G34415" s="14"/>
    </row>
    <row r="34416" spans="7:7">
      <c r="G34416" s="14"/>
    </row>
    <row r="34417" spans="7:7">
      <c r="G34417" s="14"/>
    </row>
    <row r="34418" spans="7:7">
      <c r="G34418" s="14"/>
    </row>
    <row r="34419" spans="7:7">
      <c r="G34419" s="14"/>
    </row>
    <row r="34420" spans="7:7">
      <c r="G34420" s="14"/>
    </row>
    <row r="34421" spans="7:7">
      <c r="G34421" s="14"/>
    </row>
    <row r="34422" spans="7:7">
      <c r="G34422" s="14"/>
    </row>
    <row r="34423" spans="7:7">
      <c r="G34423" s="14"/>
    </row>
    <row r="34424" spans="7:7">
      <c r="G34424" s="14"/>
    </row>
    <row r="34425" spans="7:7">
      <c r="G34425" s="14"/>
    </row>
    <row r="34426" spans="7:7">
      <c r="G34426" s="14"/>
    </row>
    <row r="34427" spans="7:7">
      <c r="G34427" s="14"/>
    </row>
    <row r="34428" spans="7:7">
      <c r="G34428" s="14"/>
    </row>
    <row r="34429" spans="7:7">
      <c r="G34429" s="14"/>
    </row>
    <row r="34430" spans="7:7">
      <c r="G34430" s="14"/>
    </row>
    <row r="34431" spans="7:7">
      <c r="G34431" s="14"/>
    </row>
    <row r="34432" spans="7:7">
      <c r="G34432" s="14"/>
    </row>
    <row r="34433" spans="7:7">
      <c r="G34433" s="14"/>
    </row>
    <row r="34434" spans="7:7">
      <c r="G34434" s="14"/>
    </row>
    <row r="34435" spans="7:7">
      <c r="G34435" s="14"/>
    </row>
    <row r="34436" spans="7:7">
      <c r="G34436" s="14"/>
    </row>
    <row r="34437" spans="7:7">
      <c r="G34437" s="14"/>
    </row>
    <row r="34438" spans="7:7">
      <c r="G34438" s="14"/>
    </row>
    <row r="34439" spans="7:7">
      <c r="G34439" s="14"/>
    </row>
    <row r="34440" spans="7:7">
      <c r="G34440" s="14"/>
    </row>
    <row r="34441" spans="7:7">
      <c r="G34441" s="14"/>
    </row>
    <row r="34442" spans="7:7">
      <c r="G34442" s="14"/>
    </row>
    <row r="34443" spans="7:7">
      <c r="G34443" s="14"/>
    </row>
    <row r="34444" spans="7:7">
      <c r="G34444" s="14"/>
    </row>
    <row r="34445" spans="7:7">
      <c r="G34445" s="14"/>
    </row>
    <row r="34446" spans="7:7">
      <c r="G34446" s="14"/>
    </row>
    <row r="34447" spans="7:7">
      <c r="G34447" s="14"/>
    </row>
    <row r="34448" spans="7:7">
      <c r="G34448" s="14"/>
    </row>
    <row r="34449" spans="7:7">
      <c r="G34449" s="14"/>
    </row>
    <row r="34450" spans="7:7">
      <c r="G34450" s="14"/>
    </row>
    <row r="34451" spans="7:7">
      <c r="G34451" s="14"/>
    </row>
    <row r="34452" spans="7:7">
      <c r="G34452" s="14"/>
    </row>
    <row r="34453" spans="7:7">
      <c r="G34453" s="14"/>
    </row>
    <row r="34454" spans="7:7">
      <c r="G34454" s="14"/>
    </row>
    <row r="34455" spans="7:7">
      <c r="G34455" s="14"/>
    </row>
    <row r="34456" spans="7:7">
      <c r="G34456" s="14"/>
    </row>
    <row r="34457" spans="7:7">
      <c r="G34457" s="14"/>
    </row>
    <row r="34458" spans="7:7">
      <c r="G34458" s="14"/>
    </row>
    <row r="34459" spans="7:7">
      <c r="G34459" s="14"/>
    </row>
    <row r="34460" spans="7:7">
      <c r="G34460" s="14"/>
    </row>
    <row r="34461" spans="7:7">
      <c r="G34461" s="14"/>
    </row>
    <row r="34462" spans="7:7">
      <c r="G34462" s="14"/>
    </row>
    <row r="34463" spans="7:7">
      <c r="G34463" s="14"/>
    </row>
    <row r="34464" spans="7:7">
      <c r="G34464" s="14"/>
    </row>
    <row r="34465" spans="7:7">
      <c r="G34465" s="14"/>
    </row>
    <row r="34466" spans="7:7">
      <c r="G34466" s="14"/>
    </row>
    <row r="34467" spans="7:7">
      <c r="G34467" s="14"/>
    </row>
    <row r="34468" spans="7:7">
      <c r="G34468" s="14"/>
    </row>
    <row r="34469" spans="7:7">
      <c r="G34469" s="14"/>
    </row>
    <row r="34470" spans="7:7">
      <c r="G34470" s="14"/>
    </row>
    <row r="34471" spans="7:7">
      <c r="G34471" s="14"/>
    </row>
    <row r="34472" spans="7:7">
      <c r="G34472" s="14"/>
    </row>
    <row r="34473" spans="7:7">
      <c r="G34473" s="14"/>
    </row>
    <row r="34474" spans="7:7">
      <c r="G34474" s="14"/>
    </row>
    <row r="34475" spans="7:7">
      <c r="G34475" s="14"/>
    </row>
    <row r="34476" spans="7:7">
      <c r="G34476" s="14"/>
    </row>
    <row r="34477" spans="7:7">
      <c r="G34477" s="14"/>
    </row>
    <row r="34478" spans="7:7">
      <c r="G34478" s="14"/>
    </row>
    <row r="34479" spans="7:7">
      <c r="G34479" s="14"/>
    </row>
    <row r="34480" spans="7:7">
      <c r="G34480" s="14"/>
    </row>
    <row r="34481" spans="7:7">
      <c r="G34481" s="14"/>
    </row>
    <row r="34482" spans="7:7">
      <c r="G34482" s="14"/>
    </row>
    <row r="34483" spans="7:7">
      <c r="G34483" s="14"/>
    </row>
    <row r="34484" spans="7:7">
      <c r="G34484" s="14"/>
    </row>
    <row r="34485" spans="7:7">
      <c r="G34485" s="14"/>
    </row>
    <row r="34486" spans="7:7">
      <c r="G34486" s="14"/>
    </row>
    <row r="34487" spans="7:7">
      <c r="G34487" s="14"/>
    </row>
    <row r="34488" spans="7:7">
      <c r="G34488" s="14"/>
    </row>
    <row r="34489" spans="7:7">
      <c r="G34489" s="14"/>
    </row>
    <row r="34490" spans="7:7">
      <c r="G34490" s="14"/>
    </row>
    <row r="34491" spans="7:7">
      <c r="G34491" s="14"/>
    </row>
    <row r="34492" spans="7:7">
      <c r="G34492" s="14"/>
    </row>
    <row r="34493" spans="7:7">
      <c r="G34493" s="14"/>
    </row>
    <row r="34494" spans="7:7">
      <c r="G34494" s="14"/>
    </row>
    <row r="34495" spans="7:7">
      <c r="G34495" s="14"/>
    </row>
    <row r="34496" spans="7:7">
      <c r="G34496" s="14"/>
    </row>
    <row r="34497" spans="7:7">
      <c r="G34497" s="14"/>
    </row>
    <row r="34498" spans="7:7">
      <c r="G34498" s="14"/>
    </row>
    <row r="34499" spans="7:7">
      <c r="G34499" s="14"/>
    </row>
    <row r="34500" spans="7:7">
      <c r="G34500" s="14"/>
    </row>
    <row r="34501" spans="7:7">
      <c r="G34501" s="14"/>
    </row>
    <row r="34502" spans="7:7">
      <c r="G34502" s="14"/>
    </row>
    <row r="34503" spans="7:7">
      <c r="G34503" s="14"/>
    </row>
    <row r="34504" spans="7:7">
      <c r="G34504" s="14"/>
    </row>
    <row r="34505" spans="7:7">
      <c r="G34505" s="14"/>
    </row>
    <row r="34506" spans="7:7">
      <c r="G34506" s="14"/>
    </row>
    <row r="34507" spans="7:7">
      <c r="G34507" s="14"/>
    </row>
    <row r="34508" spans="7:7">
      <c r="G34508" s="14"/>
    </row>
    <row r="34509" spans="7:7">
      <c r="G34509" s="14"/>
    </row>
    <row r="34510" spans="7:7">
      <c r="G34510" s="14"/>
    </row>
    <row r="34511" spans="7:7">
      <c r="G34511" s="14"/>
    </row>
    <row r="34512" spans="7:7">
      <c r="G34512" s="14"/>
    </row>
    <row r="34513" spans="7:7">
      <c r="G34513" s="14"/>
    </row>
    <row r="34514" spans="7:7">
      <c r="G34514" s="14"/>
    </row>
    <row r="34515" spans="7:7">
      <c r="G34515" s="14"/>
    </row>
    <row r="34516" spans="7:7">
      <c r="G34516" s="14"/>
    </row>
    <row r="34517" spans="7:7">
      <c r="G34517" s="14"/>
    </row>
    <row r="34518" spans="7:7">
      <c r="G34518" s="14"/>
    </row>
    <row r="34519" spans="7:7">
      <c r="G34519" s="14"/>
    </row>
    <row r="34520" spans="7:7">
      <c r="G34520" s="14"/>
    </row>
    <row r="34521" spans="7:7">
      <c r="G34521" s="14"/>
    </row>
    <row r="34522" spans="7:7">
      <c r="G34522" s="14"/>
    </row>
    <row r="34523" spans="7:7">
      <c r="G34523" s="14"/>
    </row>
    <row r="34524" spans="7:7">
      <c r="G34524" s="14"/>
    </row>
    <row r="34525" spans="7:7">
      <c r="G34525" s="14"/>
    </row>
    <row r="34526" spans="7:7">
      <c r="G34526" s="14"/>
    </row>
    <row r="34527" spans="7:7">
      <c r="G34527" s="14"/>
    </row>
    <row r="34528" spans="7:7">
      <c r="G34528" s="14"/>
    </row>
    <row r="34529" spans="7:7">
      <c r="G34529" s="14"/>
    </row>
    <row r="34530" spans="7:7">
      <c r="G34530" s="14"/>
    </row>
    <row r="34531" spans="7:7">
      <c r="G34531" s="14"/>
    </row>
    <row r="34532" spans="7:7">
      <c r="G34532" s="14"/>
    </row>
    <row r="34533" spans="7:7">
      <c r="G34533" s="14"/>
    </row>
    <row r="34534" spans="7:7">
      <c r="G34534" s="14"/>
    </row>
    <row r="34535" spans="7:7">
      <c r="G34535" s="14"/>
    </row>
    <row r="34536" spans="7:7">
      <c r="G34536" s="14"/>
    </row>
    <row r="34537" spans="7:7">
      <c r="G34537" s="14"/>
    </row>
    <row r="34538" spans="7:7">
      <c r="G34538" s="14"/>
    </row>
    <row r="34539" spans="7:7">
      <c r="G34539" s="14"/>
    </row>
    <row r="34540" spans="7:7">
      <c r="G34540" s="14"/>
    </row>
    <row r="34541" spans="7:7">
      <c r="G34541" s="14"/>
    </row>
    <row r="34542" spans="7:7">
      <c r="G34542" s="14"/>
    </row>
    <row r="34543" spans="7:7">
      <c r="G34543" s="14"/>
    </row>
    <row r="34544" spans="7:7">
      <c r="G34544" s="14"/>
    </row>
    <row r="34545" spans="7:7">
      <c r="G34545" s="14"/>
    </row>
    <row r="34546" spans="7:7">
      <c r="G34546" s="14"/>
    </row>
    <row r="34547" spans="7:7">
      <c r="G34547" s="14"/>
    </row>
    <row r="34548" spans="7:7">
      <c r="G34548" s="14"/>
    </row>
    <row r="34549" spans="7:7">
      <c r="G34549" s="14"/>
    </row>
    <row r="34550" spans="7:7">
      <c r="G34550" s="14"/>
    </row>
    <row r="34551" spans="7:7">
      <c r="G34551" s="14"/>
    </row>
    <row r="34552" spans="7:7">
      <c r="G34552" s="14"/>
    </row>
    <row r="34553" spans="7:7">
      <c r="G34553" s="14"/>
    </row>
    <row r="34554" spans="7:7">
      <c r="G34554" s="14"/>
    </row>
    <row r="34555" spans="7:7">
      <c r="G34555" s="14"/>
    </row>
    <row r="34556" spans="7:7">
      <c r="G34556" s="14"/>
    </row>
    <row r="34557" spans="7:7">
      <c r="G34557" s="14"/>
    </row>
    <row r="34558" spans="7:7">
      <c r="G34558" s="14"/>
    </row>
    <row r="34559" spans="7:7">
      <c r="G34559" s="14"/>
    </row>
    <row r="34560" spans="7:7">
      <c r="G34560" s="14"/>
    </row>
    <row r="34561" spans="7:7">
      <c r="G34561" s="14"/>
    </row>
    <row r="34562" spans="7:7">
      <c r="G34562" s="14"/>
    </row>
    <row r="34563" spans="7:7">
      <c r="G34563" s="14"/>
    </row>
    <row r="34564" spans="7:7">
      <c r="G34564" s="14"/>
    </row>
    <row r="34565" spans="7:7">
      <c r="G34565" s="14"/>
    </row>
    <row r="34566" spans="7:7">
      <c r="G34566" s="14"/>
    </row>
    <row r="34567" spans="7:7">
      <c r="G34567" s="14"/>
    </row>
    <row r="34568" spans="7:7">
      <c r="G34568" s="14"/>
    </row>
    <row r="34569" spans="7:7">
      <c r="G34569" s="14"/>
    </row>
    <row r="34570" spans="7:7">
      <c r="G34570" s="14"/>
    </row>
    <row r="34571" spans="7:7">
      <c r="G34571" s="14"/>
    </row>
    <row r="34572" spans="7:7">
      <c r="G34572" s="14"/>
    </row>
    <row r="34573" spans="7:7">
      <c r="G34573" s="14"/>
    </row>
    <row r="34574" spans="7:7">
      <c r="G34574" s="14"/>
    </row>
    <row r="34575" spans="7:7">
      <c r="G34575" s="14"/>
    </row>
    <row r="34576" spans="7:7">
      <c r="G34576" s="14"/>
    </row>
    <row r="34577" spans="7:7">
      <c r="G34577" s="14"/>
    </row>
    <row r="34578" spans="7:7">
      <c r="G34578" s="14"/>
    </row>
    <row r="34579" spans="7:7">
      <c r="G34579" s="14"/>
    </row>
    <row r="34580" spans="7:7">
      <c r="G34580" s="14"/>
    </row>
    <row r="34581" spans="7:7">
      <c r="G34581" s="14"/>
    </row>
    <row r="34582" spans="7:7">
      <c r="G34582" s="14"/>
    </row>
    <row r="34583" spans="7:7">
      <c r="G34583" s="14"/>
    </row>
    <row r="34584" spans="7:7">
      <c r="G34584" s="14"/>
    </row>
    <row r="34585" spans="7:7">
      <c r="G34585" s="14"/>
    </row>
    <row r="34586" spans="7:7">
      <c r="G34586" s="14"/>
    </row>
    <row r="34587" spans="7:7">
      <c r="G34587" s="14"/>
    </row>
    <row r="34588" spans="7:7">
      <c r="G34588" s="14"/>
    </row>
    <row r="34589" spans="7:7">
      <c r="G34589" s="14"/>
    </row>
    <row r="34590" spans="7:7">
      <c r="G34590" s="14"/>
    </row>
    <row r="34591" spans="7:7">
      <c r="G34591" s="14"/>
    </row>
    <row r="34592" spans="7:7">
      <c r="G34592" s="14"/>
    </row>
    <row r="34593" spans="7:7">
      <c r="G34593" s="14"/>
    </row>
    <row r="34594" spans="7:7">
      <c r="G34594" s="14"/>
    </row>
    <row r="34595" spans="7:7">
      <c r="G34595" s="14"/>
    </row>
    <row r="34596" spans="7:7">
      <c r="G34596" s="14"/>
    </row>
    <row r="34597" spans="7:7">
      <c r="G34597" s="14"/>
    </row>
    <row r="34598" spans="7:7">
      <c r="G34598" s="14"/>
    </row>
    <row r="34599" spans="7:7">
      <c r="G34599" s="14"/>
    </row>
    <row r="34600" spans="7:7">
      <c r="G34600" s="14"/>
    </row>
    <row r="34601" spans="7:7">
      <c r="G34601" s="14"/>
    </row>
    <row r="34602" spans="7:7">
      <c r="G34602" s="14"/>
    </row>
    <row r="34603" spans="7:7">
      <c r="G34603" s="14"/>
    </row>
    <row r="34604" spans="7:7">
      <c r="G34604" s="14"/>
    </row>
    <row r="34605" spans="7:7">
      <c r="G34605" s="14"/>
    </row>
    <row r="34606" spans="7:7">
      <c r="G34606" s="14"/>
    </row>
    <row r="34607" spans="7:7">
      <c r="G34607" s="14"/>
    </row>
    <row r="34608" spans="7:7">
      <c r="G34608" s="14"/>
    </row>
    <row r="34609" spans="7:7">
      <c r="G34609" s="14"/>
    </row>
    <row r="34610" spans="7:7">
      <c r="G34610" s="14"/>
    </row>
    <row r="34611" spans="7:7">
      <c r="G34611" s="14"/>
    </row>
    <row r="34612" spans="7:7">
      <c r="G34612" s="14"/>
    </row>
    <row r="34613" spans="7:7">
      <c r="G34613" s="14"/>
    </row>
    <row r="34614" spans="7:7">
      <c r="G34614" s="14"/>
    </row>
    <row r="34615" spans="7:7">
      <c r="G34615" s="14"/>
    </row>
    <row r="34616" spans="7:7">
      <c r="G34616" s="14"/>
    </row>
    <row r="34617" spans="7:7">
      <c r="G34617" s="14"/>
    </row>
    <row r="34618" spans="7:7">
      <c r="G34618" s="14"/>
    </row>
    <row r="34619" spans="7:7">
      <c r="G34619" s="14"/>
    </row>
    <row r="34620" spans="7:7">
      <c r="G34620" s="14"/>
    </row>
    <row r="34621" spans="7:7">
      <c r="G34621" s="14"/>
    </row>
    <row r="34622" spans="7:7">
      <c r="G34622" s="14"/>
    </row>
    <row r="34623" spans="7:7">
      <c r="G34623" s="14"/>
    </row>
    <row r="34624" spans="7:7">
      <c r="G34624" s="14"/>
    </row>
    <row r="34625" spans="7:7">
      <c r="G34625" s="14"/>
    </row>
    <row r="34626" spans="7:7">
      <c r="G34626" s="14"/>
    </row>
    <row r="34627" spans="7:7">
      <c r="G34627" s="14"/>
    </row>
    <row r="34628" spans="7:7">
      <c r="G34628" s="14"/>
    </row>
    <row r="34629" spans="7:7">
      <c r="G34629" s="14"/>
    </row>
    <row r="34630" spans="7:7">
      <c r="G34630" s="14"/>
    </row>
    <row r="34631" spans="7:7">
      <c r="G34631" s="14"/>
    </row>
    <row r="34632" spans="7:7">
      <c r="G34632" s="14"/>
    </row>
    <row r="34633" spans="7:7">
      <c r="G34633" s="14"/>
    </row>
    <row r="34634" spans="7:7">
      <c r="G34634" s="14"/>
    </row>
    <row r="34635" spans="7:7">
      <c r="G34635" s="14"/>
    </row>
    <row r="34636" spans="7:7">
      <c r="G34636" s="14"/>
    </row>
    <row r="34637" spans="7:7">
      <c r="G34637" s="14"/>
    </row>
    <row r="34638" spans="7:7">
      <c r="G34638" s="14"/>
    </row>
    <row r="34639" spans="7:7">
      <c r="G34639" s="14"/>
    </row>
    <row r="34640" spans="7:7">
      <c r="G34640" s="14"/>
    </row>
    <row r="34641" spans="7:7">
      <c r="G34641" s="14"/>
    </row>
    <row r="34642" spans="7:7">
      <c r="G34642" s="14"/>
    </row>
    <row r="34643" spans="7:7">
      <c r="G34643" s="14"/>
    </row>
    <row r="34644" spans="7:7">
      <c r="G34644" s="14"/>
    </row>
    <row r="34645" spans="7:7">
      <c r="G34645" s="14"/>
    </row>
    <row r="34646" spans="7:7">
      <c r="G34646" s="14"/>
    </row>
    <row r="34647" spans="7:7">
      <c r="G34647" s="14"/>
    </row>
    <row r="34648" spans="7:7">
      <c r="G34648" s="14"/>
    </row>
    <row r="34649" spans="7:7">
      <c r="G34649" s="14"/>
    </row>
    <row r="34650" spans="7:7">
      <c r="G34650" s="14"/>
    </row>
    <row r="34651" spans="7:7">
      <c r="G34651" s="14"/>
    </row>
    <row r="34652" spans="7:7">
      <c r="G34652" s="14"/>
    </row>
    <row r="34653" spans="7:7">
      <c r="G34653" s="14"/>
    </row>
    <row r="34654" spans="7:7">
      <c r="G34654" s="14"/>
    </row>
    <row r="34655" spans="7:7">
      <c r="G34655" s="14"/>
    </row>
    <row r="34656" spans="7:7">
      <c r="G34656" s="14"/>
    </row>
    <row r="34657" spans="7:7">
      <c r="G34657" s="14"/>
    </row>
    <row r="34658" spans="7:7">
      <c r="G34658" s="14"/>
    </row>
    <row r="34659" spans="7:7">
      <c r="G34659" s="14"/>
    </row>
    <row r="34660" spans="7:7">
      <c r="G34660" s="14"/>
    </row>
    <row r="34661" spans="7:7">
      <c r="G34661" s="14"/>
    </row>
    <row r="34662" spans="7:7">
      <c r="G34662" s="14"/>
    </row>
    <row r="34663" spans="7:7">
      <c r="G34663" s="14"/>
    </row>
    <row r="34664" spans="7:7">
      <c r="G34664" s="14"/>
    </row>
    <row r="34665" spans="7:7">
      <c r="G34665" s="14"/>
    </row>
    <row r="34666" spans="7:7">
      <c r="G34666" s="14"/>
    </row>
    <row r="34667" spans="7:7">
      <c r="G34667" s="14"/>
    </row>
    <row r="34668" spans="7:7">
      <c r="G34668" s="14"/>
    </row>
    <row r="34669" spans="7:7">
      <c r="G34669" s="14"/>
    </row>
    <row r="34670" spans="7:7">
      <c r="G34670" s="14"/>
    </row>
    <row r="34671" spans="7:7">
      <c r="G34671" s="14"/>
    </row>
    <row r="34672" spans="7:7">
      <c r="G34672" s="14"/>
    </row>
    <row r="34673" spans="7:7">
      <c r="G34673" s="14"/>
    </row>
    <row r="34674" spans="7:7">
      <c r="G34674" s="14"/>
    </row>
    <row r="34675" spans="7:7">
      <c r="G34675" s="14"/>
    </row>
    <row r="34676" spans="7:7">
      <c r="G34676" s="14"/>
    </row>
    <row r="34677" spans="7:7">
      <c r="G34677" s="14"/>
    </row>
    <row r="34678" spans="7:7">
      <c r="G34678" s="14"/>
    </row>
    <row r="34679" spans="7:7">
      <c r="G34679" s="14"/>
    </row>
    <row r="34680" spans="7:7">
      <c r="G34680" s="14"/>
    </row>
    <row r="34681" spans="7:7">
      <c r="G34681" s="14"/>
    </row>
    <row r="34682" spans="7:7">
      <c r="G34682" s="14"/>
    </row>
    <row r="34683" spans="7:7">
      <c r="G34683" s="14"/>
    </row>
    <row r="34684" spans="7:7">
      <c r="G34684" s="14"/>
    </row>
    <row r="34685" spans="7:7">
      <c r="G34685" s="14"/>
    </row>
    <row r="34686" spans="7:7">
      <c r="G34686" s="14"/>
    </row>
    <row r="34687" spans="7:7">
      <c r="G34687" s="14"/>
    </row>
    <row r="34688" spans="7:7">
      <c r="G34688" s="14"/>
    </row>
    <row r="34689" spans="7:7">
      <c r="G34689" s="14"/>
    </row>
    <row r="34690" spans="7:7">
      <c r="G34690" s="14"/>
    </row>
    <row r="34691" spans="7:7">
      <c r="G34691" s="14"/>
    </row>
    <row r="34692" spans="7:7">
      <c r="G34692" s="14"/>
    </row>
    <row r="34693" spans="7:7">
      <c r="G34693" s="14"/>
    </row>
    <row r="34694" spans="7:7">
      <c r="G34694" s="14"/>
    </row>
    <row r="34695" spans="7:7">
      <c r="G34695" s="14"/>
    </row>
    <row r="34696" spans="7:7">
      <c r="G34696" s="14"/>
    </row>
    <row r="34697" spans="7:7">
      <c r="G34697" s="14"/>
    </row>
    <row r="34698" spans="7:7">
      <c r="G34698" s="14"/>
    </row>
    <row r="34699" spans="7:7">
      <c r="G34699" s="14"/>
    </row>
    <row r="34700" spans="7:7">
      <c r="G34700" s="14"/>
    </row>
    <row r="34701" spans="7:7">
      <c r="G34701" s="14"/>
    </row>
    <row r="34702" spans="7:7">
      <c r="G34702" s="14"/>
    </row>
    <row r="34703" spans="7:7">
      <c r="G34703" s="14"/>
    </row>
    <row r="34704" spans="7:7">
      <c r="G34704" s="14"/>
    </row>
    <row r="34705" spans="7:7">
      <c r="G34705" s="14"/>
    </row>
    <row r="34706" spans="7:7">
      <c r="G34706" s="14"/>
    </row>
    <row r="34707" spans="7:7">
      <c r="G34707" s="14"/>
    </row>
    <row r="34708" spans="7:7">
      <c r="G34708" s="14"/>
    </row>
    <row r="34709" spans="7:7">
      <c r="G34709" s="14"/>
    </row>
    <row r="34710" spans="7:7">
      <c r="G34710" s="14"/>
    </row>
    <row r="34711" spans="7:7">
      <c r="G34711" s="14"/>
    </row>
    <row r="34712" spans="7:7">
      <c r="G34712" s="14"/>
    </row>
    <row r="34713" spans="7:7">
      <c r="G34713" s="14"/>
    </row>
    <row r="34714" spans="7:7">
      <c r="G34714" s="14"/>
    </row>
    <row r="34715" spans="7:7">
      <c r="G34715" s="14"/>
    </row>
    <row r="34716" spans="7:7">
      <c r="G34716" s="14"/>
    </row>
    <row r="34717" spans="7:7">
      <c r="G34717" s="14"/>
    </row>
    <row r="34718" spans="7:7">
      <c r="G34718" s="14"/>
    </row>
    <row r="34719" spans="7:7">
      <c r="G34719" s="14"/>
    </row>
    <row r="34720" spans="7:7">
      <c r="G34720" s="14"/>
    </row>
    <row r="34721" spans="7:7">
      <c r="G34721" s="14"/>
    </row>
    <row r="34722" spans="7:7">
      <c r="G34722" s="14"/>
    </row>
    <row r="34723" spans="7:7">
      <c r="G34723" s="14"/>
    </row>
    <row r="34724" spans="7:7">
      <c r="G34724" s="14"/>
    </row>
    <row r="34725" spans="7:7">
      <c r="G34725" s="14"/>
    </row>
    <row r="34726" spans="7:7">
      <c r="G34726" s="14"/>
    </row>
    <row r="34727" spans="7:7">
      <c r="G34727" s="14"/>
    </row>
    <row r="34728" spans="7:7">
      <c r="G34728" s="14"/>
    </row>
    <row r="34729" spans="7:7">
      <c r="G34729" s="14"/>
    </row>
    <row r="34730" spans="7:7">
      <c r="G34730" s="14"/>
    </row>
    <row r="34731" spans="7:7">
      <c r="G34731" s="14"/>
    </row>
    <row r="34732" spans="7:7">
      <c r="G34732" s="14"/>
    </row>
    <row r="34733" spans="7:7">
      <c r="G34733" s="14"/>
    </row>
    <row r="34734" spans="7:7">
      <c r="G34734" s="14"/>
    </row>
    <row r="34735" spans="7:7">
      <c r="G34735" s="14"/>
    </row>
    <row r="34736" spans="7:7">
      <c r="G34736" s="14"/>
    </row>
    <row r="34737" spans="7:7">
      <c r="G34737" s="14"/>
    </row>
    <row r="34738" spans="7:7">
      <c r="G34738" s="14"/>
    </row>
    <row r="34739" spans="7:7">
      <c r="G34739" s="14"/>
    </row>
    <row r="34740" spans="7:7">
      <c r="G34740" s="14"/>
    </row>
    <row r="34741" spans="7:7">
      <c r="G34741" s="14"/>
    </row>
    <row r="34742" spans="7:7">
      <c r="G34742" s="14"/>
    </row>
    <row r="34743" spans="7:7">
      <c r="G34743" s="14"/>
    </row>
    <row r="34744" spans="7:7">
      <c r="G34744" s="14"/>
    </row>
    <row r="34745" spans="7:7">
      <c r="G34745" s="14"/>
    </row>
    <row r="34746" spans="7:7">
      <c r="G34746" s="14"/>
    </row>
    <row r="34747" spans="7:7">
      <c r="G34747" s="14"/>
    </row>
    <row r="34748" spans="7:7">
      <c r="G34748" s="14"/>
    </row>
    <row r="34749" spans="7:7">
      <c r="G34749" s="14"/>
    </row>
    <row r="34750" spans="7:7">
      <c r="G34750" s="14"/>
    </row>
    <row r="34751" spans="7:7">
      <c r="G34751" s="14"/>
    </row>
    <row r="34752" spans="7:7">
      <c r="G34752" s="14"/>
    </row>
    <row r="34753" spans="7:7">
      <c r="G34753" s="14"/>
    </row>
    <row r="34754" spans="7:7">
      <c r="G34754" s="14"/>
    </row>
    <row r="34755" spans="7:7">
      <c r="G34755" s="14"/>
    </row>
    <row r="34756" spans="7:7">
      <c r="G34756" s="14"/>
    </row>
    <row r="34757" spans="7:7">
      <c r="G34757" s="14"/>
    </row>
    <row r="34758" spans="7:7">
      <c r="G34758" s="14"/>
    </row>
    <row r="34759" spans="7:7">
      <c r="G34759" s="14"/>
    </row>
    <row r="34760" spans="7:7">
      <c r="G34760" s="14"/>
    </row>
    <row r="34761" spans="7:7">
      <c r="G34761" s="14"/>
    </row>
    <row r="34762" spans="7:7">
      <c r="G34762" s="14"/>
    </row>
    <row r="34763" spans="7:7">
      <c r="G34763" s="14"/>
    </row>
    <row r="34764" spans="7:7">
      <c r="G34764" s="14"/>
    </row>
    <row r="34765" spans="7:7">
      <c r="G34765" s="14"/>
    </row>
    <row r="34766" spans="7:7">
      <c r="G34766" s="14"/>
    </row>
    <row r="34767" spans="7:7">
      <c r="G34767" s="14"/>
    </row>
    <row r="34768" spans="7:7">
      <c r="G34768" s="14"/>
    </row>
    <row r="34769" spans="7:7">
      <c r="G34769" s="14"/>
    </row>
    <row r="34770" spans="7:7">
      <c r="G34770" s="14"/>
    </row>
    <row r="34771" spans="7:7">
      <c r="G34771" s="14"/>
    </row>
    <row r="34772" spans="7:7">
      <c r="G34772" s="14"/>
    </row>
    <row r="34773" spans="7:7">
      <c r="G34773" s="14"/>
    </row>
    <row r="34774" spans="7:7">
      <c r="G34774" s="14"/>
    </row>
    <row r="34775" spans="7:7">
      <c r="G34775" s="14"/>
    </row>
    <row r="34776" spans="7:7">
      <c r="G34776" s="14"/>
    </row>
    <row r="34777" spans="7:7">
      <c r="G34777" s="14"/>
    </row>
    <row r="34778" spans="7:7">
      <c r="G34778" s="14"/>
    </row>
    <row r="34779" spans="7:7">
      <c r="G34779" s="14"/>
    </row>
    <row r="34780" spans="7:7">
      <c r="G34780" s="14"/>
    </row>
    <row r="34781" spans="7:7">
      <c r="G34781" s="14"/>
    </row>
    <row r="34782" spans="7:7">
      <c r="G34782" s="14"/>
    </row>
    <row r="34783" spans="7:7">
      <c r="G34783" s="14"/>
    </row>
    <row r="34784" spans="7:7">
      <c r="G34784" s="14"/>
    </row>
    <row r="34785" spans="7:7">
      <c r="G34785" s="14"/>
    </row>
    <row r="34786" spans="7:7">
      <c r="G34786" s="14"/>
    </row>
    <row r="34787" spans="7:7">
      <c r="G34787" s="14"/>
    </row>
    <row r="34788" spans="7:7">
      <c r="G34788" s="14"/>
    </row>
    <row r="34789" spans="7:7">
      <c r="G34789" s="14"/>
    </row>
    <row r="34790" spans="7:7">
      <c r="G34790" s="14"/>
    </row>
    <row r="34791" spans="7:7">
      <c r="G34791" s="14"/>
    </row>
    <row r="34792" spans="7:7">
      <c r="G34792" s="14"/>
    </row>
    <row r="34793" spans="7:7">
      <c r="G34793" s="14"/>
    </row>
    <row r="34794" spans="7:7">
      <c r="G34794" s="14"/>
    </row>
    <row r="34795" spans="7:7">
      <c r="G34795" s="14"/>
    </row>
    <row r="34796" spans="7:7">
      <c r="G34796" s="14"/>
    </row>
    <row r="34797" spans="7:7">
      <c r="G34797" s="14"/>
    </row>
    <row r="34798" spans="7:7">
      <c r="G34798" s="14"/>
    </row>
    <row r="34799" spans="7:7">
      <c r="G34799" s="14"/>
    </row>
    <row r="34800" spans="7:7">
      <c r="G34800" s="14"/>
    </row>
    <row r="34801" spans="7:7">
      <c r="G34801" s="14"/>
    </row>
    <row r="34802" spans="7:7">
      <c r="G34802" s="14"/>
    </row>
    <row r="34803" spans="7:7">
      <c r="G34803" s="14"/>
    </row>
    <row r="34804" spans="7:7">
      <c r="G34804" s="14"/>
    </row>
    <row r="34805" spans="7:7">
      <c r="G34805" s="14"/>
    </row>
    <row r="34806" spans="7:7">
      <c r="G34806" s="14"/>
    </row>
    <row r="34807" spans="7:7">
      <c r="G34807" s="14"/>
    </row>
    <row r="34808" spans="7:7">
      <c r="G34808" s="14"/>
    </row>
    <row r="34809" spans="7:7">
      <c r="G34809" s="14"/>
    </row>
    <row r="34810" spans="7:7">
      <c r="G34810" s="14"/>
    </row>
    <row r="34811" spans="7:7">
      <c r="G34811" s="14"/>
    </row>
    <row r="34812" spans="7:7">
      <c r="G34812" s="14"/>
    </row>
    <row r="34813" spans="7:7">
      <c r="G34813" s="14"/>
    </row>
    <row r="34814" spans="7:7">
      <c r="G34814" s="14"/>
    </row>
    <row r="34815" spans="7:7">
      <c r="G34815" s="14"/>
    </row>
    <row r="34816" spans="7:7">
      <c r="G34816" s="14"/>
    </row>
    <row r="34817" spans="7:7">
      <c r="G34817" s="14"/>
    </row>
    <row r="34818" spans="7:7">
      <c r="G34818" s="14"/>
    </row>
    <row r="34819" spans="7:7">
      <c r="G34819" s="14"/>
    </row>
    <row r="34820" spans="7:7">
      <c r="G34820" s="14"/>
    </row>
    <row r="34821" spans="7:7">
      <c r="G34821" s="14"/>
    </row>
    <row r="34822" spans="7:7">
      <c r="G34822" s="14"/>
    </row>
    <row r="34823" spans="7:7">
      <c r="G34823" s="14"/>
    </row>
    <row r="34824" spans="7:7">
      <c r="G34824" s="14"/>
    </row>
    <row r="34825" spans="7:7">
      <c r="G34825" s="14"/>
    </row>
    <row r="34826" spans="7:7">
      <c r="G34826" s="14"/>
    </row>
    <row r="34827" spans="7:7">
      <c r="G34827" s="14"/>
    </row>
    <row r="34828" spans="7:7">
      <c r="G34828" s="14"/>
    </row>
    <row r="34829" spans="7:7">
      <c r="G34829" s="14"/>
    </row>
    <row r="34830" spans="7:7">
      <c r="G34830" s="14"/>
    </row>
    <row r="34831" spans="7:7">
      <c r="G34831" s="14"/>
    </row>
    <row r="34832" spans="7:7">
      <c r="G34832" s="14"/>
    </row>
    <row r="34833" spans="7:7">
      <c r="G34833" s="14"/>
    </row>
    <row r="34834" spans="7:7">
      <c r="G34834" s="14"/>
    </row>
    <row r="34835" spans="7:7">
      <c r="G34835" s="14"/>
    </row>
    <row r="34836" spans="7:7">
      <c r="G34836" s="14"/>
    </row>
    <row r="34837" spans="7:7">
      <c r="G34837" s="14"/>
    </row>
    <row r="34838" spans="7:7">
      <c r="G34838" s="14"/>
    </row>
    <row r="34839" spans="7:7">
      <c r="G34839" s="14"/>
    </row>
    <row r="34840" spans="7:7">
      <c r="G34840" s="14"/>
    </row>
    <row r="34841" spans="7:7">
      <c r="G34841" s="14"/>
    </row>
    <row r="34842" spans="7:7">
      <c r="G34842" s="14"/>
    </row>
    <row r="34843" spans="7:7">
      <c r="G34843" s="14"/>
    </row>
    <row r="34844" spans="7:7">
      <c r="G34844" s="14"/>
    </row>
    <row r="34845" spans="7:7">
      <c r="G34845" s="14"/>
    </row>
    <row r="34846" spans="7:7">
      <c r="G34846" s="14"/>
    </row>
    <row r="34847" spans="7:7">
      <c r="G34847" s="14"/>
    </row>
    <row r="34848" spans="7:7">
      <c r="G34848" s="14"/>
    </row>
    <row r="34849" spans="7:7">
      <c r="G34849" s="14"/>
    </row>
    <row r="34850" spans="7:7">
      <c r="G34850" s="14"/>
    </row>
    <row r="34851" spans="7:7">
      <c r="G34851" s="14"/>
    </row>
    <row r="34852" spans="7:7">
      <c r="G34852" s="14"/>
    </row>
    <row r="34853" spans="7:7">
      <c r="G34853" s="14"/>
    </row>
    <row r="34854" spans="7:7">
      <c r="G34854" s="14"/>
    </row>
    <row r="34855" spans="7:7">
      <c r="G34855" s="14"/>
    </row>
    <row r="34856" spans="7:7">
      <c r="G34856" s="14"/>
    </row>
    <row r="34857" spans="7:7">
      <c r="G34857" s="14"/>
    </row>
    <row r="34858" spans="7:7">
      <c r="G34858" s="14"/>
    </row>
    <row r="34859" spans="7:7">
      <c r="G34859" s="14"/>
    </row>
    <row r="34860" spans="7:7">
      <c r="G34860" s="14"/>
    </row>
    <row r="34861" spans="7:7">
      <c r="G34861" s="14"/>
    </row>
    <row r="34862" spans="7:7">
      <c r="G34862" s="14"/>
    </row>
    <row r="34863" spans="7:7">
      <c r="G34863" s="14"/>
    </row>
    <row r="34864" spans="7:7">
      <c r="G34864" s="14"/>
    </row>
    <row r="34865" spans="7:7">
      <c r="G34865" s="14"/>
    </row>
    <row r="34866" spans="7:7">
      <c r="G34866" s="14"/>
    </row>
    <row r="34867" spans="7:7">
      <c r="G34867" s="14"/>
    </row>
    <row r="34868" spans="7:7">
      <c r="G34868" s="14"/>
    </row>
    <row r="34869" spans="7:7">
      <c r="G34869" s="14"/>
    </row>
    <row r="34870" spans="7:7">
      <c r="G34870" s="14"/>
    </row>
    <row r="34871" spans="7:7">
      <c r="G34871" s="14"/>
    </row>
    <row r="34872" spans="7:7">
      <c r="G34872" s="14"/>
    </row>
    <row r="34873" spans="7:7">
      <c r="G34873" s="14"/>
    </row>
    <row r="34874" spans="7:7">
      <c r="G34874" s="14"/>
    </row>
    <row r="34875" spans="7:7">
      <c r="G34875" s="14"/>
    </row>
    <row r="34876" spans="7:7">
      <c r="G34876" s="14"/>
    </row>
    <row r="34877" spans="7:7">
      <c r="G34877" s="14"/>
    </row>
    <row r="34878" spans="7:7">
      <c r="G34878" s="14"/>
    </row>
    <row r="34879" spans="7:7">
      <c r="G34879" s="14"/>
    </row>
    <row r="34880" spans="7:7">
      <c r="G34880" s="14"/>
    </row>
    <row r="34881" spans="7:7">
      <c r="G34881" s="14"/>
    </row>
    <row r="34882" spans="7:7">
      <c r="G34882" s="14"/>
    </row>
    <row r="34883" spans="7:7">
      <c r="G34883" s="14"/>
    </row>
    <row r="34884" spans="7:7">
      <c r="G34884" s="14"/>
    </row>
    <row r="34885" spans="7:7">
      <c r="G34885" s="14"/>
    </row>
    <row r="34886" spans="7:7">
      <c r="G34886" s="14"/>
    </row>
    <row r="34887" spans="7:7">
      <c r="G34887" s="14"/>
    </row>
    <row r="34888" spans="7:7">
      <c r="G34888" s="14"/>
    </row>
    <row r="34889" spans="7:7">
      <c r="G34889" s="14"/>
    </row>
    <row r="34890" spans="7:7">
      <c r="G34890" s="14"/>
    </row>
    <row r="34891" spans="7:7">
      <c r="G34891" s="14"/>
    </row>
    <row r="34892" spans="7:7">
      <c r="G34892" s="14"/>
    </row>
    <row r="34893" spans="7:7">
      <c r="G34893" s="14"/>
    </row>
    <row r="34894" spans="7:7">
      <c r="G34894" s="14"/>
    </row>
    <row r="34895" spans="7:7">
      <c r="G34895" s="14"/>
    </row>
    <row r="34896" spans="7:7">
      <c r="G34896" s="14"/>
    </row>
    <row r="34897" spans="7:7">
      <c r="G34897" s="14"/>
    </row>
    <row r="34898" spans="7:7">
      <c r="G34898" s="14"/>
    </row>
    <row r="34899" spans="7:7">
      <c r="G34899" s="14"/>
    </row>
    <row r="34900" spans="7:7">
      <c r="G34900" s="14"/>
    </row>
    <row r="34901" spans="7:7">
      <c r="G34901" s="14"/>
    </row>
    <row r="34902" spans="7:7">
      <c r="G34902" s="14"/>
    </row>
    <row r="34903" spans="7:7">
      <c r="G34903" s="14"/>
    </row>
    <row r="34904" spans="7:7">
      <c r="G34904" s="14"/>
    </row>
    <row r="34905" spans="7:7">
      <c r="G34905" s="14"/>
    </row>
    <row r="34906" spans="7:7">
      <c r="G34906" s="14"/>
    </row>
    <row r="34907" spans="7:7">
      <c r="G34907" s="14"/>
    </row>
    <row r="34908" spans="7:7">
      <c r="G34908" s="14"/>
    </row>
    <row r="34909" spans="7:7">
      <c r="G34909" s="14"/>
    </row>
    <row r="34910" spans="7:7">
      <c r="G34910" s="14"/>
    </row>
    <row r="34911" spans="7:7">
      <c r="G34911" s="14"/>
    </row>
    <row r="34912" spans="7:7">
      <c r="G34912" s="14"/>
    </row>
    <row r="34913" spans="7:7">
      <c r="G34913" s="14"/>
    </row>
    <row r="34914" spans="7:7">
      <c r="G34914" s="14"/>
    </row>
    <row r="34915" spans="7:7">
      <c r="G34915" s="14"/>
    </row>
    <row r="34916" spans="7:7">
      <c r="G34916" s="14"/>
    </row>
    <row r="34917" spans="7:7">
      <c r="G34917" s="14"/>
    </row>
    <row r="34918" spans="7:7">
      <c r="G34918" s="14"/>
    </row>
    <row r="34919" spans="7:7">
      <c r="G34919" s="14"/>
    </row>
    <row r="34920" spans="7:7">
      <c r="G34920" s="14"/>
    </row>
    <row r="34921" spans="7:7">
      <c r="G34921" s="14"/>
    </row>
    <row r="34922" spans="7:7">
      <c r="G34922" s="14"/>
    </row>
    <row r="34923" spans="7:7">
      <c r="G34923" s="14"/>
    </row>
    <row r="34924" spans="7:7">
      <c r="G34924" s="14"/>
    </row>
    <row r="34925" spans="7:7">
      <c r="G34925" s="14"/>
    </row>
    <row r="34926" spans="7:7">
      <c r="G34926" s="14"/>
    </row>
    <row r="34927" spans="7:7">
      <c r="G34927" s="14"/>
    </row>
    <row r="34928" spans="7:7">
      <c r="G34928" s="14"/>
    </row>
    <row r="34929" spans="7:7">
      <c r="G34929" s="14"/>
    </row>
    <row r="34930" spans="7:7">
      <c r="G34930" s="14"/>
    </row>
    <row r="34931" spans="7:7">
      <c r="G34931" s="14"/>
    </row>
    <row r="34932" spans="7:7">
      <c r="G34932" s="14"/>
    </row>
    <row r="34933" spans="7:7">
      <c r="G34933" s="14"/>
    </row>
    <row r="34934" spans="7:7">
      <c r="G34934" s="14"/>
    </row>
    <row r="34935" spans="7:7">
      <c r="G34935" s="14"/>
    </row>
    <row r="34936" spans="7:7">
      <c r="G34936" s="14"/>
    </row>
    <row r="34937" spans="7:7">
      <c r="G34937" s="14"/>
    </row>
    <row r="34938" spans="7:7">
      <c r="G34938" s="14"/>
    </row>
    <row r="34939" spans="7:7">
      <c r="G34939" s="14"/>
    </row>
    <row r="34940" spans="7:7">
      <c r="G34940" s="14"/>
    </row>
    <row r="34941" spans="7:7">
      <c r="G34941" s="14"/>
    </row>
    <row r="34942" spans="7:7">
      <c r="G34942" s="14"/>
    </row>
    <row r="34943" spans="7:7">
      <c r="G34943" s="14"/>
    </row>
    <row r="34944" spans="7:7">
      <c r="G34944" s="14"/>
    </row>
    <row r="34945" spans="7:7">
      <c r="G34945" s="14"/>
    </row>
    <row r="34946" spans="7:7">
      <c r="G34946" s="14"/>
    </row>
    <row r="34947" spans="7:7">
      <c r="G34947" s="14"/>
    </row>
    <row r="34948" spans="7:7">
      <c r="G34948" s="14"/>
    </row>
    <row r="34949" spans="7:7">
      <c r="G34949" s="14"/>
    </row>
    <row r="34950" spans="7:7">
      <c r="G34950" s="14"/>
    </row>
    <row r="34951" spans="7:7">
      <c r="G34951" s="14"/>
    </row>
    <row r="34952" spans="7:7">
      <c r="G34952" s="14"/>
    </row>
    <row r="34953" spans="7:7">
      <c r="G34953" s="14"/>
    </row>
    <row r="34954" spans="7:7">
      <c r="G34954" s="14"/>
    </row>
    <row r="34955" spans="7:7">
      <c r="G34955" s="14"/>
    </row>
    <row r="34956" spans="7:7">
      <c r="G34956" s="14"/>
    </row>
    <row r="34957" spans="7:7">
      <c r="G34957" s="14"/>
    </row>
    <row r="34958" spans="7:7">
      <c r="G34958" s="14"/>
    </row>
    <row r="34959" spans="7:7">
      <c r="G34959" s="14"/>
    </row>
    <row r="34960" spans="7:7">
      <c r="G34960" s="14"/>
    </row>
    <row r="34961" spans="7:7">
      <c r="G34961" s="14"/>
    </row>
    <row r="34962" spans="7:7">
      <c r="G34962" s="14"/>
    </row>
    <row r="34963" spans="7:7">
      <c r="G34963" s="14"/>
    </row>
    <row r="34964" spans="7:7">
      <c r="G34964" s="14"/>
    </row>
    <row r="34965" spans="7:7">
      <c r="G34965" s="14"/>
    </row>
    <row r="34966" spans="7:7">
      <c r="G34966" s="14"/>
    </row>
    <row r="34967" spans="7:7">
      <c r="G34967" s="14"/>
    </row>
    <row r="34968" spans="7:7">
      <c r="G34968" s="14"/>
    </row>
    <row r="34969" spans="7:7">
      <c r="G34969" s="14"/>
    </row>
    <row r="34970" spans="7:7">
      <c r="G34970" s="14"/>
    </row>
    <row r="34971" spans="7:7">
      <c r="G34971" s="14"/>
    </row>
    <row r="34972" spans="7:7">
      <c r="G34972" s="14"/>
    </row>
    <row r="34973" spans="7:7">
      <c r="G34973" s="14"/>
    </row>
    <row r="34974" spans="7:7">
      <c r="G34974" s="14"/>
    </row>
    <row r="34975" spans="7:7">
      <c r="G34975" s="14"/>
    </row>
    <row r="34976" spans="7:7">
      <c r="G34976" s="14"/>
    </row>
    <row r="34977" spans="7:7">
      <c r="G34977" s="14"/>
    </row>
    <row r="34978" spans="7:7">
      <c r="G34978" s="14"/>
    </row>
    <row r="34979" spans="7:7">
      <c r="G34979" s="14"/>
    </row>
    <row r="34980" spans="7:7">
      <c r="G34980" s="14"/>
    </row>
    <row r="34981" spans="7:7">
      <c r="G34981" s="14"/>
    </row>
    <row r="34982" spans="7:7">
      <c r="G34982" s="14"/>
    </row>
    <row r="34983" spans="7:7">
      <c r="G34983" s="14"/>
    </row>
    <row r="34984" spans="7:7">
      <c r="G34984" s="14"/>
    </row>
    <row r="34985" spans="7:7">
      <c r="G34985" s="14"/>
    </row>
    <row r="34986" spans="7:7">
      <c r="G34986" s="14"/>
    </row>
    <row r="34987" spans="7:7">
      <c r="G34987" s="14"/>
    </row>
    <row r="34988" spans="7:7">
      <c r="G34988" s="14"/>
    </row>
    <row r="34989" spans="7:7">
      <c r="G34989" s="14"/>
    </row>
    <row r="34990" spans="7:7">
      <c r="G34990" s="14"/>
    </row>
    <row r="34991" spans="7:7">
      <c r="G34991" s="14"/>
    </row>
    <row r="34992" spans="7:7">
      <c r="G34992" s="14"/>
    </row>
    <row r="34993" spans="7:7">
      <c r="G34993" s="14"/>
    </row>
    <row r="34994" spans="7:7">
      <c r="G34994" s="14"/>
    </row>
    <row r="34995" spans="7:7">
      <c r="G34995" s="14"/>
    </row>
    <row r="34996" spans="7:7">
      <c r="G34996" s="14"/>
    </row>
    <row r="34997" spans="7:7">
      <c r="G34997" s="14"/>
    </row>
    <row r="34998" spans="7:7">
      <c r="G34998" s="14"/>
    </row>
    <row r="34999" spans="7:7">
      <c r="G34999" s="14"/>
    </row>
    <row r="35000" spans="7:7">
      <c r="G35000" s="14"/>
    </row>
    <row r="35001" spans="7:7">
      <c r="G35001" s="14"/>
    </row>
    <row r="35002" spans="7:7">
      <c r="G35002" s="14"/>
    </row>
    <row r="35003" spans="7:7">
      <c r="G35003" s="14"/>
    </row>
    <row r="35004" spans="7:7">
      <c r="G35004" s="14"/>
    </row>
    <row r="35005" spans="7:7">
      <c r="G35005" s="14"/>
    </row>
    <row r="35006" spans="7:7">
      <c r="G35006" s="14"/>
    </row>
    <row r="35007" spans="7:7">
      <c r="G35007" s="14"/>
    </row>
    <row r="35008" spans="7:7">
      <c r="G35008" s="14"/>
    </row>
    <row r="35009" spans="7:7">
      <c r="G35009" s="14"/>
    </row>
    <row r="35010" spans="7:7">
      <c r="G35010" s="14"/>
    </row>
    <row r="35011" spans="7:7">
      <c r="G35011" s="14"/>
    </row>
    <row r="35012" spans="7:7">
      <c r="G35012" s="14"/>
    </row>
    <row r="35013" spans="7:7">
      <c r="G35013" s="14"/>
    </row>
    <row r="35014" spans="7:7">
      <c r="G35014" s="14"/>
    </row>
    <row r="35015" spans="7:7">
      <c r="G35015" s="14"/>
    </row>
    <row r="35016" spans="7:7">
      <c r="G35016" s="14"/>
    </row>
    <row r="35017" spans="7:7">
      <c r="G35017" s="14"/>
    </row>
    <row r="35018" spans="7:7">
      <c r="G35018" s="14"/>
    </row>
    <row r="35019" spans="7:7">
      <c r="G35019" s="14"/>
    </row>
    <row r="35020" spans="7:7">
      <c r="G35020" s="14"/>
    </row>
    <row r="35021" spans="7:7">
      <c r="G35021" s="14"/>
    </row>
    <row r="35022" spans="7:7">
      <c r="G35022" s="14"/>
    </row>
    <row r="35023" spans="7:7">
      <c r="G35023" s="14"/>
    </row>
    <row r="35024" spans="7:7">
      <c r="G35024" s="14"/>
    </row>
    <row r="35025" spans="7:7">
      <c r="G35025" s="14"/>
    </row>
    <row r="35026" spans="7:7">
      <c r="G35026" s="14"/>
    </row>
    <row r="35027" spans="7:7">
      <c r="G35027" s="14"/>
    </row>
    <row r="35028" spans="7:7">
      <c r="G35028" s="14"/>
    </row>
    <row r="35029" spans="7:7">
      <c r="G35029" s="14"/>
    </row>
    <row r="35030" spans="7:7">
      <c r="G35030" s="14"/>
    </row>
    <row r="35031" spans="7:7">
      <c r="G35031" s="14"/>
    </row>
    <row r="35032" spans="7:7">
      <c r="G35032" s="14"/>
    </row>
    <row r="35033" spans="7:7">
      <c r="G35033" s="14"/>
    </row>
    <row r="35034" spans="7:7">
      <c r="G35034" s="14"/>
    </row>
    <row r="35035" spans="7:7">
      <c r="G35035" s="14"/>
    </row>
    <row r="35036" spans="7:7">
      <c r="G35036" s="14"/>
    </row>
    <row r="35037" spans="7:7">
      <c r="G35037" s="14"/>
    </row>
    <row r="35038" spans="7:7">
      <c r="G35038" s="14"/>
    </row>
    <row r="35039" spans="7:7">
      <c r="G35039" s="14"/>
    </row>
    <row r="35040" spans="7:7">
      <c r="G35040" s="14"/>
    </row>
    <row r="35041" spans="7:7">
      <c r="G35041" s="14"/>
    </row>
    <row r="35042" spans="7:7">
      <c r="G35042" s="14"/>
    </row>
    <row r="35043" spans="7:7">
      <c r="G35043" s="14"/>
    </row>
    <row r="35044" spans="7:7">
      <c r="G35044" s="14"/>
    </row>
    <row r="35045" spans="7:7">
      <c r="G35045" s="14"/>
    </row>
    <row r="35046" spans="7:7">
      <c r="G35046" s="14"/>
    </row>
    <row r="35047" spans="7:7">
      <c r="G35047" s="14"/>
    </row>
    <row r="35048" spans="7:7">
      <c r="G35048" s="14"/>
    </row>
    <row r="35049" spans="7:7">
      <c r="G35049" s="14"/>
    </row>
    <row r="35050" spans="7:7">
      <c r="G35050" s="14"/>
    </row>
    <row r="35051" spans="7:7">
      <c r="G35051" s="14"/>
    </row>
    <row r="35052" spans="7:7">
      <c r="G35052" s="14"/>
    </row>
    <row r="35053" spans="7:7">
      <c r="G35053" s="14"/>
    </row>
    <row r="35054" spans="7:7">
      <c r="G35054" s="14"/>
    </row>
    <row r="35055" spans="7:7">
      <c r="G35055" s="14"/>
    </row>
    <row r="35056" spans="7:7">
      <c r="G35056" s="14"/>
    </row>
    <row r="35057" spans="7:7">
      <c r="G35057" s="14"/>
    </row>
    <row r="35058" spans="7:7">
      <c r="G35058" s="14"/>
    </row>
    <row r="35059" spans="7:7">
      <c r="G35059" s="14"/>
    </row>
    <row r="35060" spans="7:7">
      <c r="G35060" s="14"/>
    </row>
    <row r="35061" spans="7:7">
      <c r="G35061" s="14"/>
    </row>
    <row r="35062" spans="7:7">
      <c r="G35062" s="14"/>
    </row>
    <row r="35063" spans="7:7">
      <c r="G35063" s="14"/>
    </row>
    <row r="35064" spans="7:7">
      <c r="G35064" s="14"/>
    </row>
    <row r="35065" spans="7:7">
      <c r="G35065" s="14"/>
    </row>
    <row r="35066" spans="7:7">
      <c r="G35066" s="14"/>
    </row>
    <row r="35067" spans="7:7">
      <c r="G35067" s="14"/>
    </row>
    <row r="35068" spans="7:7">
      <c r="G35068" s="14"/>
    </row>
    <row r="35069" spans="7:7">
      <c r="G35069" s="14"/>
    </row>
    <row r="35070" spans="7:7">
      <c r="G35070" s="14"/>
    </row>
    <row r="35071" spans="7:7">
      <c r="G35071" s="14"/>
    </row>
    <row r="35072" spans="7:7">
      <c r="G35072" s="14"/>
    </row>
    <row r="35073" spans="7:7">
      <c r="G35073" s="14"/>
    </row>
    <row r="35074" spans="7:7">
      <c r="G35074" s="14"/>
    </row>
    <row r="35075" spans="7:7">
      <c r="G35075" s="14"/>
    </row>
    <row r="35076" spans="7:7">
      <c r="G35076" s="14"/>
    </row>
    <row r="35077" spans="7:7">
      <c r="G35077" s="14"/>
    </row>
    <row r="35078" spans="7:7">
      <c r="G35078" s="14"/>
    </row>
    <row r="35079" spans="7:7">
      <c r="G35079" s="14"/>
    </row>
    <row r="35080" spans="7:7">
      <c r="G35080" s="14"/>
    </row>
    <row r="35081" spans="7:7">
      <c r="G35081" s="14"/>
    </row>
    <row r="35082" spans="7:7">
      <c r="G35082" s="14"/>
    </row>
    <row r="35083" spans="7:7">
      <c r="G35083" s="14"/>
    </row>
    <row r="35084" spans="7:7">
      <c r="G35084" s="14"/>
    </row>
    <row r="35085" spans="7:7">
      <c r="G35085" s="14"/>
    </row>
    <row r="35086" spans="7:7">
      <c r="G35086" s="14"/>
    </row>
    <row r="35087" spans="7:7">
      <c r="G35087" s="14"/>
    </row>
    <row r="35088" spans="7:7">
      <c r="G35088" s="14"/>
    </row>
    <row r="35089" spans="7:7">
      <c r="G35089" s="14"/>
    </row>
    <row r="35090" spans="7:7">
      <c r="G35090" s="14"/>
    </row>
    <row r="35091" spans="7:7">
      <c r="G35091" s="14"/>
    </row>
    <row r="35092" spans="7:7">
      <c r="G35092" s="14"/>
    </row>
    <row r="35093" spans="7:7">
      <c r="G35093" s="14"/>
    </row>
    <row r="35094" spans="7:7">
      <c r="G35094" s="14"/>
    </row>
    <row r="35095" spans="7:7">
      <c r="G35095" s="14"/>
    </row>
    <row r="35096" spans="7:7">
      <c r="G35096" s="14"/>
    </row>
    <row r="35097" spans="7:7">
      <c r="G35097" s="14"/>
    </row>
    <row r="35098" spans="7:7">
      <c r="G35098" s="14"/>
    </row>
    <row r="35099" spans="7:7">
      <c r="G35099" s="14"/>
    </row>
    <row r="35100" spans="7:7">
      <c r="G35100" s="14"/>
    </row>
    <row r="35101" spans="7:7">
      <c r="G35101" s="14"/>
    </row>
    <row r="35102" spans="7:7">
      <c r="G35102" s="14"/>
    </row>
    <row r="35103" spans="7:7">
      <c r="G35103" s="14"/>
    </row>
    <row r="35104" spans="7:7">
      <c r="G35104" s="14"/>
    </row>
    <row r="35105" spans="7:7">
      <c r="G35105" s="14"/>
    </row>
    <row r="35106" spans="7:7">
      <c r="G35106" s="14"/>
    </row>
    <row r="35107" spans="7:7">
      <c r="G35107" s="14"/>
    </row>
    <row r="35108" spans="7:7">
      <c r="G35108" s="14"/>
    </row>
    <row r="35109" spans="7:7">
      <c r="G35109" s="14"/>
    </row>
    <row r="35110" spans="7:7">
      <c r="G35110" s="14"/>
    </row>
    <row r="35111" spans="7:7">
      <c r="G35111" s="14"/>
    </row>
    <row r="35112" spans="7:7">
      <c r="G35112" s="14"/>
    </row>
    <row r="35113" spans="7:7">
      <c r="G35113" s="14"/>
    </row>
    <row r="35114" spans="7:7">
      <c r="G35114" s="14"/>
    </row>
    <row r="35115" spans="7:7">
      <c r="G35115" s="14"/>
    </row>
    <row r="35116" spans="7:7">
      <c r="G35116" s="14"/>
    </row>
    <row r="35117" spans="7:7">
      <c r="G35117" s="14"/>
    </row>
    <row r="35118" spans="7:7">
      <c r="G35118" s="14"/>
    </row>
    <row r="35119" spans="7:7">
      <c r="G35119" s="14"/>
    </row>
    <row r="35120" spans="7:7">
      <c r="G35120" s="14"/>
    </row>
    <row r="35121" spans="7:7">
      <c r="G35121" s="14"/>
    </row>
    <row r="35122" spans="7:7">
      <c r="G35122" s="14"/>
    </row>
    <row r="35123" spans="7:7">
      <c r="G35123" s="14"/>
    </row>
    <row r="35124" spans="7:7">
      <c r="G35124" s="14"/>
    </row>
    <row r="35125" spans="7:7">
      <c r="G35125" s="14"/>
    </row>
    <row r="35126" spans="7:7">
      <c r="G35126" s="14"/>
    </row>
    <row r="35127" spans="7:7">
      <c r="G35127" s="14"/>
    </row>
    <row r="35128" spans="7:7">
      <c r="G35128" s="14"/>
    </row>
    <row r="35129" spans="7:7">
      <c r="G35129" s="14"/>
    </row>
    <row r="35130" spans="7:7">
      <c r="G35130" s="14"/>
    </row>
    <row r="35131" spans="7:7">
      <c r="G35131" s="14"/>
    </row>
    <row r="35132" spans="7:7">
      <c r="G35132" s="14"/>
    </row>
    <row r="35133" spans="7:7">
      <c r="G35133" s="14"/>
    </row>
    <row r="35134" spans="7:7">
      <c r="G35134" s="14"/>
    </row>
    <row r="35135" spans="7:7">
      <c r="G35135" s="14"/>
    </row>
    <row r="35136" spans="7:7">
      <c r="G35136" s="14"/>
    </row>
    <row r="35137" spans="7:7">
      <c r="G35137" s="14"/>
    </row>
    <row r="35138" spans="7:7">
      <c r="G35138" s="14"/>
    </row>
    <row r="35139" spans="7:7">
      <c r="G35139" s="14"/>
    </row>
    <row r="35140" spans="7:7">
      <c r="G35140" s="14"/>
    </row>
    <row r="35141" spans="7:7">
      <c r="G35141" s="14"/>
    </row>
    <row r="35142" spans="7:7">
      <c r="G35142" s="14"/>
    </row>
    <row r="35143" spans="7:7">
      <c r="G35143" s="14"/>
    </row>
    <row r="35144" spans="7:7">
      <c r="G35144" s="14"/>
    </row>
    <row r="35145" spans="7:7">
      <c r="G35145" s="14"/>
    </row>
    <row r="35146" spans="7:7">
      <c r="G35146" s="14"/>
    </row>
    <row r="35147" spans="7:7">
      <c r="G35147" s="14"/>
    </row>
    <row r="35148" spans="7:7">
      <c r="G35148" s="14"/>
    </row>
    <row r="35149" spans="7:7">
      <c r="G35149" s="14"/>
    </row>
    <row r="35150" spans="7:7">
      <c r="G35150" s="14"/>
    </row>
    <row r="35151" spans="7:7">
      <c r="G35151" s="14"/>
    </row>
    <row r="35152" spans="7:7">
      <c r="G35152" s="14"/>
    </row>
    <row r="35153" spans="7:7">
      <c r="G35153" s="14"/>
    </row>
    <row r="35154" spans="7:7">
      <c r="G35154" s="14"/>
    </row>
    <row r="35155" spans="7:7">
      <c r="G35155" s="14"/>
    </row>
    <row r="35156" spans="7:7">
      <c r="G35156" s="14"/>
    </row>
    <row r="35157" spans="7:7">
      <c r="G35157" s="14"/>
    </row>
    <row r="35158" spans="7:7">
      <c r="G35158" s="14"/>
    </row>
    <row r="35159" spans="7:7">
      <c r="G35159" s="14"/>
    </row>
    <row r="35160" spans="7:7">
      <c r="G35160" s="14"/>
    </row>
    <row r="35161" spans="7:7">
      <c r="G35161" s="14"/>
    </row>
    <row r="35162" spans="7:7">
      <c r="G35162" s="14"/>
    </row>
    <row r="35163" spans="7:7">
      <c r="G35163" s="14"/>
    </row>
    <row r="35164" spans="7:7">
      <c r="G35164" s="14"/>
    </row>
    <row r="35165" spans="7:7">
      <c r="G35165" s="14"/>
    </row>
    <row r="35166" spans="7:7">
      <c r="G35166" s="14"/>
    </row>
    <row r="35167" spans="7:7">
      <c r="G35167" s="14"/>
    </row>
    <row r="35168" spans="7:7">
      <c r="G35168" s="14"/>
    </row>
    <row r="35169" spans="7:7">
      <c r="G35169" s="14"/>
    </row>
    <row r="35170" spans="7:7">
      <c r="G35170" s="14"/>
    </row>
    <row r="35171" spans="7:7">
      <c r="G35171" s="14"/>
    </row>
    <row r="35172" spans="7:7">
      <c r="G35172" s="14"/>
    </row>
    <row r="35173" spans="7:7">
      <c r="G35173" s="14"/>
    </row>
    <row r="35174" spans="7:7">
      <c r="G35174" s="14"/>
    </row>
    <row r="35175" spans="7:7">
      <c r="G35175" s="14"/>
    </row>
    <row r="35176" spans="7:7">
      <c r="G35176" s="14"/>
    </row>
    <row r="35177" spans="7:7">
      <c r="G35177" s="14"/>
    </row>
    <row r="35178" spans="7:7">
      <c r="G35178" s="14"/>
    </row>
    <row r="35179" spans="7:7">
      <c r="G35179" s="14"/>
    </row>
    <row r="35180" spans="7:7">
      <c r="G35180" s="14"/>
    </row>
    <row r="35181" spans="7:7">
      <c r="G35181" s="14"/>
    </row>
    <row r="35182" spans="7:7">
      <c r="G35182" s="14"/>
    </row>
    <row r="35183" spans="7:7">
      <c r="G35183" s="14"/>
    </row>
    <row r="35184" spans="7:7">
      <c r="G35184" s="14"/>
    </row>
    <row r="35185" spans="7:7">
      <c r="G35185" s="14"/>
    </row>
    <row r="35186" spans="7:7">
      <c r="G35186" s="14"/>
    </row>
    <row r="35187" spans="7:7">
      <c r="G35187" s="14"/>
    </row>
    <row r="35188" spans="7:7">
      <c r="G35188" s="14"/>
    </row>
    <row r="35189" spans="7:7">
      <c r="G35189" s="14"/>
    </row>
    <row r="35190" spans="7:7">
      <c r="G35190" s="14"/>
    </row>
    <row r="35191" spans="7:7">
      <c r="G35191" s="14"/>
    </row>
    <row r="35192" spans="7:7">
      <c r="G35192" s="14"/>
    </row>
    <row r="35193" spans="7:7">
      <c r="G35193" s="14"/>
    </row>
    <row r="35194" spans="7:7">
      <c r="G35194" s="14"/>
    </row>
    <row r="35195" spans="7:7">
      <c r="G35195" s="14"/>
    </row>
    <row r="35196" spans="7:7">
      <c r="G35196" s="14"/>
    </row>
    <row r="35197" spans="7:7">
      <c r="G35197" s="14"/>
    </row>
    <row r="35198" spans="7:7">
      <c r="G35198" s="14"/>
    </row>
    <row r="35199" spans="7:7">
      <c r="G35199" s="14"/>
    </row>
    <row r="35200" spans="7:7">
      <c r="G35200" s="14"/>
    </row>
    <row r="35201" spans="7:7">
      <c r="G35201" s="14"/>
    </row>
    <row r="35202" spans="7:7">
      <c r="G35202" s="14"/>
    </row>
    <row r="35203" spans="7:7">
      <c r="G35203" s="14"/>
    </row>
    <row r="35204" spans="7:7">
      <c r="G35204" s="14"/>
    </row>
    <row r="35205" spans="7:7">
      <c r="G35205" s="14"/>
    </row>
    <row r="35206" spans="7:7">
      <c r="G35206" s="14"/>
    </row>
    <row r="35207" spans="7:7">
      <c r="G35207" s="14"/>
    </row>
    <row r="35208" spans="7:7">
      <c r="G35208" s="14"/>
    </row>
    <row r="35209" spans="7:7">
      <c r="G35209" s="14"/>
    </row>
    <row r="35210" spans="7:7">
      <c r="G35210" s="14"/>
    </row>
    <row r="35211" spans="7:7">
      <c r="G35211" s="14"/>
    </row>
    <row r="35212" spans="7:7">
      <c r="G35212" s="14"/>
    </row>
    <row r="35213" spans="7:7">
      <c r="G35213" s="14"/>
    </row>
    <row r="35214" spans="7:7">
      <c r="G35214" s="14"/>
    </row>
    <row r="35215" spans="7:7">
      <c r="G35215" s="14"/>
    </row>
    <row r="35216" spans="7:7">
      <c r="G35216" s="14"/>
    </row>
    <row r="35217" spans="7:7">
      <c r="G35217" s="14"/>
    </row>
    <row r="35218" spans="7:7">
      <c r="G35218" s="14"/>
    </row>
    <row r="35219" spans="7:7">
      <c r="G35219" s="14"/>
    </row>
    <row r="35220" spans="7:7">
      <c r="G35220" s="14"/>
    </row>
    <row r="35221" spans="7:7">
      <c r="G35221" s="14"/>
    </row>
    <row r="35222" spans="7:7">
      <c r="G35222" s="14"/>
    </row>
    <row r="35223" spans="7:7">
      <c r="G35223" s="14"/>
    </row>
    <row r="35224" spans="7:7">
      <c r="G35224" s="14"/>
    </row>
    <row r="35225" spans="7:7">
      <c r="G35225" s="14"/>
    </row>
    <row r="35226" spans="7:7">
      <c r="G35226" s="14"/>
    </row>
    <row r="35227" spans="7:7">
      <c r="G35227" s="14"/>
    </row>
    <row r="35228" spans="7:7">
      <c r="G35228" s="14"/>
    </row>
    <row r="35229" spans="7:7">
      <c r="G35229" s="14"/>
    </row>
    <row r="35230" spans="7:7">
      <c r="G35230" s="14"/>
    </row>
    <row r="35231" spans="7:7">
      <c r="G35231" s="14"/>
    </row>
    <row r="35232" spans="7:7">
      <c r="G35232" s="14"/>
    </row>
    <row r="35233" spans="7:7">
      <c r="G35233" s="14"/>
    </row>
    <row r="35234" spans="7:7">
      <c r="G35234" s="14"/>
    </row>
    <row r="35235" spans="7:7">
      <c r="G35235" s="14"/>
    </row>
    <row r="35236" spans="7:7">
      <c r="G35236" s="14"/>
    </row>
    <row r="35237" spans="7:7">
      <c r="G35237" s="14"/>
    </row>
    <row r="35238" spans="7:7">
      <c r="G35238" s="14"/>
    </row>
    <row r="35239" spans="7:7">
      <c r="G35239" s="14"/>
    </row>
    <row r="35240" spans="7:7">
      <c r="G35240" s="14"/>
    </row>
    <row r="35241" spans="7:7">
      <c r="G35241" s="14"/>
    </row>
    <row r="35242" spans="7:7">
      <c r="G35242" s="14"/>
    </row>
    <row r="35243" spans="7:7">
      <c r="G35243" s="14"/>
    </row>
    <row r="35244" spans="7:7">
      <c r="G35244" s="14"/>
    </row>
    <row r="35245" spans="7:7">
      <c r="G35245" s="14"/>
    </row>
    <row r="35246" spans="7:7">
      <c r="G35246" s="14"/>
    </row>
    <row r="35247" spans="7:7">
      <c r="G35247" s="14"/>
    </row>
    <row r="35248" spans="7:7">
      <c r="G35248" s="14"/>
    </row>
    <row r="35249" spans="7:7">
      <c r="G35249" s="14"/>
    </row>
    <row r="35250" spans="7:7">
      <c r="G35250" s="14"/>
    </row>
    <row r="35251" spans="7:7">
      <c r="G35251" s="14"/>
    </row>
    <row r="35252" spans="7:7">
      <c r="G35252" s="14"/>
    </row>
    <row r="35253" spans="7:7">
      <c r="G35253" s="14"/>
    </row>
    <row r="35254" spans="7:7">
      <c r="G35254" s="14"/>
    </row>
    <row r="35255" spans="7:7">
      <c r="G35255" s="14"/>
    </row>
    <row r="35256" spans="7:7">
      <c r="G35256" s="14"/>
    </row>
    <row r="35257" spans="7:7">
      <c r="G35257" s="14"/>
    </row>
    <row r="35258" spans="7:7">
      <c r="G35258" s="14"/>
    </row>
    <row r="35259" spans="7:7">
      <c r="G35259" s="14"/>
    </row>
    <row r="35260" spans="7:7">
      <c r="G35260" s="14"/>
    </row>
    <row r="35261" spans="7:7">
      <c r="G35261" s="14"/>
    </row>
    <row r="35262" spans="7:7">
      <c r="G35262" s="14"/>
    </row>
    <row r="35263" spans="7:7">
      <c r="G35263" s="14"/>
    </row>
    <row r="35264" spans="7:7">
      <c r="G35264" s="14"/>
    </row>
    <row r="35265" spans="7:7">
      <c r="G35265" s="14"/>
    </row>
    <row r="35266" spans="7:7">
      <c r="G35266" s="14"/>
    </row>
    <row r="35267" spans="7:7">
      <c r="G35267" s="14"/>
    </row>
    <row r="35268" spans="7:7">
      <c r="G35268" s="14"/>
    </row>
    <row r="35269" spans="7:7">
      <c r="G35269" s="14"/>
    </row>
    <row r="35270" spans="7:7">
      <c r="G35270" s="14"/>
    </row>
    <row r="35271" spans="7:7">
      <c r="G35271" s="14"/>
    </row>
    <row r="35272" spans="7:7">
      <c r="G35272" s="14"/>
    </row>
    <row r="35273" spans="7:7">
      <c r="G35273" s="14"/>
    </row>
    <row r="35274" spans="7:7">
      <c r="G35274" s="14"/>
    </row>
    <row r="35275" spans="7:7">
      <c r="G35275" s="14"/>
    </row>
    <row r="35276" spans="7:7">
      <c r="G35276" s="14"/>
    </row>
    <row r="35277" spans="7:7">
      <c r="G35277" s="14"/>
    </row>
    <row r="35278" spans="7:7">
      <c r="G35278" s="14"/>
    </row>
    <row r="35279" spans="7:7">
      <c r="G35279" s="14"/>
    </row>
    <row r="35280" spans="7:7">
      <c r="G35280" s="14"/>
    </row>
    <row r="35281" spans="7:7">
      <c r="G35281" s="14"/>
    </row>
    <row r="35282" spans="7:7">
      <c r="G35282" s="14"/>
    </row>
    <row r="35283" spans="7:7">
      <c r="G35283" s="14"/>
    </row>
    <row r="35284" spans="7:7">
      <c r="G35284" s="14"/>
    </row>
    <row r="35285" spans="7:7">
      <c r="G35285" s="14"/>
    </row>
    <row r="35286" spans="7:7">
      <c r="G35286" s="14"/>
    </row>
    <row r="35287" spans="7:7">
      <c r="G35287" s="14"/>
    </row>
    <row r="35288" spans="7:7">
      <c r="G35288" s="14"/>
    </row>
    <row r="35289" spans="7:7">
      <c r="G35289" s="14"/>
    </row>
    <row r="35290" spans="7:7">
      <c r="G35290" s="14"/>
    </row>
    <row r="35291" spans="7:7">
      <c r="G35291" s="14"/>
    </row>
    <row r="35292" spans="7:7">
      <c r="G35292" s="14"/>
    </row>
    <row r="35293" spans="7:7">
      <c r="G35293" s="14"/>
    </row>
    <row r="35294" spans="7:7">
      <c r="G35294" s="14"/>
    </row>
    <row r="35295" spans="7:7">
      <c r="G35295" s="14"/>
    </row>
    <row r="35296" spans="7:7">
      <c r="G35296" s="14"/>
    </row>
    <row r="35297" spans="7:7">
      <c r="G35297" s="14"/>
    </row>
    <row r="35298" spans="7:7">
      <c r="G35298" s="14"/>
    </row>
    <row r="35299" spans="7:7">
      <c r="G35299" s="14"/>
    </row>
    <row r="35300" spans="7:7">
      <c r="G35300" s="14"/>
    </row>
    <row r="35301" spans="7:7">
      <c r="G35301" s="14"/>
    </row>
    <row r="35302" spans="7:7">
      <c r="G35302" s="14"/>
    </row>
    <row r="35303" spans="7:7">
      <c r="G35303" s="14"/>
    </row>
    <row r="35304" spans="7:7">
      <c r="G35304" s="14"/>
    </row>
    <row r="35305" spans="7:7">
      <c r="G35305" s="14"/>
    </row>
    <row r="35306" spans="7:7">
      <c r="G35306" s="14"/>
    </row>
    <row r="35307" spans="7:7">
      <c r="G35307" s="14"/>
    </row>
    <row r="35308" spans="7:7">
      <c r="G35308" s="14"/>
    </row>
    <row r="35309" spans="7:7">
      <c r="G35309" s="14"/>
    </row>
    <row r="35310" spans="7:7">
      <c r="G35310" s="14"/>
    </row>
    <row r="35311" spans="7:7">
      <c r="G35311" s="14"/>
    </row>
    <row r="35312" spans="7:7">
      <c r="G35312" s="14"/>
    </row>
    <row r="35313" spans="7:7">
      <c r="G35313" s="14"/>
    </row>
    <row r="35314" spans="7:7">
      <c r="G35314" s="14"/>
    </row>
    <row r="35315" spans="7:7">
      <c r="G35315" s="14"/>
    </row>
    <row r="35316" spans="7:7">
      <c r="G35316" s="14"/>
    </row>
    <row r="35317" spans="7:7">
      <c r="G35317" s="14"/>
    </row>
    <row r="35318" spans="7:7">
      <c r="G35318" s="14"/>
    </row>
    <row r="35319" spans="7:7">
      <c r="G35319" s="14"/>
    </row>
    <row r="35320" spans="7:7">
      <c r="G35320" s="14"/>
    </row>
    <row r="35321" spans="7:7">
      <c r="G35321" s="14"/>
    </row>
    <row r="35322" spans="7:7">
      <c r="G35322" s="14"/>
    </row>
    <row r="35323" spans="7:7">
      <c r="G35323" s="14"/>
    </row>
    <row r="35324" spans="7:7">
      <c r="G35324" s="14"/>
    </row>
    <row r="35325" spans="7:7">
      <c r="G35325" s="14"/>
    </row>
    <row r="35326" spans="7:7">
      <c r="G35326" s="14"/>
    </row>
    <row r="35327" spans="7:7">
      <c r="G35327" s="14"/>
    </row>
    <row r="35328" spans="7:7">
      <c r="G35328" s="14"/>
    </row>
    <row r="35329" spans="7:7">
      <c r="G35329" s="14"/>
    </row>
    <row r="35330" spans="7:7">
      <c r="G35330" s="14"/>
    </row>
    <row r="35331" spans="7:7">
      <c r="G35331" s="14"/>
    </row>
    <row r="35332" spans="7:7">
      <c r="G35332" s="14"/>
    </row>
    <row r="35333" spans="7:7">
      <c r="G35333" s="14"/>
    </row>
    <row r="35334" spans="7:7">
      <c r="G35334" s="14"/>
    </row>
    <row r="35335" spans="7:7">
      <c r="G35335" s="14"/>
    </row>
    <row r="35336" spans="7:7">
      <c r="G35336" s="14"/>
    </row>
    <row r="35337" spans="7:7">
      <c r="G35337" s="14"/>
    </row>
    <row r="35338" spans="7:7">
      <c r="G35338" s="14"/>
    </row>
    <row r="35339" spans="7:7">
      <c r="G35339" s="14"/>
    </row>
    <row r="35340" spans="7:7">
      <c r="G35340" s="14"/>
    </row>
    <row r="35341" spans="7:7">
      <c r="G35341" s="14"/>
    </row>
    <row r="35342" spans="7:7">
      <c r="G35342" s="14"/>
    </row>
    <row r="35343" spans="7:7">
      <c r="G35343" s="14"/>
    </row>
    <row r="35344" spans="7:7">
      <c r="G35344" s="14"/>
    </row>
    <row r="35345" spans="7:7">
      <c r="G35345" s="14"/>
    </row>
    <row r="35346" spans="7:7">
      <c r="G35346" s="14"/>
    </row>
    <row r="35347" spans="7:7">
      <c r="G35347" s="14"/>
    </row>
    <row r="35348" spans="7:7">
      <c r="G35348" s="14"/>
    </row>
    <row r="35349" spans="7:7">
      <c r="G35349" s="14"/>
    </row>
    <row r="35350" spans="7:7">
      <c r="G35350" s="14"/>
    </row>
    <row r="35351" spans="7:7">
      <c r="G35351" s="14"/>
    </row>
    <row r="35352" spans="7:7">
      <c r="G35352" s="14"/>
    </row>
    <row r="35353" spans="7:7">
      <c r="G35353" s="14"/>
    </row>
    <row r="35354" spans="7:7">
      <c r="G35354" s="14"/>
    </row>
    <row r="35355" spans="7:7">
      <c r="G35355" s="14"/>
    </row>
    <row r="35356" spans="7:7">
      <c r="G35356" s="14"/>
    </row>
    <row r="35357" spans="7:7">
      <c r="G35357" s="14"/>
    </row>
    <row r="35358" spans="7:7">
      <c r="G35358" s="14"/>
    </row>
    <row r="35359" spans="7:7">
      <c r="G35359" s="14"/>
    </row>
    <row r="35360" spans="7:7">
      <c r="G35360" s="14"/>
    </row>
    <row r="35361" spans="7:7">
      <c r="G35361" s="14"/>
    </row>
    <row r="35362" spans="7:7">
      <c r="G35362" s="14"/>
    </row>
    <row r="35363" spans="7:7">
      <c r="G35363" s="14"/>
    </row>
    <row r="35364" spans="7:7">
      <c r="G35364" s="14"/>
    </row>
    <row r="35365" spans="7:7">
      <c r="G35365" s="14"/>
    </row>
    <row r="35366" spans="7:7">
      <c r="G35366" s="14"/>
    </row>
    <row r="35367" spans="7:7">
      <c r="G35367" s="14"/>
    </row>
    <row r="35368" spans="7:7">
      <c r="G35368" s="14"/>
    </row>
    <row r="35369" spans="7:7">
      <c r="G35369" s="14"/>
    </row>
    <row r="35370" spans="7:7">
      <c r="G35370" s="14"/>
    </row>
    <row r="35371" spans="7:7">
      <c r="G35371" s="14"/>
    </row>
    <row r="35372" spans="7:7">
      <c r="G35372" s="14"/>
    </row>
    <row r="35373" spans="7:7">
      <c r="G35373" s="14"/>
    </row>
    <row r="35374" spans="7:7">
      <c r="G35374" s="14"/>
    </row>
    <row r="35375" spans="7:7">
      <c r="G35375" s="14"/>
    </row>
    <row r="35376" spans="7:7">
      <c r="G35376" s="14"/>
    </row>
    <row r="35377" spans="7:7">
      <c r="G35377" s="14"/>
    </row>
    <row r="35378" spans="7:7">
      <c r="G35378" s="14"/>
    </row>
    <row r="35379" spans="7:7">
      <c r="G35379" s="14"/>
    </row>
    <row r="35380" spans="7:7">
      <c r="G35380" s="14"/>
    </row>
    <row r="35381" spans="7:7">
      <c r="G35381" s="14"/>
    </row>
    <row r="35382" spans="7:7">
      <c r="G35382" s="14"/>
    </row>
    <row r="35383" spans="7:7">
      <c r="G35383" s="14"/>
    </row>
    <row r="35384" spans="7:7">
      <c r="G35384" s="14"/>
    </row>
    <row r="35385" spans="7:7">
      <c r="G35385" s="14"/>
    </row>
    <row r="35386" spans="7:7">
      <c r="G35386" s="14"/>
    </row>
    <row r="35387" spans="7:7">
      <c r="G35387" s="14"/>
    </row>
    <row r="35388" spans="7:7">
      <c r="G35388" s="14"/>
    </row>
    <row r="35389" spans="7:7">
      <c r="G35389" s="14"/>
    </row>
    <row r="35390" spans="7:7">
      <c r="G35390" s="14"/>
    </row>
    <row r="35391" spans="7:7">
      <c r="G35391" s="14"/>
    </row>
    <row r="35392" spans="7:7">
      <c r="G35392" s="14"/>
    </row>
    <row r="35393" spans="7:7">
      <c r="G35393" s="14"/>
    </row>
    <row r="35394" spans="7:7">
      <c r="G35394" s="14"/>
    </row>
    <row r="35395" spans="7:7">
      <c r="G35395" s="14"/>
    </row>
    <row r="35396" spans="7:7">
      <c r="G35396" s="14"/>
    </row>
    <row r="35397" spans="7:7">
      <c r="G35397" s="14"/>
    </row>
    <row r="35398" spans="7:7">
      <c r="G35398" s="14"/>
    </row>
    <row r="35399" spans="7:7">
      <c r="G35399" s="14"/>
    </row>
    <row r="35400" spans="7:7">
      <c r="G35400" s="14"/>
    </row>
    <row r="35401" spans="7:7">
      <c r="G35401" s="14"/>
    </row>
    <row r="35402" spans="7:7">
      <c r="G35402" s="14"/>
    </row>
    <row r="35403" spans="7:7">
      <c r="G35403" s="14"/>
    </row>
    <row r="35404" spans="7:7">
      <c r="G35404" s="14"/>
    </row>
    <row r="35405" spans="7:7">
      <c r="G35405" s="14"/>
    </row>
    <row r="35406" spans="7:7">
      <c r="G35406" s="14"/>
    </row>
    <row r="35407" spans="7:7">
      <c r="G35407" s="14"/>
    </row>
    <row r="35408" spans="7:7">
      <c r="G35408" s="14"/>
    </row>
    <row r="35409" spans="7:7">
      <c r="G35409" s="14"/>
    </row>
    <row r="35410" spans="7:7">
      <c r="G35410" s="14"/>
    </row>
    <row r="35411" spans="7:7">
      <c r="G35411" s="14"/>
    </row>
    <row r="35412" spans="7:7">
      <c r="G35412" s="14"/>
    </row>
    <row r="35413" spans="7:7">
      <c r="G35413" s="14"/>
    </row>
    <row r="35414" spans="7:7">
      <c r="G35414" s="14"/>
    </row>
    <row r="35415" spans="7:7">
      <c r="G35415" s="14"/>
    </row>
    <row r="35416" spans="7:7">
      <c r="G35416" s="14"/>
    </row>
    <row r="35417" spans="7:7">
      <c r="G35417" s="14"/>
    </row>
    <row r="35418" spans="7:7">
      <c r="G35418" s="14"/>
    </row>
    <row r="35419" spans="7:7">
      <c r="G35419" s="14"/>
    </row>
    <row r="35420" spans="7:7">
      <c r="G35420" s="14"/>
    </row>
    <row r="35421" spans="7:7">
      <c r="G35421" s="14"/>
    </row>
    <row r="35422" spans="7:7">
      <c r="G35422" s="14"/>
    </row>
    <row r="35423" spans="7:7">
      <c r="G35423" s="14"/>
    </row>
    <row r="35424" spans="7:7">
      <c r="G35424" s="14"/>
    </row>
    <row r="35425" spans="7:7">
      <c r="G35425" s="14"/>
    </row>
    <row r="35426" spans="7:7">
      <c r="G35426" s="14"/>
    </row>
    <row r="35427" spans="7:7">
      <c r="G35427" s="14"/>
    </row>
    <row r="35428" spans="7:7">
      <c r="G35428" s="14"/>
    </row>
    <row r="35429" spans="7:7">
      <c r="G35429" s="14"/>
    </row>
    <row r="35430" spans="7:7">
      <c r="G35430" s="14"/>
    </row>
    <row r="35431" spans="7:7">
      <c r="G35431" s="14"/>
    </row>
    <row r="35432" spans="7:7">
      <c r="G35432" s="14"/>
    </row>
    <row r="35433" spans="7:7">
      <c r="G35433" s="14"/>
    </row>
    <row r="35434" spans="7:7">
      <c r="G35434" s="14"/>
    </row>
    <row r="35435" spans="7:7">
      <c r="G35435" s="14"/>
    </row>
    <row r="35436" spans="7:7">
      <c r="G35436" s="14"/>
    </row>
    <row r="35437" spans="7:7">
      <c r="G35437" s="14"/>
    </row>
    <row r="35438" spans="7:7">
      <c r="G35438" s="14"/>
    </row>
    <row r="35439" spans="7:7">
      <c r="G35439" s="14"/>
    </row>
    <row r="35440" spans="7:7">
      <c r="G35440" s="14"/>
    </row>
    <row r="35441" spans="7:7">
      <c r="G35441" s="14"/>
    </row>
    <row r="35442" spans="7:7">
      <c r="G35442" s="14"/>
    </row>
    <row r="35443" spans="7:7">
      <c r="G35443" s="14"/>
    </row>
    <row r="35444" spans="7:7">
      <c r="G35444" s="14"/>
    </row>
    <row r="35445" spans="7:7">
      <c r="G35445" s="14"/>
    </row>
    <row r="35446" spans="7:7">
      <c r="G35446" s="14"/>
    </row>
    <row r="35447" spans="7:7">
      <c r="G35447" s="14"/>
    </row>
    <row r="35448" spans="7:7">
      <c r="G35448" s="14"/>
    </row>
    <row r="35449" spans="7:7">
      <c r="G35449" s="14"/>
    </row>
    <row r="35450" spans="7:7">
      <c r="G35450" s="14"/>
    </row>
    <row r="35451" spans="7:7">
      <c r="G35451" s="14"/>
    </row>
    <row r="35452" spans="7:7">
      <c r="G35452" s="14"/>
    </row>
    <row r="35453" spans="7:7">
      <c r="G35453" s="14"/>
    </row>
    <row r="35454" spans="7:7">
      <c r="G35454" s="14"/>
    </row>
    <row r="35455" spans="7:7">
      <c r="G35455" s="14"/>
    </row>
    <row r="35456" spans="7:7">
      <c r="G35456" s="14"/>
    </row>
    <row r="35457" spans="7:7">
      <c r="G35457" s="14"/>
    </row>
    <row r="35458" spans="7:7">
      <c r="G35458" s="14"/>
    </row>
    <row r="35459" spans="7:7">
      <c r="G35459" s="14"/>
    </row>
    <row r="35460" spans="7:7">
      <c r="G35460" s="14"/>
    </row>
    <row r="35461" spans="7:7">
      <c r="G35461" s="14"/>
    </row>
    <row r="35462" spans="7:7">
      <c r="G35462" s="14"/>
    </row>
    <row r="35463" spans="7:7">
      <c r="G35463" s="14"/>
    </row>
    <row r="35464" spans="7:7">
      <c r="G35464" s="14"/>
    </row>
    <row r="35465" spans="7:7">
      <c r="G35465" s="14"/>
    </row>
    <row r="35466" spans="7:7">
      <c r="G35466" s="14"/>
    </row>
    <row r="35467" spans="7:7">
      <c r="G35467" s="14"/>
    </row>
    <row r="35468" spans="7:7">
      <c r="G35468" s="14"/>
    </row>
    <row r="35469" spans="7:7">
      <c r="G35469" s="14"/>
    </row>
    <row r="35470" spans="7:7">
      <c r="G35470" s="14"/>
    </row>
    <row r="35471" spans="7:7">
      <c r="G35471" s="14"/>
    </row>
    <row r="35472" spans="7:7">
      <c r="G35472" s="14"/>
    </row>
    <row r="35473" spans="7:7">
      <c r="G35473" s="14"/>
    </row>
    <row r="35474" spans="7:7">
      <c r="G35474" s="14"/>
    </row>
    <row r="35475" spans="7:7">
      <c r="G35475" s="14"/>
    </row>
    <row r="35476" spans="7:7">
      <c r="G35476" s="14"/>
    </row>
    <row r="35477" spans="7:7">
      <c r="G35477" s="14"/>
    </row>
    <row r="35478" spans="7:7">
      <c r="G35478" s="14"/>
    </row>
    <row r="35479" spans="7:7">
      <c r="G35479" s="14"/>
    </row>
    <row r="35480" spans="7:7">
      <c r="G35480" s="14"/>
    </row>
    <row r="35481" spans="7:7">
      <c r="G35481" s="14"/>
    </row>
    <row r="35482" spans="7:7">
      <c r="G35482" s="14"/>
    </row>
    <row r="35483" spans="7:7">
      <c r="G35483" s="14"/>
    </row>
    <row r="35484" spans="7:7">
      <c r="G35484" s="14"/>
    </row>
    <row r="35485" spans="7:7">
      <c r="G35485" s="14"/>
    </row>
    <row r="35486" spans="7:7">
      <c r="G35486" s="14"/>
    </row>
    <row r="35487" spans="7:7">
      <c r="G35487" s="14"/>
    </row>
    <row r="35488" spans="7:7">
      <c r="G35488" s="14"/>
    </row>
    <row r="35489" spans="7:7">
      <c r="G35489" s="14"/>
    </row>
    <row r="35490" spans="7:7">
      <c r="G35490" s="14"/>
    </row>
    <row r="35491" spans="7:7">
      <c r="G35491" s="14"/>
    </row>
    <row r="35492" spans="7:7">
      <c r="G35492" s="14"/>
    </row>
    <row r="35493" spans="7:7">
      <c r="G35493" s="14"/>
    </row>
    <row r="35494" spans="7:7">
      <c r="G35494" s="14"/>
    </row>
    <row r="35495" spans="7:7">
      <c r="G35495" s="14"/>
    </row>
    <row r="35496" spans="7:7">
      <c r="G35496" s="14"/>
    </row>
    <row r="35497" spans="7:7">
      <c r="G35497" s="14"/>
    </row>
    <row r="35498" spans="7:7">
      <c r="G35498" s="14"/>
    </row>
    <row r="35499" spans="7:7">
      <c r="G35499" s="14"/>
    </row>
    <row r="35500" spans="7:7">
      <c r="G35500" s="14"/>
    </row>
    <row r="35501" spans="7:7">
      <c r="G35501" s="14"/>
    </row>
    <row r="35502" spans="7:7">
      <c r="G35502" s="14"/>
    </row>
    <row r="35503" spans="7:7">
      <c r="G35503" s="14"/>
    </row>
    <row r="35504" spans="7:7">
      <c r="G35504" s="14"/>
    </row>
    <row r="35505" spans="7:7">
      <c r="G35505" s="14"/>
    </row>
    <row r="35506" spans="7:7">
      <c r="G35506" s="14"/>
    </row>
    <row r="35507" spans="7:7">
      <c r="G35507" s="14"/>
    </row>
    <row r="35508" spans="7:7">
      <c r="G35508" s="14"/>
    </row>
    <row r="35509" spans="7:7">
      <c r="G35509" s="14"/>
    </row>
    <row r="35510" spans="7:7">
      <c r="G35510" s="14"/>
    </row>
    <row r="35511" spans="7:7">
      <c r="G35511" s="14"/>
    </row>
    <row r="35512" spans="7:7">
      <c r="G35512" s="14"/>
    </row>
    <row r="35513" spans="7:7">
      <c r="G35513" s="14"/>
    </row>
    <row r="35514" spans="7:7">
      <c r="G35514" s="14"/>
    </row>
    <row r="35515" spans="7:7">
      <c r="G35515" s="14"/>
    </row>
    <row r="35516" spans="7:7">
      <c r="G35516" s="14"/>
    </row>
    <row r="35517" spans="7:7">
      <c r="G35517" s="14"/>
    </row>
    <row r="35518" spans="7:7">
      <c r="G35518" s="14"/>
    </row>
    <row r="35519" spans="7:7">
      <c r="G35519" s="14"/>
    </row>
    <row r="35520" spans="7:7">
      <c r="G35520" s="14"/>
    </row>
    <row r="35521" spans="7:7">
      <c r="G35521" s="14"/>
    </row>
    <row r="35522" spans="7:7">
      <c r="G35522" s="14"/>
    </row>
    <row r="35523" spans="7:7">
      <c r="G35523" s="14"/>
    </row>
    <row r="35524" spans="7:7">
      <c r="G35524" s="14"/>
    </row>
    <row r="35525" spans="7:7">
      <c r="G35525" s="14"/>
    </row>
    <row r="35526" spans="7:7">
      <c r="G35526" s="14"/>
    </row>
    <row r="35527" spans="7:7">
      <c r="G35527" s="14"/>
    </row>
    <row r="35528" spans="7:7">
      <c r="G35528" s="14"/>
    </row>
    <row r="35529" spans="7:7">
      <c r="G35529" s="14"/>
    </row>
    <row r="35530" spans="7:7">
      <c r="G35530" s="14"/>
    </row>
    <row r="35531" spans="7:7">
      <c r="G35531" s="14"/>
    </row>
    <row r="35532" spans="7:7">
      <c r="G35532" s="14"/>
    </row>
    <row r="35533" spans="7:7">
      <c r="G35533" s="14"/>
    </row>
    <row r="35534" spans="7:7">
      <c r="G35534" s="14"/>
    </row>
    <row r="35535" spans="7:7">
      <c r="G35535" s="14"/>
    </row>
    <row r="35536" spans="7:7">
      <c r="G35536" s="14"/>
    </row>
    <row r="35537" spans="7:7">
      <c r="G35537" s="14"/>
    </row>
    <row r="35538" spans="7:7">
      <c r="G35538" s="14"/>
    </row>
    <row r="35539" spans="7:7">
      <c r="G35539" s="14"/>
    </row>
    <row r="35540" spans="7:7">
      <c r="G35540" s="14"/>
    </row>
    <row r="35541" spans="7:7">
      <c r="G35541" s="14"/>
    </row>
    <row r="35542" spans="7:7">
      <c r="G35542" s="14"/>
    </row>
    <row r="35543" spans="7:7">
      <c r="G35543" s="14"/>
    </row>
    <row r="35544" spans="7:7">
      <c r="G35544" s="14"/>
    </row>
    <row r="35545" spans="7:7">
      <c r="G35545" s="14"/>
    </row>
    <row r="35546" spans="7:7">
      <c r="G35546" s="14"/>
    </row>
    <row r="35547" spans="7:7">
      <c r="G35547" s="14"/>
    </row>
    <row r="35548" spans="7:7">
      <c r="G35548" s="14"/>
    </row>
    <row r="35549" spans="7:7">
      <c r="G35549" s="14"/>
    </row>
    <row r="35550" spans="7:7">
      <c r="G35550" s="14"/>
    </row>
    <row r="35551" spans="7:7">
      <c r="G35551" s="14"/>
    </row>
    <row r="35552" spans="7:7">
      <c r="G35552" s="14"/>
    </row>
    <row r="35553" spans="7:7">
      <c r="G35553" s="14"/>
    </row>
    <row r="35554" spans="7:7">
      <c r="G35554" s="14"/>
    </row>
    <row r="35555" spans="7:7">
      <c r="G35555" s="14"/>
    </row>
    <row r="35556" spans="7:7">
      <c r="G35556" s="14"/>
    </row>
    <row r="35557" spans="7:7">
      <c r="G35557" s="14"/>
    </row>
    <row r="35558" spans="7:7">
      <c r="G35558" s="14"/>
    </row>
    <row r="35559" spans="7:7">
      <c r="G35559" s="14"/>
    </row>
    <row r="35560" spans="7:7">
      <c r="G35560" s="14"/>
    </row>
    <row r="35561" spans="7:7">
      <c r="G35561" s="14"/>
    </row>
    <row r="35562" spans="7:7">
      <c r="G35562" s="14"/>
    </row>
    <row r="35563" spans="7:7">
      <c r="G35563" s="14"/>
    </row>
    <row r="35564" spans="7:7">
      <c r="G35564" s="14"/>
    </row>
    <row r="35565" spans="7:7">
      <c r="G35565" s="14"/>
    </row>
    <row r="35566" spans="7:7">
      <c r="G35566" s="14"/>
    </row>
    <row r="35567" spans="7:7">
      <c r="G35567" s="14"/>
    </row>
    <row r="35568" spans="7:7">
      <c r="G35568" s="14"/>
    </row>
    <row r="35569" spans="7:7">
      <c r="G35569" s="14"/>
    </row>
    <row r="35570" spans="7:7">
      <c r="G35570" s="14"/>
    </row>
    <row r="35571" spans="7:7">
      <c r="G35571" s="14"/>
    </row>
    <row r="35572" spans="7:7">
      <c r="G35572" s="14"/>
    </row>
    <row r="35573" spans="7:7">
      <c r="G35573" s="14"/>
    </row>
    <row r="35574" spans="7:7">
      <c r="G35574" s="14"/>
    </row>
    <row r="35575" spans="7:7">
      <c r="G35575" s="14"/>
    </row>
    <row r="35576" spans="7:7">
      <c r="G35576" s="14"/>
    </row>
    <row r="35577" spans="7:7">
      <c r="G35577" s="14"/>
    </row>
    <row r="35578" spans="7:7">
      <c r="G35578" s="14"/>
    </row>
    <row r="35579" spans="7:7">
      <c r="G35579" s="14"/>
    </row>
    <row r="35580" spans="7:7">
      <c r="G35580" s="14"/>
    </row>
    <row r="35581" spans="7:7">
      <c r="G35581" s="14"/>
    </row>
    <row r="35582" spans="7:7">
      <c r="G35582" s="14"/>
    </row>
    <row r="35583" spans="7:7">
      <c r="G35583" s="14"/>
    </row>
    <row r="35584" spans="7:7">
      <c r="G35584" s="14"/>
    </row>
    <row r="35585" spans="7:7">
      <c r="G35585" s="14"/>
    </row>
    <row r="35586" spans="7:7">
      <c r="G35586" s="14"/>
    </row>
    <row r="35587" spans="7:7">
      <c r="G35587" s="14"/>
    </row>
    <row r="35588" spans="7:7">
      <c r="G35588" s="14"/>
    </row>
    <row r="35589" spans="7:7">
      <c r="G35589" s="14"/>
    </row>
    <row r="35590" spans="7:7">
      <c r="G35590" s="14"/>
    </row>
    <row r="35591" spans="7:7">
      <c r="G35591" s="14"/>
    </row>
    <row r="35592" spans="7:7">
      <c r="G35592" s="14"/>
    </row>
    <row r="35593" spans="7:7">
      <c r="G35593" s="14"/>
    </row>
    <row r="35594" spans="7:7">
      <c r="G35594" s="14"/>
    </row>
    <row r="35595" spans="7:7">
      <c r="G35595" s="14"/>
    </row>
    <row r="35596" spans="7:7">
      <c r="G35596" s="14"/>
    </row>
    <row r="35597" spans="7:7">
      <c r="G35597" s="14"/>
    </row>
    <row r="35598" spans="7:7">
      <c r="G35598" s="14"/>
    </row>
    <row r="35599" spans="7:7">
      <c r="G35599" s="14"/>
    </row>
    <row r="35600" spans="7:7">
      <c r="G35600" s="14"/>
    </row>
    <row r="35601" spans="7:7">
      <c r="G35601" s="14"/>
    </row>
    <row r="35602" spans="7:7">
      <c r="G35602" s="14"/>
    </row>
    <row r="35603" spans="7:7">
      <c r="G35603" s="14"/>
    </row>
    <row r="35604" spans="7:7">
      <c r="G35604" s="14"/>
    </row>
    <row r="35605" spans="7:7">
      <c r="G35605" s="14"/>
    </row>
    <row r="35606" spans="7:7">
      <c r="G35606" s="14"/>
    </row>
    <row r="35607" spans="7:7">
      <c r="G35607" s="14"/>
    </row>
    <row r="35608" spans="7:7">
      <c r="G35608" s="14"/>
    </row>
    <row r="35609" spans="7:7">
      <c r="G35609" s="14"/>
    </row>
    <row r="35610" spans="7:7">
      <c r="G35610" s="14"/>
    </row>
    <row r="35611" spans="7:7">
      <c r="G35611" s="14"/>
    </row>
    <row r="35612" spans="7:7">
      <c r="G35612" s="14"/>
    </row>
    <row r="35613" spans="7:7">
      <c r="G35613" s="14"/>
    </row>
    <row r="35614" spans="7:7">
      <c r="G35614" s="14"/>
    </row>
    <row r="35615" spans="7:7">
      <c r="G35615" s="14"/>
    </row>
    <row r="35616" spans="7:7">
      <c r="G35616" s="14"/>
    </row>
    <row r="35617" spans="7:7">
      <c r="G35617" s="14"/>
    </row>
    <row r="35618" spans="7:7">
      <c r="G35618" s="14"/>
    </row>
    <row r="35619" spans="7:7">
      <c r="G35619" s="14"/>
    </row>
    <row r="35620" spans="7:7">
      <c r="G35620" s="14"/>
    </row>
    <row r="35621" spans="7:7">
      <c r="G35621" s="14"/>
    </row>
    <row r="35622" spans="7:7">
      <c r="G35622" s="14"/>
    </row>
    <row r="35623" spans="7:7">
      <c r="G35623" s="14"/>
    </row>
    <row r="35624" spans="7:7">
      <c r="G35624" s="14"/>
    </row>
    <row r="35625" spans="7:7">
      <c r="G35625" s="14"/>
    </row>
    <row r="35626" spans="7:7">
      <c r="G35626" s="14"/>
    </row>
    <row r="35627" spans="7:7">
      <c r="G35627" s="14"/>
    </row>
    <row r="35628" spans="7:7">
      <c r="G35628" s="14"/>
    </row>
    <row r="35629" spans="7:7">
      <c r="G35629" s="14"/>
    </row>
    <row r="35630" spans="7:7">
      <c r="G35630" s="14"/>
    </row>
    <row r="35631" spans="7:7">
      <c r="G35631" s="14"/>
    </row>
    <row r="35632" spans="7:7">
      <c r="G35632" s="14"/>
    </row>
    <row r="35633" spans="7:7">
      <c r="G35633" s="14"/>
    </row>
    <row r="35634" spans="7:7">
      <c r="G35634" s="14"/>
    </row>
    <row r="35635" spans="7:7">
      <c r="G35635" s="14"/>
    </row>
    <row r="35636" spans="7:7">
      <c r="G35636" s="14"/>
    </row>
    <row r="35637" spans="7:7">
      <c r="G35637" s="14"/>
    </row>
    <row r="35638" spans="7:7">
      <c r="G35638" s="14"/>
    </row>
    <row r="35639" spans="7:7">
      <c r="G35639" s="14"/>
    </row>
    <row r="35640" spans="7:7">
      <c r="G35640" s="14"/>
    </row>
    <row r="35641" spans="7:7">
      <c r="G35641" s="14"/>
    </row>
    <row r="35642" spans="7:7">
      <c r="G35642" s="14"/>
    </row>
    <row r="35643" spans="7:7">
      <c r="G35643" s="14"/>
    </row>
    <row r="35644" spans="7:7">
      <c r="G35644" s="14"/>
    </row>
    <row r="35645" spans="7:7">
      <c r="G35645" s="14"/>
    </row>
    <row r="35646" spans="7:7">
      <c r="G35646" s="14"/>
    </row>
    <row r="35647" spans="7:7">
      <c r="G35647" s="14"/>
    </row>
    <row r="35648" spans="7:7">
      <c r="G35648" s="14"/>
    </row>
    <row r="35649" spans="7:7">
      <c r="G35649" s="14"/>
    </row>
    <row r="35650" spans="7:7">
      <c r="G35650" s="14"/>
    </row>
    <row r="35651" spans="7:7">
      <c r="G35651" s="14"/>
    </row>
    <row r="35652" spans="7:7">
      <c r="G35652" s="14"/>
    </row>
    <row r="35653" spans="7:7">
      <c r="G35653" s="14"/>
    </row>
    <row r="35654" spans="7:7">
      <c r="G35654" s="14"/>
    </row>
    <row r="35655" spans="7:7">
      <c r="G35655" s="14"/>
    </row>
    <row r="35656" spans="7:7">
      <c r="G35656" s="14"/>
    </row>
    <row r="35657" spans="7:7">
      <c r="G35657" s="14"/>
    </row>
    <row r="35658" spans="7:7">
      <c r="G35658" s="14"/>
    </row>
    <row r="35659" spans="7:7">
      <c r="G35659" s="14"/>
    </row>
    <row r="35660" spans="7:7">
      <c r="G35660" s="14"/>
    </row>
    <row r="35661" spans="7:7">
      <c r="G35661" s="14"/>
    </row>
    <row r="35662" spans="7:7">
      <c r="G35662" s="14"/>
    </row>
    <row r="35663" spans="7:7">
      <c r="G35663" s="14"/>
    </row>
    <row r="35664" spans="7:7">
      <c r="G35664" s="14"/>
    </row>
    <row r="35665" spans="7:7">
      <c r="G35665" s="14"/>
    </row>
    <row r="35666" spans="7:7">
      <c r="G35666" s="14"/>
    </row>
    <row r="35667" spans="7:7">
      <c r="G35667" s="14"/>
    </row>
    <row r="35668" spans="7:7">
      <c r="G35668" s="14"/>
    </row>
    <row r="35669" spans="7:7">
      <c r="G35669" s="14"/>
    </row>
    <row r="35670" spans="7:7">
      <c r="G35670" s="14"/>
    </row>
    <row r="35671" spans="7:7">
      <c r="G35671" s="14"/>
    </row>
    <row r="35672" spans="7:7">
      <c r="G35672" s="14"/>
    </row>
    <row r="35673" spans="7:7">
      <c r="G35673" s="14"/>
    </row>
    <row r="35674" spans="7:7">
      <c r="G35674" s="14"/>
    </row>
    <row r="35675" spans="7:7">
      <c r="G35675" s="14"/>
    </row>
    <row r="35676" spans="7:7">
      <c r="G35676" s="14"/>
    </row>
    <row r="35677" spans="7:7">
      <c r="G35677" s="14"/>
    </row>
    <row r="35678" spans="7:7">
      <c r="G35678" s="14"/>
    </row>
    <row r="35679" spans="7:7">
      <c r="G35679" s="14"/>
    </row>
    <row r="35680" spans="7:7">
      <c r="G35680" s="14"/>
    </row>
    <row r="35681" spans="7:7">
      <c r="G35681" s="14"/>
    </row>
    <row r="35682" spans="7:7">
      <c r="G35682" s="14"/>
    </row>
    <row r="35683" spans="7:7">
      <c r="G35683" s="14"/>
    </row>
    <row r="35684" spans="7:7">
      <c r="G35684" s="14"/>
    </row>
    <row r="35685" spans="7:7">
      <c r="G35685" s="14"/>
    </row>
    <row r="35686" spans="7:7">
      <c r="G35686" s="14"/>
    </row>
    <row r="35687" spans="7:7">
      <c r="G35687" s="14"/>
    </row>
    <row r="35688" spans="7:7">
      <c r="G35688" s="14"/>
    </row>
    <row r="35689" spans="7:7">
      <c r="G35689" s="14"/>
    </row>
    <row r="35690" spans="7:7">
      <c r="G35690" s="14"/>
    </row>
    <row r="35691" spans="7:7">
      <c r="G35691" s="14"/>
    </row>
    <row r="35692" spans="7:7">
      <c r="G35692" s="14"/>
    </row>
    <row r="35693" spans="7:7">
      <c r="G35693" s="14"/>
    </row>
    <row r="35694" spans="7:7">
      <c r="G35694" s="14"/>
    </row>
    <row r="35695" spans="7:7">
      <c r="G35695" s="14"/>
    </row>
    <row r="35696" spans="7:7">
      <c r="G35696" s="14"/>
    </row>
    <row r="35697" spans="7:7">
      <c r="G35697" s="14"/>
    </row>
    <row r="35698" spans="7:7">
      <c r="G35698" s="14"/>
    </row>
    <row r="35699" spans="7:7">
      <c r="G35699" s="14"/>
    </row>
    <row r="35700" spans="7:7">
      <c r="G35700" s="14"/>
    </row>
    <row r="35701" spans="7:7">
      <c r="G35701" s="14"/>
    </row>
    <row r="35702" spans="7:7">
      <c r="G35702" s="14"/>
    </row>
    <row r="35703" spans="7:7">
      <c r="G35703" s="14"/>
    </row>
    <row r="35704" spans="7:7">
      <c r="G35704" s="14"/>
    </row>
    <row r="35705" spans="7:7">
      <c r="G35705" s="14"/>
    </row>
    <row r="35706" spans="7:7">
      <c r="G35706" s="14"/>
    </row>
    <row r="35707" spans="7:7">
      <c r="G35707" s="14"/>
    </row>
    <row r="35708" spans="7:7">
      <c r="G35708" s="14"/>
    </row>
    <row r="35709" spans="7:7">
      <c r="G35709" s="14"/>
    </row>
    <row r="35710" spans="7:7">
      <c r="G35710" s="14"/>
    </row>
    <row r="35711" spans="7:7">
      <c r="G35711" s="14"/>
    </row>
    <row r="35712" spans="7:7">
      <c r="G35712" s="14"/>
    </row>
    <row r="35713" spans="7:7">
      <c r="G35713" s="14"/>
    </row>
    <row r="35714" spans="7:7">
      <c r="G35714" s="14"/>
    </row>
    <row r="35715" spans="7:7">
      <c r="G35715" s="14"/>
    </row>
    <row r="35716" spans="7:7">
      <c r="G35716" s="14"/>
    </row>
    <row r="35717" spans="7:7">
      <c r="G35717" s="14"/>
    </row>
    <row r="35718" spans="7:7">
      <c r="G35718" s="14"/>
    </row>
    <row r="35719" spans="7:7">
      <c r="G35719" s="14"/>
    </row>
    <row r="35720" spans="7:7">
      <c r="G35720" s="14"/>
    </row>
    <row r="35721" spans="7:7">
      <c r="G35721" s="14"/>
    </row>
    <row r="35722" spans="7:7">
      <c r="G35722" s="14"/>
    </row>
    <row r="35723" spans="7:7">
      <c r="G35723" s="14"/>
    </row>
    <row r="35724" spans="7:7">
      <c r="G35724" s="14"/>
    </row>
    <row r="35725" spans="7:7">
      <c r="G35725" s="14"/>
    </row>
    <row r="35726" spans="7:7">
      <c r="G35726" s="14"/>
    </row>
    <row r="35727" spans="7:7">
      <c r="G35727" s="14"/>
    </row>
    <row r="35728" spans="7:7">
      <c r="G35728" s="14"/>
    </row>
    <row r="35729" spans="7:7">
      <c r="G35729" s="14"/>
    </row>
    <row r="35730" spans="7:7">
      <c r="G35730" s="14"/>
    </row>
    <row r="35731" spans="7:7">
      <c r="G35731" s="14"/>
    </row>
    <row r="35732" spans="7:7">
      <c r="G35732" s="14"/>
    </row>
    <row r="35733" spans="7:7">
      <c r="G35733" s="14"/>
    </row>
    <row r="35734" spans="7:7">
      <c r="G35734" s="14"/>
    </row>
    <row r="35735" spans="7:7">
      <c r="G35735" s="14"/>
    </row>
    <row r="35736" spans="7:7">
      <c r="G35736" s="14"/>
    </row>
    <row r="35737" spans="7:7">
      <c r="G35737" s="14"/>
    </row>
    <row r="35738" spans="7:7">
      <c r="G35738" s="14"/>
    </row>
    <row r="35739" spans="7:7">
      <c r="G35739" s="14"/>
    </row>
    <row r="35740" spans="7:7">
      <c r="G35740" s="14"/>
    </row>
    <row r="35741" spans="7:7">
      <c r="G35741" s="14"/>
    </row>
    <row r="35742" spans="7:7">
      <c r="G35742" s="14"/>
    </row>
    <row r="35743" spans="7:7">
      <c r="G35743" s="14"/>
    </row>
    <row r="35744" spans="7:7">
      <c r="G35744" s="14"/>
    </row>
    <row r="35745" spans="7:7">
      <c r="G35745" s="14"/>
    </row>
    <row r="35746" spans="7:7">
      <c r="G35746" s="14"/>
    </row>
    <row r="35747" spans="7:7">
      <c r="G35747" s="14"/>
    </row>
    <row r="35748" spans="7:7">
      <c r="G35748" s="14"/>
    </row>
    <row r="35749" spans="7:7">
      <c r="G35749" s="14"/>
    </row>
    <row r="35750" spans="7:7">
      <c r="G35750" s="14"/>
    </row>
    <row r="35751" spans="7:7">
      <c r="G35751" s="14"/>
    </row>
    <row r="35752" spans="7:7">
      <c r="G35752" s="14"/>
    </row>
    <row r="35753" spans="7:7">
      <c r="G35753" s="14"/>
    </row>
    <row r="35754" spans="7:7">
      <c r="G35754" s="14"/>
    </row>
    <row r="35755" spans="7:7">
      <c r="G35755" s="14"/>
    </row>
    <row r="35756" spans="7:7">
      <c r="G35756" s="14"/>
    </row>
    <row r="35757" spans="7:7">
      <c r="G35757" s="14"/>
    </row>
    <row r="35758" spans="7:7">
      <c r="G35758" s="14"/>
    </row>
    <row r="35759" spans="7:7">
      <c r="G35759" s="14"/>
    </row>
    <row r="35760" spans="7:7">
      <c r="G35760" s="14"/>
    </row>
    <row r="35761" spans="7:7">
      <c r="G35761" s="14"/>
    </row>
    <row r="35762" spans="7:7">
      <c r="G35762" s="14"/>
    </row>
    <row r="35763" spans="7:7">
      <c r="G35763" s="14"/>
    </row>
    <row r="35764" spans="7:7">
      <c r="G35764" s="14"/>
    </row>
    <row r="35765" spans="7:7">
      <c r="G35765" s="14"/>
    </row>
    <row r="35766" spans="7:7">
      <c r="G35766" s="14"/>
    </row>
    <row r="35767" spans="7:7">
      <c r="G35767" s="14"/>
    </row>
    <row r="35768" spans="7:7">
      <c r="G35768" s="14"/>
    </row>
    <row r="35769" spans="7:7">
      <c r="G35769" s="14"/>
    </row>
    <row r="35770" spans="7:7">
      <c r="G35770" s="14"/>
    </row>
    <row r="35771" spans="7:7">
      <c r="G35771" s="14"/>
    </row>
    <row r="35772" spans="7:7">
      <c r="G35772" s="14"/>
    </row>
    <row r="35773" spans="7:7">
      <c r="G35773" s="14"/>
    </row>
    <row r="35774" spans="7:7">
      <c r="G35774" s="14"/>
    </row>
    <row r="35775" spans="7:7">
      <c r="G35775" s="14"/>
    </row>
    <row r="35776" spans="7:7">
      <c r="G35776" s="14"/>
    </row>
    <row r="35777" spans="7:7">
      <c r="G35777" s="14"/>
    </row>
    <row r="35778" spans="7:7">
      <c r="G35778" s="14"/>
    </row>
    <row r="35779" spans="7:7">
      <c r="G35779" s="14"/>
    </row>
    <row r="35780" spans="7:7">
      <c r="G35780" s="14"/>
    </row>
    <row r="35781" spans="7:7">
      <c r="G35781" s="14"/>
    </row>
    <row r="35782" spans="7:7">
      <c r="G35782" s="14"/>
    </row>
    <row r="35783" spans="7:7">
      <c r="G35783" s="14"/>
    </row>
    <row r="35784" spans="7:7">
      <c r="G35784" s="14"/>
    </row>
    <row r="35785" spans="7:7">
      <c r="G35785" s="14"/>
    </row>
    <row r="35786" spans="7:7">
      <c r="G35786" s="14"/>
    </row>
    <row r="35787" spans="7:7">
      <c r="G35787" s="14"/>
    </row>
    <row r="35788" spans="7:7">
      <c r="G35788" s="14"/>
    </row>
    <row r="35789" spans="7:7">
      <c r="G35789" s="14"/>
    </row>
    <row r="35790" spans="7:7">
      <c r="G35790" s="14"/>
    </row>
    <row r="35791" spans="7:7">
      <c r="G35791" s="14"/>
    </row>
    <row r="35792" spans="7:7">
      <c r="G35792" s="14"/>
    </row>
    <row r="35793" spans="7:7">
      <c r="G35793" s="14"/>
    </row>
    <row r="35794" spans="7:7">
      <c r="G35794" s="14"/>
    </row>
    <row r="35795" spans="7:7">
      <c r="G35795" s="14"/>
    </row>
    <row r="35796" spans="7:7">
      <c r="G35796" s="14"/>
    </row>
    <row r="35797" spans="7:7">
      <c r="G35797" s="14"/>
    </row>
    <row r="35798" spans="7:7">
      <c r="G35798" s="14"/>
    </row>
    <row r="35799" spans="7:7">
      <c r="G35799" s="14"/>
    </row>
    <row r="35800" spans="7:7">
      <c r="G35800" s="14"/>
    </row>
    <row r="35801" spans="7:7">
      <c r="G35801" s="14"/>
    </row>
    <row r="35802" spans="7:7">
      <c r="G35802" s="14"/>
    </row>
    <row r="35803" spans="7:7">
      <c r="G35803" s="14"/>
    </row>
    <row r="35804" spans="7:7">
      <c r="G35804" s="14"/>
    </row>
    <row r="35805" spans="7:7">
      <c r="G35805" s="14"/>
    </row>
    <row r="35806" spans="7:7">
      <c r="G35806" s="14"/>
    </row>
    <row r="35807" spans="7:7">
      <c r="G35807" s="14"/>
    </row>
    <row r="35808" spans="7:7">
      <c r="G35808" s="14"/>
    </row>
    <row r="35809" spans="7:7">
      <c r="G35809" s="14"/>
    </row>
    <row r="35810" spans="7:7">
      <c r="G35810" s="14"/>
    </row>
    <row r="35811" spans="7:7">
      <c r="G35811" s="14"/>
    </row>
    <row r="35812" spans="7:7">
      <c r="G35812" s="14"/>
    </row>
    <row r="35813" spans="7:7">
      <c r="G35813" s="14"/>
    </row>
    <row r="35814" spans="7:7">
      <c r="G35814" s="14"/>
    </row>
    <row r="35815" spans="7:7">
      <c r="G35815" s="14"/>
    </row>
    <row r="35816" spans="7:7">
      <c r="G35816" s="14"/>
    </row>
    <row r="35817" spans="7:7">
      <c r="G35817" s="14"/>
    </row>
    <row r="35818" spans="7:7">
      <c r="G35818" s="14"/>
    </row>
    <row r="35819" spans="7:7">
      <c r="G35819" s="14"/>
    </row>
    <row r="35820" spans="7:7">
      <c r="G35820" s="14"/>
    </row>
    <row r="35821" spans="7:7">
      <c r="G35821" s="14"/>
    </row>
    <row r="35822" spans="7:7">
      <c r="G35822" s="14"/>
    </row>
    <row r="35823" spans="7:7">
      <c r="G35823" s="14"/>
    </row>
    <row r="35824" spans="7:7">
      <c r="G35824" s="14"/>
    </row>
    <row r="35825" spans="7:7">
      <c r="G35825" s="14"/>
    </row>
    <row r="35826" spans="7:7">
      <c r="G35826" s="14"/>
    </row>
    <row r="35827" spans="7:7">
      <c r="G35827" s="14"/>
    </row>
    <row r="35828" spans="7:7">
      <c r="G35828" s="14"/>
    </row>
    <row r="35829" spans="7:7">
      <c r="G35829" s="14"/>
    </row>
    <row r="35830" spans="7:7">
      <c r="G35830" s="14"/>
    </row>
    <row r="35831" spans="7:7">
      <c r="G35831" s="14"/>
    </row>
    <row r="35832" spans="7:7">
      <c r="G35832" s="14"/>
    </row>
    <row r="35833" spans="7:7">
      <c r="G35833" s="14"/>
    </row>
    <row r="35834" spans="7:7">
      <c r="G35834" s="14"/>
    </row>
    <row r="35835" spans="7:7">
      <c r="G35835" s="14"/>
    </row>
    <row r="35836" spans="7:7">
      <c r="G35836" s="14"/>
    </row>
    <row r="35837" spans="7:7">
      <c r="G35837" s="14"/>
    </row>
    <row r="35838" spans="7:7">
      <c r="G35838" s="14"/>
    </row>
    <row r="35839" spans="7:7">
      <c r="G35839" s="14"/>
    </row>
    <row r="35840" spans="7:7">
      <c r="G35840" s="14"/>
    </row>
    <row r="35841" spans="7:7">
      <c r="G35841" s="14"/>
    </row>
    <row r="35842" spans="7:7">
      <c r="G35842" s="14"/>
    </row>
    <row r="35843" spans="7:7">
      <c r="G35843" s="14"/>
    </row>
    <row r="35844" spans="7:7">
      <c r="G35844" s="14"/>
    </row>
    <row r="35845" spans="7:7">
      <c r="G35845" s="14"/>
    </row>
    <row r="35846" spans="7:7">
      <c r="G35846" s="14"/>
    </row>
    <row r="35847" spans="7:7">
      <c r="G35847" s="14"/>
    </row>
    <row r="35848" spans="7:7">
      <c r="G35848" s="14"/>
    </row>
    <row r="35849" spans="7:7">
      <c r="G35849" s="14"/>
    </row>
    <row r="35850" spans="7:7">
      <c r="G35850" s="14"/>
    </row>
    <row r="35851" spans="7:7">
      <c r="G35851" s="14"/>
    </row>
    <row r="35852" spans="7:7">
      <c r="G35852" s="14"/>
    </row>
    <row r="35853" spans="7:7">
      <c r="G35853" s="14"/>
    </row>
    <row r="35854" spans="7:7">
      <c r="G35854" s="14"/>
    </row>
    <row r="35855" spans="7:7">
      <c r="G35855" s="14"/>
    </row>
    <row r="35856" spans="7:7">
      <c r="G35856" s="14"/>
    </row>
    <row r="35857" spans="7:7">
      <c r="G35857" s="14"/>
    </row>
    <row r="35858" spans="7:7">
      <c r="G35858" s="14"/>
    </row>
    <row r="35859" spans="7:7">
      <c r="G35859" s="14"/>
    </row>
    <row r="35860" spans="7:7">
      <c r="G35860" s="14"/>
    </row>
    <row r="35861" spans="7:7">
      <c r="G35861" s="14"/>
    </row>
    <row r="35862" spans="7:7">
      <c r="G35862" s="14"/>
    </row>
    <row r="35863" spans="7:7">
      <c r="G35863" s="14"/>
    </row>
    <row r="35864" spans="7:7">
      <c r="G35864" s="14"/>
    </row>
    <row r="35865" spans="7:7">
      <c r="G35865" s="14"/>
    </row>
    <row r="35866" spans="7:7">
      <c r="G35866" s="14"/>
    </row>
    <row r="35867" spans="7:7">
      <c r="G35867" s="14"/>
    </row>
    <row r="35868" spans="7:7">
      <c r="G35868" s="14"/>
    </row>
    <row r="35869" spans="7:7">
      <c r="G35869" s="14"/>
    </row>
    <row r="35870" spans="7:7">
      <c r="G35870" s="14"/>
    </row>
    <row r="35871" spans="7:7">
      <c r="G35871" s="14"/>
    </row>
    <row r="35872" spans="7:7">
      <c r="G35872" s="14"/>
    </row>
    <row r="35873" spans="7:7">
      <c r="G35873" s="14"/>
    </row>
    <row r="35874" spans="7:7">
      <c r="G35874" s="14"/>
    </row>
    <row r="35875" spans="7:7">
      <c r="G35875" s="14"/>
    </row>
    <row r="35876" spans="7:7">
      <c r="G35876" s="14"/>
    </row>
    <row r="35877" spans="7:7">
      <c r="G35877" s="14"/>
    </row>
    <row r="35878" spans="7:7">
      <c r="G35878" s="14"/>
    </row>
    <row r="35879" spans="7:7">
      <c r="G35879" s="14"/>
    </row>
    <row r="35880" spans="7:7">
      <c r="G35880" s="14"/>
    </row>
    <row r="35881" spans="7:7">
      <c r="G35881" s="14"/>
    </row>
    <row r="35882" spans="7:7">
      <c r="G35882" s="14"/>
    </row>
    <row r="35883" spans="7:7">
      <c r="G35883" s="14"/>
    </row>
    <row r="35884" spans="7:7">
      <c r="G35884" s="14"/>
    </row>
    <row r="35885" spans="7:7">
      <c r="G35885" s="14"/>
    </row>
    <row r="35886" spans="7:7">
      <c r="G35886" s="14"/>
    </row>
    <row r="35887" spans="7:7">
      <c r="G35887" s="14"/>
    </row>
    <row r="35888" spans="7:7">
      <c r="G35888" s="14"/>
    </row>
    <row r="35889" spans="7:7">
      <c r="G35889" s="14"/>
    </row>
    <row r="35890" spans="7:7">
      <c r="G35890" s="14"/>
    </row>
    <row r="35891" spans="7:7">
      <c r="G35891" s="14"/>
    </row>
    <row r="35892" spans="7:7">
      <c r="G35892" s="14"/>
    </row>
    <row r="35893" spans="7:7">
      <c r="G35893" s="14"/>
    </row>
    <row r="35894" spans="7:7">
      <c r="G35894" s="14"/>
    </row>
    <row r="35895" spans="7:7">
      <c r="G35895" s="14"/>
    </row>
    <row r="35896" spans="7:7">
      <c r="G35896" s="14"/>
    </row>
    <row r="35897" spans="7:7">
      <c r="G35897" s="14"/>
    </row>
    <row r="35898" spans="7:7">
      <c r="G35898" s="14"/>
    </row>
    <row r="35899" spans="7:7">
      <c r="G35899" s="14"/>
    </row>
    <row r="35900" spans="7:7">
      <c r="G35900" s="14"/>
    </row>
    <row r="35901" spans="7:7">
      <c r="G35901" s="14"/>
    </row>
    <row r="35902" spans="7:7">
      <c r="G35902" s="14"/>
    </row>
    <row r="35903" spans="7:7">
      <c r="G35903" s="14"/>
    </row>
    <row r="35904" spans="7:7">
      <c r="G35904" s="14"/>
    </row>
    <row r="35905" spans="7:7">
      <c r="G35905" s="14"/>
    </row>
    <row r="35906" spans="7:7">
      <c r="G35906" s="14"/>
    </row>
    <row r="35907" spans="7:7">
      <c r="G35907" s="14"/>
    </row>
    <row r="35908" spans="7:7">
      <c r="G35908" s="14"/>
    </row>
    <row r="35909" spans="7:7">
      <c r="G35909" s="14"/>
    </row>
    <row r="35910" spans="7:7">
      <c r="G35910" s="14"/>
    </row>
    <row r="35911" spans="7:7">
      <c r="G35911" s="14"/>
    </row>
    <row r="35912" spans="7:7">
      <c r="G35912" s="14"/>
    </row>
    <row r="35913" spans="7:7">
      <c r="G35913" s="14"/>
    </row>
    <row r="35914" spans="7:7">
      <c r="G35914" s="14"/>
    </row>
    <row r="35915" spans="7:7">
      <c r="G35915" s="14"/>
    </row>
    <row r="35916" spans="7:7">
      <c r="G35916" s="14"/>
    </row>
    <row r="35917" spans="7:7">
      <c r="G35917" s="14"/>
    </row>
    <row r="35918" spans="7:7">
      <c r="G35918" s="14"/>
    </row>
    <row r="35919" spans="7:7">
      <c r="G35919" s="14"/>
    </row>
    <row r="35920" spans="7:7">
      <c r="G35920" s="14"/>
    </row>
    <row r="35921" spans="7:7">
      <c r="G35921" s="14"/>
    </row>
    <row r="35922" spans="7:7">
      <c r="G35922" s="14"/>
    </row>
    <row r="35923" spans="7:7">
      <c r="G35923" s="14"/>
    </row>
    <row r="35924" spans="7:7">
      <c r="G35924" s="14"/>
    </row>
    <row r="35925" spans="7:7">
      <c r="G35925" s="14"/>
    </row>
    <row r="35926" spans="7:7">
      <c r="G35926" s="14"/>
    </row>
    <row r="35927" spans="7:7">
      <c r="G35927" s="14"/>
    </row>
    <row r="35928" spans="7:7">
      <c r="G35928" s="14"/>
    </row>
    <row r="35929" spans="7:7">
      <c r="G35929" s="14"/>
    </row>
    <row r="35930" spans="7:7">
      <c r="G35930" s="14"/>
    </row>
    <row r="35931" spans="7:7">
      <c r="G35931" s="14"/>
    </row>
    <row r="35932" spans="7:7">
      <c r="G35932" s="14"/>
    </row>
    <row r="35933" spans="7:7">
      <c r="G35933" s="14"/>
    </row>
    <row r="35934" spans="7:7">
      <c r="G35934" s="14"/>
    </row>
    <row r="35935" spans="7:7">
      <c r="G35935" s="14"/>
    </row>
    <row r="35936" spans="7:7">
      <c r="G35936" s="14"/>
    </row>
    <row r="35937" spans="7:7">
      <c r="G35937" s="14"/>
    </row>
    <row r="35938" spans="7:7">
      <c r="G35938" s="14"/>
    </row>
    <row r="35939" spans="7:7">
      <c r="G35939" s="14"/>
    </row>
    <row r="35940" spans="7:7">
      <c r="G35940" s="14"/>
    </row>
    <row r="35941" spans="7:7">
      <c r="G35941" s="14"/>
    </row>
    <row r="35942" spans="7:7">
      <c r="G35942" s="14"/>
    </row>
    <row r="35943" spans="7:7">
      <c r="G35943" s="14"/>
    </row>
    <row r="35944" spans="7:7">
      <c r="G35944" s="14"/>
    </row>
    <row r="35945" spans="7:7">
      <c r="G35945" s="14"/>
    </row>
    <row r="35946" spans="7:7">
      <c r="G35946" s="14"/>
    </row>
    <row r="35947" spans="7:7">
      <c r="G35947" s="14"/>
    </row>
    <row r="35948" spans="7:7">
      <c r="G35948" s="14"/>
    </row>
    <row r="35949" spans="7:7">
      <c r="G35949" s="14"/>
    </row>
    <row r="35950" spans="7:7">
      <c r="G35950" s="14"/>
    </row>
    <row r="35951" spans="7:7">
      <c r="G35951" s="14"/>
    </row>
    <row r="35952" spans="7:7">
      <c r="G35952" s="14"/>
    </row>
    <row r="35953" spans="7:7">
      <c r="G35953" s="14"/>
    </row>
    <row r="35954" spans="7:7">
      <c r="G35954" s="14"/>
    </row>
    <row r="35955" spans="7:7">
      <c r="G35955" s="14"/>
    </row>
    <row r="35956" spans="7:7">
      <c r="G35956" s="14"/>
    </row>
    <row r="35957" spans="7:7">
      <c r="G35957" s="14"/>
    </row>
    <row r="35958" spans="7:7">
      <c r="G35958" s="14"/>
    </row>
    <row r="35959" spans="7:7">
      <c r="G35959" s="14"/>
    </row>
    <row r="35960" spans="7:7">
      <c r="G35960" s="14"/>
    </row>
    <row r="35961" spans="7:7">
      <c r="G35961" s="14"/>
    </row>
    <row r="35962" spans="7:7">
      <c r="G35962" s="14"/>
    </row>
    <row r="35963" spans="7:7">
      <c r="G35963" s="14"/>
    </row>
    <row r="35964" spans="7:7">
      <c r="G35964" s="14"/>
    </row>
    <row r="35965" spans="7:7">
      <c r="G35965" s="14"/>
    </row>
    <row r="35966" spans="7:7">
      <c r="G35966" s="14"/>
    </row>
    <row r="35967" spans="7:7">
      <c r="G35967" s="14"/>
    </row>
    <row r="35968" spans="7:7">
      <c r="G35968" s="14"/>
    </row>
    <row r="35969" spans="7:7">
      <c r="G35969" s="14"/>
    </row>
    <row r="35970" spans="7:7">
      <c r="G35970" s="14"/>
    </row>
    <row r="35971" spans="7:7">
      <c r="G35971" s="14"/>
    </row>
    <row r="35972" spans="7:7">
      <c r="G35972" s="14"/>
    </row>
    <row r="35973" spans="7:7">
      <c r="G35973" s="14"/>
    </row>
    <row r="35974" spans="7:7">
      <c r="G35974" s="14"/>
    </row>
    <row r="35975" spans="7:7">
      <c r="G35975" s="14"/>
    </row>
    <row r="35976" spans="7:7">
      <c r="G35976" s="14"/>
    </row>
    <row r="35977" spans="7:7">
      <c r="G35977" s="14"/>
    </row>
    <row r="35978" spans="7:7">
      <c r="G35978" s="14"/>
    </row>
    <row r="35979" spans="7:7">
      <c r="G35979" s="14"/>
    </row>
    <row r="35980" spans="7:7">
      <c r="G35980" s="14"/>
    </row>
    <row r="35981" spans="7:7">
      <c r="G35981" s="14"/>
    </row>
    <row r="35982" spans="7:7">
      <c r="G35982" s="14"/>
    </row>
    <row r="35983" spans="7:7">
      <c r="G35983" s="14"/>
    </row>
    <row r="35984" spans="7:7">
      <c r="G35984" s="14"/>
    </row>
    <row r="35985" spans="7:7">
      <c r="G35985" s="14"/>
    </row>
    <row r="35986" spans="7:7">
      <c r="G35986" s="14"/>
    </row>
    <row r="35987" spans="7:7">
      <c r="G35987" s="14"/>
    </row>
    <row r="35988" spans="7:7">
      <c r="G35988" s="14"/>
    </row>
    <row r="35989" spans="7:7">
      <c r="G35989" s="14"/>
    </row>
    <row r="35990" spans="7:7">
      <c r="G35990" s="14"/>
    </row>
    <row r="35991" spans="7:7">
      <c r="G35991" s="14"/>
    </row>
    <row r="35992" spans="7:7">
      <c r="G35992" s="14"/>
    </row>
    <row r="35993" spans="7:7">
      <c r="G35993" s="14"/>
    </row>
    <row r="35994" spans="7:7">
      <c r="G35994" s="14"/>
    </row>
    <row r="35995" spans="7:7">
      <c r="G35995" s="14"/>
    </row>
    <row r="35996" spans="7:7">
      <c r="G35996" s="14"/>
    </row>
    <row r="35997" spans="7:7">
      <c r="G35997" s="14"/>
    </row>
    <row r="35998" spans="7:7">
      <c r="G35998" s="14"/>
    </row>
    <row r="35999" spans="7:7">
      <c r="G35999" s="14"/>
    </row>
    <row r="36000" spans="7:7">
      <c r="G36000" s="14"/>
    </row>
    <row r="36001" spans="7:7">
      <c r="G36001" s="14"/>
    </row>
    <row r="36002" spans="7:7">
      <c r="G36002" s="14"/>
    </row>
    <row r="36003" spans="7:7">
      <c r="G36003" s="14"/>
    </row>
    <row r="36004" spans="7:7">
      <c r="G36004" s="14"/>
    </row>
    <row r="36005" spans="7:7">
      <c r="G36005" s="14"/>
    </row>
    <row r="36006" spans="7:7">
      <c r="G36006" s="14"/>
    </row>
    <row r="36007" spans="7:7">
      <c r="G36007" s="14"/>
    </row>
    <row r="36008" spans="7:7">
      <c r="G36008" s="14"/>
    </row>
    <row r="36009" spans="7:7">
      <c r="G36009" s="14"/>
    </row>
    <row r="36010" spans="7:7">
      <c r="G36010" s="14"/>
    </row>
    <row r="36011" spans="7:7">
      <c r="G36011" s="14"/>
    </row>
    <row r="36012" spans="7:7">
      <c r="G36012" s="14"/>
    </row>
    <row r="36013" spans="7:7">
      <c r="G36013" s="14"/>
    </row>
    <row r="36014" spans="7:7">
      <c r="G36014" s="14"/>
    </row>
    <row r="36015" spans="7:7">
      <c r="G36015" s="14"/>
    </row>
    <row r="36016" spans="7:7">
      <c r="G36016" s="14"/>
    </row>
    <row r="36017" spans="7:7">
      <c r="G36017" s="14"/>
    </row>
    <row r="36018" spans="7:7">
      <c r="G36018" s="14"/>
    </row>
    <row r="36019" spans="7:7">
      <c r="G36019" s="14"/>
    </row>
    <row r="36020" spans="7:7">
      <c r="G36020" s="14"/>
    </row>
    <row r="36021" spans="7:7">
      <c r="G36021" s="14"/>
    </row>
    <row r="36022" spans="7:7">
      <c r="G36022" s="14"/>
    </row>
    <row r="36023" spans="7:7">
      <c r="G36023" s="14"/>
    </row>
    <row r="36024" spans="7:7">
      <c r="G36024" s="14"/>
    </row>
    <row r="36025" spans="7:7">
      <c r="G36025" s="14"/>
    </row>
    <row r="36026" spans="7:7">
      <c r="G36026" s="14"/>
    </row>
    <row r="36027" spans="7:7">
      <c r="G36027" s="14"/>
    </row>
    <row r="36028" spans="7:7">
      <c r="G36028" s="14"/>
    </row>
    <row r="36029" spans="7:7">
      <c r="G36029" s="14"/>
    </row>
    <row r="36030" spans="7:7">
      <c r="G36030" s="14"/>
    </row>
    <row r="36031" spans="7:7">
      <c r="G36031" s="14"/>
    </row>
    <row r="36032" spans="7:7">
      <c r="G36032" s="14"/>
    </row>
    <row r="36033" spans="7:7">
      <c r="G36033" s="14"/>
    </row>
    <row r="36034" spans="7:7">
      <c r="G36034" s="14"/>
    </row>
    <row r="36035" spans="7:7">
      <c r="G36035" s="14"/>
    </row>
    <row r="36036" spans="7:7">
      <c r="G36036" s="14"/>
    </row>
    <row r="36037" spans="7:7">
      <c r="G36037" s="14"/>
    </row>
    <row r="36038" spans="7:7">
      <c r="G36038" s="14"/>
    </row>
    <row r="36039" spans="7:7">
      <c r="G36039" s="14"/>
    </row>
    <row r="36040" spans="7:7">
      <c r="G36040" s="14"/>
    </row>
    <row r="36041" spans="7:7">
      <c r="G36041" s="14"/>
    </row>
    <row r="36042" spans="7:7">
      <c r="G36042" s="14"/>
    </row>
    <row r="36043" spans="7:7">
      <c r="G36043" s="14"/>
    </row>
    <row r="36044" spans="7:7">
      <c r="G36044" s="14"/>
    </row>
    <row r="36045" spans="7:7">
      <c r="G36045" s="14"/>
    </row>
    <row r="36046" spans="7:7">
      <c r="G36046" s="14"/>
    </row>
    <row r="36047" spans="7:7">
      <c r="G36047" s="14"/>
    </row>
    <row r="36048" spans="7:7">
      <c r="G36048" s="14"/>
    </row>
    <row r="36049" spans="7:7">
      <c r="G36049" s="14"/>
    </row>
    <row r="36050" spans="7:7">
      <c r="G36050" s="14"/>
    </row>
    <row r="36051" spans="7:7">
      <c r="G36051" s="14"/>
    </row>
    <row r="36052" spans="7:7">
      <c r="G36052" s="14"/>
    </row>
    <row r="36053" spans="7:7">
      <c r="G36053" s="14"/>
    </row>
    <row r="36054" spans="7:7">
      <c r="G36054" s="14"/>
    </row>
    <row r="36055" spans="7:7">
      <c r="G36055" s="14"/>
    </row>
    <row r="36056" spans="7:7">
      <c r="G36056" s="14"/>
    </row>
    <row r="36057" spans="7:7">
      <c r="G36057" s="14"/>
    </row>
    <row r="36058" spans="7:7">
      <c r="G36058" s="14"/>
    </row>
    <row r="36059" spans="7:7">
      <c r="G36059" s="14"/>
    </row>
    <row r="36060" spans="7:7">
      <c r="G36060" s="14"/>
    </row>
    <row r="36061" spans="7:7">
      <c r="G36061" s="14"/>
    </row>
    <row r="36062" spans="7:7">
      <c r="G36062" s="14"/>
    </row>
    <row r="36063" spans="7:7">
      <c r="G36063" s="14"/>
    </row>
    <row r="36064" spans="7:7">
      <c r="G36064" s="14"/>
    </row>
    <row r="36065" spans="7:7">
      <c r="G36065" s="14"/>
    </row>
    <row r="36066" spans="7:7">
      <c r="G36066" s="14"/>
    </row>
    <row r="36067" spans="7:7">
      <c r="G36067" s="14"/>
    </row>
    <row r="36068" spans="7:7">
      <c r="G36068" s="14"/>
    </row>
    <row r="36069" spans="7:7">
      <c r="G36069" s="14"/>
    </row>
    <row r="36070" spans="7:7">
      <c r="G36070" s="14"/>
    </row>
    <row r="36071" spans="7:7">
      <c r="G36071" s="14"/>
    </row>
    <row r="36072" spans="7:7">
      <c r="G36072" s="14"/>
    </row>
    <row r="36073" spans="7:7">
      <c r="G36073" s="14"/>
    </row>
    <row r="36074" spans="7:7">
      <c r="G36074" s="14"/>
    </row>
    <row r="36075" spans="7:7">
      <c r="G36075" s="14"/>
    </row>
    <row r="36076" spans="7:7">
      <c r="G36076" s="14"/>
    </row>
    <row r="36077" spans="7:7">
      <c r="G36077" s="14"/>
    </row>
    <row r="36078" spans="7:7">
      <c r="G36078" s="14"/>
    </row>
    <row r="36079" spans="7:7">
      <c r="G36079" s="14"/>
    </row>
    <row r="36080" spans="7:7">
      <c r="G36080" s="14"/>
    </row>
    <row r="36081" spans="7:7">
      <c r="G36081" s="14"/>
    </row>
    <row r="36082" spans="7:7">
      <c r="G36082" s="14"/>
    </row>
    <row r="36083" spans="7:7">
      <c r="G36083" s="14"/>
    </row>
    <row r="36084" spans="7:7">
      <c r="G36084" s="14"/>
    </row>
    <row r="36085" spans="7:7">
      <c r="G36085" s="14"/>
    </row>
    <row r="36086" spans="7:7">
      <c r="G36086" s="14"/>
    </row>
    <row r="36087" spans="7:7">
      <c r="G36087" s="14"/>
    </row>
    <row r="36088" spans="7:7">
      <c r="G36088" s="14"/>
    </row>
    <row r="36089" spans="7:7">
      <c r="G36089" s="14"/>
    </row>
    <row r="36090" spans="7:7">
      <c r="G36090" s="14"/>
    </row>
    <row r="36091" spans="7:7">
      <c r="G36091" s="14"/>
    </row>
    <row r="36092" spans="7:7">
      <c r="G36092" s="14"/>
    </row>
    <row r="36093" spans="7:7">
      <c r="G36093" s="14"/>
    </row>
    <row r="36094" spans="7:7">
      <c r="G36094" s="14"/>
    </row>
    <row r="36095" spans="7:7">
      <c r="G36095" s="14"/>
    </row>
    <row r="36096" spans="7:7">
      <c r="G36096" s="14"/>
    </row>
    <row r="36097" spans="7:7">
      <c r="G36097" s="14"/>
    </row>
    <row r="36098" spans="7:7">
      <c r="G36098" s="14"/>
    </row>
    <row r="36099" spans="7:7">
      <c r="G36099" s="14"/>
    </row>
    <row r="36100" spans="7:7">
      <c r="G36100" s="14"/>
    </row>
    <row r="36101" spans="7:7">
      <c r="G36101" s="14"/>
    </row>
    <row r="36102" spans="7:7">
      <c r="G36102" s="14"/>
    </row>
    <row r="36103" spans="7:7">
      <c r="G36103" s="14"/>
    </row>
    <row r="36104" spans="7:7">
      <c r="G36104" s="14"/>
    </row>
    <row r="36105" spans="7:7">
      <c r="G36105" s="14"/>
    </row>
    <row r="36106" spans="7:7">
      <c r="G36106" s="14"/>
    </row>
    <row r="36107" spans="7:7">
      <c r="G36107" s="14"/>
    </row>
    <row r="36108" spans="7:7">
      <c r="G36108" s="14"/>
    </row>
    <row r="36109" spans="7:7">
      <c r="G36109" s="14"/>
    </row>
    <row r="36110" spans="7:7">
      <c r="G36110" s="14"/>
    </row>
    <row r="36111" spans="7:7">
      <c r="G36111" s="14"/>
    </row>
    <row r="36112" spans="7:7">
      <c r="G36112" s="14"/>
    </row>
    <row r="36113" spans="7:7">
      <c r="G36113" s="14"/>
    </row>
    <row r="36114" spans="7:7">
      <c r="G36114" s="14"/>
    </row>
    <row r="36115" spans="7:7">
      <c r="G36115" s="14"/>
    </row>
    <row r="36116" spans="7:7">
      <c r="G36116" s="14"/>
    </row>
    <row r="36117" spans="7:7">
      <c r="G36117" s="14"/>
    </row>
    <row r="36118" spans="7:7">
      <c r="G36118" s="14"/>
    </row>
    <row r="36119" spans="7:7">
      <c r="G36119" s="14"/>
    </row>
    <row r="36120" spans="7:7">
      <c r="G36120" s="14"/>
    </row>
    <row r="36121" spans="7:7">
      <c r="G36121" s="14"/>
    </row>
    <row r="36122" spans="7:7">
      <c r="G36122" s="14"/>
    </row>
    <row r="36123" spans="7:7">
      <c r="G36123" s="14"/>
    </row>
    <row r="36124" spans="7:7">
      <c r="G36124" s="14"/>
    </row>
    <row r="36125" spans="7:7">
      <c r="G36125" s="14"/>
    </row>
    <row r="36126" spans="7:7">
      <c r="G36126" s="14"/>
    </row>
    <row r="36127" spans="7:7">
      <c r="G36127" s="14"/>
    </row>
    <row r="36128" spans="7:7">
      <c r="G36128" s="14"/>
    </row>
    <row r="36129" spans="7:7">
      <c r="G36129" s="14"/>
    </row>
    <row r="36130" spans="7:7">
      <c r="G36130" s="14"/>
    </row>
    <row r="36131" spans="7:7">
      <c r="G36131" s="14"/>
    </row>
    <row r="36132" spans="7:7">
      <c r="G36132" s="14"/>
    </row>
    <row r="36133" spans="7:7">
      <c r="G36133" s="14"/>
    </row>
    <row r="36134" spans="7:7">
      <c r="G36134" s="14"/>
    </row>
    <row r="36135" spans="7:7">
      <c r="G36135" s="14"/>
    </row>
    <row r="36136" spans="7:7">
      <c r="G36136" s="14"/>
    </row>
    <row r="36137" spans="7:7">
      <c r="G36137" s="14"/>
    </row>
    <row r="36138" spans="7:7">
      <c r="G36138" s="14"/>
    </row>
    <row r="36139" spans="7:7">
      <c r="G36139" s="14"/>
    </row>
    <row r="36140" spans="7:7">
      <c r="G36140" s="14"/>
    </row>
    <row r="36141" spans="7:7">
      <c r="G36141" s="14"/>
    </row>
    <row r="36142" spans="7:7">
      <c r="G36142" s="14"/>
    </row>
    <row r="36143" spans="7:7">
      <c r="G36143" s="14"/>
    </row>
    <row r="36144" spans="7:7">
      <c r="G36144" s="14"/>
    </row>
    <row r="36145" spans="7:7">
      <c r="G36145" s="14"/>
    </row>
    <row r="36146" spans="7:7">
      <c r="G36146" s="14"/>
    </row>
    <row r="36147" spans="7:7">
      <c r="G36147" s="14"/>
    </row>
    <row r="36148" spans="7:7">
      <c r="G36148" s="14"/>
    </row>
    <row r="36149" spans="7:7">
      <c r="G36149" s="14"/>
    </row>
    <row r="36150" spans="7:7">
      <c r="G36150" s="14"/>
    </row>
    <row r="36151" spans="7:7">
      <c r="G36151" s="14"/>
    </row>
    <row r="36152" spans="7:7">
      <c r="G36152" s="14"/>
    </row>
    <row r="36153" spans="7:7">
      <c r="G36153" s="14"/>
    </row>
    <row r="36154" spans="7:7">
      <c r="G36154" s="14"/>
    </row>
    <row r="36155" spans="7:7">
      <c r="G36155" s="14"/>
    </row>
    <row r="36156" spans="7:7">
      <c r="G36156" s="14"/>
    </row>
    <row r="36157" spans="7:7">
      <c r="G36157" s="14"/>
    </row>
    <row r="36158" spans="7:7">
      <c r="G36158" s="14"/>
    </row>
    <row r="36159" spans="7:7">
      <c r="G36159" s="14"/>
    </row>
    <row r="36160" spans="7:7">
      <c r="G36160" s="14"/>
    </row>
    <row r="36161" spans="7:7">
      <c r="G36161" s="14"/>
    </row>
    <row r="36162" spans="7:7">
      <c r="G36162" s="14"/>
    </row>
    <row r="36163" spans="7:7">
      <c r="G36163" s="14"/>
    </row>
    <row r="36164" spans="7:7">
      <c r="G36164" s="14"/>
    </row>
    <row r="36165" spans="7:7">
      <c r="G36165" s="14"/>
    </row>
    <row r="36166" spans="7:7">
      <c r="G36166" s="14"/>
    </row>
    <row r="36167" spans="7:7">
      <c r="G36167" s="14"/>
    </row>
    <row r="36168" spans="7:7">
      <c r="G36168" s="14"/>
    </row>
    <row r="36169" spans="7:7">
      <c r="G36169" s="14"/>
    </row>
    <row r="36170" spans="7:7">
      <c r="G36170" s="14"/>
    </row>
    <row r="36171" spans="7:7">
      <c r="G36171" s="14"/>
    </row>
    <row r="36172" spans="7:7">
      <c r="G36172" s="14"/>
    </row>
    <row r="36173" spans="7:7">
      <c r="G36173" s="14"/>
    </row>
    <row r="36174" spans="7:7">
      <c r="G36174" s="14"/>
    </row>
    <row r="36175" spans="7:7">
      <c r="G36175" s="14"/>
    </row>
    <row r="36176" spans="7:7">
      <c r="G36176" s="14"/>
    </row>
    <row r="36177" spans="7:7">
      <c r="G36177" s="14"/>
    </row>
    <row r="36178" spans="7:7">
      <c r="G36178" s="14"/>
    </row>
    <row r="36179" spans="7:7">
      <c r="G36179" s="14"/>
    </row>
    <row r="36180" spans="7:7">
      <c r="G36180" s="14"/>
    </row>
    <row r="36181" spans="7:7">
      <c r="G36181" s="14"/>
    </row>
    <row r="36182" spans="7:7">
      <c r="G36182" s="14"/>
    </row>
    <row r="36183" spans="7:7">
      <c r="G36183" s="14"/>
    </row>
    <row r="36184" spans="7:7">
      <c r="G36184" s="14"/>
    </row>
    <row r="36185" spans="7:7">
      <c r="G36185" s="14"/>
    </row>
    <row r="36186" spans="7:7">
      <c r="G36186" s="14"/>
    </row>
    <row r="36187" spans="7:7">
      <c r="G36187" s="14"/>
    </row>
    <row r="36188" spans="7:7">
      <c r="G36188" s="14"/>
    </row>
    <row r="36189" spans="7:7">
      <c r="G36189" s="14"/>
    </row>
    <row r="36190" spans="7:7">
      <c r="G36190" s="14"/>
    </row>
    <row r="36191" spans="7:7">
      <c r="G36191" s="14"/>
    </row>
    <row r="36192" spans="7:7">
      <c r="G36192" s="14"/>
    </row>
    <row r="36193" spans="7:7">
      <c r="G36193" s="14"/>
    </row>
    <row r="36194" spans="7:7">
      <c r="G36194" s="14"/>
    </row>
    <row r="36195" spans="7:7">
      <c r="G36195" s="14"/>
    </row>
    <row r="36196" spans="7:7">
      <c r="G36196" s="14"/>
    </row>
    <row r="36197" spans="7:7">
      <c r="G36197" s="14"/>
    </row>
    <row r="36198" spans="7:7">
      <c r="G36198" s="14"/>
    </row>
    <row r="36199" spans="7:7">
      <c r="G36199" s="14"/>
    </row>
    <row r="36200" spans="7:7">
      <c r="G36200" s="14"/>
    </row>
    <row r="36201" spans="7:7">
      <c r="G36201" s="14"/>
    </row>
    <row r="36202" spans="7:7">
      <c r="G36202" s="14"/>
    </row>
    <row r="36203" spans="7:7">
      <c r="G36203" s="14"/>
    </row>
    <row r="36204" spans="7:7">
      <c r="G36204" s="14"/>
    </row>
    <row r="36205" spans="7:7">
      <c r="G36205" s="14"/>
    </row>
    <row r="36206" spans="7:7">
      <c r="G36206" s="14"/>
    </row>
    <row r="36207" spans="7:7">
      <c r="G36207" s="14"/>
    </row>
    <row r="36208" spans="7:7">
      <c r="G36208" s="14"/>
    </row>
    <row r="36209" spans="7:7">
      <c r="G36209" s="14"/>
    </row>
    <row r="36210" spans="7:7">
      <c r="G36210" s="14"/>
    </row>
    <row r="36211" spans="7:7">
      <c r="G36211" s="14"/>
    </row>
    <row r="36212" spans="7:7">
      <c r="G36212" s="14"/>
    </row>
    <row r="36213" spans="7:7">
      <c r="G36213" s="14"/>
    </row>
    <row r="36214" spans="7:7">
      <c r="G36214" s="14"/>
    </row>
    <row r="36215" spans="7:7">
      <c r="G36215" s="14"/>
    </row>
    <row r="36216" spans="7:7">
      <c r="G36216" s="14"/>
    </row>
    <row r="36217" spans="7:7">
      <c r="G36217" s="14"/>
    </row>
    <row r="36218" spans="7:7">
      <c r="G36218" s="14"/>
    </row>
    <row r="36219" spans="7:7">
      <c r="G36219" s="14"/>
    </row>
    <row r="36220" spans="7:7">
      <c r="G36220" s="14"/>
    </row>
    <row r="36221" spans="7:7">
      <c r="G36221" s="14"/>
    </row>
    <row r="36222" spans="7:7">
      <c r="G36222" s="14"/>
    </row>
    <row r="36223" spans="7:7">
      <c r="G36223" s="14"/>
    </row>
    <row r="36224" spans="7:7">
      <c r="G36224" s="14"/>
    </row>
    <row r="36225" spans="7:7">
      <c r="G36225" s="14"/>
    </row>
    <row r="36226" spans="7:7">
      <c r="G36226" s="14"/>
    </row>
    <row r="36227" spans="7:7">
      <c r="G36227" s="14"/>
    </row>
    <row r="36228" spans="7:7">
      <c r="G36228" s="14"/>
    </row>
    <row r="36229" spans="7:7">
      <c r="G36229" s="14"/>
    </row>
    <row r="36230" spans="7:7">
      <c r="G36230" s="14"/>
    </row>
    <row r="36231" spans="7:7">
      <c r="G36231" s="14"/>
    </row>
    <row r="36232" spans="7:7">
      <c r="G36232" s="14"/>
    </row>
    <row r="36233" spans="7:7">
      <c r="G36233" s="14"/>
    </row>
    <row r="36234" spans="7:7">
      <c r="G36234" s="14"/>
    </row>
    <row r="36235" spans="7:7">
      <c r="G36235" s="14"/>
    </row>
    <row r="36236" spans="7:7">
      <c r="G36236" s="14"/>
    </row>
    <row r="36237" spans="7:7">
      <c r="G36237" s="14"/>
    </row>
    <row r="36238" spans="7:7">
      <c r="G36238" s="14"/>
    </row>
    <row r="36239" spans="7:7">
      <c r="G36239" s="14"/>
    </row>
    <row r="36240" spans="7:7">
      <c r="G36240" s="14"/>
    </row>
    <row r="36241" spans="7:7">
      <c r="G36241" s="14"/>
    </row>
    <row r="36242" spans="7:7">
      <c r="G36242" s="14"/>
    </row>
    <row r="36243" spans="7:7">
      <c r="G36243" s="14"/>
    </row>
    <row r="36244" spans="7:7">
      <c r="G36244" s="14"/>
    </row>
    <row r="36245" spans="7:7">
      <c r="G36245" s="14"/>
    </row>
    <row r="36246" spans="7:7">
      <c r="G36246" s="14"/>
    </row>
    <row r="36247" spans="7:7">
      <c r="G36247" s="14"/>
    </row>
    <row r="36248" spans="7:7">
      <c r="G36248" s="14"/>
    </row>
    <row r="36249" spans="7:7">
      <c r="G36249" s="14"/>
    </row>
    <row r="36250" spans="7:7">
      <c r="G36250" s="14"/>
    </row>
    <row r="36251" spans="7:7">
      <c r="G36251" s="14"/>
    </row>
    <row r="36252" spans="7:7">
      <c r="G36252" s="14"/>
    </row>
    <row r="36253" spans="7:7">
      <c r="G36253" s="14"/>
    </row>
    <row r="36254" spans="7:7">
      <c r="G36254" s="14"/>
    </row>
    <row r="36255" spans="7:7">
      <c r="G36255" s="14"/>
    </row>
    <row r="36256" spans="7:7">
      <c r="G36256" s="14"/>
    </row>
    <row r="36257" spans="7:7">
      <c r="G36257" s="14"/>
    </row>
    <row r="36258" spans="7:7">
      <c r="G36258" s="14"/>
    </row>
    <row r="36259" spans="7:7">
      <c r="G36259" s="14"/>
    </row>
    <row r="36260" spans="7:7">
      <c r="G36260" s="14"/>
    </row>
    <row r="36261" spans="7:7">
      <c r="G36261" s="14"/>
    </row>
    <row r="36262" spans="7:7">
      <c r="G36262" s="14"/>
    </row>
    <row r="36263" spans="7:7">
      <c r="G36263" s="14"/>
    </row>
    <row r="36264" spans="7:7">
      <c r="G36264" s="14"/>
    </row>
    <row r="36265" spans="7:7">
      <c r="G36265" s="14"/>
    </row>
    <row r="36266" spans="7:7">
      <c r="G36266" s="14"/>
    </row>
    <row r="36267" spans="7:7">
      <c r="G36267" s="14"/>
    </row>
    <row r="36268" spans="7:7">
      <c r="G36268" s="14"/>
    </row>
    <row r="36269" spans="7:7">
      <c r="G36269" s="14"/>
    </row>
    <row r="36270" spans="7:7">
      <c r="G36270" s="14"/>
    </row>
    <row r="36271" spans="7:7">
      <c r="G36271" s="14"/>
    </row>
    <row r="36272" spans="7:7">
      <c r="G36272" s="14"/>
    </row>
    <row r="36273" spans="7:7">
      <c r="G36273" s="14"/>
    </row>
    <row r="36274" spans="7:7">
      <c r="G36274" s="14"/>
    </row>
    <row r="36275" spans="7:7">
      <c r="G36275" s="14"/>
    </row>
    <row r="36276" spans="7:7">
      <c r="G36276" s="14"/>
    </row>
    <row r="36277" spans="7:7">
      <c r="G36277" s="14"/>
    </row>
    <row r="36278" spans="7:7">
      <c r="G36278" s="14"/>
    </row>
    <row r="36279" spans="7:7">
      <c r="G36279" s="14"/>
    </row>
    <row r="36280" spans="7:7">
      <c r="G36280" s="14"/>
    </row>
    <row r="36281" spans="7:7">
      <c r="G36281" s="14"/>
    </row>
    <row r="36282" spans="7:7">
      <c r="G36282" s="14"/>
    </row>
    <row r="36283" spans="7:7">
      <c r="G36283" s="14"/>
    </row>
    <row r="36284" spans="7:7">
      <c r="G36284" s="14"/>
    </row>
    <row r="36285" spans="7:7">
      <c r="G36285" s="14"/>
    </row>
    <row r="36286" spans="7:7">
      <c r="G36286" s="14"/>
    </row>
    <row r="36287" spans="7:7">
      <c r="G36287" s="14"/>
    </row>
    <row r="36288" spans="7:7">
      <c r="G36288" s="14"/>
    </row>
    <row r="36289" spans="7:7">
      <c r="G36289" s="14"/>
    </row>
    <row r="36290" spans="7:7">
      <c r="G36290" s="14"/>
    </row>
    <row r="36291" spans="7:7">
      <c r="G36291" s="14"/>
    </row>
    <row r="36292" spans="7:7">
      <c r="G36292" s="14"/>
    </row>
    <row r="36293" spans="7:7">
      <c r="G36293" s="14"/>
    </row>
    <row r="36294" spans="7:7">
      <c r="G36294" s="14"/>
    </row>
    <row r="36295" spans="7:7">
      <c r="G36295" s="14"/>
    </row>
    <row r="36296" spans="7:7">
      <c r="G36296" s="14"/>
    </row>
    <row r="36297" spans="7:7">
      <c r="G36297" s="14"/>
    </row>
    <row r="36298" spans="7:7">
      <c r="G36298" s="14"/>
    </row>
    <row r="36299" spans="7:7">
      <c r="G36299" s="14"/>
    </row>
    <row r="36300" spans="7:7">
      <c r="G36300" s="14"/>
    </row>
    <row r="36301" spans="7:7">
      <c r="G36301" s="14"/>
    </row>
    <row r="36302" spans="7:7">
      <c r="G36302" s="14"/>
    </row>
    <row r="36303" spans="7:7">
      <c r="G36303" s="14"/>
    </row>
    <row r="36304" spans="7:7">
      <c r="G36304" s="14"/>
    </row>
    <row r="36305" spans="7:7">
      <c r="G36305" s="14"/>
    </row>
    <row r="36306" spans="7:7">
      <c r="G36306" s="14"/>
    </row>
    <row r="36307" spans="7:7">
      <c r="G36307" s="14"/>
    </row>
    <row r="36308" spans="7:7">
      <c r="G36308" s="14"/>
    </row>
    <row r="36309" spans="7:7">
      <c r="G36309" s="14"/>
    </row>
    <row r="36310" spans="7:7">
      <c r="G36310" s="14"/>
    </row>
    <row r="36311" spans="7:7">
      <c r="G36311" s="14"/>
    </row>
    <row r="36312" spans="7:7">
      <c r="G36312" s="14"/>
    </row>
    <row r="36313" spans="7:7">
      <c r="G36313" s="14"/>
    </row>
    <row r="36314" spans="7:7">
      <c r="G36314" s="14"/>
    </row>
    <row r="36315" spans="7:7">
      <c r="G36315" s="14"/>
    </row>
    <row r="36316" spans="7:7">
      <c r="G36316" s="14"/>
    </row>
    <row r="36317" spans="7:7">
      <c r="G36317" s="14"/>
    </row>
    <row r="36318" spans="7:7">
      <c r="G36318" s="14"/>
    </row>
    <row r="36319" spans="7:7">
      <c r="G36319" s="14"/>
    </row>
    <row r="36320" spans="7:7">
      <c r="G36320" s="14"/>
    </row>
    <row r="36321" spans="7:7">
      <c r="G36321" s="14"/>
    </row>
    <row r="36322" spans="7:7">
      <c r="G36322" s="14"/>
    </row>
    <row r="36323" spans="7:7">
      <c r="G36323" s="14"/>
    </row>
    <row r="36324" spans="7:7">
      <c r="G36324" s="14"/>
    </row>
    <row r="36325" spans="7:7">
      <c r="G36325" s="14"/>
    </row>
    <row r="36326" spans="7:7">
      <c r="G36326" s="14"/>
    </row>
    <row r="36327" spans="7:7">
      <c r="G36327" s="14"/>
    </row>
    <row r="36328" spans="7:7">
      <c r="G36328" s="14"/>
    </row>
    <row r="36329" spans="7:7">
      <c r="G36329" s="14"/>
    </row>
    <row r="36330" spans="7:7">
      <c r="G36330" s="14"/>
    </row>
    <row r="36331" spans="7:7">
      <c r="G36331" s="14"/>
    </row>
    <row r="36332" spans="7:7">
      <c r="G36332" s="14"/>
    </row>
    <row r="36333" spans="7:7">
      <c r="G36333" s="14"/>
    </row>
    <row r="36334" spans="7:7">
      <c r="G36334" s="14"/>
    </row>
    <row r="36335" spans="7:7">
      <c r="G36335" s="14"/>
    </row>
    <row r="36336" spans="7:7">
      <c r="G36336" s="14"/>
    </row>
    <row r="36337" spans="7:7">
      <c r="G36337" s="14"/>
    </row>
    <row r="36338" spans="7:7">
      <c r="G36338" s="14"/>
    </row>
    <row r="36339" spans="7:7">
      <c r="G36339" s="14"/>
    </row>
    <row r="36340" spans="7:7">
      <c r="G36340" s="14"/>
    </row>
    <row r="36341" spans="7:7">
      <c r="G36341" s="14"/>
    </row>
    <row r="36342" spans="7:7">
      <c r="G36342" s="14"/>
    </row>
    <row r="36343" spans="7:7">
      <c r="G36343" s="14"/>
    </row>
    <row r="36344" spans="7:7">
      <c r="G36344" s="14"/>
    </row>
    <row r="36345" spans="7:7">
      <c r="G36345" s="14"/>
    </row>
    <row r="36346" spans="7:7">
      <c r="G36346" s="14"/>
    </row>
    <row r="36347" spans="7:7">
      <c r="G36347" s="14"/>
    </row>
    <row r="36348" spans="7:7">
      <c r="G36348" s="14"/>
    </row>
    <row r="36349" spans="7:7">
      <c r="G36349" s="14"/>
    </row>
    <row r="36350" spans="7:7">
      <c r="G36350" s="14"/>
    </row>
    <row r="36351" spans="7:7">
      <c r="G36351" s="14"/>
    </row>
    <row r="36352" spans="7:7">
      <c r="G36352" s="14"/>
    </row>
    <row r="36353" spans="7:7">
      <c r="G36353" s="14"/>
    </row>
    <row r="36354" spans="7:7">
      <c r="G36354" s="14"/>
    </row>
    <row r="36355" spans="7:7">
      <c r="G36355" s="14"/>
    </row>
    <row r="36356" spans="7:7">
      <c r="G36356" s="14"/>
    </row>
    <row r="36357" spans="7:7">
      <c r="G36357" s="14"/>
    </row>
    <row r="36358" spans="7:7">
      <c r="G36358" s="14"/>
    </row>
    <row r="36359" spans="7:7">
      <c r="G36359" s="14"/>
    </row>
    <row r="36360" spans="7:7">
      <c r="G36360" s="14"/>
    </row>
    <row r="36361" spans="7:7">
      <c r="G36361" s="14"/>
    </row>
    <row r="36362" spans="7:7">
      <c r="G36362" s="14"/>
    </row>
    <row r="36363" spans="7:7">
      <c r="G36363" s="14"/>
    </row>
    <row r="36364" spans="7:7">
      <c r="G36364" s="14"/>
    </row>
    <row r="36365" spans="7:7">
      <c r="G36365" s="14"/>
    </row>
    <row r="36366" spans="7:7">
      <c r="G36366" s="14"/>
    </row>
    <row r="36367" spans="7:7">
      <c r="G36367" s="14"/>
    </row>
    <row r="36368" spans="7:7">
      <c r="G36368" s="14"/>
    </row>
    <row r="36369" spans="7:7">
      <c r="G36369" s="14"/>
    </row>
    <row r="36370" spans="7:7">
      <c r="G36370" s="14"/>
    </row>
    <row r="36371" spans="7:7">
      <c r="G36371" s="14"/>
    </row>
    <row r="36372" spans="7:7">
      <c r="G36372" s="14"/>
    </row>
    <row r="36373" spans="7:7">
      <c r="G36373" s="14"/>
    </row>
    <row r="36374" spans="7:7">
      <c r="G36374" s="14"/>
    </row>
    <row r="36375" spans="7:7">
      <c r="G36375" s="14"/>
    </row>
    <row r="36376" spans="7:7">
      <c r="G36376" s="14"/>
    </row>
    <row r="36377" spans="7:7">
      <c r="G36377" s="14"/>
    </row>
    <row r="36378" spans="7:7">
      <c r="G36378" s="14"/>
    </row>
    <row r="36379" spans="7:7">
      <c r="G36379" s="14"/>
    </row>
    <row r="36380" spans="7:7">
      <c r="G36380" s="14"/>
    </row>
    <row r="36381" spans="7:7">
      <c r="G36381" s="14"/>
    </row>
    <row r="36382" spans="7:7">
      <c r="G36382" s="14"/>
    </row>
    <row r="36383" spans="7:7">
      <c r="G36383" s="14"/>
    </row>
    <row r="36384" spans="7:7">
      <c r="G36384" s="14"/>
    </row>
    <row r="36385" spans="7:7">
      <c r="G36385" s="14"/>
    </row>
    <row r="36386" spans="7:7">
      <c r="G36386" s="14"/>
    </row>
    <row r="36387" spans="7:7">
      <c r="G36387" s="14"/>
    </row>
    <row r="36388" spans="7:7">
      <c r="G36388" s="14"/>
    </row>
    <row r="36389" spans="7:7">
      <c r="G36389" s="14"/>
    </row>
    <row r="36390" spans="7:7">
      <c r="G36390" s="14"/>
    </row>
    <row r="36391" spans="7:7">
      <c r="G36391" s="14"/>
    </row>
    <row r="36392" spans="7:7">
      <c r="G36392" s="14"/>
    </row>
    <row r="36393" spans="7:7">
      <c r="G36393" s="14"/>
    </row>
    <row r="36394" spans="7:7">
      <c r="G36394" s="14"/>
    </row>
    <row r="36395" spans="7:7">
      <c r="G36395" s="14"/>
    </row>
    <row r="36396" spans="7:7">
      <c r="G36396" s="14"/>
    </row>
    <row r="36397" spans="7:7">
      <c r="G36397" s="14"/>
    </row>
    <row r="36398" spans="7:7">
      <c r="G36398" s="14"/>
    </row>
    <row r="36399" spans="7:7">
      <c r="G36399" s="14"/>
    </row>
    <row r="36400" spans="7:7">
      <c r="G36400" s="14"/>
    </row>
    <row r="36401" spans="7:7">
      <c r="G36401" s="14"/>
    </row>
    <row r="36402" spans="7:7">
      <c r="G36402" s="14"/>
    </row>
    <row r="36403" spans="7:7">
      <c r="G36403" s="14"/>
    </row>
    <row r="36404" spans="7:7">
      <c r="G36404" s="14"/>
    </row>
    <row r="36405" spans="7:7">
      <c r="G36405" s="14"/>
    </row>
    <row r="36406" spans="7:7">
      <c r="G36406" s="14"/>
    </row>
    <row r="36407" spans="7:7">
      <c r="G36407" s="14"/>
    </row>
    <row r="36408" spans="7:7">
      <c r="G36408" s="14"/>
    </row>
    <row r="36409" spans="7:7">
      <c r="G36409" s="14"/>
    </row>
    <row r="36410" spans="7:7">
      <c r="G36410" s="14"/>
    </row>
    <row r="36411" spans="7:7">
      <c r="G36411" s="14"/>
    </row>
    <row r="36412" spans="7:7">
      <c r="G36412" s="14"/>
    </row>
    <row r="36413" spans="7:7">
      <c r="G36413" s="14"/>
    </row>
    <row r="36414" spans="7:7">
      <c r="G36414" s="14"/>
    </row>
    <row r="36415" spans="7:7">
      <c r="G36415" s="14"/>
    </row>
    <row r="36416" spans="7:7">
      <c r="G36416" s="14"/>
    </row>
    <row r="36417" spans="7:7">
      <c r="G36417" s="14"/>
    </row>
    <row r="36418" spans="7:7">
      <c r="G36418" s="14"/>
    </row>
    <row r="36419" spans="7:7">
      <c r="G36419" s="14"/>
    </row>
    <row r="36420" spans="7:7">
      <c r="G36420" s="14"/>
    </row>
    <row r="36421" spans="7:7">
      <c r="G36421" s="14"/>
    </row>
    <row r="36422" spans="7:7">
      <c r="G36422" s="14"/>
    </row>
    <row r="36423" spans="7:7">
      <c r="G36423" s="14"/>
    </row>
    <row r="36424" spans="7:7">
      <c r="G36424" s="14"/>
    </row>
    <row r="36425" spans="7:7">
      <c r="G36425" s="14"/>
    </row>
    <row r="36426" spans="7:7">
      <c r="G36426" s="14"/>
    </row>
    <row r="36427" spans="7:7">
      <c r="G36427" s="14"/>
    </row>
    <row r="36428" spans="7:7">
      <c r="G36428" s="14"/>
    </row>
    <row r="36429" spans="7:7">
      <c r="G36429" s="14"/>
    </row>
    <row r="36430" spans="7:7">
      <c r="G36430" s="14"/>
    </row>
    <row r="36431" spans="7:7">
      <c r="G36431" s="14"/>
    </row>
    <row r="36432" spans="7:7">
      <c r="G36432" s="14"/>
    </row>
    <row r="36433" spans="7:7">
      <c r="G36433" s="14"/>
    </row>
    <row r="36434" spans="7:7">
      <c r="G36434" s="14"/>
    </row>
    <row r="36435" spans="7:7">
      <c r="G36435" s="14"/>
    </row>
    <row r="36436" spans="7:7">
      <c r="G36436" s="14"/>
    </row>
    <row r="36437" spans="7:7">
      <c r="G36437" s="14"/>
    </row>
    <row r="36438" spans="7:7">
      <c r="G36438" s="14"/>
    </row>
    <row r="36439" spans="7:7">
      <c r="G36439" s="14"/>
    </row>
    <row r="36440" spans="7:7">
      <c r="G36440" s="14"/>
    </row>
    <row r="36441" spans="7:7">
      <c r="G36441" s="14"/>
    </row>
    <row r="36442" spans="7:7">
      <c r="G36442" s="14"/>
    </row>
    <row r="36443" spans="7:7">
      <c r="G36443" s="14"/>
    </row>
    <row r="36444" spans="7:7">
      <c r="G36444" s="14"/>
    </row>
    <row r="36445" spans="7:7">
      <c r="G36445" s="14"/>
    </row>
    <row r="36446" spans="7:7">
      <c r="G36446" s="14"/>
    </row>
    <row r="36447" spans="7:7">
      <c r="G36447" s="14"/>
    </row>
    <row r="36448" spans="7:7">
      <c r="G36448" s="14"/>
    </row>
    <row r="36449" spans="7:7">
      <c r="G36449" s="14"/>
    </row>
    <row r="36450" spans="7:7">
      <c r="G36450" s="14"/>
    </row>
    <row r="36451" spans="7:7">
      <c r="G36451" s="14"/>
    </row>
    <row r="36452" spans="7:7">
      <c r="G36452" s="14"/>
    </row>
    <row r="36453" spans="7:7">
      <c r="G36453" s="14"/>
    </row>
    <row r="36454" spans="7:7">
      <c r="G36454" s="14"/>
    </row>
    <row r="36455" spans="7:7">
      <c r="G36455" s="14"/>
    </row>
    <row r="36456" spans="7:7">
      <c r="G36456" s="14"/>
    </row>
    <row r="36457" spans="7:7">
      <c r="G36457" s="14"/>
    </row>
    <row r="36458" spans="7:7">
      <c r="G36458" s="14"/>
    </row>
    <row r="36459" spans="7:7">
      <c r="G36459" s="14"/>
    </row>
    <row r="36460" spans="7:7">
      <c r="G36460" s="14"/>
    </row>
    <row r="36461" spans="7:7">
      <c r="G36461" s="14"/>
    </row>
    <row r="36462" spans="7:7">
      <c r="G36462" s="14"/>
    </row>
    <row r="36463" spans="7:7">
      <c r="G36463" s="14"/>
    </row>
    <row r="36464" spans="7:7">
      <c r="G36464" s="14"/>
    </row>
    <row r="36465" spans="7:7">
      <c r="G36465" s="14"/>
    </row>
    <row r="36466" spans="7:7">
      <c r="G36466" s="14"/>
    </row>
    <row r="36467" spans="7:7">
      <c r="G36467" s="14"/>
    </row>
    <row r="36468" spans="7:7">
      <c r="G36468" s="14"/>
    </row>
    <row r="36469" spans="7:7">
      <c r="G36469" s="14"/>
    </row>
    <row r="36470" spans="7:7">
      <c r="G36470" s="14"/>
    </row>
    <row r="36471" spans="7:7">
      <c r="G36471" s="14"/>
    </row>
    <row r="36472" spans="7:7">
      <c r="G36472" s="14"/>
    </row>
    <row r="36473" spans="7:7">
      <c r="G36473" s="14"/>
    </row>
    <row r="36474" spans="7:7">
      <c r="G36474" s="14"/>
    </row>
    <row r="36475" spans="7:7">
      <c r="G36475" s="14"/>
    </row>
    <row r="36476" spans="7:7">
      <c r="G36476" s="14"/>
    </row>
    <row r="36477" spans="7:7">
      <c r="G36477" s="14"/>
    </row>
    <row r="36478" spans="7:7">
      <c r="G36478" s="14"/>
    </row>
    <row r="36479" spans="7:7">
      <c r="G36479" s="14"/>
    </row>
    <row r="36480" spans="7:7">
      <c r="G36480" s="14"/>
    </row>
    <row r="36481" spans="7:7">
      <c r="G36481" s="14"/>
    </row>
    <row r="36482" spans="7:7">
      <c r="G36482" s="14"/>
    </row>
    <row r="36483" spans="7:7">
      <c r="G36483" s="14"/>
    </row>
    <row r="36484" spans="7:7">
      <c r="G36484" s="14"/>
    </row>
    <row r="36485" spans="7:7">
      <c r="G36485" s="14"/>
    </row>
    <row r="36486" spans="7:7">
      <c r="G36486" s="14"/>
    </row>
    <row r="36487" spans="7:7">
      <c r="G36487" s="14"/>
    </row>
    <row r="36488" spans="7:7">
      <c r="G36488" s="14"/>
    </row>
    <row r="36489" spans="7:7">
      <c r="G36489" s="14"/>
    </row>
    <row r="36490" spans="7:7">
      <c r="G36490" s="14"/>
    </row>
    <row r="36491" spans="7:7">
      <c r="G36491" s="14"/>
    </row>
    <row r="36492" spans="7:7">
      <c r="G36492" s="14"/>
    </row>
    <row r="36493" spans="7:7">
      <c r="G36493" s="14"/>
    </row>
    <row r="36494" spans="7:7">
      <c r="G36494" s="14"/>
    </row>
    <row r="36495" spans="7:7">
      <c r="G36495" s="14"/>
    </row>
    <row r="36496" spans="7:7">
      <c r="G36496" s="14"/>
    </row>
    <row r="36497" spans="7:7">
      <c r="G36497" s="14"/>
    </row>
    <row r="36498" spans="7:7">
      <c r="G36498" s="14"/>
    </row>
    <row r="36499" spans="7:7">
      <c r="G36499" s="14"/>
    </row>
    <row r="36500" spans="7:7">
      <c r="G36500" s="14"/>
    </row>
    <row r="36501" spans="7:7">
      <c r="G36501" s="14"/>
    </row>
    <row r="36502" spans="7:7">
      <c r="G36502" s="14"/>
    </row>
    <row r="36503" spans="7:7">
      <c r="G36503" s="14"/>
    </row>
    <row r="36504" spans="7:7">
      <c r="G36504" s="14"/>
    </row>
    <row r="36505" spans="7:7">
      <c r="G36505" s="14"/>
    </row>
    <row r="36506" spans="7:7">
      <c r="G36506" s="14"/>
    </row>
    <row r="36507" spans="7:7">
      <c r="G36507" s="14"/>
    </row>
    <row r="36508" spans="7:7">
      <c r="G36508" s="14"/>
    </row>
    <row r="36509" spans="7:7">
      <c r="G36509" s="14"/>
    </row>
    <row r="36510" spans="7:7">
      <c r="G36510" s="14"/>
    </row>
    <row r="36511" spans="7:7">
      <c r="G36511" s="14"/>
    </row>
    <row r="36512" spans="7:7">
      <c r="G36512" s="14"/>
    </row>
    <row r="36513" spans="7:7">
      <c r="G36513" s="14"/>
    </row>
    <row r="36514" spans="7:7">
      <c r="G36514" s="14"/>
    </row>
    <row r="36515" spans="7:7">
      <c r="G36515" s="14"/>
    </row>
    <row r="36516" spans="7:7">
      <c r="G36516" s="14"/>
    </row>
    <row r="36517" spans="7:7">
      <c r="G36517" s="14"/>
    </row>
    <row r="36518" spans="7:7">
      <c r="G36518" s="14"/>
    </row>
    <row r="36519" spans="7:7">
      <c r="G36519" s="14"/>
    </row>
    <row r="36520" spans="7:7">
      <c r="G36520" s="14"/>
    </row>
    <row r="36521" spans="7:7">
      <c r="G36521" s="14"/>
    </row>
    <row r="36522" spans="7:7">
      <c r="G36522" s="14"/>
    </row>
    <row r="36523" spans="7:7">
      <c r="G36523" s="14"/>
    </row>
    <row r="36524" spans="7:7">
      <c r="G36524" s="14"/>
    </row>
    <row r="36525" spans="7:7">
      <c r="G36525" s="14"/>
    </row>
    <row r="36526" spans="7:7">
      <c r="G36526" s="14"/>
    </row>
    <row r="36527" spans="7:7">
      <c r="G36527" s="14"/>
    </row>
    <row r="36528" spans="7:7">
      <c r="G36528" s="14"/>
    </row>
    <row r="36529" spans="7:7">
      <c r="G36529" s="14"/>
    </row>
    <row r="36530" spans="7:7">
      <c r="G36530" s="14"/>
    </row>
    <row r="36531" spans="7:7">
      <c r="G36531" s="14"/>
    </row>
    <row r="36532" spans="7:7">
      <c r="G36532" s="14"/>
    </row>
    <row r="36533" spans="7:7">
      <c r="G36533" s="14"/>
    </row>
    <row r="36534" spans="7:7">
      <c r="G36534" s="14"/>
    </row>
    <row r="36535" spans="7:7">
      <c r="G36535" s="14"/>
    </row>
    <row r="36536" spans="7:7">
      <c r="G36536" s="14"/>
    </row>
    <row r="36537" spans="7:7">
      <c r="G36537" s="14"/>
    </row>
    <row r="36538" spans="7:7">
      <c r="G36538" s="14"/>
    </row>
    <row r="36539" spans="7:7">
      <c r="G36539" s="14"/>
    </row>
    <row r="36540" spans="7:7">
      <c r="G36540" s="14"/>
    </row>
    <row r="36541" spans="7:7">
      <c r="G36541" s="14"/>
    </row>
    <row r="36542" spans="7:7">
      <c r="G36542" s="14"/>
    </row>
    <row r="36543" spans="7:7">
      <c r="G36543" s="14"/>
    </row>
    <row r="36544" spans="7:7">
      <c r="G36544" s="14"/>
    </row>
    <row r="36545" spans="7:7">
      <c r="G36545" s="14"/>
    </row>
    <row r="36546" spans="7:7">
      <c r="G36546" s="14"/>
    </row>
    <row r="36547" spans="7:7">
      <c r="G36547" s="14"/>
    </row>
    <row r="36548" spans="7:7">
      <c r="G36548" s="14"/>
    </row>
    <row r="36549" spans="7:7">
      <c r="G36549" s="14"/>
    </row>
    <row r="36550" spans="7:7">
      <c r="G36550" s="14"/>
    </row>
    <row r="36551" spans="7:7">
      <c r="G36551" s="14"/>
    </row>
    <row r="36552" spans="7:7">
      <c r="G36552" s="14"/>
    </row>
    <row r="36553" spans="7:7">
      <c r="G36553" s="14"/>
    </row>
    <row r="36554" spans="7:7">
      <c r="G36554" s="14"/>
    </row>
    <row r="36555" spans="7:7">
      <c r="G36555" s="14"/>
    </row>
    <row r="36556" spans="7:7">
      <c r="G36556" s="14"/>
    </row>
    <row r="36557" spans="7:7">
      <c r="G36557" s="14"/>
    </row>
    <row r="36558" spans="7:7">
      <c r="G36558" s="14"/>
    </row>
    <row r="36559" spans="7:7">
      <c r="G36559" s="14"/>
    </row>
    <row r="36560" spans="7:7">
      <c r="G36560" s="14"/>
    </row>
    <row r="36561" spans="7:7">
      <c r="G36561" s="14"/>
    </row>
    <row r="36562" spans="7:7">
      <c r="G36562" s="14"/>
    </row>
    <row r="36563" spans="7:7">
      <c r="G36563" s="14"/>
    </row>
    <row r="36564" spans="7:7">
      <c r="G36564" s="14"/>
    </row>
    <row r="36565" spans="7:7">
      <c r="G36565" s="14"/>
    </row>
    <row r="36566" spans="7:7">
      <c r="G36566" s="14"/>
    </row>
    <row r="36567" spans="7:7">
      <c r="G36567" s="14"/>
    </row>
    <row r="36568" spans="7:7">
      <c r="G36568" s="14"/>
    </row>
    <row r="36569" spans="7:7">
      <c r="G36569" s="14"/>
    </row>
    <row r="36570" spans="7:7">
      <c r="G36570" s="14"/>
    </row>
    <row r="36571" spans="7:7">
      <c r="G36571" s="14"/>
    </row>
    <row r="36572" spans="7:7">
      <c r="G36572" s="14"/>
    </row>
    <row r="36573" spans="7:7">
      <c r="G36573" s="14"/>
    </row>
    <row r="36574" spans="7:7">
      <c r="G36574" s="14"/>
    </row>
    <row r="36575" spans="7:7">
      <c r="G36575" s="14"/>
    </row>
    <row r="36576" spans="7:7">
      <c r="G36576" s="14"/>
    </row>
    <row r="36577" spans="7:7">
      <c r="G36577" s="14"/>
    </row>
    <row r="36578" spans="7:7">
      <c r="G36578" s="14"/>
    </row>
    <row r="36579" spans="7:7">
      <c r="G36579" s="14"/>
    </row>
    <row r="36580" spans="7:7">
      <c r="G36580" s="14"/>
    </row>
    <row r="36581" spans="7:7">
      <c r="G36581" s="14"/>
    </row>
    <row r="36582" spans="7:7">
      <c r="G36582" s="14"/>
    </row>
    <row r="36583" spans="7:7">
      <c r="G36583" s="14"/>
    </row>
    <row r="36584" spans="7:7">
      <c r="G36584" s="14"/>
    </row>
    <row r="36585" spans="7:7">
      <c r="G36585" s="14"/>
    </row>
    <row r="36586" spans="7:7">
      <c r="G36586" s="14"/>
    </row>
    <row r="36587" spans="7:7">
      <c r="G36587" s="14"/>
    </row>
    <row r="36588" spans="7:7">
      <c r="G36588" s="14"/>
    </row>
    <row r="36589" spans="7:7">
      <c r="G36589" s="14"/>
    </row>
    <row r="36590" spans="7:7">
      <c r="G36590" s="14"/>
    </row>
    <row r="36591" spans="7:7">
      <c r="G36591" s="14"/>
    </row>
    <row r="36592" spans="7:7">
      <c r="G36592" s="14"/>
    </row>
    <row r="36593" spans="7:7">
      <c r="G36593" s="14"/>
    </row>
    <row r="36594" spans="7:7">
      <c r="G36594" s="14"/>
    </row>
    <row r="36595" spans="7:7">
      <c r="G36595" s="14"/>
    </row>
    <row r="36596" spans="7:7">
      <c r="G36596" s="14"/>
    </row>
    <row r="36597" spans="7:7">
      <c r="G36597" s="14"/>
    </row>
    <row r="36598" spans="7:7">
      <c r="G36598" s="14"/>
    </row>
    <row r="36599" spans="7:7">
      <c r="G36599" s="14"/>
    </row>
    <row r="36600" spans="7:7">
      <c r="G36600" s="14"/>
    </row>
    <row r="36601" spans="7:7">
      <c r="G36601" s="14"/>
    </row>
    <row r="36602" spans="7:7">
      <c r="G36602" s="14"/>
    </row>
    <row r="36603" spans="7:7">
      <c r="G36603" s="14"/>
    </row>
    <row r="36604" spans="7:7">
      <c r="G36604" s="14"/>
    </row>
    <row r="36605" spans="7:7">
      <c r="G36605" s="14"/>
    </row>
    <row r="36606" spans="7:7">
      <c r="G36606" s="14"/>
    </row>
    <row r="36607" spans="7:7">
      <c r="G36607" s="14"/>
    </row>
    <row r="36608" spans="7:7">
      <c r="G36608" s="14"/>
    </row>
    <row r="36609" spans="7:7">
      <c r="G36609" s="14"/>
    </row>
    <row r="36610" spans="7:7">
      <c r="G36610" s="14"/>
    </row>
    <row r="36611" spans="7:7">
      <c r="G36611" s="14"/>
    </row>
    <row r="36612" spans="7:7">
      <c r="G36612" s="14"/>
    </row>
    <row r="36613" spans="7:7">
      <c r="G36613" s="14"/>
    </row>
    <row r="36614" spans="7:7">
      <c r="G36614" s="14"/>
    </row>
    <row r="36615" spans="7:7">
      <c r="G36615" s="14"/>
    </row>
    <row r="36616" spans="7:7">
      <c r="G36616" s="14"/>
    </row>
    <row r="36617" spans="7:7">
      <c r="G36617" s="14"/>
    </row>
    <row r="36618" spans="7:7">
      <c r="G36618" s="14"/>
    </row>
    <row r="36619" spans="7:7">
      <c r="G36619" s="14"/>
    </row>
    <row r="36620" spans="7:7">
      <c r="G36620" s="14"/>
    </row>
    <row r="36621" spans="7:7">
      <c r="G36621" s="14"/>
    </row>
    <row r="36622" spans="7:7">
      <c r="G36622" s="14"/>
    </row>
    <row r="36623" spans="7:7">
      <c r="G36623" s="14"/>
    </row>
    <row r="36624" spans="7:7">
      <c r="G36624" s="14"/>
    </row>
    <row r="36625" spans="7:7">
      <c r="G36625" s="14"/>
    </row>
    <row r="36626" spans="7:7">
      <c r="G36626" s="14"/>
    </row>
    <row r="36627" spans="7:7">
      <c r="G36627" s="14"/>
    </row>
    <row r="36628" spans="7:7">
      <c r="G36628" s="14"/>
    </row>
    <row r="36629" spans="7:7">
      <c r="G36629" s="14"/>
    </row>
    <row r="36630" spans="7:7">
      <c r="G36630" s="14"/>
    </row>
    <row r="36631" spans="7:7">
      <c r="G36631" s="14"/>
    </row>
    <row r="36632" spans="7:7">
      <c r="G36632" s="14"/>
    </row>
    <row r="36633" spans="7:7">
      <c r="G36633" s="14"/>
    </row>
    <row r="36634" spans="7:7">
      <c r="G36634" s="14"/>
    </row>
    <row r="36635" spans="7:7">
      <c r="G36635" s="14"/>
    </row>
    <row r="36636" spans="7:7">
      <c r="G36636" s="14"/>
    </row>
    <row r="36637" spans="7:7">
      <c r="G36637" s="14"/>
    </row>
    <row r="36638" spans="7:7">
      <c r="G36638" s="14"/>
    </row>
    <row r="36639" spans="7:7">
      <c r="G36639" s="14"/>
    </row>
    <row r="36640" spans="7:7">
      <c r="G36640" s="14"/>
    </row>
    <row r="36641" spans="7:7">
      <c r="G36641" s="14"/>
    </row>
    <row r="36642" spans="7:7">
      <c r="G36642" s="14"/>
    </row>
    <row r="36643" spans="7:7">
      <c r="G36643" s="14"/>
    </row>
    <row r="36644" spans="7:7">
      <c r="G36644" s="14"/>
    </row>
    <row r="36645" spans="7:7">
      <c r="G36645" s="14"/>
    </row>
    <row r="36646" spans="7:7">
      <c r="G36646" s="14"/>
    </row>
    <row r="36647" spans="7:7">
      <c r="G36647" s="14"/>
    </row>
    <row r="36648" spans="7:7">
      <c r="G36648" s="14"/>
    </row>
    <row r="36649" spans="7:7">
      <c r="G36649" s="14"/>
    </row>
    <row r="36650" spans="7:7">
      <c r="G36650" s="14"/>
    </row>
    <row r="36651" spans="7:7">
      <c r="G36651" s="14"/>
    </row>
    <row r="36652" spans="7:7">
      <c r="G36652" s="14"/>
    </row>
    <row r="36653" spans="7:7">
      <c r="G36653" s="14"/>
    </row>
    <row r="36654" spans="7:7">
      <c r="G36654" s="14"/>
    </row>
    <row r="36655" spans="7:7">
      <c r="G36655" s="14"/>
    </row>
    <row r="36656" spans="7:7">
      <c r="G36656" s="14"/>
    </row>
    <row r="36657" spans="7:7">
      <c r="G36657" s="14"/>
    </row>
    <row r="36658" spans="7:7">
      <c r="G36658" s="14"/>
    </row>
    <row r="36659" spans="7:7">
      <c r="G36659" s="14"/>
    </row>
    <row r="36660" spans="7:7">
      <c r="G36660" s="14"/>
    </row>
    <row r="36661" spans="7:7">
      <c r="G36661" s="14"/>
    </row>
    <row r="36662" spans="7:7">
      <c r="G36662" s="14"/>
    </row>
    <row r="36663" spans="7:7">
      <c r="G36663" s="14"/>
    </row>
    <row r="36664" spans="7:7">
      <c r="G36664" s="14"/>
    </row>
    <row r="36665" spans="7:7">
      <c r="G36665" s="14"/>
    </row>
    <row r="36666" spans="7:7">
      <c r="G36666" s="14"/>
    </row>
    <row r="36667" spans="7:7">
      <c r="G36667" s="14"/>
    </row>
    <row r="36668" spans="7:7">
      <c r="G36668" s="14"/>
    </row>
    <row r="36669" spans="7:7">
      <c r="G36669" s="14"/>
    </row>
    <row r="36670" spans="7:7">
      <c r="G36670" s="14"/>
    </row>
    <row r="36671" spans="7:7">
      <c r="G36671" s="14"/>
    </row>
    <row r="36672" spans="7:7">
      <c r="G36672" s="14"/>
    </row>
    <row r="36673" spans="7:7">
      <c r="G36673" s="14"/>
    </row>
    <row r="36674" spans="7:7">
      <c r="G36674" s="14"/>
    </row>
    <row r="36675" spans="7:7">
      <c r="G36675" s="14"/>
    </row>
    <row r="36676" spans="7:7">
      <c r="G36676" s="14"/>
    </row>
    <row r="36677" spans="7:7">
      <c r="G36677" s="14"/>
    </row>
    <row r="36678" spans="7:7">
      <c r="G36678" s="14"/>
    </row>
    <row r="36679" spans="7:7">
      <c r="G36679" s="14"/>
    </row>
    <row r="36680" spans="7:7">
      <c r="G36680" s="14"/>
    </row>
    <row r="36681" spans="7:7">
      <c r="G36681" s="14"/>
    </row>
    <row r="36682" spans="7:7">
      <c r="G36682" s="14"/>
    </row>
    <row r="36683" spans="7:7">
      <c r="G36683" s="14"/>
    </row>
    <row r="36684" spans="7:7">
      <c r="G36684" s="14"/>
    </row>
    <row r="36685" spans="7:7">
      <c r="G36685" s="14"/>
    </row>
    <row r="36686" spans="7:7">
      <c r="G36686" s="14"/>
    </row>
    <row r="36687" spans="7:7">
      <c r="G36687" s="14"/>
    </row>
    <row r="36688" spans="7:7">
      <c r="G36688" s="14"/>
    </row>
    <row r="36689" spans="7:7">
      <c r="G36689" s="14"/>
    </row>
    <row r="36690" spans="7:7">
      <c r="G36690" s="14"/>
    </row>
    <row r="36691" spans="7:7">
      <c r="G36691" s="14"/>
    </row>
    <row r="36692" spans="7:7">
      <c r="G36692" s="14"/>
    </row>
    <row r="36693" spans="7:7">
      <c r="G36693" s="14"/>
    </row>
    <row r="36694" spans="7:7">
      <c r="G36694" s="14"/>
    </row>
    <row r="36695" spans="7:7">
      <c r="G36695" s="14"/>
    </row>
    <row r="36696" spans="7:7">
      <c r="G36696" s="14"/>
    </row>
    <row r="36697" spans="7:7">
      <c r="G36697" s="14"/>
    </row>
    <row r="36698" spans="7:7">
      <c r="G36698" s="14"/>
    </row>
    <row r="36699" spans="7:7">
      <c r="G36699" s="14"/>
    </row>
    <row r="36700" spans="7:7">
      <c r="G36700" s="14"/>
    </row>
    <row r="36701" spans="7:7">
      <c r="G36701" s="14"/>
    </row>
    <row r="36702" spans="7:7">
      <c r="G36702" s="14"/>
    </row>
    <row r="36703" spans="7:7">
      <c r="G36703" s="14"/>
    </row>
    <row r="36704" spans="7:7">
      <c r="G36704" s="14"/>
    </row>
    <row r="36705" spans="7:7">
      <c r="G36705" s="14"/>
    </row>
    <row r="36706" spans="7:7">
      <c r="G36706" s="14"/>
    </row>
    <row r="36707" spans="7:7">
      <c r="G36707" s="14"/>
    </row>
    <row r="36708" spans="7:7">
      <c r="G36708" s="14"/>
    </row>
    <row r="36709" spans="7:7">
      <c r="G36709" s="14"/>
    </row>
    <row r="36710" spans="7:7">
      <c r="G36710" s="14"/>
    </row>
    <row r="36711" spans="7:7">
      <c r="G36711" s="14"/>
    </row>
    <row r="36712" spans="7:7">
      <c r="G36712" s="14"/>
    </row>
    <row r="36713" spans="7:7">
      <c r="G36713" s="14"/>
    </row>
    <row r="36714" spans="7:7">
      <c r="G36714" s="14"/>
    </row>
    <row r="36715" spans="7:7">
      <c r="G36715" s="14"/>
    </row>
    <row r="36716" spans="7:7">
      <c r="G36716" s="14"/>
    </row>
    <row r="36717" spans="7:7">
      <c r="G36717" s="14"/>
    </row>
    <row r="36718" spans="7:7">
      <c r="G36718" s="14"/>
    </row>
    <row r="36719" spans="7:7">
      <c r="G36719" s="14"/>
    </row>
    <row r="36720" spans="7:7">
      <c r="G36720" s="14"/>
    </row>
    <row r="36721" spans="7:7">
      <c r="G36721" s="14"/>
    </row>
    <row r="36722" spans="7:7">
      <c r="G36722" s="14"/>
    </row>
    <row r="36723" spans="7:7">
      <c r="G36723" s="14"/>
    </row>
    <row r="36724" spans="7:7">
      <c r="G36724" s="14"/>
    </row>
    <row r="36725" spans="7:7">
      <c r="G36725" s="14"/>
    </row>
    <row r="36726" spans="7:7">
      <c r="G36726" s="14"/>
    </row>
    <row r="36727" spans="7:7">
      <c r="G36727" s="14"/>
    </row>
    <row r="36728" spans="7:7">
      <c r="G36728" s="14"/>
    </row>
    <row r="36729" spans="7:7">
      <c r="G36729" s="14"/>
    </row>
    <row r="36730" spans="7:7">
      <c r="G36730" s="14"/>
    </row>
    <row r="36731" spans="7:7">
      <c r="G36731" s="14"/>
    </row>
    <row r="36732" spans="7:7">
      <c r="G36732" s="14"/>
    </row>
    <row r="36733" spans="7:7">
      <c r="G36733" s="14"/>
    </row>
    <row r="36734" spans="7:7">
      <c r="G36734" s="14"/>
    </row>
    <row r="36735" spans="7:7">
      <c r="G36735" s="14"/>
    </row>
    <row r="36736" spans="7:7">
      <c r="G36736" s="14"/>
    </row>
    <row r="36737" spans="7:7">
      <c r="G36737" s="14"/>
    </row>
    <row r="36738" spans="7:7">
      <c r="G36738" s="14"/>
    </row>
    <row r="36739" spans="7:7">
      <c r="G36739" s="14"/>
    </row>
    <row r="36740" spans="7:7">
      <c r="G36740" s="14"/>
    </row>
    <row r="36741" spans="7:7">
      <c r="G36741" s="14"/>
    </row>
    <row r="36742" spans="7:7">
      <c r="G36742" s="14"/>
    </row>
    <row r="36743" spans="7:7">
      <c r="G36743" s="14"/>
    </row>
    <row r="36744" spans="7:7">
      <c r="G36744" s="14"/>
    </row>
    <row r="36745" spans="7:7">
      <c r="G36745" s="14"/>
    </row>
    <row r="36746" spans="7:7">
      <c r="G36746" s="14"/>
    </row>
    <row r="36747" spans="7:7">
      <c r="G36747" s="14"/>
    </row>
    <row r="36748" spans="7:7">
      <c r="G36748" s="14"/>
    </row>
    <row r="36749" spans="7:7">
      <c r="G36749" s="14"/>
    </row>
    <row r="36750" spans="7:7">
      <c r="G36750" s="14"/>
    </row>
    <row r="36751" spans="7:7">
      <c r="G36751" s="14"/>
    </row>
    <row r="36752" spans="7:7">
      <c r="G36752" s="14"/>
    </row>
    <row r="36753" spans="7:7">
      <c r="G36753" s="14"/>
    </row>
    <row r="36754" spans="7:7">
      <c r="G36754" s="14"/>
    </row>
    <row r="36755" spans="7:7">
      <c r="G36755" s="14"/>
    </row>
    <row r="36756" spans="7:7">
      <c r="G36756" s="14"/>
    </row>
    <row r="36757" spans="7:7">
      <c r="G36757" s="14"/>
    </row>
    <row r="36758" spans="7:7">
      <c r="G36758" s="14"/>
    </row>
    <row r="36759" spans="7:7">
      <c r="G36759" s="14"/>
    </row>
    <row r="36760" spans="7:7">
      <c r="G36760" s="14"/>
    </row>
    <row r="36761" spans="7:7">
      <c r="G36761" s="14"/>
    </row>
    <row r="36762" spans="7:7">
      <c r="G36762" s="14"/>
    </row>
    <row r="36763" spans="7:7">
      <c r="G36763" s="14"/>
    </row>
    <row r="36764" spans="7:7">
      <c r="G36764" s="14"/>
    </row>
    <row r="36765" spans="7:7">
      <c r="G36765" s="14"/>
    </row>
    <row r="36766" spans="7:7">
      <c r="G36766" s="14"/>
    </row>
    <row r="36767" spans="7:7">
      <c r="G36767" s="14"/>
    </row>
    <row r="36768" spans="7:7">
      <c r="G36768" s="14"/>
    </row>
    <row r="36769" spans="7:7">
      <c r="G36769" s="14"/>
    </row>
    <row r="36770" spans="7:7">
      <c r="G36770" s="14"/>
    </row>
    <row r="36771" spans="7:7">
      <c r="G36771" s="14"/>
    </row>
    <row r="36772" spans="7:7">
      <c r="G36772" s="14"/>
    </row>
    <row r="36773" spans="7:7">
      <c r="G36773" s="14"/>
    </row>
    <row r="36774" spans="7:7">
      <c r="G36774" s="14"/>
    </row>
    <row r="36775" spans="7:7">
      <c r="G36775" s="14"/>
    </row>
    <row r="36776" spans="7:7">
      <c r="G36776" s="14"/>
    </row>
    <row r="36777" spans="7:7">
      <c r="G36777" s="14"/>
    </row>
    <row r="36778" spans="7:7">
      <c r="G36778" s="14"/>
    </row>
    <row r="36779" spans="7:7">
      <c r="G36779" s="14"/>
    </row>
    <row r="36780" spans="7:7">
      <c r="G36780" s="14"/>
    </row>
    <row r="36781" spans="7:7">
      <c r="G36781" s="14"/>
    </row>
    <row r="36782" spans="7:7">
      <c r="G36782" s="14"/>
    </row>
    <row r="36783" spans="7:7">
      <c r="G36783" s="14"/>
    </row>
    <row r="36784" spans="7:7">
      <c r="G36784" s="14"/>
    </row>
    <row r="36785" spans="7:7">
      <c r="G36785" s="14"/>
    </row>
    <row r="36786" spans="7:7">
      <c r="G36786" s="14"/>
    </row>
    <row r="36787" spans="7:7">
      <c r="G36787" s="14"/>
    </row>
    <row r="36788" spans="7:7">
      <c r="G36788" s="14"/>
    </row>
    <row r="36789" spans="7:7">
      <c r="G36789" s="14"/>
    </row>
    <row r="36790" spans="7:7">
      <c r="G36790" s="14"/>
    </row>
    <row r="36791" spans="7:7">
      <c r="G36791" s="14"/>
    </row>
    <row r="36792" spans="7:7">
      <c r="G36792" s="14"/>
    </row>
    <row r="36793" spans="7:7">
      <c r="G36793" s="14"/>
    </row>
    <row r="36794" spans="7:7">
      <c r="G36794" s="14"/>
    </row>
    <row r="36795" spans="7:7">
      <c r="G36795" s="14"/>
    </row>
    <row r="36796" spans="7:7">
      <c r="G36796" s="14"/>
    </row>
    <row r="36797" spans="7:7">
      <c r="G36797" s="14"/>
    </row>
    <row r="36798" spans="7:7">
      <c r="G36798" s="14"/>
    </row>
    <row r="36799" spans="7:7">
      <c r="G36799" s="14"/>
    </row>
    <row r="36800" spans="7:7">
      <c r="G36800" s="14"/>
    </row>
    <row r="36801" spans="7:7">
      <c r="G36801" s="14"/>
    </row>
    <row r="36802" spans="7:7">
      <c r="G36802" s="14"/>
    </row>
    <row r="36803" spans="7:7">
      <c r="G36803" s="14"/>
    </row>
    <row r="36804" spans="7:7">
      <c r="G36804" s="14"/>
    </row>
    <row r="36805" spans="7:7">
      <c r="G36805" s="14"/>
    </row>
    <row r="36806" spans="7:7">
      <c r="G36806" s="14"/>
    </row>
    <row r="36807" spans="7:7">
      <c r="G36807" s="14"/>
    </row>
    <row r="36808" spans="7:7">
      <c r="G36808" s="14"/>
    </row>
    <row r="36809" spans="7:7">
      <c r="G36809" s="14"/>
    </row>
    <row r="36810" spans="7:7">
      <c r="G36810" s="14"/>
    </row>
    <row r="36811" spans="7:7">
      <c r="G36811" s="14"/>
    </row>
    <row r="36812" spans="7:7">
      <c r="G36812" s="14"/>
    </row>
    <row r="36813" spans="7:7">
      <c r="G36813" s="14"/>
    </row>
    <row r="36814" spans="7:7">
      <c r="G36814" s="14"/>
    </row>
    <row r="36815" spans="7:7">
      <c r="G36815" s="14"/>
    </row>
    <row r="36816" spans="7:7">
      <c r="G36816" s="14"/>
    </row>
    <row r="36817" spans="7:7">
      <c r="G36817" s="14"/>
    </row>
    <row r="36818" spans="7:7">
      <c r="G36818" s="14"/>
    </row>
    <row r="36819" spans="7:7">
      <c r="G36819" s="14"/>
    </row>
    <row r="36820" spans="7:7">
      <c r="G36820" s="14"/>
    </row>
    <row r="36821" spans="7:7">
      <c r="G36821" s="14"/>
    </row>
    <row r="36822" spans="7:7">
      <c r="G36822" s="14"/>
    </row>
    <row r="36823" spans="7:7">
      <c r="G36823" s="14"/>
    </row>
    <row r="36824" spans="7:7">
      <c r="G36824" s="14"/>
    </row>
    <row r="36825" spans="7:7">
      <c r="G36825" s="14"/>
    </row>
    <row r="36826" spans="7:7">
      <c r="G36826" s="14"/>
    </row>
    <row r="36827" spans="7:7">
      <c r="G36827" s="14"/>
    </row>
    <row r="36828" spans="7:7">
      <c r="G36828" s="14"/>
    </row>
    <row r="36829" spans="7:7">
      <c r="G36829" s="14"/>
    </row>
    <row r="36830" spans="7:7">
      <c r="G36830" s="14"/>
    </row>
    <row r="36831" spans="7:7">
      <c r="G36831" s="14"/>
    </row>
    <row r="36832" spans="7:7">
      <c r="G36832" s="14"/>
    </row>
    <row r="36833" spans="7:7">
      <c r="G36833" s="14"/>
    </row>
    <row r="36834" spans="7:7">
      <c r="G36834" s="14"/>
    </row>
    <row r="36835" spans="7:7">
      <c r="G36835" s="14"/>
    </row>
    <row r="36836" spans="7:7">
      <c r="G36836" s="14"/>
    </row>
    <row r="36837" spans="7:7">
      <c r="G36837" s="14"/>
    </row>
    <row r="36838" spans="7:7">
      <c r="G36838" s="14"/>
    </row>
    <row r="36839" spans="7:7">
      <c r="G36839" s="14"/>
    </row>
    <row r="36840" spans="7:7">
      <c r="G36840" s="14"/>
    </row>
    <row r="36841" spans="7:7">
      <c r="G36841" s="14"/>
    </row>
    <row r="36842" spans="7:7">
      <c r="G36842" s="14"/>
    </row>
    <row r="36843" spans="7:7">
      <c r="G36843" s="14"/>
    </row>
    <row r="36844" spans="7:7">
      <c r="G36844" s="14"/>
    </row>
    <row r="36845" spans="7:7">
      <c r="G36845" s="14"/>
    </row>
    <row r="36846" spans="7:7">
      <c r="G36846" s="14"/>
    </row>
    <row r="36847" spans="7:7">
      <c r="G36847" s="14"/>
    </row>
    <row r="36848" spans="7:7">
      <c r="G36848" s="14"/>
    </row>
    <row r="36849" spans="7:7">
      <c r="G36849" s="14"/>
    </row>
    <row r="36850" spans="7:7">
      <c r="G36850" s="14"/>
    </row>
    <row r="36851" spans="7:7">
      <c r="G36851" s="14"/>
    </row>
    <row r="36852" spans="7:7">
      <c r="G36852" s="14"/>
    </row>
    <row r="36853" spans="7:7">
      <c r="G36853" s="14"/>
    </row>
    <row r="36854" spans="7:7">
      <c r="G36854" s="14"/>
    </row>
    <row r="36855" spans="7:7">
      <c r="G36855" s="14"/>
    </row>
    <row r="36856" spans="7:7">
      <c r="G36856" s="14"/>
    </row>
    <row r="36857" spans="7:7">
      <c r="G36857" s="14"/>
    </row>
    <row r="36858" spans="7:7">
      <c r="G36858" s="14"/>
    </row>
    <row r="36859" spans="7:7">
      <c r="G36859" s="14"/>
    </row>
    <row r="36860" spans="7:7">
      <c r="G36860" s="14"/>
    </row>
    <row r="36861" spans="7:7">
      <c r="G36861" s="14"/>
    </row>
    <row r="36862" spans="7:7">
      <c r="G36862" s="14"/>
    </row>
    <row r="36863" spans="7:7">
      <c r="G36863" s="14"/>
    </row>
    <row r="36864" spans="7:7">
      <c r="G36864" s="14"/>
    </row>
    <row r="36865" spans="7:7">
      <c r="G36865" s="14"/>
    </row>
    <row r="36866" spans="7:7">
      <c r="G36866" s="14"/>
    </row>
    <row r="36867" spans="7:7">
      <c r="G36867" s="14"/>
    </row>
    <row r="36868" spans="7:7">
      <c r="G36868" s="14"/>
    </row>
    <row r="36869" spans="7:7">
      <c r="G36869" s="14"/>
    </row>
    <row r="36870" spans="7:7">
      <c r="G36870" s="14"/>
    </row>
    <row r="36871" spans="7:7">
      <c r="G36871" s="14"/>
    </row>
    <row r="36872" spans="7:7">
      <c r="G36872" s="14"/>
    </row>
    <row r="36873" spans="7:7">
      <c r="G36873" s="14"/>
    </row>
    <row r="36874" spans="7:7">
      <c r="G36874" s="14"/>
    </row>
    <row r="36875" spans="7:7">
      <c r="G36875" s="14"/>
    </row>
    <row r="36876" spans="7:7">
      <c r="G36876" s="14"/>
    </row>
    <row r="36877" spans="7:7">
      <c r="G36877" s="14"/>
    </row>
    <row r="36878" spans="7:7">
      <c r="G36878" s="14"/>
    </row>
    <row r="36879" spans="7:7">
      <c r="G36879" s="14"/>
    </row>
    <row r="36880" spans="7:7">
      <c r="G36880" s="14"/>
    </row>
    <row r="36881" spans="7:7">
      <c r="G36881" s="14"/>
    </row>
    <row r="36882" spans="7:7">
      <c r="G36882" s="14"/>
    </row>
    <row r="36883" spans="7:7">
      <c r="G36883" s="14"/>
    </row>
    <row r="36884" spans="7:7">
      <c r="G36884" s="14"/>
    </row>
    <row r="36885" spans="7:7">
      <c r="G36885" s="14"/>
    </row>
    <row r="36886" spans="7:7">
      <c r="G36886" s="14"/>
    </row>
    <row r="36887" spans="7:7">
      <c r="G36887" s="14"/>
    </row>
    <row r="36888" spans="7:7">
      <c r="G36888" s="14"/>
    </row>
    <row r="36889" spans="7:7">
      <c r="G36889" s="14"/>
    </row>
    <row r="36890" spans="7:7">
      <c r="G36890" s="14"/>
    </row>
    <row r="36891" spans="7:7">
      <c r="G36891" s="14"/>
    </row>
    <row r="36892" spans="7:7">
      <c r="G36892" s="14"/>
    </row>
    <row r="36893" spans="7:7">
      <c r="G36893" s="14"/>
    </row>
    <row r="36894" spans="7:7">
      <c r="G36894" s="14"/>
    </row>
    <row r="36895" spans="7:7">
      <c r="G36895" s="14"/>
    </row>
    <row r="36896" spans="7:7">
      <c r="G36896" s="14"/>
    </row>
    <row r="36897" spans="7:7">
      <c r="G36897" s="14"/>
    </row>
    <row r="36898" spans="7:7">
      <c r="G36898" s="14"/>
    </row>
    <row r="36899" spans="7:7">
      <c r="G36899" s="14"/>
    </row>
    <row r="36900" spans="7:7">
      <c r="G36900" s="14"/>
    </row>
    <row r="36901" spans="7:7">
      <c r="G36901" s="14"/>
    </row>
    <row r="36902" spans="7:7">
      <c r="G36902" s="14"/>
    </row>
    <row r="36903" spans="7:7">
      <c r="G36903" s="14"/>
    </row>
    <row r="36904" spans="7:7">
      <c r="G36904" s="14"/>
    </row>
    <row r="36905" spans="7:7">
      <c r="G36905" s="14"/>
    </row>
    <row r="36906" spans="7:7">
      <c r="G36906" s="14"/>
    </row>
    <row r="36907" spans="7:7">
      <c r="G36907" s="14"/>
    </row>
    <row r="36908" spans="7:7">
      <c r="G36908" s="14"/>
    </row>
    <row r="36909" spans="7:7">
      <c r="G36909" s="14"/>
    </row>
    <row r="36910" spans="7:7">
      <c r="G36910" s="14"/>
    </row>
    <row r="36911" spans="7:7">
      <c r="G36911" s="14"/>
    </row>
    <row r="36912" spans="7:7">
      <c r="G36912" s="14"/>
    </row>
    <row r="36913" spans="7:7">
      <c r="G36913" s="14"/>
    </row>
    <row r="36914" spans="7:7">
      <c r="G36914" s="14"/>
    </row>
    <row r="36915" spans="7:7">
      <c r="G36915" s="14"/>
    </row>
    <row r="36916" spans="7:7">
      <c r="G36916" s="14"/>
    </row>
    <row r="36917" spans="7:7">
      <c r="G36917" s="14"/>
    </row>
    <row r="36918" spans="7:7">
      <c r="G36918" s="14"/>
    </row>
    <row r="36919" spans="7:7">
      <c r="G36919" s="14"/>
    </row>
    <row r="36920" spans="7:7">
      <c r="G36920" s="14"/>
    </row>
    <row r="36921" spans="7:7">
      <c r="G36921" s="14"/>
    </row>
    <row r="36922" spans="7:7">
      <c r="G36922" s="14"/>
    </row>
    <row r="36923" spans="7:7">
      <c r="G36923" s="14"/>
    </row>
    <row r="36924" spans="7:7">
      <c r="G36924" s="14"/>
    </row>
    <row r="36925" spans="7:7">
      <c r="G36925" s="14"/>
    </row>
    <row r="36926" spans="7:7">
      <c r="G36926" s="14"/>
    </row>
    <row r="36927" spans="7:7">
      <c r="G36927" s="14"/>
    </row>
    <row r="36928" spans="7:7">
      <c r="G36928" s="14"/>
    </row>
    <row r="36929" spans="7:7">
      <c r="G36929" s="14"/>
    </row>
    <row r="36930" spans="7:7">
      <c r="G36930" s="14"/>
    </row>
    <row r="36931" spans="7:7">
      <c r="G36931" s="14"/>
    </row>
    <row r="36932" spans="7:7">
      <c r="G36932" s="14"/>
    </row>
    <row r="36933" spans="7:7">
      <c r="G36933" s="14"/>
    </row>
    <row r="36934" spans="7:7">
      <c r="G36934" s="14"/>
    </row>
    <row r="36935" spans="7:7">
      <c r="G36935" s="14"/>
    </row>
    <row r="36936" spans="7:7">
      <c r="G36936" s="14"/>
    </row>
    <row r="36937" spans="7:7">
      <c r="G36937" s="14"/>
    </row>
    <row r="36938" spans="7:7">
      <c r="G36938" s="14"/>
    </row>
    <row r="36939" spans="7:7">
      <c r="G36939" s="14"/>
    </row>
    <row r="36940" spans="7:7">
      <c r="G36940" s="14"/>
    </row>
    <row r="36941" spans="7:7">
      <c r="G36941" s="14"/>
    </row>
    <row r="36942" spans="7:7">
      <c r="G36942" s="14"/>
    </row>
    <row r="36943" spans="7:7">
      <c r="G36943" s="14"/>
    </row>
    <row r="36944" spans="7:7">
      <c r="G36944" s="14"/>
    </row>
    <row r="36945" spans="7:7">
      <c r="G36945" s="14"/>
    </row>
    <row r="36946" spans="7:7">
      <c r="G36946" s="14"/>
    </row>
    <row r="36947" spans="7:7">
      <c r="G36947" s="14"/>
    </row>
    <row r="36948" spans="7:7">
      <c r="G36948" s="14"/>
    </row>
    <row r="36949" spans="7:7">
      <c r="G36949" s="14"/>
    </row>
    <row r="36950" spans="7:7">
      <c r="G36950" s="14"/>
    </row>
    <row r="36951" spans="7:7">
      <c r="G36951" s="14"/>
    </row>
    <row r="36952" spans="7:7">
      <c r="G36952" s="14"/>
    </row>
    <row r="36953" spans="7:7">
      <c r="G36953" s="14"/>
    </row>
    <row r="36954" spans="7:7">
      <c r="G36954" s="14"/>
    </row>
    <row r="36955" spans="7:7">
      <c r="G36955" s="14"/>
    </row>
    <row r="36956" spans="7:7">
      <c r="G36956" s="14"/>
    </row>
    <row r="36957" spans="7:7">
      <c r="G36957" s="14"/>
    </row>
    <row r="36958" spans="7:7">
      <c r="G36958" s="14"/>
    </row>
    <row r="36959" spans="7:7">
      <c r="G36959" s="14"/>
    </row>
    <row r="36960" spans="7:7">
      <c r="G36960" s="14"/>
    </row>
    <row r="36961" spans="7:7">
      <c r="G36961" s="14"/>
    </row>
    <row r="36962" spans="7:7">
      <c r="G36962" s="14"/>
    </row>
    <row r="36963" spans="7:7">
      <c r="G36963" s="14"/>
    </row>
    <row r="36964" spans="7:7">
      <c r="G36964" s="14"/>
    </row>
    <row r="36965" spans="7:7">
      <c r="G36965" s="14"/>
    </row>
    <row r="36966" spans="7:7">
      <c r="G36966" s="14"/>
    </row>
    <row r="36967" spans="7:7">
      <c r="G36967" s="14"/>
    </row>
    <row r="36968" spans="7:7">
      <c r="G36968" s="14"/>
    </row>
    <row r="36969" spans="7:7">
      <c r="G36969" s="14"/>
    </row>
    <row r="36970" spans="7:7">
      <c r="G36970" s="14"/>
    </row>
    <row r="36971" spans="7:7">
      <c r="G36971" s="14"/>
    </row>
    <row r="36972" spans="7:7">
      <c r="G36972" s="14"/>
    </row>
    <row r="36973" spans="7:7">
      <c r="G36973" s="14"/>
    </row>
    <row r="36974" spans="7:7">
      <c r="G36974" s="14"/>
    </row>
    <row r="36975" spans="7:7">
      <c r="G36975" s="14"/>
    </row>
    <row r="36976" spans="7:7">
      <c r="G36976" s="14"/>
    </row>
    <row r="36977" spans="7:7">
      <c r="G36977" s="14"/>
    </row>
    <row r="36978" spans="7:7">
      <c r="G36978" s="14"/>
    </row>
    <row r="36979" spans="7:7">
      <c r="G36979" s="14"/>
    </row>
    <row r="36980" spans="7:7">
      <c r="G36980" s="14"/>
    </row>
    <row r="36981" spans="7:7">
      <c r="G36981" s="14"/>
    </row>
    <row r="36982" spans="7:7">
      <c r="G36982" s="14"/>
    </row>
    <row r="36983" spans="7:7">
      <c r="G36983" s="14"/>
    </row>
    <row r="36984" spans="7:7">
      <c r="G36984" s="14"/>
    </row>
    <row r="36985" spans="7:7">
      <c r="G36985" s="14"/>
    </row>
    <row r="36986" spans="7:7">
      <c r="G36986" s="14"/>
    </row>
    <row r="36987" spans="7:7">
      <c r="G36987" s="14"/>
    </row>
    <row r="36988" spans="7:7">
      <c r="G36988" s="14"/>
    </row>
    <row r="36989" spans="7:7">
      <c r="G36989" s="14"/>
    </row>
    <row r="36990" spans="7:7">
      <c r="G36990" s="14"/>
    </row>
    <row r="36991" spans="7:7">
      <c r="G36991" s="14"/>
    </row>
    <row r="36992" spans="7:7">
      <c r="G36992" s="14"/>
    </row>
    <row r="36993" spans="7:7">
      <c r="G36993" s="14"/>
    </row>
    <row r="36994" spans="7:7">
      <c r="G36994" s="14"/>
    </row>
    <row r="36995" spans="7:7">
      <c r="G36995" s="14"/>
    </row>
    <row r="36996" spans="7:7">
      <c r="G36996" s="14"/>
    </row>
    <row r="36997" spans="7:7">
      <c r="G36997" s="14"/>
    </row>
    <row r="36998" spans="7:7">
      <c r="G36998" s="14"/>
    </row>
    <row r="36999" spans="7:7">
      <c r="G36999" s="14"/>
    </row>
    <row r="37000" spans="7:7">
      <c r="G37000" s="14"/>
    </row>
    <row r="37001" spans="7:7">
      <c r="G37001" s="14"/>
    </row>
    <row r="37002" spans="7:7">
      <c r="G37002" s="14"/>
    </row>
    <row r="37003" spans="7:7">
      <c r="G37003" s="14"/>
    </row>
    <row r="37004" spans="7:7">
      <c r="G37004" s="14"/>
    </row>
    <row r="37005" spans="7:7">
      <c r="G37005" s="14"/>
    </row>
    <row r="37006" spans="7:7">
      <c r="G37006" s="14"/>
    </row>
    <row r="37007" spans="7:7">
      <c r="G37007" s="14"/>
    </row>
    <row r="37008" spans="7:7">
      <c r="G37008" s="14"/>
    </row>
    <row r="37009" spans="7:7">
      <c r="G37009" s="14"/>
    </row>
    <row r="37010" spans="7:7">
      <c r="G37010" s="14"/>
    </row>
    <row r="37011" spans="7:7">
      <c r="G37011" s="14"/>
    </row>
    <row r="37012" spans="7:7">
      <c r="G37012" s="14"/>
    </row>
    <row r="37013" spans="7:7">
      <c r="G37013" s="14"/>
    </row>
    <row r="37014" spans="7:7">
      <c r="G37014" s="14"/>
    </row>
    <row r="37015" spans="7:7">
      <c r="G37015" s="14"/>
    </row>
    <row r="37016" spans="7:7">
      <c r="G37016" s="14"/>
    </row>
    <row r="37017" spans="7:7">
      <c r="G37017" s="14"/>
    </row>
    <row r="37018" spans="7:7">
      <c r="G37018" s="14"/>
    </row>
    <row r="37019" spans="7:7">
      <c r="G37019" s="14"/>
    </row>
    <row r="37020" spans="7:7">
      <c r="G37020" s="14"/>
    </row>
    <row r="37021" spans="7:7">
      <c r="G37021" s="14"/>
    </row>
    <row r="37022" spans="7:7">
      <c r="G37022" s="14"/>
    </row>
    <row r="37023" spans="7:7">
      <c r="G37023" s="14"/>
    </row>
    <row r="37024" spans="7:7">
      <c r="G37024" s="14"/>
    </row>
    <row r="37025" spans="7:7">
      <c r="G37025" s="14"/>
    </row>
    <row r="37026" spans="7:7">
      <c r="G37026" s="14"/>
    </row>
    <row r="37027" spans="7:7">
      <c r="G37027" s="14"/>
    </row>
    <row r="37028" spans="7:7">
      <c r="G37028" s="14"/>
    </row>
    <row r="37029" spans="7:7">
      <c r="G37029" s="14"/>
    </row>
    <row r="37030" spans="7:7">
      <c r="G37030" s="14"/>
    </row>
    <row r="37031" spans="7:7">
      <c r="G37031" s="14"/>
    </row>
    <row r="37032" spans="7:7">
      <c r="G37032" s="14"/>
    </row>
    <row r="37033" spans="7:7">
      <c r="G37033" s="14"/>
    </row>
    <row r="37034" spans="7:7">
      <c r="G37034" s="14"/>
    </row>
    <row r="37035" spans="7:7">
      <c r="G37035" s="14"/>
    </row>
    <row r="37036" spans="7:7">
      <c r="G37036" s="14"/>
    </row>
    <row r="37037" spans="7:7">
      <c r="G37037" s="14"/>
    </row>
    <row r="37038" spans="7:7">
      <c r="G37038" s="14"/>
    </row>
    <row r="37039" spans="7:7">
      <c r="G37039" s="14"/>
    </row>
    <row r="37040" spans="7:7">
      <c r="G37040" s="14"/>
    </row>
    <row r="37041" spans="7:7">
      <c r="G37041" s="14"/>
    </row>
    <row r="37042" spans="7:7">
      <c r="G37042" s="14"/>
    </row>
    <row r="37043" spans="7:7">
      <c r="G37043" s="14"/>
    </row>
    <row r="37044" spans="7:7">
      <c r="G37044" s="14"/>
    </row>
    <row r="37045" spans="7:7">
      <c r="G37045" s="14"/>
    </row>
    <row r="37046" spans="7:7">
      <c r="G37046" s="14"/>
    </row>
    <row r="37047" spans="7:7">
      <c r="G37047" s="14"/>
    </row>
    <row r="37048" spans="7:7">
      <c r="G37048" s="14"/>
    </row>
    <row r="37049" spans="7:7">
      <c r="G37049" s="14"/>
    </row>
    <row r="37050" spans="7:7">
      <c r="G37050" s="14"/>
    </row>
    <row r="37051" spans="7:7">
      <c r="G37051" s="14"/>
    </row>
    <row r="37052" spans="7:7">
      <c r="G37052" s="14"/>
    </row>
    <row r="37053" spans="7:7">
      <c r="G37053" s="14"/>
    </row>
    <row r="37054" spans="7:7">
      <c r="G37054" s="14"/>
    </row>
    <row r="37055" spans="7:7">
      <c r="G37055" s="14"/>
    </row>
    <row r="37056" spans="7:7">
      <c r="G37056" s="14"/>
    </row>
    <row r="37057" spans="7:7">
      <c r="G37057" s="14"/>
    </row>
    <row r="37058" spans="7:7">
      <c r="G37058" s="14"/>
    </row>
    <row r="37059" spans="7:7">
      <c r="G37059" s="14"/>
    </row>
    <row r="37060" spans="7:7">
      <c r="G37060" s="14"/>
    </row>
    <row r="37061" spans="7:7">
      <c r="G37061" s="14"/>
    </row>
    <row r="37062" spans="7:7">
      <c r="G37062" s="14"/>
    </row>
    <row r="37063" spans="7:7">
      <c r="G37063" s="14"/>
    </row>
    <row r="37064" spans="7:7">
      <c r="G37064" s="14"/>
    </row>
    <row r="37065" spans="7:7">
      <c r="G37065" s="14"/>
    </row>
    <row r="37066" spans="7:7">
      <c r="G37066" s="14"/>
    </row>
    <row r="37067" spans="7:7">
      <c r="G37067" s="14"/>
    </row>
    <row r="37068" spans="7:7">
      <c r="G37068" s="14"/>
    </row>
    <row r="37069" spans="7:7">
      <c r="G37069" s="14"/>
    </row>
    <row r="37070" spans="7:7">
      <c r="G37070" s="14"/>
    </row>
    <row r="37071" spans="7:7">
      <c r="G37071" s="14"/>
    </row>
    <row r="37072" spans="7:7">
      <c r="G37072" s="14"/>
    </row>
    <row r="37073" spans="7:7">
      <c r="G37073" s="14"/>
    </row>
    <row r="37074" spans="7:7">
      <c r="G37074" s="14"/>
    </row>
    <row r="37075" spans="7:7">
      <c r="G37075" s="14"/>
    </row>
    <row r="37076" spans="7:7">
      <c r="G37076" s="14"/>
    </row>
    <row r="37077" spans="7:7">
      <c r="G37077" s="14"/>
    </row>
    <row r="37078" spans="7:7">
      <c r="G37078" s="14"/>
    </row>
    <row r="37079" spans="7:7">
      <c r="G37079" s="14"/>
    </row>
    <row r="37080" spans="7:7">
      <c r="G37080" s="14"/>
    </row>
    <row r="37081" spans="7:7">
      <c r="G37081" s="14"/>
    </row>
    <row r="37082" spans="7:7">
      <c r="G37082" s="14"/>
    </row>
    <row r="37083" spans="7:7">
      <c r="G37083" s="14"/>
    </row>
    <row r="37084" spans="7:7">
      <c r="G37084" s="14"/>
    </row>
    <row r="37085" spans="7:7">
      <c r="G37085" s="14"/>
    </row>
    <row r="37086" spans="7:7">
      <c r="G37086" s="14"/>
    </row>
    <row r="37087" spans="7:7">
      <c r="G37087" s="14"/>
    </row>
    <row r="37088" spans="7:7">
      <c r="G37088" s="14"/>
    </row>
    <row r="37089" spans="7:7">
      <c r="G37089" s="14"/>
    </row>
    <row r="37090" spans="7:7">
      <c r="G37090" s="14"/>
    </row>
    <row r="37091" spans="7:7">
      <c r="G37091" s="14"/>
    </row>
    <row r="37092" spans="7:7">
      <c r="G37092" s="14"/>
    </row>
    <row r="37093" spans="7:7">
      <c r="G37093" s="14"/>
    </row>
    <row r="37094" spans="7:7">
      <c r="G37094" s="14"/>
    </row>
    <row r="37095" spans="7:7">
      <c r="G37095" s="14"/>
    </row>
    <row r="37096" spans="7:7">
      <c r="G37096" s="14"/>
    </row>
    <row r="37097" spans="7:7">
      <c r="G37097" s="14"/>
    </row>
    <row r="37098" spans="7:7">
      <c r="G37098" s="14"/>
    </row>
    <row r="37099" spans="7:7">
      <c r="G37099" s="14"/>
    </row>
    <row r="37100" spans="7:7">
      <c r="G37100" s="14"/>
    </row>
    <row r="37101" spans="7:7">
      <c r="G37101" s="14"/>
    </row>
    <row r="37102" spans="7:7">
      <c r="G37102" s="14"/>
    </row>
    <row r="37103" spans="7:7">
      <c r="G37103" s="14"/>
    </row>
    <row r="37104" spans="7:7">
      <c r="G37104" s="14"/>
    </row>
    <row r="37105" spans="7:7">
      <c r="G37105" s="14"/>
    </row>
    <row r="37106" spans="7:7">
      <c r="G37106" s="14"/>
    </row>
    <row r="37107" spans="7:7">
      <c r="G37107" s="14"/>
    </row>
    <row r="37108" spans="7:7">
      <c r="G37108" s="14"/>
    </row>
    <row r="37109" spans="7:7">
      <c r="G37109" s="14"/>
    </row>
    <row r="37110" spans="7:7">
      <c r="G37110" s="14"/>
    </row>
    <row r="37111" spans="7:7">
      <c r="G37111" s="14"/>
    </row>
    <row r="37112" spans="7:7">
      <c r="G37112" s="14"/>
    </row>
    <row r="37113" spans="7:7">
      <c r="G37113" s="14"/>
    </row>
    <row r="37114" spans="7:7">
      <c r="G37114" s="14"/>
    </row>
    <row r="37115" spans="7:7">
      <c r="G37115" s="14"/>
    </row>
    <row r="37116" spans="7:7">
      <c r="G37116" s="14"/>
    </row>
    <row r="37117" spans="7:7">
      <c r="G37117" s="14"/>
    </row>
    <row r="37118" spans="7:7">
      <c r="G37118" s="14"/>
    </row>
    <row r="37119" spans="7:7">
      <c r="G37119" s="14"/>
    </row>
    <row r="37120" spans="7:7">
      <c r="G37120" s="14"/>
    </row>
    <row r="37121" spans="7:7">
      <c r="G37121" s="14"/>
    </row>
    <row r="37122" spans="7:7">
      <c r="G37122" s="14"/>
    </row>
    <row r="37123" spans="7:7">
      <c r="G37123" s="14"/>
    </row>
    <row r="37124" spans="7:7">
      <c r="G37124" s="14"/>
    </row>
    <row r="37125" spans="7:7">
      <c r="G37125" s="14"/>
    </row>
    <row r="37126" spans="7:7">
      <c r="G37126" s="14"/>
    </row>
    <row r="37127" spans="7:7">
      <c r="G37127" s="14"/>
    </row>
    <row r="37128" spans="7:7">
      <c r="G37128" s="14"/>
    </row>
    <row r="37129" spans="7:7">
      <c r="G37129" s="14"/>
    </row>
    <row r="37130" spans="7:7">
      <c r="G37130" s="14"/>
    </row>
    <row r="37131" spans="7:7">
      <c r="G37131" s="14"/>
    </row>
    <row r="37132" spans="7:7">
      <c r="G37132" s="14"/>
    </row>
    <row r="37133" spans="7:7">
      <c r="G37133" s="14"/>
    </row>
    <row r="37134" spans="7:7">
      <c r="G37134" s="14"/>
    </row>
    <row r="37135" spans="7:7">
      <c r="G37135" s="14"/>
    </row>
    <row r="37136" spans="7:7">
      <c r="G37136" s="14"/>
    </row>
    <row r="37137" spans="7:7">
      <c r="G37137" s="14"/>
    </row>
    <row r="37138" spans="7:7">
      <c r="G37138" s="14"/>
    </row>
    <row r="37139" spans="7:7">
      <c r="G37139" s="14"/>
    </row>
    <row r="37140" spans="7:7">
      <c r="G37140" s="14"/>
    </row>
    <row r="37141" spans="7:7">
      <c r="G37141" s="14"/>
    </row>
    <row r="37142" spans="7:7">
      <c r="G37142" s="14"/>
    </row>
    <row r="37143" spans="7:7">
      <c r="G37143" s="14"/>
    </row>
    <row r="37144" spans="7:7">
      <c r="G37144" s="14"/>
    </row>
    <row r="37145" spans="7:7">
      <c r="G37145" s="14"/>
    </row>
    <row r="37146" spans="7:7">
      <c r="G37146" s="14"/>
    </row>
    <row r="37147" spans="7:7">
      <c r="G37147" s="14"/>
    </row>
    <row r="37148" spans="7:7">
      <c r="G37148" s="14"/>
    </row>
    <row r="37149" spans="7:7">
      <c r="G37149" s="14"/>
    </row>
    <row r="37150" spans="7:7">
      <c r="G37150" s="14"/>
    </row>
    <row r="37151" spans="7:7">
      <c r="G37151" s="14"/>
    </row>
    <row r="37152" spans="7:7">
      <c r="G37152" s="14"/>
    </row>
    <row r="37153" spans="7:7">
      <c r="G37153" s="14"/>
    </row>
    <row r="37154" spans="7:7">
      <c r="G37154" s="14"/>
    </row>
    <row r="37155" spans="7:7">
      <c r="G37155" s="14"/>
    </row>
    <row r="37156" spans="7:7">
      <c r="G37156" s="14"/>
    </row>
    <row r="37157" spans="7:7">
      <c r="G37157" s="14"/>
    </row>
    <row r="37158" spans="7:7">
      <c r="G37158" s="14"/>
    </row>
    <row r="37159" spans="7:7">
      <c r="G37159" s="14"/>
    </row>
    <row r="37160" spans="7:7">
      <c r="G37160" s="14"/>
    </row>
    <row r="37161" spans="7:7">
      <c r="G37161" s="14"/>
    </row>
    <row r="37162" spans="7:7">
      <c r="G37162" s="14"/>
    </row>
    <row r="37163" spans="7:7">
      <c r="G37163" s="14"/>
    </row>
    <row r="37164" spans="7:7">
      <c r="G37164" s="14"/>
    </row>
    <row r="37165" spans="7:7">
      <c r="G37165" s="14"/>
    </row>
    <row r="37166" spans="7:7">
      <c r="G37166" s="14"/>
    </row>
    <row r="37167" spans="7:7">
      <c r="G37167" s="14"/>
    </row>
    <row r="37168" spans="7:7">
      <c r="G37168" s="14"/>
    </row>
    <row r="37169" spans="7:7">
      <c r="G37169" s="14"/>
    </row>
    <row r="37170" spans="7:7">
      <c r="G37170" s="14"/>
    </row>
    <row r="37171" spans="7:7">
      <c r="G37171" s="14"/>
    </row>
    <row r="37172" spans="7:7">
      <c r="G37172" s="14"/>
    </row>
    <row r="37173" spans="7:7">
      <c r="G37173" s="14"/>
    </row>
    <row r="37174" spans="7:7">
      <c r="G37174" s="14"/>
    </row>
    <row r="37175" spans="7:7">
      <c r="G37175" s="14"/>
    </row>
    <row r="37176" spans="7:7">
      <c r="G37176" s="14"/>
    </row>
    <row r="37177" spans="7:7">
      <c r="G37177" s="14"/>
    </row>
    <row r="37178" spans="7:7">
      <c r="G37178" s="14"/>
    </row>
    <row r="37179" spans="7:7">
      <c r="G37179" s="14"/>
    </row>
    <row r="37180" spans="7:7">
      <c r="G37180" s="14"/>
    </row>
    <row r="37181" spans="7:7">
      <c r="G37181" s="14"/>
    </row>
    <row r="37182" spans="7:7">
      <c r="G37182" s="14"/>
    </row>
    <row r="37183" spans="7:7">
      <c r="G37183" s="14"/>
    </row>
    <row r="37184" spans="7:7">
      <c r="G37184" s="14"/>
    </row>
    <row r="37185" spans="7:7">
      <c r="G37185" s="14"/>
    </row>
    <row r="37186" spans="7:7">
      <c r="G37186" s="14"/>
    </row>
    <row r="37187" spans="7:7">
      <c r="G37187" s="14"/>
    </row>
    <row r="37188" spans="7:7">
      <c r="G37188" s="14"/>
    </row>
    <row r="37189" spans="7:7">
      <c r="G37189" s="14"/>
    </row>
    <row r="37190" spans="7:7">
      <c r="G37190" s="14"/>
    </row>
    <row r="37191" spans="7:7">
      <c r="G37191" s="14"/>
    </row>
    <row r="37192" spans="7:7">
      <c r="G37192" s="14"/>
    </row>
    <row r="37193" spans="7:7">
      <c r="G37193" s="14"/>
    </row>
    <row r="37194" spans="7:7">
      <c r="G37194" s="14"/>
    </row>
    <row r="37195" spans="7:7">
      <c r="G37195" s="14"/>
    </row>
    <row r="37196" spans="7:7">
      <c r="G37196" s="14"/>
    </row>
    <row r="37197" spans="7:7">
      <c r="G37197" s="14"/>
    </row>
    <row r="37198" spans="7:7">
      <c r="G37198" s="14"/>
    </row>
    <row r="37199" spans="7:7">
      <c r="G37199" s="14"/>
    </row>
    <row r="37200" spans="7:7">
      <c r="G37200" s="14"/>
    </row>
    <row r="37201" spans="7:7">
      <c r="G37201" s="14"/>
    </row>
    <row r="37202" spans="7:7">
      <c r="G37202" s="14"/>
    </row>
    <row r="37203" spans="7:7">
      <c r="G37203" s="14"/>
    </row>
    <row r="37204" spans="7:7">
      <c r="G37204" s="14"/>
    </row>
    <row r="37205" spans="7:7">
      <c r="G37205" s="14"/>
    </row>
    <row r="37206" spans="7:7">
      <c r="G37206" s="14"/>
    </row>
    <row r="37207" spans="7:7">
      <c r="G37207" s="14"/>
    </row>
    <row r="37208" spans="7:7">
      <c r="G37208" s="14"/>
    </row>
    <row r="37209" spans="7:7">
      <c r="G37209" s="14"/>
    </row>
    <row r="37210" spans="7:7">
      <c r="G37210" s="14"/>
    </row>
    <row r="37211" spans="7:7">
      <c r="G37211" s="14"/>
    </row>
    <row r="37212" spans="7:7">
      <c r="G37212" s="14"/>
    </row>
    <row r="37213" spans="7:7">
      <c r="G37213" s="14"/>
    </row>
    <row r="37214" spans="7:7">
      <c r="G37214" s="14"/>
    </row>
    <row r="37215" spans="7:7">
      <c r="G37215" s="14"/>
    </row>
    <row r="37216" spans="7:7">
      <c r="G37216" s="14"/>
    </row>
    <row r="37217" spans="7:7">
      <c r="G37217" s="14"/>
    </row>
    <row r="37218" spans="7:7">
      <c r="G37218" s="14"/>
    </row>
    <row r="37219" spans="7:7">
      <c r="G37219" s="14"/>
    </row>
    <row r="37220" spans="7:7">
      <c r="G37220" s="14"/>
    </row>
    <row r="37221" spans="7:7">
      <c r="G37221" s="14"/>
    </row>
    <row r="37222" spans="7:7">
      <c r="G37222" s="14"/>
    </row>
    <row r="37223" spans="7:7">
      <c r="G37223" s="14"/>
    </row>
    <row r="37224" spans="7:7">
      <c r="G37224" s="14"/>
    </row>
    <row r="37225" spans="7:7">
      <c r="G37225" s="14"/>
    </row>
    <row r="37226" spans="7:7">
      <c r="G37226" s="14"/>
    </row>
    <row r="37227" spans="7:7">
      <c r="G37227" s="14"/>
    </row>
    <row r="37228" spans="7:7">
      <c r="G37228" s="14"/>
    </row>
    <row r="37229" spans="7:7">
      <c r="G37229" s="14"/>
    </row>
    <row r="37230" spans="7:7">
      <c r="G37230" s="14"/>
    </row>
    <row r="37231" spans="7:7">
      <c r="G37231" s="14"/>
    </row>
    <row r="37232" spans="7:7">
      <c r="G37232" s="14"/>
    </row>
    <row r="37233" spans="7:7">
      <c r="G37233" s="14"/>
    </row>
    <row r="37234" spans="7:7">
      <c r="G37234" s="14"/>
    </row>
    <row r="37235" spans="7:7">
      <c r="G37235" s="14"/>
    </row>
    <row r="37236" spans="7:7">
      <c r="G37236" s="14"/>
    </row>
    <row r="37237" spans="7:7">
      <c r="G37237" s="14"/>
    </row>
    <row r="37238" spans="7:7">
      <c r="G37238" s="14"/>
    </row>
    <row r="37239" spans="7:7">
      <c r="G37239" s="14"/>
    </row>
    <row r="37240" spans="7:7">
      <c r="G37240" s="14"/>
    </row>
    <row r="37241" spans="7:7">
      <c r="G37241" s="14"/>
    </row>
    <row r="37242" spans="7:7">
      <c r="G37242" s="14"/>
    </row>
    <row r="37243" spans="7:7">
      <c r="G37243" s="14"/>
    </row>
    <row r="37244" spans="7:7">
      <c r="G37244" s="14"/>
    </row>
    <row r="37245" spans="7:7">
      <c r="G37245" s="14"/>
    </row>
    <row r="37246" spans="7:7">
      <c r="G37246" s="14"/>
    </row>
    <row r="37247" spans="7:7">
      <c r="G37247" s="14"/>
    </row>
    <row r="37248" spans="7:7">
      <c r="G37248" s="14"/>
    </row>
    <row r="37249" spans="7:7">
      <c r="G37249" s="14"/>
    </row>
    <row r="37250" spans="7:7">
      <c r="G37250" s="14"/>
    </row>
    <row r="37251" spans="7:7">
      <c r="G37251" s="14"/>
    </row>
    <row r="37252" spans="7:7">
      <c r="G37252" s="14"/>
    </row>
    <row r="37253" spans="7:7">
      <c r="G37253" s="14"/>
    </row>
    <row r="37254" spans="7:7">
      <c r="G37254" s="14"/>
    </row>
    <row r="37255" spans="7:7">
      <c r="G37255" s="14"/>
    </row>
    <row r="37256" spans="7:7">
      <c r="G37256" s="14"/>
    </row>
    <row r="37257" spans="7:7">
      <c r="G37257" s="14"/>
    </row>
    <row r="37258" spans="7:7">
      <c r="G37258" s="14"/>
    </row>
    <row r="37259" spans="7:7">
      <c r="G37259" s="14"/>
    </row>
    <row r="37260" spans="7:7">
      <c r="G37260" s="14"/>
    </row>
    <row r="37261" spans="7:7">
      <c r="G37261" s="14"/>
    </row>
    <row r="37262" spans="7:7">
      <c r="G37262" s="14"/>
    </row>
    <row r="37263" spans="7:7">
      <c r="G37263" s="14"/>
    </row>
    <row r="37264" spans="7:7">
      <c r="G37264" s="14"/>
    </row>
    <row r="37265" spans="7:7">
      <c r="G37265" s="14"/>
    </row>
    <row r="37266" spans="7:7">
      <c r="G37266" s="14"/>
    </row>
    <row r="37267" spans="7:7">
      <c r="G37267" s="14"/>
    </row>
    <row r="37268" spans="7:7">
      <c r="G37268" s="14"/>
    </row>
    <row r="37269" spans="7:7">
      <c r="G37269" s="14"/>
    </row>
    <row r="37270" spans="7:7">
      <c r="G37270" s="14"/>
    </row>
    <row r="37271" spans="7:7">
      <c r="G37271" s="14"/>
    </row>
    <row r="37272" spans="7:7">
      <c r="G37272" s="14"/>
    </row>
    <row r="37273" spans="7:7">
      <c r="G37273" s="14"/>
    </row>
    <row r="37274" spans="7:7">
      <c r="G37274" s="14"/>
    </row>
    <row r="37275" spans="7:7">
      <c r="G37275" s="14"/>
    </row>
    <row r="37276" spans="7:7">
      <c r="G37276" s="14"/>
    </row>
    <row r="37277" spans="7:7">
      <c r="G37277" s="14"/>
    </row>
    <row r="37278" spans="7:7">
      <c r="G37278" s="14"/>
    </row>
    <row r="37279" spans="7:7">
      <c r="G37279" s="14"/>
    </row>
    <row r="37280" spans="7:7">
      <c r="G37280" s="14"/>
    </row>
    <row r="37281" spans="7:7">
      <c r="G37281" s="14"/>
    </row>
    <row r="37282" spans="7:7">
      <c r="G37282" s="14"/>
    </row>
    <row r="37283" spans="7:7">
      <c r="G37283" s="14"/>
    </row>
    <row r="37284" spans="7:7">
      <c r="G37284" s="14"/>
    </row>
    <row r="37285" spans="7:7">
      <c r="G37285" s="14"/>
    </row>
    <row r="37286" spans="7:7">
      <c r="G37286" s="14"/>
    </row>
    <row r="37287" spans="7:7">
      <c r="G37287" s="14"/>
    </row>
    <row r="37288" spans="7:7">
      <c r="G37288" s="14"/>
    </row>
    <row r="37289" spans="7:7">
      <c r="G37289" s="14"/>
    </row>
    <row r="37290" spans="7:7">
      <c r="G37290" s="14"/>
    </row>
    <row r="37291" spans="7:7">
      <c r="G37291" s="14"/>
    </row>
    <row r="37292" spans="7:7">
      <c r="G37292" s="14"/>
    </row>
    <row r="37293" spans="7:7">
      <c r="G37293" s="14"/>
    </row>
    <row r="37294" spans="7:7">
      <c r="G37294" s="14"/>
    </row>
    <row r="37295" spans="7:7">
      <c r="G37295" s="14"/>
    </row>
    <row r="37296" spans="7:7">
      <c r="G37296" s="14"/>
    </row>
    <row r="37297" spans="7:7">
      <c r="G37297" s="14"/>
    </row>
    <row r="37298" spans="7:7">
      <c r="G37298" s="14"/>
    </row>
    <row r="37299" spans="7:7">
      <c r="G37299" s="14"/>
    </row>
    <row r="37300" spans="7:7">
      <c r="G37300" s="14"/>
    </row>
    <row r="37301" spans="7:7">
      <c r="G37301" s="14"/>
    </row>
    <row r="37302" spans="7:7">
      <c r="G37302" s="14"/>
    </row>
    <row r="37303" spans="7:7">
      <c r="G37303" s="14"/>
    </row>
    <row r="37304" spans="7:7">
      <c r="G37304" s="14"/>
    </row>
    <row r="37305" spans="7:7">
      <c r="G37305" s="14"/>
    </row>
    <row r="37306" spans="7:7">
      <c r="G37306" s="14"/>
    </row>
    <row r="37307" spans="7:7">
      <c r="G37307" s="14"/>
    </row>
    <row r="37308" spans="7:7">
      <c r="G37308" s="14"/>
    </row>
    <row r="37309" spans="7:7">
      <c r="G37309" s="14"/>
    </row>
    <row r="37310" spans="7:7">
      <c r="G37310" s="14"/>
    </row>
    <row r="37311" spans="7:7">
      <c r="G37311" s="14"/>
    </row>
    <row r="37312" spans="7:7">
      <c r="G37312" s="14"/>
    </row>
    <row r="37313" spans="7:7">
      <c r="G37313" s="14"/>
    </row>
    <row r="37314" spans="7:7">
      <c r="G37314" s="14"/>
    </row>
    <row r="37315" spans="7:7">
      <c r="G37315" s="14"/>
    </row>
    <row r="37316" spans="7:7">
      <c r="G37316" s="14"/>
    </row>
    <row r="37317" spans="7:7">
      <c r="G37317" s="14"/>
    </row>
    <row r="37318" spans="7:7">
      <c r="G37318" s="14"/>
    </row>
    <row r="37319" spans="7:7">
      <c r="G37319" s="14"/>
    </row>
    <row r="37320" spans="7:7">
      <c r="G37320" s="14"/>
    </row>
    <row r="37321" spans="7:7">
      <c r="G37321" s="14"/>
    </row>
    <row r="37322" spans="7:7">
      <c r="G37322" s="14"/>
    </row>
    <row r="37323" spans="7:7">
      <c r="G37323" s="14"/>
    </row>
    <row r="37324" spans="7:7">
      <c r="G37324" s="14"/>
    </row>
    <row r="37325" spans="7:7">
      <c r="G37325" s="14"/>
    </row>
    <row r="37326" spans="7:7">
      <c r="G37326" s="14"/>
    </row>
    <row r="37327" spans="7:7">
      <c r="G37327" s="14"/>
    </row>
    <row r="37328" spans="7:7">
      <c r="G37328" s="14"/>
    </row>
    <row r="37329" spans="7:7">
      <c r="G37329" s="14"/>
    </row>
    <row r="37330" spans="7:7">
      <c r="G37330" s="14"/>
    </row>
    <row r="37331" spans="7:7">
      <c r="G37331" s="14"/>
    </row>
    <row r="37332" spans="7:7">
      <c r="G37332" s="14"/>
    </row>
    <row r="37333" spans="7:7">
      <c r="G37333" s="14"/>
    </row>
    <row r="37334" spans="7:7">
      <c r="G37334" s="14"/>
    </row>
    <row r="37335" spans="7:7">
      <c r="G37335" s="14"/>
    </row>
    <row r="37336" spans="7:7">
      <c r="G37336" s="14"/>
    </row>
    <row r="37337" spans="7:7">
      <c r="G37337" s="14"/>
    </row>
    <row r="37338" spans="7:7">
      <c r="G37338" s="14"/>
    </row>
    <row r="37339" spans="7:7">
      <c r="G37339" s="14"/>
    </row>
    <row r="37340" spans="7:7">
      <c r="G37340" s="14"/>
    </row>
    <row r="37341" spans="7:7">
      <c r="G37341" s="14"/>
    </row>
    <row r="37342" spans="7:7">
      <c r="G37342" s="14"/>
    </row>
    <row r="37343" spans="7:7">
      <c r="G37343" s="14"/>
    </row>
    <row r="37344" spans="7:7">
      <c r="G37344" s="14"/>
    </row>
    <row r="37345" spans="7:7">
      <c r="G37345" s="14"/>
    </row>
    <row r="37346" spans="7:7">
      <c r="G37346" s="14"/>
    </row>
    <row r="37347" spans="7:7">
      <c r="G37347" s="14"/>
    </row>
    <row r="37348" spans="7:7">
      <c r="G37348" s="14"/>
    </row>
    <row r="37349" spans="7:7">
      <c r="G37349" s="14"/>
    </row>
    <row r="37350" spans="7:7">
      <c r="G37350" s="14"/>
    </row>
    <row r="37351" spans="7:7">
      <c r="G37351" s="14"/>
    </row>
    <row r="37352" spans="7:7">
      <c r="G37352" s="14"/>
    </row>
    <row r="37353" spans="7:7">
      <c r="G37353" s="14"/>
    </row>
    <row r="37354" spans="7:7">
      <c r="G37354" s="14"/>
    </row>
    <row r="37355" spans="7:7">
      <c r="G37355" s="14"/>
    </row>
    <row r="37356" spans="7:7">
      <c r="G37356" s="14"/>
    </row>
    <row r="37357" spans="7:7">
      <c r="G37357" s="14"/>
    </row>
    <row r="37358" spans="7:7">
      <c r="G37358" s="14"/>
    </row>
    <row r="37359" spans="7:7">
      <c r="G37359" s="14"/>
    </row>
    <row r="37360" spans="7:7">
      <c r="G37360" s="14"/>
    </row>
    <row r="37361" spans="7:7">
      <c r="G37361" s="14"/>
    </row>
    <row r="37362" spans="7:7">
      <c r="G37362" s="14"/>
    </row>
    <row r="37363" spans="7:7">
      <c r="G37363" s="14"/>
    </row>
    <row r="37364" spans="7:7">
      <c r="G37364" s="14"/>
    </row>
    <row r="37365" spans="7:7">
      <c r="G37365" s="14"/>
    </row>
    <row r="37366" spans="7:7">
      <c r="G37366" s="14"/>
    </row>
    <row r="37367" spans="7:7">
      <c r="G37367" s="14"/>
    </row>
    <row r="37368" spans="7:7">
      <c r="G37368" s="14"/>
    </row>
    <row r="37369" spans="7:7">
      <c r="G37369" s="14"/>
    </row>
    <row r="37370" spans="7:7">
      <c r="G37370" s="14"/>
    </row>
    <row r="37371" spans="7:7">
      <c r="G37371" s="14"/>
    </row>
    <row r="37372" spans="7:7">
      <c r="G37372" s="14"/>
    </row>
    <row r="37373" spans="7:7">
      <c r="G37373" s="14"/>
    </row>
    <row r="37374" spans="7:7">
      <c r="G37374" s="14"/>
    </row>
    <row r="37375" spans="7:7">
      <c r="G37375" s="14"/>
    </row>
    <row r="37376" spans="7:7">
      <c r="G37376" s="14"/>
    </row>
    <row r="37377" spans="7:7">
      <c r="G37377" s="14"/>
    </row>
    <row r="37378" spans="7:7">
      <c r="G37378" s="14"/>
    </row>
    <row r="37379" spans="7:7">
      <c r="G37379" s="14"/>
    </row>
    <row r="37380" spans="7:7">
      <c r="G37380" s="14"/>
    </row>
    <row r="37381" spans="7:7">
      <c r="G37381" s="14"/>
    </row>
    <row r="37382" spans="7:7">
      <c r="G37382" s="14"/>
    </row>
    <row r="37383" spans="7:7">
      <c r="G37383" s="14"/>
    </row>
    <row r="37384" spans="7:7">
      <c r="G37384" s="14"/>
    </row>
    <row r="37385" spans="7:7">
      <c r="G37385" s="14"/>
    </row>
    <row r="37386" spans="7:7">
      <c r="G37386" s="14"/>
    </row>
    <row r="37387" spans="7:7">
      <c r="G37387" s="14"/>
    </row>
    <row r="37388" spans="7:7">
      <c r="G37388" s="14"/>
    </row>
    <row r="37389" spans="7:7">
      <c r="G37389" s="14"/>
    </row>
    <row r="37390" spans="7:7">
      <c r="G37390" s="14"/>
    </row>
    <row r="37391" spans="7:7">
      <c r="G37391" s="14"/>
    </row>
    <row r="37392" spans="7:7">
      <c r="G37392" s="14"/>
    </row>
    <row r="37393" spans="7:7">
      <c r="G37393" s="14"/>
    </row>
    <row r="37394" spans="7:7">
      <c r="G37394" s="14"/>
    </row>
    <row r="37395" spans="7:7">
      <c r="G37395" s="14"/>
    </row>
    <row r="37396" spans="7:7">
      <c r="G37396" s="14"/>
    </row>
    <row r="37397" spans="7:7">
      <c r="G37397" s="14"/>
    </row>
    <row r="37398" spans="7:7">
      <c r="G37398" s="14"/>
    </row>
    <row r="37399" spans="7:7">
      <c r="G37399" s="14"/>
    </row>
    <row r="37400" spans="7:7">
      <c r="G37400" s="14"/>
    </row>
    <row r="37401" spans="7:7">
      <c r="G37401" s="14"/>
    </row>
    <row r="37402" spans="7:7">
      <c r="G37402" s="14"/>
    </row>
    <row r="37403" spans="7:7">
      <c r="G37403" s="14"/>
    </row>
    <row r="37404" spans="7:7">
      <c r="G37404" s="14"/>
    </row>
    <row r="37405" spans="7:7">
      <c r="G37405" s="14"/>
    </row>
    <row r="37406" spans="7:7">
      <c r="G37406" s="14"/>
    </row>
    <row r="37407" spans="7:7">
      <c r="G37407" s="14"/>
    </row>
    <row r="37408" spans="7:7">
      <c r="G37408" s="14"/>
    </row>
    <row r="37409" spans="7:7">
      <c r="G37409" s="14"/>
    </row>
    <row r="37410" spans="7:7">
      <c r="G37410" s="14"/>
    </row>
    <row r="37411" spans="7:7">
      <c r="G37411" s="14"/>
    </row>
    <row r="37412" spans="7:7">
      <c r="G37412" s="14"/>
    </row>
    <row r="37413" spans="7:7">
      <c r="G37413" s="14"/>
    </row>
    <row r="37414" spans="7:7">
      <c r="G37414" s="14"/>
    </row>
    <row r="37415" spans="7:7">
      <c r="G37415" s="14"/>
    </row>
    <row r="37416" spans="7:7">
      <c r="G37416" s="14"/>
    </row>
    <row r="37417" spans="7:7">
      <c r="G37417" s="14"/>
    </row>
    <row r="37418" spans="7:7">
      <c r="G37418" s="14"/>
    </row>
    <row r="37419" spans="7:7">
      <c r="G37419" s="14"/>
    </row>
    <row r="37420" spans="7:7">
      <c r="G37420" s="14"/>
    </row>
    <row r="37421" spans="7:7">
      <c r="G37421" s="14"/>
    </row>
    <row r="37422" spans="7:7">
      <c r="G37422" s="14"/>
    </row>
    <row r="37423" spans="7:7">
      <c r="G37423" s="14"/>
    </row>
    <row r="37424" spans="7:7">
      <c r="G37424" s="14"/>
    </row>
    <row r="37425" spans="7:7">
      <c r="G37425" s="14"/>
    </row>
    <row r="37426" spans="7:7">
      <c r="G37426" s="14"/>
    </row>
    <row r="37427" spans="7:7">
      <c r="G37427" s="14"/>
    </row>
    <row r="37428" spans="7:7">
      <c r="G37428" s="14"/>
    </row>
    <row r="37429" spans="7:7">
      <c r="G37429" s="14"/>
    </row>
    <row r="37430" spans="7:7">
      <c r="G37430" s="14"/>
    </row>
    <row r="37431" spans="7:7">
      <c r="G37431" s="14"/>
    </row>
    <row r="37432" spans="7:7">
      <c r="G37432" s="14"/>
    </row>
    <row r="37433" spans="7:7">
      <c r="G37433" s="14"/>
    </row>
    <row r="37434" spans="7:7">
      <c r="G37434" s="14"/>
    </row>
    <row r="37435" spans="7:7">
      <c r="G37435" s="14"/>
    </row>
    <row r="37436" spans="7:7">
      <c r="G37436" s="14"/>
    </row>
    <row r="37437" spans="7:7">
      <c r="G37437" s="14"/>
    </row>
    <row r="37438" spans="7:7">
      <c r="G37438" s="14"/>
    </row>
    <row r="37439" spans="7:7">
      <c r="G37439" s="14"/>
    </row>
    <row r="37440" spans="7:7">
      <c r="G37440" s="14"/>
    </row>
    <row r="37441" spans="7:7">
      <c r="G37441" s="14"/>
    </row>
    <row r="37442" spans="7:7">
      <c r="G37442" s="14"/>
    </row>
    <row r="37443" spans="7:7">
      <c r="G37443" s="14"/>
    </row>
    <row r="37444" spans="7:7">
      <c r="G37444" s="14"/>
    </row>
    <row r="37445" spans="7:7">
      <c r="G37445" s="14"/>
    </row>
    <row r="37446" spans="7:7">
      <c r="G37446" s="14"/>
    </row>
    <row r="37447" spans="7:7">
      <c r="G37447" s="14"/>
    </row>
    <row r="37448" spans="7:7">
      <c r="G37448" s="14"/>
    </row>
    <row r="37449" spans="7:7">
      <c r="G37449" s="14"/>
    </row>
    <row r="37450" spans="7:7">
      <c r="G37450" s="14"/>
    </row>
    <row r="37451" spans="7:7">
      <c r="G37451" s="14"/>
    </row>
    <row r="37452" spans="7:7">
      <c r="G37452" s="14"/>
    </row>
    <row r="37453" spans="7:7">
      <c r="G37453" s="14"/>
    </row>
    <row r="37454" spans="7:7">
      <c r="G37454" s="14"/>
    </row>
    <row r="37455" spans="7:7">
      <c r="G37455" s="14"/>
    </row>
    <row r="37456" spans="7:7">
      <c r="G37456" s="14"/>
    </row>
    <row r="37457" spans="7:7">
      <c r="G37457" s="14"/>
    </row>
    <row r="37458" spans="7:7">
      <c r="G37458" s="14"/>
    </row>
    <row r="37459" spans="7:7">
      <c r="G37459" s="14"/>
    </row>
    <row r="37460" spans="7:7">
      <c r="G37460" s="14"/>
    </row>
    <row r="37461" spans="7:7">
      <c r="G37461" s="14"/>
    </row>
    <row r="37462" spans="7:7">
      <c r="G37462" s="14"/>
    </row>
    <row r="37463" spans="7:7">
      <c r="G37463" s="14"/>
    </row>
    <row r="37464" spans="7:7">
      <c r="G37464" s="14"/>
    </row>
    <row r="37465" spans="7:7">
      <c r="G37465" s="14"/>
    </row>
    <row r="37466" spans="7:7">
      <c r="G37466" s="14"/>
    </row>
    <row r="37467" spans="7:7">
      <c r="G37467" s="14"/>
    </row>
    <row r="37468" spans="7:7">
      <c r="G37468" s="14"/>
    </row>
    <row r="37469" spans="7:7">
      <c r="G37469" s="14"/>
    </row>
    <row r="37470" spans="7:7">
      <c r="G37470" s="14"/>
    </row>
    <row r="37471" spans="7:7">
      <c r="G37471" s="14"/>
    </row>
    <row r="37472" spans="7:7">
      <c r="G37472" s="14"/>
    </row>
    <row r="37473" spans="7:7">
      <c r="G37473" s="14"/>
    </row>
    <row r="37474" spans="7:7">
      <c r="G37474" s="14"/>
    </row>
    <row r="37475" spans="7:7">
      <c r="G37475" s="14"/>
    </row>
    <row r="37476" spans="7:7">
      <c r="G37476" s="14"/>
    </row>
    <row r="37477" spans="7:7">
      <c r="G37477" s="14"/>
    </row>
    <row r="37478" spans="7:7">
      <c r="G37478" s="14"/>
    </row>
    <row r="37479" spans="7:7">
      <c r="G37479" s="14"/>
    </row>
    <row r="37480" spans="7:7">
      <c r="G37480" s="14"/>
    </row>
    <row r="37481" spans="7:7">
      <c r="G37481" s="14"/>
    </row>
    <row r="37482" spans="7:7">
      <c r="G37482" s="14"/>
    </row>
    <row r="37483" spans="7:7">
      <c r="G37483" s="14"/>
    </row>
    <row r="37484" spans="7:7">
      <c r="G37484" s="14"/>
    </row>
    <row r="37485" spans="7:7">
      <c r="G37485" s="14"/>
    </row>
    <row r="37486" spans="7:7">
      <c r="G37486" s="14"/>
    </row>
    <row r="37487" spans="7:7">
      <c r="G37487" s="14"/>
    </row>
    <row r="37488" spans="7:7">
      <c r="G37488" s="14"/>
    </row>
    <row r="37489" spans="7:7">
      <c r="G37489" s="14"/>
    </row>
    <row r="37490" spans="7:7">
      <c r="G37490" s="14"/>
    </row>
    <row r="37491" spans="7:7">
      <c r="G37491" s="14"/>
    </row>
    <row r="37492" spans="7:7">
      <c r="G37492" s="14"/>
    </row>
    <row r="37493" spans="7:7">
      <c r="G37493" s="14"/>
    </row>
    <row r="37494" spans="7:7">
      <c r="G37494" s="14"/>
    </row>
    <row r="37495" spans="7:7">
      <c r="G37495" s="14"/>
    </row>
    <row r="37496" spans="7:7">
      <c r="G37496" s="14"/>
    </row>
    <row r="37497" spans="7:7">
      <c r="G37497" s="14"/>
    </row>
    <row r="37498" spans="7:7">
      <c r="G37498" s="14"/>
    </row>
    <row r="37499" spans="7:7">
      <c r="G37499" s="14"/>
    </row>
    <row r="37500" spans="7:7">
      <c r="G37500" s="14"/>
    </row>
    <row r="37501" spans="7:7">
      <c r="G37501" s="14"/>
    </row>
    <row r="37502" spans="7:7">
      <c r="G37502" s="14"/>
    </row>
    <row r="37503" spans="7:7">
      <c r="G37503" s="14"/>
    </row>
    <row r="37504" spans="7:7">
      <c r="G37504" s="14"/>
    </row>
    <row r="37505" spans="7:7">
      <c r="G37505" s="14"/>
    </row>
    <row r="37506" spans="7:7">
      <c r="G37506" s="14"/>
    </row>
    <row r="37507" spans="7:7">
      <c r="G37507" s="14"/>
    </row>
    <row r="37508" spans="7:7">
      <c r="G37508" s="14"/>
    </row>
    <row r="37509" spans="7:7">
      <c r="G37509" s="14"/>
    </row>
    <row r="37510" spans="7:7">
      <c r="G37510" s="14"/>
    </row>
    <row r="37511" spans="7:7">
      <c r="G37511" s="14"/>
    </row>
    <row r="37512" spans="7:7">
      <c r="G37512" s="14"/>
    </row>
    <row r="37513" spans="7:7">
      <c r="G37513" s="14"/>
    </row>
    <row r="37514" spans="7:7">
      <c r="G37514" s="14"/>
    </row>
    <row r="37515" spans="7:7">
      <c r="G37515" s="14"/>
    </row>
    <row r="37516" spans="7:7">
      <c r="G37516" s="14"/>
    </row>
    <row r="37517" spans="7:7">
      <c r="G37517" s="14"/>
    </row>
    <row r="37518" spans="7:7">
      <c r="G37518" s="14"/>
    </row>
    <row r="37519" spans="7:7">
      <c r="G37519" s="14"/>
    </row>
    <row r="37520" spans="7:7">
      <c r="G37520" s="14"/>
    </row>
    <row r="37521" spans="7:7">
      <c r="G37521" s="14"/>
    </row>
    <row r="37522" spans="7:7">
      <c r="G37522" s="14"/>
    </row>
    <row r="37523" spans="7:7">
      <c r="G37523" s="14"/>
    </row>
    <row r="37524" spans="7:7">
      <c r="G37524" s="14"/>
    </row>
    <row r="37525" spans="7:7">
      <c r="G37525" s="14"/>
    </row>
    <row r="37526" spans="7:7">
      <c r="G37526" s="14"/>
    </row>
    <row r="37527" spans="7:7">
      <c r="G37527" s="14"/>
    </row>
    <row r="37528" spans="7:7">
      <c r="G37528" s="14"/>
    </row>
    <row r="37529" spans="7:7">
      <c r="G37529" s="14"/>
    </row>
    <row r="37530" spans="7:7">
      <c r="G37530" s="14"/>
    </row>
    <row r="37531" spans="7:7">
      <c r="G37531" s="14"/>
    </row>
    <row r="37532" spans="7:7">
      <c r="G37532" s="14"/>
    </row>
    <row r="37533" spans="7:7">
      <c r="G37533" s="14"/>
    </row>
    <row r="37534" spans="7:7">
      <c r="G37534" s="14"/>
    </row>
    <row r="37535" spans="7:7">
      <c r="G37535" s="14"/>
    </row>
    <row r="37536" spans="7:7">
      <c r="G37536" s="14"/>
    </row>
    <row r="37537" spans="7:7">
      <c r="G37537" s="14"/>
    </row>
    <row r="37538" spans="7:7">
      <c r="G37538" s="14"/>
    </row>
    <row r="37539" spans="7:7">
      <c r="G37539" s="14"/>
    </row>
    <row r="37540" spans="7:7">
      <c r="G37540" s="14"/>
    </row>
    <row r="37541" spans="7:7">
      <c r="G37541" s="14"/>
    </row>
    <row r="37542" spans="7:7">
      <c r="G37542" s="14"/>
    </row>
    <row r="37543" spans="7:7">
      <c r="G37543" s="14"/>
    </row>
    <row r="37544" spans="7:7">
      <c r="G37544" s="14"/>
    </row>
    <row r="37545" spans="7:7">
      <c r="G37545" s="14"/>
    </row>
    <row r="37546" spans="7:7">
      <c r="G37546" s="14"/>
    </row>
    <row r="37547" spans="7:7">
      <c r="G37547" s="14"/>
    </row>
    <row r="37548" spans="7:7">
      <c r="G37548" s="14"/>
    </row>
    <row r="37549" spans="7:7">
      <c r="G37549" s="14"/>
    </row>
    <row r="37550" spans="7:7">
      <c r="G37550" s="14"/>
    </row>
    <row r="37551" spans="7:7">
      <c r="G37551" s="14"/>
    </row>
    <row r="37552" spans="7:7">
      <c r="G37552" s="14"/>
    </row>
    <row r="37553" spans="7:7">
      <c r="G37553" s="14"/>
    </row>
    <row r="37554" spans="7:7">
      <c r="G37554" s="14"/>
    </row>
    <row r="37555" spans="7:7">
      <c r="G37555" s="14"/>
    </row>
    <row r="37556" spans="7:7">
      <c r="G37556" s="14"/>
    </row>
    <row r="37557" spans="7:7">
      <c r="G37557" s="14"/>
    </row>
    <row r="37558" spans="7:7">
      <c r="G37558" s="14"/>
    </row>
    <row r="37559" spans="7:7">
      <c r="G37559" s="14"/>
    </row>
    <row r="37560" spans="7:7">
      <c r="G37560" s="14"/>
    </row>
    <row r="37561" spans="7:7">
      <c r="G37561" s="14"/>
    </row>
    <row r="37562" spans="7:7">
      <c r="G37562" s="14"/>
    </row>
    <row r="37563" spans="7:7">
      <c r="G37563" s="14"/>
    </row>
    <row r="37564" spans="7:7">
      <c r="G37564" s="14"/>
    </row>
    <row r="37565" spans="7:7">
      <c r="G37565" s="14"/>
    </row>
    <row r="37566" spans="7:7">
      <c r="G37566" s="14"/>
    </row>
    <row r="37567" spans="7:7">
      <c r="G37567" s="14"/>
    </row>
    <row r="37568" spans="7:7">
      <c r="G37568" s="14"/>
    </row>
    <row r="37569" spans="7:7">
      <c r="G37569" s="14"/>
    </row>
    <row r="37570" spans="7:7">
      <c r="G37570" s="14"/>
    </row>
    <row r="37571" spans="7:7">
      <c r="G37571" s="14"/>
    </row>
    <row r="37572" spans="7:7">
      <c r="G37572" s="14"/>
    </row>
    <row r="37573" spans="7:7">
      <c r="G37573" s="14"/>
    </row>
    <row r="37574" spans="7:7">
      <c r="G37574" s="14"/>
    </row>
    <row r="37575" spans="7:7">
      <c r="G37575" s="14"/>
    </row>
    <row r="37576" spans="7:7">
      <c r="G37576" s="14"/>
    </row>
    <row r="37577" spans="7:7">
      <c r="G37577" s="14"/>
    </row>
    <row r="37578" spans="7:7">
      <c r="G37578" s="14"/>
    </row>
    <row r="37579" spans="7:7">
      <c r="G37579" s="14"/>
    </row>
    <row r="37580" spans="7:7">
      <c r="G37580" s="14"/>
    </row>
    <row r="37581" spans="7:7">
      <c r="G37581" s="14"/>
    </row>
    <row r="37582" spans="7:7">
      <c r="G37582" s="14"/>
    </row>
    <row r="37583" spans="7:7">
      <c r="G37583" s="14"/>
    </row>
    <row r="37584" spans="7:7">
      <c r="G37584" s="14"/>
    </row>
    <row r="37585" spans="7:7">
      <c r="G37585" s="14"/>
    </row>
    <row r="37586" spans="7:7">
      <c r="G37586" s="14"/>
    </row>
    <row r="37587" spans="7:7">
      <c r="G37587" s="14"/>
    </row>
    <row r="37588" spans="7:7">
      <c r="G37588" s="14"/>
    </row>
    <row r="37589" spans="7:7">
      <c r="G37589" s="14"/>
    </row>
    <row r="37590" spans="7:7">
      <c r="G37590" s="14"/>
    </row>
    <row r="37591" spans="7:7">
      <c r="G37591" s="14"/>
    </row>
    <row r="37592" spans="7:7">
      <c r="G37592" s="14"/>
    </row>
    <row r="37593" spans="7:7">
      <c r="G37593" s="14"/>
    </row>
    <row r="37594" spans="7:7">
      <c r="G37594" s="14"/>
    </row>
    <row r="37595" spans="7:7">
      <c r="G37595" s="14"/>
    </row>
    <row r="37596" spans="7:7">
      <c r="G37596" s="14"/>
    </row>
    <row r="37597" spans="7:7">
      <c r="G37597" s="14"/>
    </row>
    <row r="37598" spans="7:7">
      <c r="G37598" s="14"/>
    </row>
    <row r="37599" spans="7:7">
      <c r="G37599" s="14"/>
    </row>
    <row r="37600" spans="7:7">
      <c r="G37600" s="14"/>
    </row>
    <row r="37601" spans="7:7">
      <c r="G37601" s="14"/>
    </row>
    <row r="37602" spans="7:7">
      <c r="G37602" s="14"/>
    </row>
    <row r="37603" spans="7:7">
      <c r="G37603" s="14"/>
    </row>
    <row r="37604" spans="7:7">
      <c r="G37604" s="14"/>
    </row>
    <row r="37605" spans="7:7">
      <c r="G37605" s="14"/>
    </row>
    <row r="37606" spans="7:7">
      <c r="G37606" s="14"/>
    </row>
    <row r="37607" spans="7:7">
      <c r="G37607" s="14"/>
    </row>
    <row r="37608" spans="7:7">
      <c r="G37608" s="14"/>
    </row>
    <row r="37609" spans="7:7">
      <c r="G37609" s="14"/>
    </row>
    <row r="37610" spans="7:7">
      <c r="G37610" s="14"/>
    </row>
    <row r="37611" spans="7:7">
      <c r="G37611" s="14"/>
    </row>
    <row r="37612" spans="7:7">
      <c r="G37612" s="14"/>
    </row>
    <row r="37613" spans="7:7">
      <c r="G37613" s="14"/>
    </row>
    <row r="37614" spans="7:7">
      <c r="G37614" s="14"/>
    </row>
    <row r="37615" spans="7:7">
      <c r="G37615" s="14"/>
    </row>
    <row r="37616" spans="7:7">
      <c r="G37616" s="14"/>
    </row>
    <row r="37617" spans="7:7">
      <c r="G37617" s="14"/>
    </row>
    <row r="37618" spans="7:7">
      <c r="G37618" s="14"/>
    </row>
    <row r="37619" spans="7:7">
      <c r="G37619" s="14"/>
    </row>
    <row r="37620" spans="7:7">
      <c r="G37620" s="14"/>
    </row>
    <row r="37621" spans="7:7">
      <c r="G37621" s="14"/>
    </row>
    <row r="37622" spans="7:7">
      <c r="G37622" s="14"/>
    </row>
    <row r="37623" spans="7:7">
      <c r="G37623" s="14"/>
    </row>
    <row r="37624" spans="7:7">
      <c r="G37624" s="14"/>
    </row>
    <row r="37625" spans="7:7">
      <c r="G37625" s="14"/>
    </row>
    <row r="37626" spans="7:7">
      <c r="G37626" s="14"/>
    </row>
    <row r="37627" spans="7:7">
      <c r="G37627" s="14"/>
    </row>
    <row r="37628" spans="7:7">
      <c r="G37628" s="14"/>
    </row>
    <row r="37629" spans="7:7">
      <c r="G37629" s="14"/>
    </row>
    <row r="37630" spans="7:7">
      <c r="G37630" s="14"/>
    </row>
    <row r="37631" spans="7:7">
      <c r="G37631" s="14"/>
    </row>
    <row r="37632" spans="7:7">
      <c r="G37632" s="14"/>
    </row>
    <row r="37633" spans="7:7">
      <c r="G37633" s="14"/>
    </row>
    <row r="37634" spans="7:7">
      <c r="G37634" s="14"/>
    </row>
    <row r="37635" spans="7:7">
      <c r="G37635" s="14"/>
    </row>
    <row r="37636" spans="7:7">
      <c r="G37636" s="14"/>
    </row>
    <row r="37637" spans="7:7">
      <c r="G37637" s="14"/>
    </row>
    <row r="37638" spans="7:7">
      <c r="G37638" s="14"/>
    </row>
    <row r="37639" spans="7:7">
      <c r="G37639" s="14"/>
    </row>
    <row r="37640" spans="7:7">
      <c r="G37640" s="14"/>
    </row>
    <row r="37641" spans="7:7">
      <c r="G37641" s="14"/>
    </row>
    <row r="37642" spans="7:7">
      <c r="G37642" s="14"/>
    </row>
    <row r="37643" spans="7:7">
      <c r="G37643" s="14"/>
    </row>
    <row r="37644" spans="7:7">
      <c r="G37644" s="14"/>
    </row>
    <row r="37645" spans="7:7">
      <c r="G37645" s="14"/>
    </row>
    <row r="37646" spans="7:7">
      <c r="G37646" s="14"/>
    </row>
    <row r="37647" spans="7:7">
      <c r="G37647" s="14"/>
    </row>
    <row r="37648" spans="7:7">
      <c r="G37648" s="14"/>
    </row>
    <row r="37649" spans="7:7">
      <c r="G37649" s="14"/>
    </row>
    <row r="37650" spans="7:7">
      <c r="G37650" s="14"/>
    </row>
    <row r="37651" spans="7:7">
      <c r="G37651" s="14"/>
    </row>
    <row r="37652" spans="7:7">
      <c r="G37652" s="14"/>
    </row>
    <row r="37653" spans="7:7">
      <c r="G37653" s="14"/>
    </row>
    <row r="37654" spans="7:7">
      <c r="G37654" s="14"/>
    </row>
    <row r="37655" spans="7:7">
      <c r="G37655" s="14"/>
    </row>
    <row r="37656" spans="7:7">
      <c r="G37656" s="14"/>
    </row>
    <row r="37657" spans="7:7">
      <c r="G37657" s="14"/>
    </row>
    <row r="37658" spans="7:7">
      <c r="G37658" s="14"/>
    </row>
    <row r="37659" spans="7:7">
      <c r="G37659" s="14"/>
    </row>
    <row r="37660" spans="7:7">
      <c r="G37660" s="14"/>
    </row>
    <row r="37661" spans="7:7">
      <c r="G37661" s="14"/>
    </row>
    <row r="37662" spans="7:7">
      <c r="G37662" s="14"/>
    </row>
    <row r="37663" spans="7:7">
      <c r="G37663" s="14"/>
    </row>
    <row r="37664" spans="7:7">
      <c r="G37664" s="14"/>
    </row>
    <row r="37665" spans="7:7">
      <c r="G37665" s="14"/>
    </row>
    <row r="37666" spans="7:7">
      <c r="G37666" s="14"/>
    </row>
    <row r="37667" spans="7:7">
      <c r="G37667" s="14"/>
    </row>
    <row r="37668" spans="7:7">
      <c r="G37668" s="14"/>
    </row>
    <row r="37669" spans="7:7">
      <c r="G37669" s="14"/>
    </row>
    <row r="37670" spans="7:7">
      <c r="G37670" s="14"/>
    </row>
    <row r="37671" spans="7:7">
      <c r="G37671" s="14"/>
    </row>
    <row r="37672" spans="7:7">
      <c r="G37672" s="14"/>
    </row>
    <row r="37673" spans="7:7">
      <c r="G37673" s="14"/>
    </row>
    <row r="37674" spans="7:7">
      <c r="G37674" s="14"/>
    </row>
    <row r="37675" spans="7:7">
      <c r="G37675" s="14"/>
    </row>
    <row r="37676" spans="7:7">
      <c r="G37676" s="14"/>
    </row>
    <row r="37677" spans="7:7">
      <c r="G37677" s="14"/>
    </row>
    <row r="37678" spans="7:7">
      <c r="G37678" s="14"/>
    </row>
    <row r="37679" spans="7:7">
      <c r="G37679" s="14"/>
    </row>
    <row r="37680" spans="7:7">
      <c r="G37680" s="14"/>
    </row>
    <row r="37681" spans="7:7">
      <c r="G37681" s="14"/>
    </row>
    <row r="37682" spans="7:7">
      <c r="G37682" s="14"/>
    </row>
    <row r="37683" spans="7:7">
      <c r="G37683" s="14"/>
    </row>
    <row r="37684" spans="7:7">
      <c r="G37684" s="14"/>
    </row>
    <row r="37685" spans="7:7">
      <c r="G37685" s="14"/>
    </row>
    <row r="37686" spans="7:7">
      <c r="G37686" s="14"/>
    </row>
    <row r="37687" spans="7:7">
      <c r="G37687" s="14"/>
    </row>
    <row r="37688" spans="7:7">
      <c r="G37688" s="14"/>
    </row>
    <row r="37689" spans="7:7">
      <c r="G37689" s="14"/>
    </row>
    <row r="37690" spans="7:7">
      <c r="G37690" s="14"/>
    </row>
    <row r="37691" spans="7:7">
      <c r="G37691" s="14"/>
    </row>
    <row r="37692" spans="7:7">
      <c r="G37692" s="14"/>
    </row>
    <row r="37693" spans="7:7">
      <c r="G37693" s="14"/>
    </row>
    <row r="37694" spans="7:7">
      <c r="G37694" s="14"/>
    </row>
    <row r="37695" spans="7:7">
      <c r="G37695" s="14"/>
    </row>
    <row r="37696" spans="7:7">
      <c r="G37696" s="14"/>
    </row>
    <row r="37697" spans="7:7">
      <c r="G37697" s="14"/>
    </row>
    <row r="37698" spans="7:7">
      <c r="G37698" s="14"/>
    </row>
    <row r="37699" spans="7:7">
      <c r="G37699" s="14"/>
    </row>
    <row r="37700" spans="7:7">
      <c r="G37700" s="14"/>
    </row>
    <row r="37701" spans="7:7">
      <c r="G37701" s="14"/>
    </row>
    <row r="37702" spans="7:7">
      <c r="G37702" s="14"/>
    </row>
    <row r="37703" spans="7:7">
      <c r="G37703" s="14"/>
    </row>
    <row r="37704" spans="7:7">
      <c r="G37704" s="14"/>
    </row>
    <row r="37705" spans="7:7">
      <c r="G37705" s="14"/>
    </row>
    <row r="37706" spans="7:7">
      <c r="G37706" s="14"/>
    </row>
    <row r="37707" spans="7:7">
      <c r="G37707" s="14"/>
    </row>
    <row r="37708" spans="7:7">
      <c r="G37708" s="14"/>
    </row>
    <row r="37709" spans="7:7">
      <c r="G37709" s="14"/>
    </row>
    <row r="37710" spans="7:7">
      <c r="G37710" s="14"/>
    </row>
    <row r="37711" spans="7:7">
      <c r="G37711" s="14"/>
    </row>
    <row r="37712" spans="7:7">
      <c r="G37712" s="14"/>
    </row>
    <row r="37713" spans="7:7">
      <c r="G37713" s="14"/>
    </row>
    <row r="37714" spans="7:7">
      <c r="G37714" s="14"/>
    </row>
    <row r="37715" spans="7:7">
      <c r="G37715" s="14"/>
    </row>
    <row r="37716" spans="7:7">
      <c r="G37716" s="14"/>
    </row>
    <row r="37717" spans="7:7">
      <c r="G37717" s="14"/>
    </row>
    <row r="37718" spans="7:7">
      <c r="G37718" s="14"/>
    </row>
    <row r="37719" spans="7:7">
      <c r="G37719" s="14"/>
    </row>
    <row r="37720" spans="7:7">
      <c r="G37720" s="14"/>
    </row>
    <row r="37721" spans="7:7">
      <c r="G37721" s="14"/>
    </row>
    <row r="37722" spans="7:7">
      <c r="G37722" s="14"/>
    </row>
    <row r="37723" spans="7:7">
      <c r="G37723" s="14"/>
    </row>
    <row r="37724" spans="7:7">
      <c r="G37724" s="14"/>
    </row>
    <row r="37725" spans="7:7">
      <c r="G37725" s="14"/>
    </row>
    <row r="37726" spans="7:7">
      <c r="G37726" s="14"/>
    </row>
    <row r="37727" spans="7:7">
      <c r="G37727" s="14"/>
    </row>
    <row r="37728" spans="7:7">
      <c r="G37728" s="14"/>
    </row>
    <row r="37729" spans="7:7">
      <c r="G37729" s="14"/>
    </row>
    <row r="37730" spans="7:7">
      <c r="G37730" s="14"/>
    </row>
    <row r="37731" spans="7:7">
      <c r="G37731" s="14"/>
    </row>
    <row r="37732" spans="7:7">
      <c r="G37732" s="14"/>
    </row>
    <row r="37733" spans="7:7">
      <c r="G37733" s="14"/>
    </row>
    <row r="37734" spans="7:7">
      <c r="G37734" s="14"/>
    </row>
    <row r="37735" spans="7:7">
      <c r="G37735" s="14"/>
    </row>
    <row r="37736" spans="7:7">
      <c r="G37736" s="14"/>
    </row>
    <row r="37737" spans="7:7">
      <c r="G37737" s="14"/>
    </row>
    <row r="37738" spans="7:7">
      <c r="G37738" s="14"/>
    </row>
    <row r="37739" spans="7:7">
      <c r="G37739" s="14"/>
    </row>
    <row r="37740" spans="7:7">
      <c r="G37740" s="14"/>
    </row>
    <row r="37741" spans="7:7">
      <c r="G37741" s="14"/>
    </row>
    <row r="37742" spans="7:7">
      <c r="G37742" s="14"/>
    </row>
    <row r="37743" spans="7:7">
      <c r="G37743" s="14"/>
    </row>
    <row r="37744" spans="7:7">
      <c r="G37744" s="14"/>
    </row>
    <row r="37745" spans="7:7">
      <c r="G37745" s="14"/>
    </row>
    <row r="37746" spans="7:7">
      <c r="G37746" s="14"/>
    </row>
    <row r="37747" spans="7:7">
      <c r="G37747" s="14"/>
    </row>
    <row r="37748" spans="7:7">
      <c r="G37748" s="14"/>
    </row>
    <row r="37749" spans="7:7">
      <c r="G37749" s="14"/>
    </row>
    <row r="37750" spans="7:7">
      <c r="G37750" s="14"/>
    </row>
    <row r="37751" spans="7:7">
      <c r="G37751" s="14"/>
    </row>
    <row r="37752" spans="7:7">
      <c r="G37752" s="14"/>
    </row>
    <row r="37753" spans="7:7">
      <c r="G37753" s="14"/>
    </row>
    <row r="37754" spans="7:7">
      <c r="G37754" s="14"/>
    </row>
    <row r="37755" spans="7:7">
      <c r="G37755" s="14"/>
    </row>
    <row r="37756" spans="7:7">
      <c r="G37756" s="14"/>
    </row>
    <row r="37757" spans="7:7">
      <c r="G37757" s="14"/>
    </row>
    <row r="37758" spans="7:7">
      <c r="G37758" s="14"/>
    </row>
    <row r="37759" spans="7:7">
      <c r="G37759" s="14"/>
    </row>
    <row r="37760" spans="7:7">
      <c r="G37760" s="14"/>
    </row>
    <row r="37761" spans="7:7">
      <c r="G37761" s="14"/>
    </row>
    <row r="37762" spans="7:7">
      <c r="G37762" s="14"/>
    </row>
    <row r="37763" spans="7:7">
      <c r="G37763" s="14"/>
    </row>
    <row r="37764" spans="7:7">
      <c r="G37764" s="14"/>
    </row>
    <row r="37765" spans="7:7">
      <c r="G37765" s="14"/>
    </row>
    <row r="37766" spans="7:7">
      <c r="G37766" s="14"/>
    </row>
    <row r="37767" spans="7:7">
      <c r="G37767" s="14"/>
    </row>
    <row r="37768" spans="7:7">
      <c r="G37768" s="14"/>
    </row>
    <row r="37769" spans="7:7">
      <c r="G37769" s="14"/>
    </row>
    <row r="37770" spans="7:7">
      <c r="G37770" s="14"/>
    </row>
    <row r="37771" spans="7:7">
      <c r="G37771" s="14"/>
    </row>
    <row r="37772" spans="7:7">
      <c r="G37772" s="14"/>
    </row>
    <row r="37773" spans="7:7">
      <c r="G37773" s="14"/>
    </row>
    <row r="37774" spans="7:7">
      <c r="G37774" s="14"/>
    </row>
    <row r="37775" spans="7:7">
      <c r="G37775" s="14"/>
    </row>
    <row r="37776" spans="7:7">
      <c r="G37776" s="14"/>
    </row>
    <row r="37777" spans="7:7">
      <c r="G37777" s="14"/>
    </row>
    <row r="37778" spans="7:7">
      <c r="G37778" s="14"/>
    </row>
    <row r="37779" spans="7:7">
      <c r="G37779" s="14"/>
    </row>
    <row r="37780" spans="7:7">
      <c r="G37780" s="14"/>
    </row>
    <row r="37781" spans="7:7">
      <c r="G37781" s="14"/>
    </row>
    <row r="37782" spans="7:7">
      <c r="G37782" s="14"/>
    </row>
    <row r="37783" spans="7:7">
      <c r="G37783" s="14"/>
    </row>
    <row r="37784" spans="7:7">
      <c r="G37784" s="14"/>
    </row>
    <row r="37785" spans="7:7">
      <c r="G37785" s="14"/>
    </row>
    <row r="37786" spans="7:7">
      <c r="G37786" s="14"/>
    </row>
    <row r="37787" spans="7:7">
      <c r="G37787" s="14"/>
    </row>
    <row r="37788" spans="7:7">
      <c r="G37788" s="14"/>
    </row>
    <row r="37789" spans="7:7">
      <c r="G37789" s="14"/>
    </row>
    <row r="37790" spans="7:7">
      <c r="G37790" s="14"/>
    </row>
    <row r="37791" spans="7:7">
      <c r="G37791" s="14"/>
    </row>
    <row r="37792" spans="7:7">
      <c r="G37792" s="14"/>
    </row>
    <row r="37793" spans="7:7">
      <c r="G37793" s="14"/>
    </row>
    <row r="37794" spans="7:7">
      <c r="G37794" s="14"/>
    </row>
    <row r="37795" spans="7:7">
      <c r="G37795" s="14"/>
    </row>
    <row r="37796" spans="7:7">
      <c r="G37796" s="14"/>
    </row>
    <row r="37797" spans="7:7">
      <c r="G37797" s="14"/>
    </row>
    <row r="37798" spans="7:7">
      <c r="G37798" s="14"/>
    </row>
    <row r="37799" spans="7:7">
      <c r="G37799" s="14"/>
    </row>
    <row r="37800" spans="7:7">
      <c r="G37800" s="14"/>
    </row>
    <row r="37801" spans="7:7">
      <c r="G37801" s="14"/>
    </row>
    <row r="37802" spans="7:7">
      <c r="G37802" s="14"/>
    </row>
    <row r="37803" spans="7:7">
      <c r="G37803" s="14"/>
    </row>
    <row r="37804" spans="7:7">
      <c r="G37804" s="14"/>
    </row>
    <row r="37805" spans="7:7">
      <c r="G37805" s="14"/>
    </row>
    <row r="37806" spans="7:7">
      <c r="G37806" s="14"/>
    </row>
    <row r="37807" spans="7:7">
      <c r="G37807" s="14"/>
    </row>
    <row r="37808" spans="7:7">
      <c r="G37808" s="14"/>
    </row>
    <row r="37809" spans="7:7">
      <c r="G37809" s="14"/>
    </row>
    <row r="37810" spans="7:7">
      <c r="G37810" s="14"/>
    </row>
    <row r="37811" spans="7:7">
      <c r="G37811" s="14"/>
    </row>
    <row r="37812" spans="7:7">
      <c r="G37812" s="14"/>
    </row>
    <row r="37813" spans="7:7">
      <c r="G37813" s="14"/>
    </row>
    <row r="37814" spans="7:7">
      <c r="G37814" s="14"/>
    </row>
    <row r="37815" spans="7:7">
      <c r="G37815" s="14"/>
    </row>
    <row r="37816" spans="7:7">
      <c r="G37816" s="14"/>
    </row>
    <row r="37817" spans="7:7">
      <c r="G37817" s="14"/>
    </row>
    <row r="37818" spans="7:7">
      <c r="G37818" s="14"/>
    </row>
    <row r="37819" spans="7:7">
      <c r="G37819" s="14"/>
    </row>
    <row r="37820" spans="7:7">
      <c r="G37820" s="14"/>
    </row>
    <row r="37821" spans="7:7">
      <c r="G37821" s="14"/>
    </row>
    <row r="37822" spans="7:7">
      <c r="G37822" s="14"/>
    </row>
    <row r="37823" spans="7:7">
      <c r="G37823" s="14"/>
    </row>
    <row r="37824" spans="7:7">
      <c r="G37824" s="14"/>
    </row>
    <row r="37825" spans="7:7">
      <c r="G37825" s="14"/>
    </row>
    <row r="37826" spans="7:7">
      <c r="G37826" s="14"/>
    </row>
    <row r="37827" spans="7:7">
      <c r="G37827" s="14"/>
    </row>
    <row r="37828" spans="7:7">
      <c r="G37828" s="14"/>
    </row>
    <row r="37829" spans="7:7">
      <c r="G37829" s="14"/>
    </row>
    <row r="37830" spans="7:7">
      <c r="G37830" s="14"/>
    </row>
    <row r="37831" spans="7:7">
      <c r="G37831" s="14"/>
    </row>
    <row r="37832" spans="7:7">
      <c r="G37832" s="14"/>
    </row>
    <row r="37833" spans="7:7">
      <c r="G37833" s="14"/>
    </row>
    <row r="37834" spans="7:7">
      <c r="G37834" s="14"/>
    </row>
    <row r="37835" spans="7:7">
      <c r="G37835" s="14"/>
    </row>
    <row r="37836" spans="7:7">
      <c r="G37836" s="14"/>
    </row>
    <row r="37837" spans="7:7">
      <c r="G37837" s="14"/>
    </row>
    <row r="37838" spans="7:7">
      <c r="G37838" s="14"/>
    </row>
    <row r="37839" spans="7:7">
      <c r="G37839" s="14"/>
    </row>
    <row r="37840" spans="7:7">
      <c r="G37840" s="14"/>
    </row>
    <row r="37841" spans="7:7">
      <c r="G37841" s="14"/>
    </row>
    <row r="37842" spans="7:7">
      <c r="G37842" s="14"/>
    </row>
    <row r="37843" spans="7:7">
      <c r="G37843" s="14"/>
    </row>
    <row r="37844" spans="7:7">
      <c r="G37844" s="14"/>
    </row>
    <row r="37845" spans="7:7">
      <c r="G37845" s="14"/>
    </row>
    <row r="37846" spans="7:7">
      <c r="G37846" s="14"/>
    </row>
    <row r="37847" spans="7:7">
      <c r="G37847" s="14"/>
    </row>
    <row r="37848" spans="7:7">
      <c r="G37848" s="14"/>
    </row>
    <row r="37849" spans="7:7">
      <c r="G37849" s="14"/>
    </row>
    <row r="37850" spans="7:7">
      <c r="G37850" s="14"/>
    </row>
    <row r="37851" spans="7:7">
      <c r="G37851" s="14"/>
    </row>
    <row r="37852" spans="7:7">
      <c r="G37852" s="14"/>
    </row>
    <row r="37853" spans="7:7">
      <c r="G37853" s="14"/>
    </row>
    <row r="37854" spans="7:7">
      <c r="G37854" s="14"/>
    </row>
    <row r="37855" spans="7:7">
      <c r="G37855" s="14"/>
    </row>
    <row r="37856" spans="7:7">
      <c r="G37856" s="14"/>
    </row>
    <row r="37857" spans="7:7">
      <c r="G37857" s="14"/>
    </row>
    <row r="37858" spans="7:7">
      <c r="G37858" s="14"/>
    </row>
    <row r="37859" spans="7:7">
      <c r="G37859" s="14"/>
    </row>
    <row r="37860" spans="7:7">
      <c r="G37860" s="14"/>
    </row>
    <row r="37861" spans="7:7">
      <c r="G37861" s="14"/>
    </row>
    <row r="37862" spans="7:7">
      <c r="G37862" s="14"/>
    </row>
    <row r="37863" spans="7:7">
      <c r="G37863" s="14"/>
    </row>
    <row r="37864" spans="7:7">
      <c r="G37864" s="14"/>
    </row>
    <row r="37865" spans="7:7">
      <c r="G37865" s="14"/>
    </row>
    <row r="37866" spans="7:7">
      <c r="G37866" s="14"/>
    </row>
    <row r="37867" spans="7:7">
      <c r="G37867" s="14"/>
    </row>
    <row r="37868" spans="7:7">
      <c r="G37868" s="14"/>
    </row>
    <row r="37869" spans="7:7">
      <c r="G37869" s="14"/>
    </row>
    <row r="37870" spans="7:7">
      <c r="G37870" s="14"/>
    </row>
    <row r="37871" spans="7:7">
      <c r="G37871" s="14"/>
    </row>
    <row r="37872" spans="7:7">
      <c r="G37872" s="14"/>
    </row>
    <row r="37873" spans="7:7">
      <c r="G37873" s="14"/>
    </row>
    <row r="37874" spans="7:7">
      <c r="G37874" s="14"/>
    </row>
    <row r="37875" spans="7:7">
      <c r="G37875" s="14"/>
    </row>
    <row r="37876" spans="7:7">
      <c r="G37876" s="14"/>
    </row>
    <row r="37877" spans="7:7">
      <c r="G37877" s="14"/>
    </row>
    <row r="37878" spans="7:7">
      <c r="G37878" s="14"/>
    </row>
    <row r="37879" spans="7:7">
      <c r="G37879" s="14"/>
    </row>
    <row r="37880" spans="7:7">
      <c r="G37880" s="14"/>
    </row>
    <row r="37881" spans="7:7">
      <c r="G37881" s="14"/>
    </row>
    <row r="37882" spans="7:7">
      <c r="G37882" s="14"/>
    </row>
    <row r="37883" spans="7:7">
      <c r="G37883" s="14"/>
    </row>
    <row r="37884" spans="7:7">
      <c r="G37884" s="14"/>
    </row>
    <row r="37885" spans="7:7">
      <c r="G37885" s="14"/>
    </row>
    <row r="37886" spans="7:7">
      <c r="G37886" s="14"/>
    </row>
    <row r="37887" spans="7:7">
      <c r="G37887" s="14"/>
    </row>
    <row r="37888" spans="7:7">
      <c r="G37888" s="14"/>
    </row>
    <row r="37889" spans="7:7">
      <c r="G37889" s="14"/>
    </row>
    <row r="37890" spans="7:7">
      <c r="G37890" s="14"/>
    </row>
    <row r="37891" spans="7:7">
      <c r="G37891" s="14"/>
    </row>
    <row r="37892" spans="7:7">
      <c r="G37892" s="14"/>
    </row>
    <row r="37893" spans="7:7">
      <c r="G37893" s="14"/>
    </row>
    <row r="37894" spans="7:7">
      <c r="G37894" s="14"/>
    </row>
    <row r="37895" spans="7:7">
      <c r="G37895" s="14"/>
    </row>
    <row r="37896" spans="7:7">
      <c r="G37896" s="14"/>
    </row>
    <row r="37897" spans="7:7">
      <c r="G37897" s="14"/>
    </row>
    <row r="37898" spans="7:7">
      <c r="G37898" s="14"/>
    </row>
    <row r="37899" spans="7:7">
      <c r="G37899" s="14"/>
    </row>
    <row r="37900" spans="7:7">
      <c r="G37900" s="14"/>
    </row>
    <row r="37901" spans="7:7">
      <c r="G37901" s="14"/>
    </row>
    <row r="37902" spans="7:7">
      <c r="G37902" s="14"/>
    </row>
    <row r="37903" spans="7:7">
      <c r="G37903" s="14"/>
    </row>
    <row r="37904" spans="7:7">
      <c r="G37904" s="14"/>
    </row>
    <row r="37905" spans="7:7">
      <c r="G37905" s="14"/>
    </row>
    <row r="37906" spans="7:7">
      <c r="G37906" s="14"/>
    </row>
    <row r="37907" spans="7:7">
      <c r="G37907" s="14"/>
    </row>
    <row r="37908" spans="7:7">
      <c r="G37908" s="14"/>
    </row>
    <row r="37909" spans="7:7">
      <c r="G37909" s="14"/>
    </row>
    <row r="37910" spans="7:7">
      <c r="G37910" s="14"/>
    </row>
    <row r="37911" spans="7:7">
      <c r="G37911" s="14"/>
    </row>
    <row r="37912" spans="7:7">
      <c r="G37912" s="14"/>
    </row>
    <row r="37913" spans="7:7">
      <c r="G37913" s="14"/>
    </row>
    <row r="37914" spans="7:7">
      <c r="G37914" s="14"/>
    </row>
    <row r="37915" spans="7:7">
      <c r="G37915" s="14"/>
    </row>
    <row r="37916" spans="7:7">
      <c r="G37916" s="14"/>
    </row>
    <row r="37917" spans="7:7">
      <c r="G37917" s="14"/>
    </row>
    <row r="37918" spans="7:7">
      <c r="G37918" s="14"/>
    </row>
    <row r="37919" spans="7:7">
      <c r="G37919" s="14"/>
    </row>
    <row r="37920" spans="7:7">
      <c r="G37920" s="14"/>
    </row>
    <row r="37921" spans="7:7">
      <c r="G37921" s="14"/>
    </row>
    <row r="37922" spans="7:7">
      <c r="G37922" s="14"/>
    </row>
    <row r="37923" spans="7:7">
      <c r="G37923" s="14"/>
    </row>
    <row r="37924" spans="7:7">
      <c r="G37924" s="14"/>
    </row>
    <row r="37925" spans="7:7">
      <c r="G37925" s="14"/>
    </row>
    <row r="37926" spans="7:7">
      <c r="G37926" s="14"/>
    </row>
    <row r="37927" spans="7:7">
      <c r="G37927" s="14"/>
    </row>
    <row r="37928" spans="7:7">
      <c r="G37928" s="14"/>
    </row>
    <row r="37929" spans="7:7">
      <c r="G37929" s="14"/>
    </row>
    <row r="37930" spans="7:7">
      <c r="G37930" s="14"/>
    </row>
    <row r="37931" spans="7:7">
      <c r="G37931" s="14"/>
    </row>
    <row r="37932" spans="7:7">
      <c r="G37932" s="14"/>
    </row>
    <row r="37933" spans="7:7">
      <c r="G37933" s="14"/>
    </row>
    <row r="37934" spans="7:7">
      <c r="G37934" s="14"/>
    </row>
    <row r="37935" spans="7:7">
      <c r="G37935" s="14"/>
    </row>
    <row r="37936" spans="7:7">
      <c r="G37936" s="14"/>
    </row>
    <row r="37937" spans="7:7">
      <c r="G37937" s="14"/>
    </row>
    <row r="37938" spans="7:7">
      <c r="G37938" s="14"/>
    </row>
    <row r="37939" spans="7:7">
      <c r="G37939" s="14"/>
    </row>
    <row r="37940" spans="7:7">
      <c r="G37940" s="14"/>
    </row>
    <row r="37941" spans="7:7">
      <c r="G37941" s="14"/>
    </row>
    <row r="37942" spans="7:7">
      <c r="G37942" s="14"/>
    </row>
    <row r="37943" spans="7:7">
      <c r="G37943" s="14"/>
    </row>
    <row r="37944" spans="7:7">
      <c r="G37944" s="14"/>
    </row>
    <row r="37945" spans="7:7">
      <c r="G37945" s="14"/>
    </row>
    <row r="37946" spans="7:7">
      <c r="G37946" s="14"/>
    </row>
    <row r="37947" spans="7:7">
      <c r="G37947" s="14"/>
    </row>
    <row r="37948" spans="7:7">
      <c r="G37948" s="14"/>
    </row>
    <row r="37949" spans="7:7">
      <c r="G37949" s="14"/>
    </row>
    <row r="37950" spans="7:7">
      <c r="G37950" s="14"/>
    </row>
    <row r="37951" spans="7:7">
      <c r="G37951" s="14"/>
    </row>
    <row r="37952" spans="7:7">
      <c r="G37952" s="14"/>
    </row>
    <row r="37953" spans="7:7">
      <c r="G37953" s="14"/>
    </row>
    <row r="37954" spans="7:7">
      <c r="G37954" s="14"/>
    </row>
    <row r="37955" spans="7:7">
      <c r="G37955" s="14"/>
    </row>
    <row r="37956" spans="7:7">
      <c r="G37956" s="14"/>
    </row>
    <row r="37957" spans="7:7">
      <c r="G37957" s="14"/>
    </row>
    <row r="37958" spans="7:7">
      <c r="G37958" s="14"/>
    </row>
    <row r="37959" spans="7:7">
      <c r="G37959" s="14"/>
    </row>
    <row r="37960" spans="7:7">
      <c r="G37960" s="14"/>
    </row>
    <row r="37961" spans="7:7">
      <c r="G37961" s="14"/>
    </row>
    <row r="37962" spans="7:7">
      <c r="G37962" s="14"/>
    </row>
    <row r="37963" spans="7:7">
      <c r="G37963" s="14"/>
    </row>
    <row r="37964" spans="7:7">
      <c r="G37964" s="14"/>
    </row>
    <row r="37965" spans="7:7">
      <c r="G37965" s="14"/>
    </row>
    <row r="37966" spans="7:7">
      <c r="G37966" s="14"/>
    </row>
    <row r="37967" spans="7:7">
      <c r="G37967" s="14"/>
    </row>
    <row r="37968" spans="7:7">
      <c r="G37968" s="14"/>
    </row>
    <row r="37969" spans="7:7">
      <c r="G37969" s="14"/>
    </row>
    <row r="37970" spans="7:7">
      <c r="G37970" s="14"/>
    </row>
    <row r="37971" spans="7:7">
      <c r="G37971" s="14"/>
    </row>
    <row r="37972" spans="7:7">
      <c r="G37972" s="14"/>
    </row>
    <row r="37973" spans="7:7">
      <c r="G37973" s="14"/>
    </row>
    <row r="37974" spans="7:7">
      <c r="G37974" s="14"/>
    </row>
    <row r="37975" spans="7:7">
      <c r="G37975" s="14"/>
    </row>
    <row r="37976" spans="7:7">
      <c r="G37976" s="14"/>
    </row>
    <row r="37977" spans="7:7">
      <c r="G37977" s="14"/>
    </row>
    <row r="37978" spans="7:7">
      <c r="G37978" s="14"/>
    </row>
    <row r="37979" spans="7:7">
      <c r="G37979" s="14"/>
    </row>
    <row r="37980" spans="7:7">
      <c r="G37980" s="14"/>
    </row>
    <row r="37981" spans="7:7">
      <c r="G37981" s="14"/>
    </row>
    <row r="37982" spans="7:7">
      <c r="G37982" s="14"/>
    </row>
    <row r="37983" spans="7:7">
      <c r="G37983" s="14"/>
    </row>
    <row r="37984" spans="7:7">
      <c r="G37984" s="14"/>
    </row>
    <row r="37985" spans="7:7">
      <c r="G37985" s="14"/>
    </row>
    <row r="37986" spans="7:7">
      <c r="G37986" s="14"/>
    </row>
    <row r="37987" spans="7:7">
      <c r="G37987" s="14"/>
    </row>
    <row r="37988" spans="7:7">
      <c r="G37988" s="14"/>
    </row>
    <row r="37989" spans="7:7">
      <c r="G37989" s="14"/>
    </row>
    <row r="37990" spans="7:7">
      <c r="G37990" s="14"/>
    </row>
    <row r="37991" spans="7:7">
      <c r="G37991" s="14"/>
    </row>
    <row r="37992" spans="7:7">
      <c r="G37992" s="14"/>
    </row>
    <row r="37993" spans="7:7">
      <c r="G37993" s="14"/>
    </row>
    <row r="37994" spans="7:7">
      <c r="G37994" s="14"/>
    </row>
    <row r="37995" spans="7:7">
      <c r="G37995" s="14"/>
    </row>
    <row r="37996" spans="7:7">
      <c r="G37996" s="14"/>
    </row>
    <row r="37997" spans="7:7">
      <c r="G37997" s="14"/>
    </row>
    <row r="37998" spans="7:7">
      <c r="G37998" s="14"/>
    </row>
    <row r="37999" spans="7:7">
      <c r="G37999" s="14"/>
    </row>
    <row r="38000" spans="7:7">
      <c r="G38000" s="14"/>
    </row>
    <row r="38001" spans="7:7">
      <c r="G38001" s="14"/>
    </row>
    <row r="38002" spans="7:7">
      <c r="G38002" s="14"/>
    </row>
    <row r="38003" spans="7:7">
      <c r="G38003" s="14"/>
    </row>
    <row r="38004" spans="7:7">
      <c r="G38004" s="14"/>
    </row>
    <row r="38005" spans="7:7">
      <c r="G38005" s="14"/>
    </row>
    <row r="38006" spans="7:7">
      <c r="G38006" s="14"/>
    </row>
    <row r="38007" spans="7:7">
      <c r="G38007" s="14"/>
    </row>
    <row r="38008" spans="7:7">
      <c r="G38008" s="14"/>
    </row>
    <row r="38009" spans="7:7">
      <c r="G38009" s="14"/>
    </row>
    <row r="38010" spans="7:7">
      <c r="G38010" s="14"/>
    </row>
    <row r="38011" spans="7:7">
      <c r="G38011" s="14"/>
    </row>
    <row r="38012" spans="7:7">
      <c r="G38012" s="14"/>
    </row>
    <row r="38013" spans="7:7">
      <c r="G38013" s="14"/>
    </row>
    <row r="38014" spans="7:7">
      <c r="G38014" s="14"/>
    </row>
    <row r="38015" spans="7:7">
      <c r="G38015" s="14"/>
    </row>
    <row r="38016" spans="7:7">
      <c r="G38016" s="14"/>
    </row>
    <row r="38017" spans="7:7">
      <c r="G38017" s="14"/>
    </row>
    <row r="38018" spans="7:7">
      <c r="G38018" s="14"/>
    </row>
    <row r="38019" spans="7:7">
      <c r="G38019" s="14"/>
    </row>
    <row r="38020" spans="7:7">
      <c r="G38020" s="14"/>
    </row>
    <row r="38021" spans="7:7">
      <c r="G38021" s="14"/>
    </row>
    <row r="38022" spans="7:7">
      <c r="G38022" s="14"/>
    </row>
    <row r="38023" spans="7:7">
      <c r="G38023" s="14"/>
    </row>
    <row r="38024" spans="7:7">
      <c r="G38024" s="14"/>
    </row>
    <row r="38025" spans="7:7">
      <c r="G38025" s="14"/>
    </row>
    <row r="38026" spans="7:7">
      <c r="G38026" s="14"/>
    </row>
    <row r="38027" spans="7:7">
      <c r="G38027" s="14"/>
    </row>
    <row r="38028" spans="7:7">
      <c r="G38028" s="14"/>
    </row>
    <row r="38029" spans="7:7">
      <c r="G38029" s="14"/>
    </row>
    <row r="38030" spans="7:7">
      <c r="G38030" s="14"/>
    </row>
    <row r="38031" spans="7:7">
      <c r="G38031" s="14"/>
    </row>
    <row r="38032" spans="7:7">
      <c r="G38032" s="14"/>
    </row>
    <row r="38033" spans="7:7">
      <c r="G38033" s="14"/>
    </row>
    <row r="38034" spans="7:7">
      <c r="G38034" s="14"/>
    </row>
    <row r="38035" spans="7:7">
      <c r="G38035" s="14"/>
    </row>
    <row r="38036" spans="7:7">
      <c r="G38036" s="14"/>
    </row>
    <row r="38037" spans="7:7">
      <c r="G38037" s="14"/>
    </row>
    <row r="38038" spans="7:7">
      <c r="G38038" s="14"/>
    </row>
    <row r="38039" spans="7:7">
      <c r="G38039" s="14"/>
    </row>
    <row r="38040" spans="7:7">
      <c r="G38040" s="14"/>
    </row>
    <row r="38041" spans="7:7">
      <c r="G38041" s="14"/>
    </row>
    <row r="38042" spans="7:7">
      <c r="G38042" s="14"/>
    </row>
    <row r="38043" spans="7:7">
      <c r="G38043" s="14"/>
    </row>
    <row r="38044" spans="7:7">
      <c r="G38044" s="14"/>
    </row>
    <row r="38045" spans="7:7">
      <c r="G38045" s="14"/>
    </row>
    <row r="38046" spans="7:7">
      <c r="G38046" s="14"/>
    </row>
    <row r="38047" spans="7:7">
      <c r="G38047" s="14"/>
    </row>
    <row r="38048" spans="7:7">
      <c r="G38048" s="14"/>
    </row>
    <row r="38049" spans="7:7">
      <c r="G38049" s="14"/>
    </row>
    <row r="38050" spans="7:7">
      <c r="G38050" s="14"/>
    </row>
    <row r="38051" spans="7:7">
      <c r="G38051" s="14"/>
    </row>
    <row r="38052" spans="7:7">
      <c r="G38052" s="14"/>
    </row>
    <row r="38053" spans="7:7">
      <c r="G38053" s="14"/>
    </row>
    <row r="38054" spans="7:7">
      <c r="G38054" s="14"/>
    </row>
    <row r="38055" spans="7:7">
      <c r="G38055" s="14"/>
    </row>
    <row r="38056" spans="7:7">
      <c r="G38056" s="14"/>
    </row>
    <row r="38057" spans="7:7">
      <c r="G38057" s="14"/>
    </row>
    <row r="38058" spans="7:7">
      <c r="G38058" s="14"/>
    </row>
    <row r="38059" spans="7:7">
      <c r="G38059" s="14"/>
    </row>
    <row r="38060" spans="7:7">
      <c r="G38060" s="14"/>
    </row>
    <row r="38061" spans="7:7">
      <c r="G38061" s="14"/>
    </row>
    <row r="38062" spans="7:7">
      <c r="G38062" s="14"/>
    </row>
    <row r="38063" spans="7:7">
      <c r="G38063" s="14"/>
    </row>
    <row r="38064" spans="7:7">
      <c r="G38064" s="14"/>
    </row>
    <row r="38065" spans="7:7">
      <c r="G38065" s="14"/>
    </row>
    <row r="38066" spans="7:7">
      <c r="G38066" s="14"/>
    </row>
    <row r="38067" spans="7:7">
      <c r="G38067" s="14"/>
    </row>
    <row r="38068" spans="7:7">
      <c r="G38068" s="14"/>
    </row>
    <row r="38069" spans="7:7">
      <c r="G38069" s="14"/>
    </row>
    <row r="38070" spans="7:7">
      <c r="G38070" s="14"/>
    </row>
    <row r="38071" spans="7:7">
      <c r="G38071" s="14"/>
    </row>
    <row r="38072" spans="7:7">
      <c r="G38072" s="14"/>
    </row>
    <row r="38073" spans="7:7">
      <c r="G38073" s="14"/>
    </row>
    <row r="38074" spans="7:7">
      <c r="G38074" s="14"/>
    </row>
    <row r="38075" spans="7:7">
      <c r="G38075" s="14"/>
    </row>
    <row r="38076" spans="7:7">
      <c r="G38076" s="14"/>
    </row>
    <row r="38077" spans="7:7">
      <c r="G38077" s="14"/>
    </row>
    <row r="38078" spans="7:7">
      <c r="G38078" s="14"/>
    </row>
    <row r="38079" spans="7:7">
      <c r="G38079" s="14"/>
    </row>
    <row r="38080" spans="7:7">
      <c r="G38080" s="14"/>
    </row>
    <row r="38081" spans="7:7">
      <c r="G38081" s="14"/>
    </row>
    <row r="38082" spans="7:7">
      <c r="G38082" s="14"/>
    </row>
    <row r="38083" spans="7:7">
      <c r="G38083" s="14"/>
    </row>
    <row r="38084" spans="7:7">
      <c r="G38084" s="14"/>
    </row>
    <row r="38085" spans="7:7">
      <c r="G38085" s="14"/>
    </row>
    <row r="38086" spans="7:7">
      <c r="G38086" s="14"/>
    </row>
    <row r="38087" spans="7:7">
      <c r="G38087" s="14"/>
    </row>
    <row r="38088" spans="7:7">
      <c r="G38088" s="14"/>
    </row>
    <row r="38089" spans="7:7">
      <c r="G38089" s="14"/>
    </row>
    <row r="38090" spans="7:7">
      <c r="G38090" s="14"/>
    </row>
    <row r="38091" spans="7:7">
      <c r="G38091" s="14"/>
    </row>
    <row r="38092" spans="7:7">
      <c r="G38092" s="14"/>
    </row>
    <row r="38093" spans="7:7">
      <c r="G38093" s="14"/>
    </row>
    <row r="38094" spans="7:7">
      <c r="G38094" s="14"/>
    </row>
    <row r="38095" spans="7:7">
      <c r="G38095" s="14"/>
    </row>
    <row r="38096" spans="7:7">
      <c r="G38096" s="14"/>
    </row>
    <row r="38097" spans="7:7">
      <c r="G38097" s="14"/>
    </row>
    <row r="38098" spans="7:7">
      <c r="G38098" s="14"/>
    </row>
    <row r="38099" spans="7:7">
      <c r="G38099" s="14"/>
    </row>
    <row r="38100" spans="7:7">
      <c r="G38100" s="14"/>
    </row>
    <row r="38101" spans="7:7">
      <c r="G38101" s="14"/>
    </row>
    <row r="38102" spans="7:7">
      <c r="G38102" s="14"/>
    </row>
    <row r="38103" spans="7:7">
      <c r="G38103" s="14"/>
    </row>
    <row r="38104" spans="7:7">
      <c r="G38104" s="14"/>
    </row>
    <row r="38105" spans="7:7">
      <c r="G38105" s="14"/>
    </row>
    <row r="38106" spans="7:7">
      <c r="G38106" s="14"/>
    </row>
    <row r="38107" spans="7:7">
      <c r="G38107" s="14"/>
    </row>
    <row r="38108" spans="7:7">
      <c r="G38108" s="14"/>
    </row>
    <row r="38109" spans="7:7">
      <c r="G38109" s="14"/>
    </row>
    <row r="38110" spans="7:7">
      <c r="G38110" s="14"/>
    </row>
    <row r="38111" spans="7:7">
      <c r="G38111" s="14"/>
    </row>
    <row r="38112" spans="7:7">
      <c r="G38112" s="14"/>
    </row>
    <row r="38113" spans="7:7">
      <c r="G38113" s="14"/>
    </row>
    <row r="38114" spans="7:7">
      <c r="G38114" s="14"/>
    </row>
    <row r="38115" spans="7:7">
      <c r="G38115" s="14"/>
    </row>
    <row r="38116" spans="7:7">
      <c r="G38116" s="14"/>
    </row>
    <row r="38117" spans="7:7">
      <c r="G38117" s="14"/>
    </row>
    <row r="38118" spans="7:7">
      <c r="G38118" s="14"/>
    </row>
    <row r="38119" spans="7:7">
      <c r="G38119" s="14"/>
    </row>
    <row r="38120" spans="7:7">
      <c r="G38120" s="14"/>
    </row>
    <row r="38121" spans="7:7">
      <c r="G38121" s="14"/>
    </row>
    <row r="38122" spans="7:7">
      <c r="G38122" s="14"/>
    </row>
    <row r="38123" spans="7:7">
      <c r="G38123" s="14"/>
    </row>
    <row r="38124" spans="7:7">
      <c r="G38124" s="14"/>
    </row>
    <row r="38125" spans="7:7">
      <c r="G38125" s="14"/>
    </row>
    <row r="38126" spans="7:7">
      <c r="G38126" s="14"/>
    </row>
    <row r="38127" spans="7:7">
      <c r="G38127" s="14"/>
    </row>
    <row r="38128" spans="7:7">
      <c r="G38128" s="14"/>
    </row>
    <row r="38129" spans="7:7">
      <c r="G38129" s="14"/>
    </row>
    <row r="38130" spans="7:7">
      <c r="G38130" s="14"/>
    </row>
    <row r="38131" spans="7:7">
      <c r="G38131" s="14"/>
    </row>
    <row r="38132" spans="7:7">
      <c r="G38132" s="14"/>
    </row>
    <row r="38133" spans="7:7">
      <c r="G38133" s="14"/>
    </row>
    <row r="38134" spans="7:7">
      <c r="G38134" s="14"/>
    </row>
    <row r="38135" spans="7:7">
      <c r="G38135" s="14"/>
    </row>
    <row r="38136" spans="7:7">
      <c r="G38136" s="14"/>
    </row>
    <row r="38137" spans="7:7">
      <c r="G38137" s="14"/>
    </row>
    <row r="38138" spans="7:7">
      <c r="G38138" s="14"/>
    </row>
    <row r="38139" spans="7:7">
      <c r="G38139" s="14"/>
    </row>
    <row r="38140" spans="7:7">
      <c r="G38140" s="14"/>
    </row>
    <row r="38141" spans="7:7">
      <c r="G38141" s="14"/>
    </row>
    <row r="38142" spans="7:7">
      <c r="G38142" s="14"/>
    </row>
    <row r="38143" spans="7:7">
      <c r="G38143" s="14"/>
    </row>
    <row r="38144" spans="7:7">
      <c r="G38144" s="14"/>
    </row>
    <row r="38145" spans="7:7">
      <c r="G38145" s="14"/>
    </row>
    <row r="38146" spans="7:7">
      <c r="G38146" s="14"/>
    </row>
    <row r="38147" spans="7:7">
      <c r="G38147" s="14"/>
    </row>
    <row r="38148" spans="7:7">
      <c r="G38148" s="14"/>
    </row>
    <row r="38149" spans="7:7">
      <c r="G38149" s="14"/>
    </row>
    <row r="38150" spans="7:7">
      <c r="G38150" s="14"/>
    </row>
    <row r="38151" spans="7:7">
      <c r="G38151" s="14"/>
    </row>
    <row r="38152" spans="7:7">
      <c r="G38152" s="14"/>
    </row>
    <row r="38153" spans="7:7">
      <c r="G38153" s="14"/>
    </row>
    <row r="38154" spans="7:7">
      <c r="G38154" s="14"/>
    </row>
    <row r="38155" spans="7:7">
      <c r="G38155" s="14"/>
    </row>
    <row r="38156" spans="7:7">
      <c r="G38156" s="14"/>
    </row>
    <row r="38157" spans="7:7">
      <c r="G38157" s="14"/>
    </row>
    <row r="38158" spans="7:7">
      <c r="G38158" s="14"/>
    </row>
    <row r="38159" spans="7:7">
      <c r="G38159" s="14"/>
    </row>
    <row r="38160" spans="7:7">
      <c r="G38160" s="14"/>
    </row>
    <row r="38161" spans="7:7">
      <c r="G38161" s="14"/>
    </row>
    <row r="38162" spans="7:7">
      <c r="G38162" s="14"/>
    </row>
    <row r="38163" spans="7:7">
      <c r="G38163" s="14"/>
    </row>
    <row r="38164" spans="7:7">
      <c r="G38164" s="14"/>
    </row>
    <row r="38165" spans="7:7">
      <c r="G38165" s="14"/>
    </row>
    <row r="38166" spans="7:7">
      <c r="G38166" s="14"/>
    </row>
    <row r="38167" spans="7:7">
      <c r="G38167" s="14"/>
    </row>
    <row r="38168" spans="7:7">
      <c r="G38168" s="14"/>
    </row>
    <row r="38169" spans="7:7">
      <c r="G38169" s="14"/>
    </row>
    <row r="38170" spans="7:7">
      <c r="G38170" s="14"/>
    </row>
    <row r="38171" spans="7:7">
      <c r="G38171" s="14"/>
    </row>
    <row r="38172" spans="7:7">
      <c r="G38172" s="14"/>
    </row>
    <row r="38173" spans="7:7">
      <c r="G38173" s="14"/>
    </row>
    <row r="38174" spans="7:7">
      <c r="G38174" s="14"/>
    </row>
    <row r="38175" spans="7:7">
      <c r="G38175" s="14"/>
    </row>
    <row r="38176" spans="7:7">
      <c r="G38176" s="14"/>
    </row>
    <row r="38177" spans="7:7">
      <c r="G38177" s="14"/>
    </row>
    <row r="38178" spans="7:7">
      <c r="G38178" s="14"/>
    </row>
    <row r="38179" spans="7:7">
      <c r="G38179" s="14"/>
    </row>
    <row r="38180" spans="7:7">
      <c r="G38180" s="14"/>
    </row>
    <row r="38181" spans="7:7">
      <c r="G38181" s="14"/>
    </row>
    <row r="38182" spans="7:7">
      <c r="G38182" s="14"/>
    </row>
    <row r="38183" spans="7:7">
      <c r="G38183" s="14"/>
    </row>
    <row r="38184" spans="7:7">
      <c r="G38184" s="14"/>
    </row>
    <row r="38185" spans="7:7">
      <c r="G38185" s="14"/>
    </row>
    <row r="38186" spans="7:7">
      <c r="G38186" s="14"/>
    </row>
    <row r="38187" spans="7:7">
      <c r="G38187" s="14"/>
    </row>
    <row r="38188" spans="7:7">
      <c r="G38188" s="14"/>
    </row>
    <row r="38189" spans="7:7">
      <c r="G38189" s="14"/>
    </row>
    <row r="38190" spans="7:7">
      <c r="G38190" s="14"/>
    </row>
    <row r="38191" spans="7:7">
      <c r="G38191" s="14"/>
    </row>
    <row r="38192" spans="7:7">
      <c r="G38192" s="14"/>
    </row>
    <row r="38193" spans="7:7">
      <c r="G38193" s="14"/>
    </row>
    <row r="38194" spans="7:7">
      <c r="G38194" s="14"/>
    </row>
    <row r="38195" spans="7:7">
      <c r="G38195" s="14"/>
    </row>
    <row r="38196" spans="7:7">
      <c r="G38196" s="14"/>
    </row>
    <row r="38197" spans="7:7">
      <c r="G38197" s="14"/>
    </row>
    <row r="38198" spans="7:7">
      <c r="G38198" s="14"/>
    </row>
    <row r="38199" spans="7:7">
      <c r="G38199" s="14"/>
    </row>
    <row r="38200" spans="7:7">
      <c r="G38200" s="14"/>
    </row>
    <row r="38201" spans="7:7">
      <c r="G38201" s="14"/>
    </row>
    <row r="38202" spans="7:7">
      <c r="G38202" s="14"/>
    </row>
    <row r="38203" spans="7:7">
      <c r="G38203" s="14"/>
    </row>
    <row r="38204" spans="7:7">
      <c r="G38204" s="14"/>
    </row>
    <row r="38205" spans="7:7">
      <c r="G38205" s="14"/>
    </row>
    <row r="38206" spans="7:7">
      <c r="G38206" s="14"/>
    </row>
    <row r="38207" spans="7:7">
      <c r="G38207" s="14"/>
    </row>
    <row r="38208" spans="7:7">
      <c r="G38208" s="14"/>
    </row>
    <row r="38209" spans="7:7">
      <c r="G38209" s="14"/>
    </row>
    <row r="38210" spans="7:7">
      <c r="G38210" s="14"/>
    </row>
    <row r="38211" spans="7:7">
      <c r="G38211" s="14"/>
    </row>
    <row r="38212" spans="7:7">
      <c r="G38212" s="14"/>
    </row>
    <row r="38213" spans="7:7">
      <c r="G38213" s="14"/>
    </row>
    <row r="38214" spans="7:7">
      <c r="G38214" s="14"/>
    </row>
    <row r="38215" spans="7:7">
      <c r="G38215" s="14"/>
    </row>
    <row r="38216" spans="7:7">
      <c r="G38216" s="14"/>
    </row>
    <row r="38217" spans="7:7">
      <c r="G38217" s="14"/>
    </row>
    <row r="38218" spans="7:7">
      <c r="G38218" s="14"/>
    </row>
    <row r="38219" spans="7:7">
      <c r="G38219" s="14"/>
    </row>
    <row r="38220" spans="7:7">
      <c r="G38220" s="14"/>
    </row>
    <row r="38221" spans="7:7">
      <c r="G38221" s="14"/>
    </row>
    <row r="38222" spans="7:7">
      <c r="G38222" s="14"/>
    </row>
    <row r="38223" spans="7:7">
      <c r="G38223" s="14"/>
    </row>
    <row r="38224" spans="7:7">
      <c r="G38224" s="14"/>
    </row>
    <row r="38225" spans="7:7">
      <c r="G38225" s="14"/>
    </row>
    <row r="38226" spans="7:7">
      <c r="G38226" s="14"/>
    </row>
    <row r="38227" spans="7:7">
      <c r="G38227" s="14"/>
    </row>
    <row r="38228" spans="7:7">
      <c r="G38228" s="14"/>
    </row>
    <row r="38229" spans="7:7">
      <c r="G38229" s="14"/>
    </row>
    <row r="38230" spans="7:7">
      <c r="G38230" s="14"/>
    </row>
    <row r="38231" spans="7:7">
      <c r="G38231" s="14"/>
    </row>
    <row r="38232" spans="7:7">
      <c r="G38232" s="14"/>
    </row>
    <row r="38233" spans="7:7">
      <c r="G38233" s="14"/>
    </row>
    <row r="38234" spans="7:7">
      <c r="G38234" s="14"/>
    </row>
    <row r="38235" spans="7:7">
      <c r="G38235" s="14"/>
    </row>
    <row r="38236" spans="7:7">
      <c r="G38236" s="14"/>
    </row>
    <row r="38237" spans="7:7">
      <c r="G38237" s="14"/>
    </row>
    <row r="38238" spans="7:7">
      <c r="G38238" s="14"/>
    </row>
    <row r="38239" spans="7:7">
      <c r="G38239" s="14"/>
    </row>
    <row r="38240" spans="7:7">
      <c r="G38240" s="14"/>
    </row>
    <row r="38241" spans="7:7">
      <c r="G38241" s="14"/>
    </row>
    <row r="38242" spans="7:7">
      <c r="G38242" s="14"/>
    </row>
    <row r="38243" spans="7:7">
      <c r="G38243" s="14"/>
    </row>
    <row r="38244" spans="7:7">
      <c r="G38244" s="14"/>
    </row>
    <row r="38245" spans="7:7">
      <c r="G38245" s="14"/>
    </row>
    <row r="38246" spans="7:7">
      <c r="G38246" s="14"/>
    </row>
    <row r="38247" spans="7:7">
      <c r="G38247" s="14"/>
    </row>
    <row r="38248" spans="7:7">
      <c r="G38248" s="14"/>
    </row>
    <row r="38249" spans="7:7">
      <c r="G38249" s="14"/>
    </row>
    <row r="38250" spans="7:7">
      <c r="G38250" s="14"/>
    </row>
    <row r="38251" spans="7:7">
      <c r="G38251" s="14"/>
    </row>
    <row r="38252" spans="7:7">
      <c r="G38252" s="14"/>
    </row>
    <row r="38253" spans="7:7">
      <c r="G38253" s="14"/>
    </row>
    <row r="38254" spans="7:7">
      <c r="G38254" s="14"/>
    </row>
    <row r="38255" spans="7:7">
      <c r="G38255" s="14"/>
    </row>
    <row r="38256" spans="7:7">
      <c r="G38256" s="14"/>
    </row>
    <row r="38257" spans="7:7">
      <c r="G38257" s="14"/>
    </row>
    <row r="38258" spans="7:7">
      <c r="G38258" s="14"/>
    </row>
    <row r="38259" spans="7:7">
      <c r="G38259" s="14"/>
    </row>
    <row r="38260" spans="7:7">
      <c r="G38260" s="14"/>
    </row>
    <row r="38261" spans="7:7">
      <c r="G38261" s="14"/>
    </row>
    <row r="38262" spans="7:7">
      <c r="G38262" s="14"/>
    </row>
    <row r="38263" spans="7:7">
      <c r="G38263" s="14"/>
    </row>
    <row r="38264" spans="7:7">
      <c r="G38264" s="14"/>
    </row>
    <row r="38265" spans="7:7">
      <c r="G38265" s="14"/>
    </row>
    <row r="38266" spans="7:7">
      <c r="G38266" s="14"/>
    </row>
    <row r="38267" spans="7:7">
      <c r="G38267" s="14"/>
    </row>
    <row r="38268" spans="7:7">
      <c r="G38268" s="14"/>
    </row>
    <row r="38269" spans="7:7">
      <c r="G38269" s="14"/>
    </row>
    <row r="38270" spans="7:7">
      <c r="G38270" s="14"/>
    </row>
    <row r="38271" spans="7:7">
      <c r="G38271" s="14"/>
    </row>
    <row r="38272" spans="7:7">
      <c r="G38272" s="14"/>
    </row>
    <row r="38273" spans="7:7">
      <c r="G38273" s="14"/>
    </row>
    <row r="38274" spans="7:7">
      <c r="G38274" s="14"/>
    </row>
    <row r="38275" spans="7:7">
      <c r="G38275" s="14"/>
    </row>
    <row r="38276" spans="7:7">
      <c r="G38276" s="14"/>
    </row>
    <row r="38277" spans="7:7">
      <c r="G38277" s="14"/>
    </row>
    <row r="38278" spans="7:7">
      <c r="G38278" s="14"/>
    </row>
    <row r="38279" spans="7:7">
      <c r="G38279" s="14"/>
    </row>
    <row r="38280" spans="7:7">
      <c r="G38280" s="14"/>
    </row>
    <row r="38281" spans="7:7">
      <c r="G38281" s="14"/>
    </row>
    <row r="38282" spans="7:7">
      <c r="G38282" s="14"/>
    </row>
    <row r="38283" spans="7:7">
      <c r="G38283" s="14"/>
    </row>
    <row r="38284" spans="7:7">
      <c r="G38284" s="14"/>
    </row>
    <row r="38285" spans="7:7">
      <c r="G38285" s="14"/>
    </row>
    <row r="38286" spans="7:7">
      <c r="G38286" s="14"/>
    </row>
    <row r="38287" spans="7:7">
      <c r="G38287" s="14"/>
    </row>
    <row r="38288" spans="7:7">
      <c r="G38288" s="14"/>
    </row>
    <row r="38289" spans="7:7">
      <c r="G38289" s="14"/>
    </row>
    <row r="38290" spans="7:7">
      <c r="G38290" s="14"/>
    </row>
    <row r="38291" spans="7:7">
      <c r="G38291" s="14"/>
    </row>
    <row r="38292" spans="7:7">
      <c r="G38292" s="14"/>
    </row>
    <row r="38293" spans="7:7">
      <c r="G38293" s="14"/>
    </row>
    <row r="38294" spans="7:7">
      <c r="G38294" s="14"/>
    </row>
    <row r="38295" spans="7:7">
      <c r="G38295" s="14"/>
    </row>
    <row r="38296" spans="7:7">
      <c r="G38296" s="14"/>
    </row>
    <row r="38297" spans="7:7">
      <c r="G38297" s="14"/>
    </row>
    <row r="38298" spans="7:7">
      <c r="G38298" s="14"/>
    </row>
    <row r="38299" spans="7:7">
      <c r="G38299" s="14"/>
    </row>
    <row r="38300" spans="7:7">
      <c r="G38300" s="14"/>
    </row>
    <row r="38301" spans="7:7">
      <c r="G38301" s="14"/>
    </row>
    <row r="38302" spans="7:7">
      <c r="G38302" s="14"/>
    </row>
    <row r="38303" spans="7:7">
      <c r="G38303" s="14"/>
    </row>
    <row r="38304" spans="7:7">
      <c r="G38304" s="14"/>
    </row>
    <row r="38305" spans="7:7">
      <c r="G38305" s="14"/>
    </row>
    <row r="38306" spans="7:7">
      <c r="G38306" s="14"/>
    </row>
    <row r="38307" spans="7:7">
      <c r="G38307" s="14"/>
    </row>
    <row r="38308" spans="7:7">
      <c r="G38308" s="14"/>
    </row>
    <row r="38309" spans="7:7">
      <c r="G38309" s="14"/>
    </row>
    <row r="38310" spans="7:7">
      <c r="G38310" s="14"/>
    </row>
    <row r="38311" spans="7:7">
      <c r="G38311" s="14"/>
    </row>
    <row r="38312" spans="7:7">
      <c r="G38312" s="14"/>
    </row>
    <row r="38313" spans="7:7">
      <c r="G38313" s="14"/>
    </row>
    <row r="38314" spans="7:7">
      <c r="G38314" s="14"/>
    </row>
    <row r="38315" spans="7:7">
      <c r="G38315" s="14"/>
    </row>
    <row r="38316" spans="7:7">
      <c r="G38316" s="14"/>
    </row>
    <row r="38317" spans="7:7">
      <c r="G38317" s="14"/>
    </row>
    <row r="38318" spans="7:7">
      <c r="G38318" s="14"/>
    </row>
    <row r="38319" spans="7:7">
      <c r="G38319" s="14"/>
    </row>
    <row r="38320" spans="7:7">
      <c r="G38320" s="14"/>
    </row>
    <row r="38321" spans="7:7">
      <c r="G38321" s="14"/>
    </row>
    <row r="38322" spans="7:7">
      <c r="G38322" s="14"/>
    </row>
    <row r="38323" spans="7:7">
      <c r="G38323" s="14"/>
    </row>
    <row r="38324" spans="7:7">
      <c r="G38324" s="14"/>
    </row>
    <row r="38325" spans="7:7">
      <c r="G38325" s="14"/>
    </row>
    <row r="38326" spans="7:7">
      <c r="G38326" s="14"/>
    </row>
    <row r="38327" spans="7:7">
      <c r="G38327" s="14"/>
    </row>
    <row r="38328" spans="7:7">
      <c r="G38328" s="14"/>
    </row>
    <row r="38329" spans="7:7">
      <c r="G38329" s="14"/>
    </row>
    <row r="38330" spans="7:7">
      <c r="G38330" s="14"/>
    </row>
    <row r="38331" spans="7:7">
      <c r="G38331" s="14"/>
    </row>
    <row r="38332" spans="7:7">
      <c r="G38332" s="14"/>
    </row>
    <row r="38333" spans="7:7">
      <c r="G38333" s="14"/>
    </row>
    <row r="38334" spans="7:7">
      <c r="G38334" s="14"/>
    </row>
    <row r="38335" spans="7:7">
      <c r="G38335" s="14"/>
    </row>
    <row r="38336" spans="7:7">
      <c r="G38336" s="14"/>
    </row>
    <row r="38337" spans="7:7">
      <c r="G38337" s="14"/>
    </row>
    <row r="38338" spans="7:7">
      <c r="G38338" s="14"/>
    </row>
    <row r="38339" spans="7:7">
      <c r="G38339" s="14"/>
    </row>
    <row r="38340" spans="7:7">
      <c r="G38340" s="14"/>
    </row>
    <row r="38341" spans="7:7">
      <c r="G38341" s="14"/>
    </row>
    <row r="38342" spans="7:7">
      <c r="G38342" s="14"/>
    </row>
    <row r="38343" spans="7:7">
      <c r="G38343" s="14"/>
    </row>
    <row r="38344" spans="7:7">
      <c r="G38344" s="14"/>
    </row>
    <row r="38345" spans="7:7">
      <c r="G38345" s="14"/>
    </row>
    <row r="38346" spans="7:7">
      <c r="G38346" s="14"/>
    </row>
    <row r="38347" spans="7:7">
      <c r="G38347" s="14"/>
    </row>
    <row r="38348" spans="7:7">
      <c r="G38348" s="14"/>
    </row>
    <row r="38349" spans="7:7">
      <c r="G38349" s="14"/>
    </row>
    <row r="38350" spans="7:7">
      <c r="G38350" s="14"/>
    </row>
    <row r="38351" spans="7:7">
      <c r="G38351" s="14"/>
    </row>
    <row r="38352" spans="7:7">
      <c r="G38352" s="14"/>
    </row>
    <row r="38353" spans="7:7">
      <c r="G38353" s="14"/>
    </row>
    <row r="38354" spans="7:7">
      <c r="G38354" s="14"/>
    </row>
    <row r="38355" spans="7:7">
      <c r="G38355" s="14"/>
    </row>
    <row r="38356" spans="7:7">
      <c r="G38356" s="14"/>
    </row>
    <row r="38357" spans="7:7">
      <c r="G38357" s="14"/>
    </row>
    <row r="38358" spans="7:7">
      <c r="G38358" s="14"/>
    </row>
    <row r="38359" spans="7:7">
      <c r="G38359" s="14"/>
    </row>
    <row r="38360" spans="7:7">
      <c r="G38360" s="14"/>
    </row>
    <row r="38361" spans="7:7">
      <c r="G38361" s="14"/>
    </row>
    <row r="38362" spans="7:7">
      <c r="G38362" s="14"/>
    </row>
    <row r="38363" spans="7:7">
      <c r="G38363" s="14"/>
    </row>
    <row r="38364" spans="7:7">
      <c r="G38364" s="14"/>
    </row>
    <row r="38365" spans="7:7">
      <c r="G38365" s="14"/>
    </row>
    <row r="38366" spans="7:7">
      <c r="G38366" s="14"/>
    </row>
    <row r="38367" spans="7:7">
      <c r="G38367" s="14"/>
    </row>
    <row r="38368" spans="7:7">
      <c r="G38368" s="14"/>
    </row>
    <row r="38369" spans="7:7">
      <c r="G38369" s="14"/>
    </row>
    <row r="38370" spans="7:7">
      <c r="G38370" s="14"/>
    </row>
    <row r="38371" spans="7:7">
      <c r="G38371" s="14"/>
    </row>
    <row r="38372" spans="7:7">
      <c r="G38372" s="14"/>
    </row>
    <row r="38373" spans="7:7">
      <c r="G38373" s="14"/>
    </row>
    <row r="38374" spans="7:7">
      <c r="G38374" s="14"/>
    </row>
    <row r="38375" spans="7:7">
      <c r="G38375" s="14"/>
    </row>
    <row r="38376" spans="7:7">
      <c r="G38376" s="14"/>
    </row>
    <row r="38377" spans="7:7">
      <c r="G38377" s="14"/>
    </row>
    <row r="38378" spans="7:7">
      <c r="G38378" s="14"/>
    </row>
    <row r="38379" spans="7:7">
      <c r="G38379" s="14"/>
    </row>
    <row r="38380" spans="7:7">
      <c r="G38380" s="14"/>
    </row>
    <row r="38381" spans="7:7">
      <c r="G38381" s="14"/>
    </row>
    <row r="38382" spans="7:7">
      <c r="G38382" s="14"/>
    </row>
    <row r="38383" spans="7:7">
      <c r="G38383" s="14"/>
    </row>
    <row r="38384" spans="7:7">
      <c r="G38384" s="14"/>
    </row>
    <row r="38385" spans="7:7">
      <c r="G38385" s="14"/>
    </row>
    <row r="38386" spans="7:7">
      <c r="G38386" s="14"/>
    </row>
    <row r="38387" spans="7:7">
      <c r="G38387" s="14"/>
    </row>
    <row r="38388" spans="7:7">
      <c r="G38388" s="14"/>
    </row>
    <row r="38389" spans="7:7">
      <c r="G38389" s="14"/>
    </row>
    <row r="38390" spans="7:7">
      <c r="G38390" s="14"/>
    </row>
    <row r="38391" spans="7:7">
      <c r="G38391" s="14"/>
    </row>
    <row r="38392" spans="7:7">
      <c r="G38392" s="14"/>
    </row>
    <row r="38393" spans="7:7">
      <c r="G38393" s="14"/>
    </row>
    <row r="38394" spans="7:7">
      <c r="G38394" s="14"/>
    </row>
    <row r="38395" spans="7:7">
      <c r="G38395" s="14"/>
    </row>
    <row r="38396" spans="7:7">
      <c r="G38396" s="14"/>
    </row>
    <row r="38397" spans="7:7">
      <c r="G38397" s="14"/>
    </row>
    <row r="38398" spans="7:7">
      <c r="G38398" s="14"/>
    </row>
    <row r="38399" spans="7:7">
      <c r="G38399" s="14"/>
    </row>
    <row r="38400" spans="7:7">
      <c r="G38400" s="14"/>
    </row>
    <row r="38401" spans="7:7">
      <c r="G38401" s="14"/>
    </row>
    <row r="38402" spans="7:7">
      <c r="G38402" s="14"/>
    </row>
    <row r="38403" spans="7:7">
      <c r="G38403" s="14"/>
    </row>
    <row r="38404" spans="7:7">
      <c r="G38404" s="14"/>
    </row>
    <row r="38405" spans="7:7">
      <c r="G38405" s="14"/>
    </row>
    <row r="38406" spans="7:7">
      <c r="G38406" s="14"/>
    </row>
    <row r="38407" spans="7:7">
      <c r="G38407" s="14"/>
    </row>
    <row r="38408" spans="7:7">
      <c r="G38408" s="14"/>
    </row>
    <row r="38409" spans="7:7">
      <c r="G38409" s="14"/>
    </row>
    <row r="38410" spans="7:7">
      <c r="G38410" s="14"/>
    </row>
    <row r="38411" spans="7:7">
      <c r="G38411" s="14"/>
    </row>
    <row r="38412" spans="7:7">
      <c r="G38412" s="14"/>
    </row>
    <row r="38413" spans="7:7">
      <c r="G38413" s="14"/>
    </row>
    <row r="38414" spans="7:7">
      <c r="G38414" s="14"/>
    </row>
    <row r="38415" spans="7:7">
      <c r="G38415" s="14"/>
    </row>
    <row r="38416" spans="7:7">
      <c r="G38416" s="14"/>
    </row>
    <row r="38417" spans="7:7">
      <c r="G38417" s="14"/>
    </row>
    <row r="38418" spans="7:7">
      <c r="G38418" s="14"/>
    </row>
    <row r="38419" spans="7:7">
      <c r="G38419" s="14"/>
    </row>
    <row r="38420" spans="7:7">
      <c r="G38420" s="14"/>
    </row>
    <row r="38421" spans="7:7">
      <c r="G38421" s="14"/>
    </row>
    <row r="38422" spans="7:7">
      <c r="G38422" s="14"/>
    </row>
    <row r="38423" spans="7:7">
      <c r="G38423" s="14"/>
    </row>
    <row r="38424" spans="7:7">
      <c r="G38424" s="14"/>
    </row>
    <row r="38425" spans="7:7">
      <c r="G38425" s="14"/>
    </row>
    <row r="38426" spans="7:7">
      <c r="G38426" s="14"/>
    </row>
    <row r="38427" spans="7:7">
      <c r="G38427" s="14"/>
    </row>
    <row r="38428" spans="7:7">
      <c r="G38428" s="14"/>
    </row>
    <row r="38429" spans="7:7">
      <c r="G38429" s="14"/>
    </row>
    <row r="38430" spans="7:7">
      <c r="G38430" s="14"/>
    </row>
    <row r="38431" spans="7:7">
      <c r="G38431" s="14"/>
    </row>
    <row r="38432" spans="7:7">
      <c r="G38432" s="14"/>
    </row>
    <row r="38433" spans="7:7">
      <c r="G38433" s="14"/>
    </row>
    <row r="38434" spans="7:7">
      <c r="G38434" s="14"/>
    </row>
    <row r="38435" spans="7:7">
      <c r="G38435" s="14"/>
    </row>
    <row r="38436" spans="7:7">
      <c r="G38436" s="14"/>
    </row>
    <row r="38437" spans="7:7">
      <c r="G38437" s="14"/>
    </row>
    <row r="38438" spans="7:7">
      <c r="G38438" s="14"/>
    </row>
    <row r="38439" spans="7:7">
      <c r="G38439" s="14"/>
    </row>
    <row r="38440" spans="7:7">
      <c r="G38440" s="14"/>
    </row>
    <row r="38441" spans="7:7">
      <c r="G38441" s="14"/>
    </row>
    <row r="38442" spans="7:7">
      <c r="G38442" s="14"/>
    </row>
    <row r="38443" spans="7:7">
      <c r="G38443" s="14"/>
    </row>
    <row r="38444" spans="7:7">
      <c r="G38444" s="14"/>
    </row>
    <row r="38445" spans="7:7">
      <c r="G38445" s="14"/>
    </row>
    <row r="38446" spans="7:7">
      <c r="G38446" s="14"/>
    </row>
    <row r="38447" spans="7:7">
      <c r="G38447" s="14"/>
    </row>
    <row r="38448" spans="7:7">
      <c r="G38448" s="14"/>
    </row>
    <row r="38449" spans="7:7">
      <c r="G38449" s="14"/>
    </row>
    <row r="38450" spans="7:7">
      <c r="G38450" s="14"/>
    </row>
    <row r="38451" spans="7:7">
      <c r="G38451" s="14"/>
    </row>
    <row r="38452" spans="7:7">
      <c r="G38452" s="14"/>
    </row>
    <row r="38453" spans="7:7">
      <c r="G38453" s="14"/>
    </row>
    <row r="38454" spans="7:7">
      <c r="G38454" s="14"/>
    </row>
    <row r="38455" spans="7:7">
      <c r="G38455" s="14"/>
    </row>
    <row r="38456" spans="7:7">
      <c r="G38456" s="14"/>
    </row>
    <row r="38457" spans="7:7">
      <c r="G38457" s="14"/>
    </row>
    <row r="38458" spans="7:7">
      <c r="G38458" s="14"/>
    </row>
    <row r="38459" spans="7:7">
      <c r="G38459" s="14"/>
    </row>
    <row r="38460" spans="7:7">
      <c r="G38460" s="14"/>
    </row>
    <row r="38461" spans="7:7">
      <c r="G38461" s="14"/>
    </row>
    <row r="38462" spans="7:7">
      <c r="G38462" s="14"/>
    </row>
    <row r="38463" spans="7:7">
      <c r="G38463" s="14"/>
    </row>
    <row r="38464" spans="7:7">
      <c r="G38464" s="14"/>
    </row>
    <row r="38465" spans="7:7">
      <c r="G38465" s="14"/>
    </row>
    <row r="38466" spans="7:7">
      <c r="G38466" s="14"/>
    </row>
    <row r="38467" spans="7:7">
      <c r="G38467" s="14"/>
    </row>
    <row r="38468" spans="7:7">
      <c r="G38468" s="14"/>
    </row>
    <row r="38469" spans="7:7">
      <c r="G38469" s="14"/>
    </row>
    <row r="38470" spans="7:7">
      <c r="G38470" s="14"/>
    </row>
    <row r="38471" spans="7:7">
      <c r="G38471" s="14"/>
    </row>
    <row r="38472" spans="7:7">
      <c r="G38472" s="14"/>
    </row>
    <row r="38473" spans="7:7">
      <c r="G38473" s="14"/>
    </row>
    <row r="38474" spans="7:7">
      <c r="G38474" s="14"/>
    </row>
    <row r="38475" spans="7:7">
      <c r="G38475" s="14"/>
    </row>
    <row r="38476" spans="7:7">
      <c r="G38476" s="14"/>
    </row>
    <row r="38477" spans="7:7">
      <c r="G38477" s="14"/>
    </row>
    <row r="38478" spans="7:7">
      <c r="G38478" s="14"/>
    </row>
    <row r="38479" spans="7:7">
      <c r="G38479" s="14"/>
    </row>
    <row r="38480" spans="7:7">
      <c r="G38480" s="14"/>
    </row>
    <row r="38481" spans="7:7">
      <c r="G38481" s="14"/>
    </row>
    <row r="38482" spans="7:7">
      <c r="G38482" s="14"/>
    </row>
    <row r="38483" spans="7:7">
      <c r="G38483" s="14"/>
    </row>
    <row r="38484" spans="7:7">
      <c r="G38484" s="14"/>
    </row>
    <row r="38485" spans="7:7">
      <c r="G38485" s="14"/>
    </row>
    <row r="38486" spans="7:7">
      <c r="G38486" s="14"/>
    </row>
    <row r="38487" spans="7:7">
      <c r="G38487" s="14"/>
    </row>
    <row r="38488" spans="7:7">
      <c r="G38488" s="14"/>
    </row>
    <row r="38489" spans="7:7">
      <c r="G38489" s="14"/>
    </row>
    <row r="38490" spans="7:7">
      <c r="G38490" s="14"/>
    </row>
    <row r="38491" spans="7:7">
      <c r="G38491" s="14"/>
    </row>
    <row r="38492" spans="7:7">
      <c r="G38492" s="14"/>
    </row>
    <row r="38493" spans="7:7">
      <c r="G38493" s="14"/>
    </row>
    <row r="38494" spans="7:7">
      <c r="G38494" s="14"/>
    </row>
    <row r="38495" spans="7:7">
      <c r="G38495" s="14"/>
    </row>
    <row r="38496" spans="7:7">
      <c r="G38496" s="14"/>
    </row>
    <row r="38497" spans="7:7">
      <c r="G38497" s="14"/>
    </row>
    <row r="38498" spans="7:7">
      <c r="G38498" s="14"/>
    </row>
    <row r="38499" spans="7:7">
      <c r="G38499" s="14"/>
    </row>
    <row r="38500" spans="7:7">
      <c r="G38500" s="14"/>
    </row>
    <row r="38501" spans="7:7">
      <c r="G38501" s="14"/>
    </row>
    <row r="38502" spans="7:7">
      <c r="G38502" s="14"/>
    </row>
    <row r="38503" spans="7:7">
      <c r="G38503" s="14"/>
    </row>
    <row r="38504" spans="7:7">
      <c r="G38504" s="14"/>
    </row>
    <row r="38505" spans="7:7">
      <c r="G38505" s="14"/>
    </row>
    <row r="38506" spans="7:7">
      <c r="G38506" s="14"/>
    </row>
    <row r="38507" spans="7:7">
      <c r="G38507" s="14"/>
    </row>
    <row r="38508" spans="7:7">
      <c r="G38508" s="14"/>
    </row>
    <row r="38509" spans="7:7">
      <c r="G38509" s="14"/>
    </row>
    <row r="38510" spans="7:7">
      <c r="G38510" s="14"/>
    </row>
    <row r="38511" spans="7:7">
      <c r="G38511" s="14"/>
    </row>
    <row r="38512" spans="7:7">
      <c r="G38512" s="14"/>
    </row>
    <row r="38513" spans="7:7">
      <c r="G38513" s="14"/>
    </row>
    <row r="38514" spans="7:7">
      <c r="G38514" s="14"/>
    </row>
    <row r="38515" spans="7:7">
      <c r="G38515" s="14"/>
    </row>
    <row r="38516" spans="7:7">
      <c r="G38516" s="14"/>
    </row>
    <row r="38517" spans="7:7">
      <c r="G38517" s="14"/>
    </row>
    <row r="38518" spans="7:7">
      <c r="G38518" s="14"/>
    </row>
    <row r="38519" spans="7:7">
      <c r="G38519" s="14"/>
    </row>
    <row r="38520" spans="7:7">
      <c r="G38520" s="14"/>
    </row>
    <row r="38521" spans="7:7">
      <c r="G38521" s="14"/>
    </row>
    <row r="38522" spans="7:7">
      <c r="G38522" s="14"/>
    </row>
    <row r="38523" spans="7:7">
      <c r="G38523" s="14"/>
    </row>
    <row r="38524" spans="7:7">
      <c r="G38524" s="14"/>
    </row>
    <row r="38525" spans="7:7">
      <c r="G38525" s="14"/>
    </row>
    <row r="38526" spans="7:7">
      <c r="G38526" s="14"/>
    </row>
    <row r="38527" spans="7:7">
      <c r="G38527" s="14"/>
    </row>
    <row r="38528" spans="7:7">
      <c r="G38528" s="14"/>
    </row>
    <row r="38529" spans="7:7">
      <c r="G38529" s="14"/>
    </row>
    <row r="38530" spans="7:7">
      <c r="G38530" s="14"/>
    </row>
    <row r="38531" spans="7:7">
      <c r="G38531" s="14"/>
    </row>
    <row r="38532" spans="7:7">
      <c r="G38532" s="14"/>
    </row>
    <row r="38533" spans="7:7">
      <c r="G38533" s="14"/>
    </row>
    <row r="38534" spans="7:7">
      <c r="G38534" s="14"/>
    </row>
    <row r="38535" spans="7:7">
      <c r="G38535" s="14"/>
    </row>
    <row r="38536" spans="7:7">
      <c r="G38536" s="14"/>
    </row>
    <row r="38537" spans="7:7">
      <c r="G38537" s="14"/>
    </row>
    <row r="38538" spans="7:7">
      <c r="G38538" s="14"/>
    </row>
    <row r="38539" spans="7:7">
      <c r="G38539" s="14"/>
    </row>
    <row r="38540" spans="7:7">
      <c r="G38540" s="14"/>
    </row>
    <row r="38541" spans="7:7">
      <c r="G38541" s="14"/>
    </row>
    <row r="38542" spans="7:7">
      <c r="G38542" s="14"/>
    </row>
    <row r="38543" spans="7:7">
      <c r="G38543" s="14"/>
    </row>
    <row r="38544" spans="7:7">
      <c r="G38544" s="14"/>
    </row>
    <row r="38545" spans="7:7">
      <c r="G38545" s="14"/>
    </row>
    <row r="38546" spans="7:7">
      <c r="G38546" s="14"/>
    </row>
    <row r="38547" spans="7:7">
      <c r="G38547" s="14"/>
    </row>
    <row r="38548" spans="7:7">
      <c r="G38548" s="14"/>
    </row>
    <row r="38549" spans="7:7">
      <c r="G38549" s="14"/>
    </row>
    <row r="38550" spans="7:7">
      <c r="G38550" s="14"/>
    </row>
    <row r="38551" spans="7:7">
      <c r="G38551" s="14"/>
    </row>
    <row r="38552" spans="7:7">
      <c r="G38552" s="14"/>
    </row>
    <row r="38553" spans="7:7">
      <c r="G38553" s="14"/>
    </row>
    <row r="38554" spans="7:7">
      <c r="G38554" s="14"/>
    </row>
    <row r="38555" spans="7:7">
      <c r="G38555" s="14"/>
    </row>
    <row r="38556" spans="7:7">
      <c r="G38556" s="14"/>
    </row>
    <row r="38557" spans="7:7">
      <c r="G38557" s="14"/>
    </row>
    <row r="38558" spans="7:7">
      <c r="G38558" s="14"/>
    </row>
    <row r="38559" spans="7:7">
      <c r="G38559" s="14"/>
    </row>
    <row r="38560" spans="7:7">
      <c r="G38560" s="14"/>
    </row>
    <row r="38561" spans="7:7">
      <c r="G38561" s="14"/>
    </row>
    <row r="38562" spans="7:7">
      <c r="G38562" s="14"/>
    </row>
    <row r="38563" spans="7:7">
      <c r="G38563" s="14"/>
    </row>
    <row r="38564" spans="7:7">
      <c r="G38564" s="14"/>
    </row>
    <row r="38565" spans="7:7">
      <c r="G38565" s="14"/>
    </row>
    <row r="38566" spans="7:7">
      <c r="G38566" s="14"/>
    </row>
    <row r="38567" spans="7:7">
      <c r="G38567" s="14"/>
    </row>
    <row r="38568" spans="7:7">
      <c r="G38568" s="14"/>
    </row>
    <row r="38569" spans="7:7">
      <c r="G38569" s="14"/>
    </row>
    <row r="38570" spans="7:7">
      <c r="G38570" s="14"/>
    </row>
    <row r="38571" spans="7:7">
      <c r="G38571" s="14"/>
    </row>
    <row r="38572" spans="7:7">
      <c r="G38572" s="14"/>
    </row>
    <row r="38573" spans="7:7">
      <c r="G38573" s="14"/>
    </row>
    <row r="38574" spans="7:7">
      <c r="G38574" s="14"/>
    </row>
    <row r="38575" spans="7:7">
      <c r="G38575" s="14"/>
    </row>
    <row r="38576" spans="7:7">
      <c r="G38576" s="14"/>
    </row>
    <row r="38577" spans="7:7">
      <c r="G38577" s="14"/>
    </row>
    <row r="38578" spans="7:7">
      <c r="G38578" s="14"/>
    </row>
    <row r="38579" spans="7:7">
      <c r="G38579" s="14"/>
    </row>
    <row r="38580" spans="7:7">
      <c r="G38580" s="14"/>
    </row>
    <row r="38581" spans="7:7">
      <c r="G38581" s="14"/>
    </row>
    <row r="38582" spans="7:7">
      <c r="G38582" s="14"/>
    </row>
    <row r="38583" spans="7:7">
      <c r="G38583" s="14"/>
    </row>
    <row r="38584" spans="7:7">
      <c r="G38584" s="14"/>
    </row>
    <row r="38585" spans="7:7">
      <c r="G38585" s="14"/>
    </row>
    <row r="38586" spans="7:7">
      <c r="G38586" s="14"/>
    </row>
    <row r="38587" spans="7:7">
      <c r="G38587" s="14"/>
    </row>
    <row r="38588" spans="7:7">
      <c r="G38588" s="14"/>
    </row>
    <row r="38589" spans="7:7">
      <c r="G38589" s="14"/>
    </row>
    <row r="38590" spans="7:7">
      <c r="G38590" s="14"/>
    </row>
    <row r="38591" spans="7:7">
      <c r="G38591" s="14"/>
    </row>
    <row r="38592" spans="7:7">
      <c r="G38592" s="14"/>
    </row>
    <row r="38593" spans="7:7">
      <c r="G38593" s="14"/>
    </row>
    <row r="38594" spans="7:7">
      <c r="G38594" s="14"/>
    </row>
    <row r="38595" spans="7:7">
      <c r="G38595" s="14"/>
    </row>
    <row r="38596" spans="7:7">
      <c r="G38596" s="14"/>
    </row>
    <row r="38597" spans="7:7">
      <c r="G38597" s="14"/>
    </row>
    <row r="38598" spans="7:7">
      <c r="G38598" s="14"/>
    </row>
    <row r="38599" spans="7:7">
      <c r="G38599" s="14"/>
    </row>
    <row r="38600" spans="7:7">
      <c r="G38600" s="14"/>
    </row>
    <row r="38601" spans="7:7">
      <c r="G38601" s="14"/>
    </row>
    <row r="38602" spans="7:7">
      <c r="G38602" s="14"/>
    </row>
    <row r="38603" spans="7:7">
      <c r="G38603" s="14"/>
    </row>
    <row r="38604" spans="7:7">
      <c r="G38604" s="14"/>
    </row>
    <row r="38605" spans="7:7">
      <c r="G38605" s="14"/>
    </row>
    <row r="38606" spans="7:7">
      <c r="G38606" s="14"/>
    </row>
    <row r="38607" spans="7:7">
      <c r="G38607" s="14"/>
    </row>
    <row r="38608" spans="7:7">
      <c r="G38608" s="14"/>
    </row>
    <row r="38609" spans="7:7">
      <c r="G38609" s="14"/>
    </row>
    <row r="38610" spans="7:7">
      <c r="G38610" s="14"/>
    </row>
    <row r="38611" spans="7:7">
      <c r="G38611" s="14"/>
    </row>
    <row r="38612" spans="7:7">
      <c r="G38612" s="14"/>
    </row>
    <row r="38613" spans="7:7">
      <c r="G38613" s="14"/>
    </row>
    <row r="38614" spans="7:7">
      <c r="G38614" s="14"/>
    </row>
    <row r="38615" spans="7:7">
      <c r="G38615" s="14"/>
    </row>
    <row r="38616" spans="7:7">
      <c r="G38616" s="14"/>
    </row>
    <row r="38617" spans="7:7">
      <c r="G38617" s="14"/>
    </row>
    <row r="38618" spans="7:7">
      <c r="G38618" s="14"/>
    </row>
    <row r="38619" spans="7:7">
      <c r="G38619" s="14"/>
    </row>
    <row r="38620" spans="7:7">
      <c r="G38620" s="14"/>
    </row>
    <row r="38621" spans="7:7">
      <c r="G38621" s="14"/>
    </row>
    <row r="38622" spans="7:7">
      <c r="G38622" s="14"/>
    </row>
    <row r="38623" spans="7:7">
      <c r="G38623" s="14"/>
    </row>
    <row r="38624" spans="7:7">
      <c r="G38624" s="14"/>
    </row>
    <row r="38625" spans="7:7">
      <c r="G38625" s="14"/>
    </row>
    <row r="38626" spans="7:7">
      <c r="G38626" s="14"/>
    </row>
    <row r="38627" spans="7:7">
      <c r="G38627" s="14"/>
    </row>
    <row r="38628" spans="7:7">
      <c r="G38628" s="14"/>
    </row>
    <row r="38629" spans="7:7">
      <c r="G38629" s="14"/>
    </row>
    <row r="38630" spans="7:7">
      <c r="G38630" s="14"/>
    </row>
    <row r="38631" spans="7:7">
      <c r="G38631" s="14"/>
    </row>
    <row r="38632" spans="7:7">
      <c r="G38632" s="14"/>
    </row>
    <row r="38633" spans="7:7">
      <c r="G38633" s="14"/>
    </row>
    <row r="38634" spans="7:7">
      <c r="G38634" s="14"/>
    </row>
    <row r="38635" spans="7:7">
      <c r="G38635" s="14"/>
    </row>
    <row r="38636" spans="7:7">
      <c r="G38636" s="14"/>
    </row>
    <row r="38637" spans="7:7">
      <c r="G38637" s="14"/>
    </row>
    <row r="38638" spans="7:7">
      <c r="G38638" s="14"/>
    </row>
    <row r="38639" spans="7:7">
      <c r="G38639" s="14"/>
    </row>
    <row r="38640" spans="7:7">
      <c r="G38640" s="14"/>
    </row>
    <row r="38641" spans="7:7">
      <c r="G38641" s="14"/>
    </row>
    <row r="38642" spans="7:7">
      <c r="G38642" s="14"/>
    </row>
    <row r="38643" spans="7:7">
      <c r="G38643" s="14"/>
    </row>
    <row r="38644" spans="7:7">
      <c r="G38644" s="14"/>
    </row>
    <row r="38645" spans="7:7">
      <c r="G38645" s="14"/>
    </row>
    <row r="38646" spans="7:7">
      <c r="G38646" s="14"/>
    </row>
    <row r="38647" spans="7:7">
      <c r="G38647" s="14"/>
    </row>
    <row r="38648" spans="7:7">
      <c r="G38648" s="14"/>
    </row>
    <row r="38649" spans="7:7">
      <c r="G38649" s="14"/>
    </row>
    <row r="38650" spans="7:7">
      <c r="G38650" s="14"/>
    </row>
    <row r="38651" spans="7:7">
      <c r="G38651" s="14"/>
    </row>
    <row r="38652" spans="7:7">
      <c r="G38652" s="14"/>
    </row>
    <row r="38653" spans="7:7">
      <c r="G38653" s="14"/>
    </row>
    <row r="38654" spans="7:7">
      <c r="G38654" s="14"/>
    </row>
    <row r="38655" spans="7:7">
      <c r="G38655" s="14"/>
    </row>
    <row r="38656" spans="7:7">
      <c r="G38656" s="14"/>
    </row>
    <row r="38657" spans="7:7">
      <c r="G38657" s="14"/>
    </row>
    <row r="38658" spans="7:7">
      <c r="G38658" s="14"/>
    </row>
    <row r="38659" spans="7:7">
      <c r="G38659" s="14"/>
    </row>
    <row r="38660" spans="7:7">
      <c r="G38660" s="14"/>
    </row>
    <row r="38661" spans="7:7">
      <c r="G38661" s="14"/>
    </row>
    <row r="38662" spans="7:7">
      <c r="G38662" s="14"/>
    </row>
    <row r="38663" spans="7:7">
      <c r="G38663" s="14"/>
    </row>
    <row r="38664" spans="7:7">
      <c r="G38664" s="14"/>
    </row>
    <row r="38665" spans="7:7">
      <c r="G38665" s="14"/>
    </row>
    <row r="38666" spans="7:7">
      <c r="G38666" s="14"/>
    </row>
    <row r="38667" spans="7:7">
      <c r="G38667" s="14"/>
    </row>
    <row r="38668" spans="7:7">
      <c r="G38668" s="14"/>
    </row>
    <row r="38669" spans="7:7">
      <c r="G38669" s="14"/>
    </row>
    <row r="38670" spans="7:7">
      <c r="G38670" s="14"/>
    </row>
    <row r="38671" spans="7:7">
      <c r="G38671" s="14"/>
    </row>
    <row r="38672" spans="7:7">
      <c r="G38672" s="14"/>
    </row>
    <row r="38673" spans="7:7">
      <c r="G38673" s="14"/>
    </row>
    <row r="38674" spans="7:7">
      <c r="G38674" s="14"/>
    </row>
    <row r="38675" spans="7:7">
      <c r="G38675" s="14"/>
    </row>
    <row r="38676" spans="7:7">
      <c r="G38676" s="14"/>
    </row>
    <row r="38677" spans="7:7">
      <c r="G38677" s="14"/>
    </row>
    <row r="38678" spans="7:7">
      <c r="G38678" s="14"/>
    </row>
    <row r="38679" spans="7:7">
      <c r="G38679" s="14"/>
    </row>
    <row r="38680" spans="7:7">
      <c r="G38680" s="14"/>
    </row>
    <row r="38681" spans="7:7">
      <c r="G38681" s="14"/>
    </row>
    <row r="38682" spans="7:7">
      <c r="G38682" s="14"/>
    </row>
    <row r="38683" spans="7:7">
      <c r="G38683" s="14"/>
    </row>
    <row r="38684" spans="7:7">
      <c r="G38684" s="14"/>
    </row>
    <row r="38685" spans="7:7">
      <c r="G38685" s="14"/>
    </row>
    <row r="38686" spans="7:7">
      <c r="G38686" s="14"/>
    </row>
    <row r="38687" spans="7:7">
      <c r="G38687" s="14"/>
    </row>
    <row r="38688" spans="7:7">
      <c r="G38688" s="14"/>
    </row>
    <row r="38689" spans="7:7">
      <c r="G38689" s="14"/>
    </row>
    <row r="38690" spans="7:7">
      <c r="G38690" s="14"/>
    </row>
    <row r="38691" spans="7:7">
      <c r="G38691" s="14"/>
    </row>
    <row r="38692" spans="7:7">
      <c r="G38692" s="14"/>
    </row>
    <row r="38693" spans="7:7">
      <c r="G38693" s="14"/>
    </row>
    <row r="38694" spans="7:7">
      <c r="G38694" s="14"/>
    </row>
    <row r="38695" spans="7:7">
      <c r="G38695" s="14"/>
    </row>
    <row r="38696" spans="7:7">
      <c r="G38696" s="14"/>
    </row>
    <row r="38697" spans="7:7">
      <c r="G38697" s="14"/>
    </row>
    <row r="38698" spans="7:7">
      <c r="G38698" s="14"/>
    </row>
    <row r="38699" spans="7:7">
      <c r="G38699" s="14"/>
    </row>
    <row r="38700" spans="7:7">
      <c r="G38700" s="14"/>
    </row>
    <row r="38701" spans="7:7">
      <c r="G38701" s="14"/>
    </row>
    <row r="38702" spans="7:7">
      <c r="G38702" s="14"/>
    </row>
    <row r="38703" spans="7:7">
      <c r="G38703" s="14"/>
    </row>
    <row r="38704" spans="7:7">
      <c r="G38704" s="14"/>
    </row>
    <row r="38705" spans="7:7">
      <c r="G38705" s="14"/>
    </row>
    <row r="38706" spans="7:7">
      <c r="G38706" s="14"/>
    </row>
    <row r="38707" spans="7:7">
      <c r="G38707" s="14"/>
    </row>
    <row r="38708" spans="7:7">
      <c r="G38708" s="14"/>
    </row>
    <row r="38709" spans="7:7">
      <c r="G38709" s="14"/>
    </row>
    <row r="38710" spans="7:7">
      <c r="G38710" s="14"/>
    </row>
    <row r="38711" spans="7:7">
      <c r="G38711" s="14"/>
    </row>
    <row r="38712" spans="7:7">
      <c r="G38712" s="14"/>
    </row>
    <row r="38713" spans="7:7">
      <c r="G38713" s="14"/>
    </row>
    <row r="38714" spans="7:7">
      <c r="G38714" s="14"/>
    </row>
    <row r="38715" spans="7:7">
      <c r="G38715" s="14"/>
    </row>
    <row r="38716" spans="7:7">
      <c r="G38716" s="14"/>
    </row>
    <row r="38717" spans="7:7">
      <c r="G38717" s="14"/>
    </row>
    <row r="38718" spans="7:7">
      <c r="G38718" s="14"/>
    </row>
    <row r="38719" spans="7:7">
      <c r="G38719" s="14"/>
    </row>
    <row r="38720" spans="7:7">
      <c r="G38720" s="14"/>
    </row>
    <row r="38721" spans="7:7">
      <c r="G38721" s="14"/>
    </row>
    <row r="38722" spans="7:7">
      <c r="G38722" s="14"/>
    </row>
    <row r="38723" spans="7:7">
      <c r="G38723" s="14"/>
    </row>
    <row r="38724" spans="7:7">
      <c r="G38724" s="14"/>
    </row>
    <row r="38725" spans="7:7">
      <c r="G38725" s="14"/>
    </row>
    <row r="38726" spans="7:7">
      <c r="G38726" s="14"/>
    </row>
    <row r="38727" spans="7:7">
      <c r="G38727" s="14"/>
    </row>
    <row r="38728" spans="7:7">
      <c r="G38728" s="14"/>
    </row>
    <row r="38729" spans="7:7">
      <c r="G38729" s="14"/>
    </row>
    <row r="38730" spans="7:7">
      <c r="G38730" s="14"/>
    </row>
    <row r="38731" spans="7:7">
      <c r="G38731" s="14"/>
    </row>
    <row r="38732" spans="7:7">
      <c r="G38732" s="14"/>
    </row>
    <row r="38733" spans="7:7">
      <c r="G38733" s="14"/>
    </row>
    <row r="38734" spans="7:7">
      <c r="G38734" s="14"/>
    </row>
    <row r="38735" spans="7:7">
      <c r="G38735" s="14"/>
    </row>
    <row r="38736" spans="7:7">
      <c r="G38736" s="14"/>
    </row>
    <row r="38737" spans="7:7">
      <c r="G38737" s="14"/>
    </row>
    <row r="38738" spans="7:7">
      <c r="G38738" s="14"/>
    </row>
    <row r="38739" spans="7:7">
      <c r="G38739" s="14"/>
    </row>
    <row r="38740" spans="7:7">
      <c r="G38740" s="14"/>
    </row>
    <row r="38741" spans="7:7">
      <c r="G38741" s="14"/>
    </row>
    <row r="38742" spans="7:7">
      <c r="G38742" s="14"/>
    </row>
    <row r="38743" spans="7:7">
      <c r="G38743" s="14"/>
    </row>
    <row r="38744" spans="7:7">
      <c r="G38744" s="14"/>
    </row>
    <row r="38745" spans="7:7">
      <c r="G38745" s="14"/>
    </row>
    <row r="38746" spans="7:7">
      <c r="G38746" s="14"/>
    </row>
    <row r="38747" spans="7:7">
      <c r="G38747" s="14"/>
    </row>
    <row r="38748" spans="7:7">
      <c r="G38748" s="14"/>
    </row>
    <row r="38749" spans="7:7">
      <c r="G38749" s="14"/>
    </row>
    <row r="38750" spans="7:7">
      <c r="G38750" s="14"/>
    </row>
    <row r="38751" spans="7:7">
      <c r="G38751" s="14"/>
    </row>
    <row r="38752" spans="7:7">
      <c r="G38752" s="14"/>
    </row>
    <row r="38753" spans="7:7">
      <c r="G38753" s="14"/>
    </row>
    <row r="38754" spans="7:7">
      <c r="G38754" s="14"/>
    </row>
    <row r="38755" spans="7:7">
      <c r="G38755" s="14"/>
    </row>
    <row r="38756" spans="7:7">
      <c r="G38756" s="14"/>
    </row>
    <row r="38757" spans="7:7">
      <c r="G38757" s="14"/>
    </row>
    <row r="38758" spans="7:7">
      <c r="G38758" s="14"/>
    </row>
    <row r="38759" spans="7:7">
      <c r="G38759" s="14"/>
    </row>
    <row r="38760" spans="7:7">
      <c r="G38760" s="14"/>
    </row>
    <row r="38761" spans="7:7">
      <c r="G38761" s="14"/>
    </row>
    <row r="38762" spans="7:7">
      <c r="G38762" s="14"/>
    </row>
    <row r="38763" spans="7:7">
      <c r="G38763" s="14"/>
    </row>
    <row r="38764" spans="7:7">
      <c r="G38764" s="14"/>
    </row>
    <row r="38765" spans="7:7">
      <c r="G38765" s="14"/>
    </row>
    <row r="38766" spans="7:7">
      <c r="G38766" s="14"/>
    </row>
    <row r="38767" spans="7:7">
      <c r="G38767" s="14"/>
    </row>
    <row r="38768" spans="7:7">
      <c r="G38768" s="14"/>
    </row>
    <row r="38769" spans="7:7">
      <c r="G38769" s="14"/>
    </row>
    <row r="38770" spans="7:7">
      <c r="G38770" s="14"/>
    </row>
    <row r="38771" spans="7:7">
      <c r="G38771" s="14"/>
    </row>
    <row r="38772" spans="7:7">
      <c r="G38772" s="14"/>
    </row>
    <row r="38773" spans="7:7">
      <c r="G38773" s="14"/>
    </row>
    <row r="38774" spans="7:7">
      <c r="G38774" s="14"/>
    </row>
    <row r="38775" spans="7:7">
      <c r="G38775" s="14"/>
    </row>
    <row r="38776" spans="7:7">
      <c r="G38776" s="14"/>
    </row>
    <row r="38777" spans="7:7">
      <c r="G38777" s="14"/>
    </row>
    <row r="38778" spans="7:7">
      <c r="G38778" s="14"/>
    </row>
    <row r="38779" spans="7:7">
      <c r="G38779" s="14"/>
    </row>
    <row r="38780" spans="7:7">
      <c r="G38780" s="14"/>
    </row>
    <row r="38781" spans="7:7">
      <c r="G38781" s="14"/>
    </row>
    <row r="38782" spans="7:7">
      <c r="G38782" s="14"/>
    </row>
    <row r="38783" spans="7:7">
      <c r="G38783" s="14"/>
    </row>
    <row r="38784" spans="7:7">
      <c r="G38784" s="14"/>
    </row>
    <row r="38785" spans="7:7">
      <c r="G38785" s="14"/>
    </row>
    <row r="38786" spans="7:7">
      <c r="G38786" s="14"/>
    </row>
    <row r="38787" spans="7:7">
      <c r="G38787" s="14"/>
    </row>
    <row r="38788" spans="7:7">
      <c r="G38788" s="14"/>
    </row>
    <row r="38789" spans="7:7">
      <c r="G38789" s="14"/>
    </row>
    <row r="38790" spans="7:7">
      <c r="G38790" s="14"/>
    </row>
    <row r="38791" spans="7:7">
      <c r="G38791" s="14"/>
    </row>
    <row r="38792" spans="7:7">
      <c r="G38792" s="14"/>
    </row>
    <row r="38793" spans="7:7">
      <c r="G38793" s="14"/>
    </row>
    <row r="38794" spans="7:7">
      <c r="G38794" s="14"/>
    </row>
    <row r="38795" spans="7:7">
      <c r="G38795" s="14"/>
    </row>
    <row r="38796" spans="7:7">
      <c r="G38796" s="14"/>
    </row>
    <row r="38797" spans="7:7">
      <c r="G38797" s="14"/>
    </row>
    <row r="38798" spans="7:7">
      <c r="G38798" s="14"/>
    </row>
    <row r="38799" spans="7:7">
      <c r="G38799" s="14"/>
    </row>
    <row r="38800" spans="7:7">
      <c r="G38800" s="14"/>
    </row>
    <row r="38801" spans="7:7">
      <c r="G38801" s="14"/>
    </row>
    <row r="38802" spans="7:7">
      <c r="G38802" s="14"/>
    </row>
    <row r="38803" spans="7:7">
      <c r="G38803" s="14"/>
    </row>
    <row r="38804" spans="7:7">
      <c r="G38804" s="14"/>
    </row>
    <row r="38805" spans="7:7">
      <c r="G38805" s="14"/>
    </row>
    <row r="38806" spans="7:7">
      <c r="G38806" s="14"/>
    </row>
    <row r="38807" spans="7:7">
      <c r="G38807" s="14"/>
    </row>
    <row r="38808" spans="7:7">
      <c r="G38808" s="14"/>
    </row>
    <row r="38809" spans="7:7">
      <c r="G38809" s="14"/>
    </row>
    <row r="38810" spans="7:7">
      <c r="G38810" s="14"/>
    </row>
    <row r="38811" spans="7:7">
      <c r="G38811" s="14"/>
    </row>
    <row r="38812" spans="7:7">
      <c r="G38812" s="14"/>
    </row>
    <row r="38813" spans="7:7">
      <c r="G38813" s="14"/>
    </row>
    <row r="38814" spans="7:7">
      <c r="G38814" s="14"/>
    </row>
    <row r="38815" spans="7:7">
      <c r="G38815" s="14"/>
    </row>
    <row r="38816" spans="7:7">
      <c r="G38816" s="14"/>
    </row>
    <row r="38817" spans="7:7">
      <c r="G38817" s="14"/>
    </row>
    <row r="38818" spans="7:7">
      <c r="G38818" s="14"/>
    </row>
    <row r="38819" spans="7:7">
      <c r="G38819" s="14"/>
    </row>
    <row r="38820" spans="7:7">
      <c r="G38820" s="14"/>
    </row>
    <row r="38821" spans="7:7">
      <c r="G38821" s="14"/>
    </row>
    <row r="38822" spans="7:7">
      <c r="G38822" s="14"/>
    </row>
    <row r="38823" spans="7:7">
      <c r="G38823" s="14"/>
    </row>
    <row r="38824" spans="7:7">
      <c r="G38824" s="14"/>
    </row>
    <row r="38825" spans="7:7">
      <c r="G38825" s="14"/>
    </row>
    <row r="38826" spans="7:7">
      <c r="G38826" s="14"/>
    </row>
    <row r="38827" spans="7:7">
      <c r="G38827" s="14"/>
    </row>
    <row r="38828" spans="7:7">
      <c r="G38828" s="14"/>
    </row>
    <row r="38829" spans="7:7">
      <c r="G38829" s="14"/>
    </row>
    <row r="38830" spans="7:7">
      <c r="G38830" s="14"/>
    </row>
    <row r="38831" spans="7:7">
      <c r="G38831" s="14"/>
    </row>
    <row r="38832" spans="7:7">
      <c r="G38832" s="14"/>
    </row>
    <row r="38833" spans="7:7">
      <c r="G38833" s="14"/>
    </row>
    <row r="38834" spans="7:7">
      <c r="G38834" s="14"/>
    </row>
    <row r="38835" spans="7:7">
      <c r="G38835" s="14"/>
    </row>
    <row r="38836" spans="7:7">
      <c r="G38836" s="14"/>
    </row>
    <row r="38837" spans="7:7">
      <c r="G38837" s="14"/>
    </row>
    <row r="38838" spans="7:7">
      <c r="G38838" s="14"/>
    </row>
    <row r="38839" spans="7:7">
      <c r="G38839" s="14"/>
    </row>
    <row r="38840" spans="7:7">
      <c r="G38840" s="14"/>
    </row>
    <row r="38841" spans="7:7">
      <c r="G38841" s="14"/>
    </row>
    <row r="38842" spans="7:7">
      <c r="G38842" s="14"/>
    </row>
    <row r="38843" spans="7:7">
      <c r="G38843" s="14"/>
    </row>
    <row r="38844" spans="7:7">
      <c r="G38844" s="14"/>
    </row>
    <row r="38845" spans="7:7">
      <c r="G38845" s="14"/>
    </row>
    <row r="38846" spans="7:7">
      <c r="G38846" s="14"/>
    </row>
    <row r="38847" spans="7:7">
      <c r="G38847" s="14"/>
    </row>
    <row r="38848" spans="7:7">
      <c r="G38848" s="14"/>
    </row>
    <row r="38849" spans="7:7">
      <c r="G38849" s="14"/>
    </row>
    <row r="38850" spans="7:7">
      <c r="G38850" s="14"/>
    </row>
    <row r="38851" spans="7:7">
      <c r="G38851" s="14"/>
    </row>
    <row r="38852" spans="7:7">
      <c r="G38852" s="14"/>
    </row>
    <row r="38853" spans="7:7">
      <c r="G38853" s="14"/>
    </row>
    <row r="38854" spans="7:7">
      <c r="G38854" s="14"/>
    </row>
    <row r="38855" spans="7:7">
      <c r="G38855" s="14"/>
    </row>
    <row r="38856" spans="7:7">
      <c r="G38856" s="14"/>
    </row>
    <row r="38857" spans="7:7">
      <c r="G38857" s="14"/>
    </row>
    <row r="38858" spans="7:7">
      <c r="G38858" s="14"/>
    </row>
    <row r="38859" spans="7:7">
      <c r="G38859" s="14"/>
    </row>
    <row r="38860" spans="7:7">
      <c r="G38860" s="14"/>
    </row>
    <row r="38861" spans="7:7">
      <c r="G38861" s="14"/>
    </row>
    <row r="38862" spans="7:7">
      <c r="G38862" s="14"/>
    </row>
    <row r="38863" spans="7:7">
      <c r="G38863" s="14"/>
    </row>
    <row r="38864" spans="7:7">
      <c r="G38864" s="14"/>
    </row>
    <row r="38865" spans="7:7">
      <c r="G38865" s="14"/>
    </row>
    <row r="38866" spans="7:7">
      <c r="G38866" s="14"/>
    </row>
    <row r="38867" spans="7:7">
      <c r="G38867" s="14"/>
    </row>
    <row r="38868" spans="7:7">
      <c r="G38868" s="14"/>
    </row>
    <row r="38869" spans="7:7">
      <c r="G38869" s="14"/>
    </row>
    <row r="38870" spans="7:7">
      <c r="G38870" s="14"/>
    </row>
    <row r="38871" spans="7:7">
      <c r="G38871" s="14"/>
    </row>
    <row r="38872" spans="7:7">
      <c r="G38872" s="14"/>
    </row>
    <row r="38873" spans="7:7">
      <c r="G38873" s="14"/>
    </row>
    <row r="38874" spans="7:7">
      <c r="G38874" s="14"/>
    </row>
    <row r="38875" spans="7:7">
      <c r="G38875" s="14"/>
    </row>
    <row r="38876" spans="7:7">
      <c r="G38876" s="14"/>
    </row>
    <row r="38877" spans="7:7">
      <c r="G38877" s="14"/>
    </row>
    <row r="38878" spans="7:7">
      <c r="G38878" s="14"/>
    </row>
    <row r="38879" spans="7:7">
      <c r="G38879" s="14"/>
    </row>
    <row r="38880" spans="7:7">
      <c r="G38880" s="14"/>
    </row>
    <row r="38881" spans="7:7">
      <c r="G38881" s="14"/>
    </row>
    <row r="38882" spans="7:7">
      <c r="G38882" s="14"/>
    </row>
    <row r="38883" spans="7:7">
      <c r="G38883" s="14"/>
    </row>
    <row r="38884" spans="7:7">
      <c r="G38884" s="14"/>
    </row>
    <row r="38885" spans="7:7">
      <c r="G38885" s="14"/>
    </row>
    <row r="38886" spans="7:7">
      <c r="G38886" s="14"/>
    </row>
    <row r="38887" spans="7:7">
      <c r="G38887" s="14"/>
    </row>
    <row r="38888" spans="7:7">
      <c r="G38888" s="14"/>
    </row>
    <row r="38889" spans="7:7">
      <c r="G38889" s="14"/>
    </row>
    <row r="38890" spans="7:7">
      <c r="G38890" s="14"/>
    </row>
    <row r="38891" spans="7:7">
      <c r="G38891" s="14"/>
    </row>
    <row r="38892" spans="7:7">
      <c r="G38892" s="14"/>
    </row>
    <row r="38893" spans="7:7">
      <c r="G38893" s="14"/>
    </row>
    <row r="38894" spans="7:7">
      <c r="G38894" s="14"/>
    </row>
    <row r="38895" spans="7:7">
      <c r="G38895" s="14"/>
    </row>
    <row r="38896" spans="7:7">
      <c r="G38896" s="14"/>
    </row>
    <row r="38897" spans="7:7">
      <c r="G38897" s="14"/>
    </row>
    <row r="38898" spans="7:7">
      <c r="G38898" s="14"/>
    </row>
    <row r="38899" spans="7:7">
      <c r="G38899" s="14"/>
    </row>
    <row r="38900" spans="7:7">
      <c r="G38900" s="14"/>
    </row>
    <row r="38901" spans="7:7">
      <c r="G38901" s="14"/>
    </row>
    <row r="38902" spans="7:7">
      <c r="G38902" s="14"/>
    </row>
    <row r="38903" spans="7:7">
      <c r="G38903" s="14"/>
    </row>
    <row r="38904" spans="7:7">
      <c r="G38904" s="14"/>
    </row>
    <row r="38905" spans="7:7">
      <c r="G38905" s="14"/>
    </row>
    <row r="38906" spans="7:7">
      <c r="G38906" s="14"/>
    </row>
    <row r="38907" spans="7:7">
      <c r="G38907" s="14"/>
    </row>
    <row r="38908" spans="7:7">
      <c r="G38908" s="14"/>
    </row>
    <row r="38909" spans="7:7">
      <c r="G38909" s="14"/>
    </row>
    <row r="38910" spans="7:7">
      <c r="G38910" s="14"/>
    </row>
    <row r="38911" spans="7:7">
      <c r="G38911" s="14"/>
    </row>
    <row r="38912" spans="7:7">
      <c r="G38912" s="14"/>
    </row>
    <row r="38913" spans="7:7">
      <c r="G38913" s="14"/>
    </row>
    <row r="38914" spans="7:7">
      <c r="G38914" s="14"/>
    </row>
    <row r="38915" spans="7:7">
      <c r="G38915" s="14"/>
    </row>
    <row r="38916" spans="7:7">
      <c r="G38916" s="14"/>
    </row>
    <row r="38917" spans="7:7">
      <c r="G38917" s="14"/>
    </row>
    <row r="38918" spans="7:7">
      <c r="G38918" s="14"/>
    </row>
    <row r="38919" spans="7:7">
      <c r="G38919" s="14"/>
    </row>
    <row r="38920" spans="7:7">
      <c r="G38920" s="14"/>
    </row>
    <row r="38921" spans="7:7">
      <c r="G38921" s="14"/>
    </row>
    <row r="38922" spans="7:7">
      <c r="G38922" s="14"/>
    </row>
    <row r="38923" spans="7:7">
      <c r="G38923" s="14"/>
    </row>
    <row r="38924" spans="7:7">
      <c r="G38924" s="14"/>
    </row>
    <row r="38925" spans="7:7">
      <c r="G38925" s="14"/>
    </row>
    <row r="38926" spans="7:7">
      <c r="G38926" s="14"/>
    </row>
    <row r="38927" spans="7:7">
      <c r="G38927" s="14"/>
    </row>
    <row r="38928" spans="7:7">
      <c r="G38928" s="14"/>
    </row>
    <row r="38929" spans="7:7">
      <c r="G38929" s="14"/>
    </row>
    <row r="38930" spans="7:7">
      <c r="G38930" s="14"/>
    </row>
    <row r="38931" spans="7:7">
      <c r="G38931" s="14"/>
    </row>
    <row r="38932" spans="7:7">
      <c r="G38932" s="14"/>
    </row>
    <row r="38933" spans="7:7">
      <c r="G38933" s="14"/>
    </row>
    <row r="38934" spans="7:7">
      <c r="G38934" s="14"/>
    </row>
    <row r="38935" spans="7:7">
      <c r="G38935" s="14"/>
    </row>
    <row r="38936" spans="7:7">
      <c r="G38936" s="14"/>
    </row>
    <row r="38937" spans="7:7">
      <c r="G38937" s="14"/>
    </row>
    <row r="38938" spans="7:7">
      <c r="G38938" s="14"/>
    </row>
    <row r="38939" spans="7:7">
      <c r="G38939" s="14"/>
    </row>
    <row r="38940" spans="7:7">
      <c r="G38940" s="14"/>
    </row>
    <row r="38941" spans="7:7">
      <c r="G38941" s="14"/>
    </row>
    <row r="38942" spans="7:7">
      <c r="G38942" s="14"/>
    </row>
    <row r="38943" spans="7:7">
      <c r="G38943" s="14"/>
    </row>
    <row r="38944" spans="7:7">
      <c r="G38944" s="14"/>
    </row>
    <row r="38945" spans="7:7">
      <c r="G38945" s="14"/>
    </row>
    <row r="38946" spans="7:7">
      <c r="G38946" s="14"/>
    </row>
    <row r="38947" spans="7:7">
      <c r="G38947" s="14"/>
    </row>
    <row r="38948" spans="7:7">
      <c r="G38948" s="14"/>
    </row>
    <row r="38949" spans="7:7">
      <c r="G38949" s="14"/>
    </row>
    <row r="38950" spans="7:7">
      <c r="G38950" s="14"/>
    </row>
    <row r="38951" spans="7:7">
      <c r="G38951" s="14"/>
    </row>
    <row r="38952" spans="7:7">
      <c r="G38952" s="14"/>
    </row>
    <row r="38953" spans="7:7">
      <c r="G38953" s="14"/>
    </row>
    <row r="38954" spans="7:7">
      <c r="G38954" s="14"/>
    </row>
    <row r="38955" spans="7:7">
      <c r="G38955" s="14"/>
    </row>
    <row r="38956" spans="7:7">
      <c r="G38956" s="14"/>
    </row>
    <row r="38957" spans="7:7">
      <c r="G38957" s="14"/>
    </row>
    <row r="38958" spans="7:7">
      <c r="G38958" s="14"/>
    </row>
    <row r="38959" spans="7:7">
      <c r="G38959" s="14"/>
    </row>
    <row r="38960" spans="7:7">
      <c r="G38960" s="14"/>
    </row>
    <row r="38961" spans="7:7">
      <c r="G38961" s="14"/>
    </row>
    <row r="38962" spans="7:7">
      <c r="G38962" s="14"/>
    </row>
    <row r="38963" spans="7:7">
      <c r="G38963" s="14"/>
    </row>
    <row r="38964" spans="7:7">
      <c r="G38964" s="14"/>
    </row>
    <row r="38965" spans="7:7">
      <c r="G38965" s="14"/>
    </row>
    <row r="38966" spans="7:7">
      <c r="G38966" s="14"/>
    </row>
    <row r="38967" spans="7:7">
      <c r="G38967" s="14"/>
    </row>
    <row r="38968" spans="7:7">
      <c r="G38968" s="14"/>
    </row>
    <row r="38969" spans="7:7">
      <c r="G38969" s="14"/>
    </row>
    <row r="38970" spans="7:7">
      <c r="G38970" s="14"/>
    </row>
    <row r="38971" spans="7:7">
      <c r="G38971" s="14"/>
    </row>
    <row r="38972" spans="7:7">
      <c r="G38972" s="14"/>
    </row>
    <row r="38973" spans="7:7">
      <c r="G38973" s="14"/>
    </row>
    <row r="38974" spans="7:7">
      <c r="G38974" s="14"/>
    </row>
    <row r="38975" spans="7:7">
      <c r="G38975" s="14"/>
    </row>
    <row r="38976" spans="7:7">
      <c r="G38976" s="14"/>
    </row>
    <row r="38977" spans="7:7">
      <c r="G38977" s="14"/>
    </row>
    <row r="38978" spans="7:7">
      <c r="G38978" s="14"/>
    </row>
    <row r="38979" spans="7:7">
      <c r="G38979" s="14"/>
    </row>
    <row r="38980" spans="7:7">
      <c r="G38980" s="14"/>
    </row>
    <row r="38981" spans="7:7">
      <c r="G38981" s="14"/>
    </row>
    <row r="38982" spans="7:7">
      <c r="G38982" s="14"/>
    </row>
    <row r="38983" spans="7:7">
      <c r="G38983" s="14"/>
    </row>
    <row r="38984" spans="7:7">
      <c r="G38984" s="14"/>
    </row>
    <row r="38985" spans="7:7">
      <c r="G38985" s="14"/>
    </row>
    <row r="38986" spans="7:7">
      <c r="G38986" s="14"/>
    </row>
    <row r="38987" spans="7:7">
      <c r="G38987" s="14"/>
    </row>
    <row r="38988" spans="7:7">
      <c r="G38988" s="14"/>
    </row>
    <row r="38989" spans="7:7">
      <c r="G38989" s="14"/>
    </row>
    <row r="38990" spans="7:7">
      <c r="G38990" s="14"/>
    </row>
    <row r="38991" spans="7:7">
      <c r="G38991" s="14"/>
    </row>
    <row r="38992" spans="7:7">
      <c r="G38992" s="14"/>
    </row>
    <row r="38993" spans="7:7">
      <c r="G38993" s="14"/>
    </row>
    <row r="38994" spans="7:7">
      <c r="G38994" s="14"/>
    </row>
    <row r="38995" spans="7:7">
      <c r="G38995" s="14"/>
    </row>
    <row r="38996" spans="7:7">
      <c r="G38996" s="14"/>
    </row>
    <row r="38997" spans="7:7">
      <c r="G38997" s="14"/>
    </row>
    <row r="38998" spans="7:7">
      <c r="G38998" s="14"/>
    </row>
    <row r="38999" spans="7:7">
      <c r="G38999" s="14"/>
    </row>
    <row r="39000" spans="7:7">
      <c r="G39000" s="14"/>
    </row>
    <row r="39001" spans="7:7">
      <c r="G39001" s="14"/>
    </row>
    <row r="39002" spans="7:7">
      <c r="G39002" s="14"/>
    </row>
    <row r="39003" spans="7:7">
      <c r="G39003" s="14"/>
    </row>
    <row r="39004" spans="7:7">
      <c r="G39004" s="14"/>
    </row>
    <row r="39005" spans="7:7">
      <c r="G39005" s="14"/>
    </row>
    <row r="39006" spans="7:7">
      <c r="G39006" s="14"/>
    </row>
    <row r="39007" spans="7:7">
      <c r="G39007" s="14"/>
    </row>
    <row r="39008" spans="7:7">
      <c r="G39008" s="14"/>
    </row>
    <row r="39009" spans="7:7">
      <c r="G39009" s="14"/>
    </row>
    <row r="39010" spans="7:7">
      <c r="G39010" s="14"/>
    </row>
    <row r="39011" spans="7:7">
      <c r="G39011" s="14"/>
    </row>
    <row r="39012" spans="7:7">
      <c r="G39012" s="14"/>
    </row>
    <row r="39013" spans="7:7">
      <c r="G39013" s="14"/>
    </row>
    <row r="39014" spans="7:7">
      <c r="G39014" s="14"/>
    </row>
    <row r="39015" spans="7:7">
      <c r="G39015" s="14"/>
    </row>
    <row r="39016" spans="7:7">
      <c r="G39016" s="14"/>
    </row>
    <row r="39017" spans="7:7">
      <c r="G39017" s="14"/>
    </row>
    <row r="39018" spans="7:7">
      <c r="G39018" s="14"/>
    </row>
    <row r="39019" spans="7:7">
      <c r="G39019" s="14"/>
    </row>
    <row r="39020" spans="7:7">
      <c r="G39020" s="14"/>
    </row>
    <row r="39021" spans="7:7">
      <c r="G39021" s="14"/>
    </row>
    <row r="39022" spans="7:7">
      <c r="G39022" s="14"/>
    </row>
    <row r="39023" spans="7:7">
      <c r="G39023" s="14"/>
    </row>
    <row r="39024" spans="7:7">
      <c r="G39024" s="14"/>
    </row>
    <row r="39025" spans="7:7">
      <c r="G39025" s="14"/>
    </row>
    <row r="39026" spans="7:7">
      <c r="G39026" s="14"/>
    </row>
    <row r="39027" spans="7:7">
      <c r="G39027" s="14"/>
    </row>
    <row r="39028" spans="7:7">
      <c r="G39028" s="14"/>
    </row>
    <row r="39029" spans="7:7">
      <c r="G39029" s="14"/>
    </row>
    <row r="39030" spans="7:7">
      <c r="G39030" s="14"/>
    </row>
    <row r="39031" spans="7:7">
      <c r="G39031" s="14"/>
    </row>
    <row r="39032" spans="7:7">
      <c r="G39032" s="14"/>
    </row>
    <row r="39033" spans="7:7">
      <c r="G39033" s="14"/>
    </row>
    <row r="39034" spans="7:7">
      <c r="G39034" s="14"/>
    </row>
    <row r="39035" spans="7:7">
      <c r="G39035" s="14"/>
    </row>
    <row r="39036" spans="7:7">
      <c r="G39036" s="14"/>
    </row>
    <row r="39037" spans="7:7">
      <c r="G39037" s="14"/>
    </row>
    <row r="39038" spans="7:7">
      <c r="G39038" s="14"/>
    </row>
    <row r="39039" spans="7:7">
      <c r="G39039" s="14"/>
    </row>
    <row r="39040" spans="7:7">
      <c r="G39040" s="14"/>
    </row>
    <row r="39041" spans="7:7">
      <c r="G39041" s="14"/>
    </row>
    <row r="39042" spans="7:7">
      <c r="G39042" s="14"/>
    </row>
    <row r="39043" spans="7:7">
      <c r="G39043" s="14"/>
    </row>
    <row r="39044" spans="7:7">
      <c r="G39044" s="14"/>
    </row>
    <row r="39045" spans="7:7">
      <c r="G39045" s="14"/>
    </row>
    <row r="39046" spans="7:7">
      <c r="G39046" s="14"/>
    </row>
    <row r="39047" spans="7:7">
      <c r="G39047" s="14"/>
    </row>
    <row r="39048" spans="7:7">
      <c r="G39048" s="14"/>
    </row>
    <row r="39049" spans="7:7">
      <c r="G39049" s="14"/>
    </row>
    <row r="39050" spans="7:7">
      <c r="G39050" s="14"/>
    </row>
    <row r="39051" spans="7:7">
      <c r="G39051" s="14"/>
    </row>
    <row r="39052" spans="7:7">
      <c r="G39052" s="14"/>
    </row>
    <row r="39053" spans="7:7">
      <c r="G39053" s="14"/>
    </row>
    <row r="39054" spans="7:7">
      <c r="G39054" s="14"/>
    </row>
    <row r="39055" spans="7:7">
      <c r="G39055" s="14"/>
    </row>
    <row r="39056" spans="7:7">
      <c r="G39056" s="14"/>
    </row>
    <row r="39057" spans="7:7">
      <c r="G39057" s="14"/>
    </row>
    <row r="39058" spans="7:7">
      <c r="G39058" s="14"/>
    </row>
    <row r="39059" spans="7:7">
      <c r="G39059" s="14"/>
    </row>
    <row r="39060" spans="7:7">
      <c r="G39060" s="14"/>
    </row>
    <row r="39061" spans="7:7">
      <c r="G39061" s="14"/>
    </row>
    <row r="39062" spans="7:7">
      <c r="G39062" s="14"/>
    </row>
    <row r="39063" spans="7:7">
      <c r="G39063" s="14"/>
    </row>
    <row r="39064" spans="7:7">
      <c r="G39064" s="14"/>
    </row>
    <row r="39065" spans="7:7">
      <c r="G39065" s="14"/>
    </row>
    <row r="39066" spans="7:7">
      <c r="G39066" s="14"/>
    </row>
    <row r="39067" spans="7:7">
      <c r="G39067" s="14"/>
    </row>
    <row r="39068" spans="7:7">
      <c r="G39068" s="14"/>
    </row>
    <row r="39069" spans="7:7">
      <c r="G39069" s="14"/>
    </row>
    <row r="39070" spans="7:7">
      <c r="G39070" s="14"/>
    </row>
    <row r="39071" spans="7:7">
      <c r="G39071" s="14"/>
    </row>
    <row r="39072" spans="7:7">
      <c r="G39072" s="14"/>
    </row>
    <row r="39073" spans="7:7">
      <c r="G39073" s="14"/>
    </row>
    <row r="39074" spans="7:7">
      <c r="G39074" s="14"/>
    </row>
    <row r="39075" spans="7:7">
      <c r="G39075" s="14"/>
    </row>
    <row r="39076" spans="7:7">
      <c r="G39076" s="14"/>
    </row>
    <row r="39077" spans="7:7">
      <c r="G39077" s="14"/>
    </row>
    <row r="39078" spans="7:7">
      <c r="G39078" s="14"/>
    </row>
    <row r="39079" spans="7:7">
      <c r="G39079" s="14"/>
    </row>
    <row r="39080" spans="7:7">
      <c r="G39080" s="14"/>
    </row>
    <row r="39081" spans="7:7">
      <c r="G39081" s="14"/>
    </row>
    <row r="39082" spans="7:7">
      <c r="G39082" s="14"/>
    </row>
    <row r="39083" spans="7:7">
      <c r="G39083" s="14"/>
    </row>
    <row r="39084" spans="7:7">
      <c r="G39084" s="14"/>
    </row>
    <row r="39085" spans="7:7">
      <c r="G39085" s="14"/>
    </row>
    <row r="39086" spans="7:7">
      <c r="G39086" s="14"/>
    </row>
    <row r="39087" spans="7:7">
      <c r="G39087" s="14"/>
    </row>
    <row r="39088" spans="7:7">
      <c r="G39088" s="14"/>
    </row>
    <row r="39089" spans="7:7">
      <c r="G39089" s="14"/>
    </row>
    <row r="39090" spans="7:7">
      <c r="G39090" s="14"/>
    </row>
    <row r="39091" spans="7:7">
      <c r="G39091" s="14"/>
    </row>
    <row r="39092" spans="7:7">
      <c r="G39092" s="14"/>
    </row>
    <row r="39093" spans="7:7">
      <c r="G39093" s="14"/>
    </row>
    <row r="39094" spans="7:7">
      <c r="G39094" s="14"/>
    </row>
    <row r="39095" spans="7:7">
      <c r="G39095" s="14"/>
    </row>
    <row r="39096" spans="7:7">
      <c r="G39096" s="14"/>
    </row>
    <row r="39097" spans="7:7">
      <c r="G39097" s="14"/>
    </row>
    <row r="39098" spans="7:7">
      <c r="G39098" s="14"/>
    </row>
    <row r="39099" spans="7:7">
      <c r="G39099" s="14"/>
    </row>
    <row r="39100" spans="7:7">
      <c r="G39100" s="14"/>
    </row>
    <row r="39101" spans="7:7">
      <c r="G39101" s="14"/>
    </row>
    <row r="39102" spans="7:7">
      <c r="G39102" s="14"/>
    </row>
    <row r="39103" spans="7:7">
      <c r="G39103" s="14"/>
    </row>
    <row r="39104" spans="7:7">
      <c r="G39104" s="14"/>
    </row>
    <row r="39105" spans="7:7">
      <c r="G39105" s="14"/>
    </row>
    <row r="39106" spans="7:7">
      <c r="G39106" s="14"/>
    </row>
    <row r="39107" spans="7:7">
      <c r="G39107" s="14"/>
    </row>
    <row r="39108" spans="7:7">
      <c r="G39108" s="14"/>
    </row>
    <row r="39109" spans="7:7">
      <c r="G39109" s="14"/>
    </row>
    <row r="39110" spans="7:7">
      <c r="G39110" s="14"/>
    </row>
    <row r="39111" spans="7:7">
      <c r="G39111" s="14"/>
    </row>
    <row r="39112" spans="7:7">
      <c r="G39112" s="14"/>
    </row>
    <row r="39113" spans="7:7">
      <c r="G39113" s="14"/>
    </row>
    <row r="39114" spans="7:7">
      <c r="G39114" s="14"/>
    </row>
    <row r="39115" spans="7:7">
      <c r="G39115" s="14"/>
    </row>
    <row r="39116" spans="7:7">
      <c r="G39116" s="14"/>
    </row>
    <row r="39117" spans="7:7">
      <c r="G39117" s="14"/>
    </row>
    <row r="39118" spans="7:7">
      <c r="G39118" s="14"/>
    </row>
    <row r="39119" spans="7:7">
      <c r="G39119" s="14"/>
    </row>
    <row r="39120" spans="7:7">
      <c r="G39120" s="14"/>
    </row>
    <row r="39121" spans="7:7">
      <c r="G39121" s="14"/>
    </row>
    <row r="39122" spans="7:7">
      <c r="G39122" s="14"/>
    </row>
    <row r="39123" spans="7:7">
      <c r="G39123" s="14"/>
    </row>
    <row r="39124" spans="7:7">
      <c r="G39124" s="14"/>
    </row>
    <row r="39125" spans="7:7">
      <c r="G39125" s="14"/>
    </row>
    <row r="39126" spans="7:7">
      <c r="G39126" s="14"/>
    </row>
    <row r="39127" spans="7:7">
      <c r="G39127" s="14"/>
    </row>
    <row r="39128" spans="7:7">
      <c r="G39128" s="14"/>
    </row>
    <row r="39129" spans="7:7">
      <c r="G39129" s="14"/>
    </row>
    <row r="39130" spans="7:7">
      <c r="G39130" s="14"/>
    </row>
    <row r="39131" spans="7:7">
      <c r="G39131" s="14"/>
    </row>
    <row r="39132" spans="7:7">
      <c r="G39132" s="14"/>
    </row>
    <row r="39133" spans="7:7">
      <c r="G39133" s="14"/>
    </row>
    <row r="39134" spans="7:7">
      <c r="G39134" s="14"/>
    </row>
    <row r="39135" spans="7:7">
      <c r="G39135" s="14"/>
    </row>
    <row r="39136" spans="7:7">
      <c r="G39136" s="14"/>
    </row>
    <row r="39137" spans="7:7">
      <c r="G39137" s="14"/>
    </row>
    <row r="39138" spans="7:7">
      <c r="G39138" s="14"/>
    </row>
    <row r="39139" spans="7:7">
      <c r="G39139" s="14"/>
    </row>
    <row r="39140" spans="7:7">
      <c r="G39140" s="14"/>
    </row>
    <row r="39141" spans="7:7">
      <c r="G39141" s="14"/>
    </row>
    <row r="39142" spans="7:7">
      <c r="G39142" s="14"/>
    </row>
    <row r="39143" spans="7:7">
      <c r="G39143" s="14"/>
    </row>
    <row r="39144" spans="7:7">
      <c r="G39144" s="14"/>
    </row>
    <row r="39145" spans="7:7">
      <c r="G39145" s="14"/>
    </row>
    <row r="39146" spans="7:7">
      <c r="G39146" s="14"/>
    </row>
    <row r="39147" spans="7:7">
      <c r="G39147" s="14"/>
    </row>
    <row r="39148" spans="7:7">
      <c r="G39148" s="14"/>
    </row>
    <row r="39149" spans="7:7">
      <c r="G39149" s="14"/>
    </row>
    <row r="39150" spans="7:7">
      <c r="G39150" s="14"/>
    </row>
    <row r="39151" spans="7:7">
      <c r="G39151" s="14"/>
    </row>
    <row r="39152" spans="7:7">
      <c r="G39152" s="14"/>
    </row>
    <row r="39153" spans="7:7">
      <c r="G39153" s="14"/>
    </row>
    <row r="39154" spans="7:7">
      <c r="G39154" s="14"/>
    </row>
    <row r="39155" spans="7:7">
      <c r="G39155" s="14"/>
    </row>
    <row r="39156" spans="7:7">
      <c r="G39156" s="14"/>
    </row>
    <row r="39157" spans="7:7">
      <c r="G39157" s="14"/>
    </row>
    <row r="39158" spans="7:7">
      <c r="G39158" s="14"/>
    </row>
    <row r="39159" spans="7:7">
      <c r="G39159" s="14"/>
    </row>
    <row r="39160" spans="7:7">
      <c r="G39160" s="14"/>
    </row>
    <row r="39161" spans="7:7">
      <c r="G39161" s="14"/>
    </row>
    <row r="39162" spans="7:7">
      <c r="G39162" s="14"/>
    </row>
    <row r="39163" spans="7:7">
      <c r="G39163" s="14"/>
    </row>
    <row r="39164" spans="7:7">
      <c r="G39164" s="14"/>
    </row>
    <row r="39165" spans="7:7">
      <c r="G39165" s="14"/>
    </row>
    <row r="39166" spans="7:7">
      <c r="G39166" s="14"/>
    </row>
    <row r="39167" spans="7:7">
      <c r="G39167" s="14"/>
    </row>
    <row r="39168" spans="7:7">
      <c r="G39168" s="14"/>
    </row>
    <row r="39169" spans="7:7">
      <c r="G39169" s="14"/>
    </row>
    <row r="39170" spans="7:7">
      <c r="G39170" s="14"/>
    </row>
    <row r="39171" spans="7:7">
      <c r="G39171" s="14"/>
    </row>
    <row r="39172" spans="7:7">
      <c r="G39172" s="14"/>
    </row>
    <row r="39173" spans="7:7">
      <c r="G39173" s="14"/>
    </row>
    <row r="39174" spans="7:7">
      <c r="G39174" s="14"/>
    </row>
    <row r="39175" spans="7:7">
      <c r="G39175" s="14"/>
    </row>
    <row r="39176" spans="7:7">
      <c r="G39176" s="14"/>
    </row>
    <row r="39177" spans="7:7">
      <c r="G39177" s="14"/>
    </row>
    <row r="39178" spans="7:7">
      <c r="G39178" s="14"/>
    </row>
    <row r="39179" spans="7:7">
      <c r="G39179" s="14"/>
    </row>
    <row r="39180" spans="7:7">
      <c r="G39180" s="14"/>
    </row>
    <row r="39181" spans="7:7">
      <c r="G39181" s="14"/>
    </row>
    <row r="39182" spans="7:7">
      <c r="G39182" s="14"/>
    </row>
    <row r="39183" spans="7:7">
      <c r="G39183" s="14"/>
    </row>
    <row r="39184" spans="7:7">
      <c r="G39184" s="14"/>
    </row>
    <row r="39185" spans="7:7">
      <c r="G39185" s="14"/>
    </row>
    <row r="39186" spans="7:7">
      <c r="G39186" s="14"/>
    </row>
    <row r="39187" spans="7:7">
      <c r="G39187" s="14"/>
    </row>
    <row r="39188" spans="7:7">
      <c r="G39188" s="14"/>
    </row>
    <row r="39189" spans="7:7">
      <c r="G39189" s="14"/>
    </row>
    <row r="39190" spans="7:7">
      <c r="G39190" s="14"/>
    </row>
    <row r="39191" spans="7:7">
      <c r="G39191" s="14"/>
    </row>
    <row r="39192" spans="7:7">
      <c r="G39192" s="14"/>
    </row>
    <row r="39193" spans="7:7">
      <c r="G39193" s="14"/>
    </row>
    <row r="39194" spans="7:7">
      <c r="G39194" s="14"/>
    </row>
    <row r="39195" spans="7:7">
      <c r="G39195" s="14"/>
    </row>
    <row r="39196" spans="7:7">
      <c r="G39196" s="14"/>
    </row>
    <row r="39197" spans="7:7">
      <c r="G39197" s="14"/>
    </row>
    <row r="39198" spans="7:7">
      <c r="G39198" s="14"/>
    </row>
    <row r="39199" spans="7:7">
      <c r="G39199" s="14"/>
    </row>
    <row r="39200" spans="7:7">
      <c r="G39200" s="14"/>
    </row>
    <row r="39201" spans="7:7">
      <c r="G39201" s="14"/>
    </row>
    <row r="39202" spans="7:7">
      <c r="G39202" s="14"/>
    </row>
    <row r="39203" spans="7:7">
      <c r="G39203" s="14"/>
    </row>
    <row r="39204" spans="7:7">
      <c r="G39204" s="14"/>
    </row>
    <row r="39205" spans="7:7">
      <c r="G39205" s="14"/>
    </row>
    <row r="39206" spans="7:7">
      <c r="G39206" s="14"/>
    </row>
    <row r="39207" spans="7:7">
      <c r="G39207" s="14"/>
    </row>
    <row r="39208" spans="7:7">
      <c r="G39208" s="14"/>
    </row>
    <row r="39209" spans="7:7">
      <c r="G39209" s="14"/>
    </row>
    <row r="39210" spans="7:7">
      <c r="G39210" s="14"/>
    </row>
    <row r="39211" spans="7:7">
      <c r="G39211" s="14"/>
    </row>
    <row r="39212" spans="7:7">
      <c r="G39212" s="14"/>
    </row>
    <row r="39213" spans="7:7">
      <c r="G39213" s="14"/>
    </row>
    <row r="39214" spans="7:7">
      <c r="G39214" s="14"/>
    </row>
    <row r="39215" spans="7:7">
      <c r="G39215" s="14"/>
    </row>
    <row r="39216" spans="7:7">
      <c r="G39216" s="14"/>
    </row>
    <row r="39217" spans="7:7">
      <c r="G39217" s="14"/>
    </row>
    <row r="39218" spans="7:7">
      <c r="G39218" s="14"/>
    </row>
    <row r="39219" spans="7:7">
      <c r="G39219" s="14"/>
    </row>
    <row r="39220" spans="7:7">
      <c r="G39220" s="14"/>
    </row>
    <row r="39221" spans="7:7">
      <c r="G39221" s="14"/>
    </row>
    <row r="39222" spans="7:7">
      <c r="G39222" s="14"/>
    </row>
    <row r="39223" spans="7:7">
      <c r="G39223" s="14"/>
    </row>
    <row r="39224" spans="7:7">
      <c r="G39224" s="14"/>
    </row>
    <row r="39225" spans="7:7">
      <c r="G39225" s="14"/>
    </row>
    <row r="39226" spans="7:7">
      <c r="G39226" s="14"/>
    </row>
    <row r="39227" spans="7:7">
      <c r="G39227" s="14"/>
    </row>
    <row r="39228" spans="7:7">
      <c r="G39228" s="14"/>
    </row>
    <row r="39229" spans="7:7">
      <c r="G39229" s="14"/>
    </row>
    <row r="39230" spans="7:7">
      <c r="G39230" s="14"/>
    </row>
    <row r="39231" spans="7:7">
      <c r="G39231" s="14"/>
    </row>
    <row r="39232" spans="7:7">
      <c r="G39232" s="14"/>
    </row>
    <row r="39233" spans="7:7">
      <c r="G39233" s="14"/>
    </row>
    <row r="39234" spans="7:7">
      <c r="G39234" s="14"/>
    </row>
    <row r="39235" spans="7:7">
      <c r="G39235" s="14"/>
    </row>
    <row r="39236" spans="7:7">
      <c r="G39236" s="14"/>
    </row>
    <row r="39237" spans="7:7">
      <c r="G39237" s="14"/>
    </row>
    <row r="39238" spans="7:7">
      <c r="G39238" s="14"/>
    </row>
    <row r="39239" spans="7:7">
      <c r="G39239" s="14"/>
    </row>
    <row r="39240" spans="7:7">
      <c r="G39240" s="14"/>
    </row>
    <row r="39241" spans="7:7">
      <c r="G39241" s="14"/>
    </row>
    <row r="39242" spans="7:7">
      <c r="G39242" s="14"/>
    </row>
    <row r="39243" spans="7:7">
      <c r="G39243" s="14"/>
    </row>
    <row r="39244" spans="7:7">
      <c r="G39244" s="14"/>
    </row>
    <row r="39245" spans="7:7">
      <c r="G39245" s="14"/>
    </row>
    <row r="39246" spans="7:7">
      <c r="G39246" s="14"/>
    </row>
    <row r="39247" spans="7:7">
      <c r="G39247" s="14"/>
    </row>
    <row r="39248" spans="7:7">
      <c r="G39248" s="14"/>
    </row>
    <row r="39249" spans="7:7">
      <c r="G39249" s="14"/>
    </row>
    <row r="39250" spans="7:7">
      <c r="G39250" s="14"/>
    </row>
    <row r="39251" spans="7:7">
      <c r="G39251" s="14"/>
    </row>
    <row r="39252" spans="7:7">
      <c r="G39252" s="14"/>
    </row>
    <row r="39253" spans="7:7">
      <c r="G39253" s="14"/>
    </row>
    <row r="39254" spans="7:7">
      <c r="G39254" s="14"/>
    </row>
    <row r="39255" spans="7:7">
      <c r="G39255" s="14"/>
    </row>
    <row r="39256" spans="7:7">
      <c r="G39256" s="14"/>
    </row>
    <row r="39257" spans="7:7">
      <c r="G39257" s="14"/>
    </row>
    <row r="39258" spans="7:7">
      <c r="G39258" s="14"/>
    </row>
    <row r="39259" spans="7:7">
      <c r="G39259" s="14"/>
    </row>
    <row r="39260" spans="7:7">
      <c r="G39260" s="14"/>
    </row>
    <row r="39261" spans="7:7">
      <c r="G39261" s="14"/>
    </row>
    <row r="39262" spans="7:7">
      <c r="G39262" s="14"/>
    </row>
    <row r="39263" spans="7:7">
      <c r="G39263" s="14"/>
    </row>
    <row r="39264" spans="7:7">
      <c r="G39264" s="14"/>
    </row>
    <row r="39265" spans="7:7">
      <c r="G39265" s="14"/>
    </row>
    <row r="39266" spans="7:7">
      <c r="G39266" s="14"/>
    </row>
    <row r="39267" spans="7:7">
      <c r="G39267" s="14"/>
    </row>
    <row r="39268" spans="7:7">
      <c r="G39268" s="14"/>
    </row>
    <row r="39269" spans="7:7">
      <c r="G39269" s="14"/>
    </row>
    <row r="39270" spans="7:7">
      <c r="G39270" s="14"/>
    </row>
    <row r="39271" spans="7:7">
      <c r="G39271" s="14"/>
    </row>
    <row r="39272" spans="7:7">
      <c r="G39272" s="14"/>
    </row>
    <row r="39273" spans="7:7">
      <c r="G39273" s="14"/>
    </row>
    <row r="39274" spans="7:7">
      <c r="G39274" s="14"/>
    </row>
    <row r="39275" spans="7:7">
      <c r="G39275" s="14"/>
    </row>
    <row r="39276" spans="7:7">
      <c r="G39276" s="14"/>
    </row>
    <row r="39277" spans="7:7">
      <c r="G39277" s="14"/>
    </row>
    <row r="39278" spans="7:7">
      <c r="G39278" s="14"/>
    </row>
    <row r="39279" spans="7:7">
      <c r="G39279" s="14"/>
    </row>
    <row r="39280" spans="7:7">
      <c r="G39280" s="14"/>
    </row>
    <row r="39281" spans="7:7">
      <c r="G39281" s="14"/>
    </row>
    <row r="39282" spans="7:7">
      <c r="G39282" s="14"/>
    </row>
    <row r="39283" spans="7:7">
      <c r="G39283" s="14"/>
    </row>
    <row r="39284" spans="7:7">
      <c r="G39284" s="14"/>
    </row>
    <row r="39285" spans="7:7">
      <c r="G39285" s="14"/>
    </row>
    <row r="39286" spans="7:7">
      <c r="G39286" s="14"/>
    </row>
    <row r="39287" spans="7:7">
      <c r="G39287" s="14"/>
    </row>
    <row r="39288" spans="7:7">
      <c r="G39288" s="14"/>
    </row>
    <row r="39289" spans="7:7">
      <c r="G39289" s="14"/>
    </row>
    <row r="39290" spans="7:7">
      <c r="G39290" s="14"/>
    </row>
    <row r="39291" spans="7:7">
      <c r="G39291" s="14"/>
    </row>
    <row r="39292" spans="7:7">
      <c r="G39292" s="14"/>
    </row>
    <row r="39293" spans="7:7">
      <c r="G39293" s="14"/>
    </row>
    <row r="39294" spans="7:7">
      <c r="G39294" s="14"/>
    </row>
    <row r="39295" spans="7:7">
      <c r="G39295" s="14"/>
    </row>
    <row r="39296" spans="7:7">
      <c r="G39296" s="14"/>
    </row>
    <row r="39297" spans="7:7">
      <c r="G39297" s="14"/>
    </row>
    <row r="39298" spans="7:7">
      <c r="G39298" s="14"/>
    </row>
    <row r="39299" spans="7:7">
      <c r="G39299" s="14"/>
    </row>
    <row r="39300" spans="7:7">
      <c r="G39300" s="14"/>
    </row>
    <row r="39301" spans="7:7">
      <c r="G39301" s="14"/>
    </row>
    <row r="39302" spans="7:7">
      <c r="G39302" s="14"/>
    </row>
    <row r="39303" spans="7:7">
      <c r="G39303" s="14"/>
    </row>
    <row r="39304" spans="7:7">
      <c r="G39304" s="14"/>
    </row>
    <row r="39305" spans="7:7">
      <c r="G39305" s="14"/>
    </row>
    <row r="39306" spans="7:7">
      <c r="G39306" s="14"/>
    </row>
    <row r="39307" spans="7:7">
      <c r="G39307" s="14"/>
    </row>
    <row r="39308" spans="7:7">
      <c r="G39308" s="14"/>
    </row>
    <row r="39309" spans="7:7">
      <c r="G39309" s="14"/>
    </row>
    <row r="39310" spans="7:7">
      <c r="G39310" s="14"/>
    </row>
    <row r="39311" spans="7:7">
      <c r="G39311" s="14"/>
    </row>
    <row r="39312" spans="7:7">
      <c r="G39312" s="14"/>
    </row>
    <row r="39313" spans="7:7">
      <c r="G39313" s="14"/>
    </row>
    <row r="39314" spans="7:7">
      <c r="G39314" s="14"/>
    </row>
    <row r="39315" spans="7:7">
      <c r="G39315" s="14"/>
    </row>
    <row r="39316" spans="7:7">
      <c r="G39316" s="14"/>
    </row>
    <row r="39317" spans="7:7">
      <c r="G39317" s="14"/>
    </row>
    <row r="39318" spans="7:7">
      <c r="G39318" s="14"/>
    </row>
    <row r="39319" spans="7:7">
      <c r="G39319" s="14"/>
    </row>
    <row r="39320" spans="7:7">
      <c r="G39320" s="14"/>
    </row>
    <row r="39321" spans="7:7">
      <c r="G39321" s="14"/>
    </row>
    <row r="39322" spans="7:7">
      <c r="G39322" s="14"/>
    </row>
    <row r="39323" spans="7:7">
      <c r="G39323" s="14"/>
    </row>
    <row r="39324" spans="7:7">
      <c r="G39324" s="14"/>
    </row>
    <row r="39325" spans="7:7">
      <c r="G39325" s="14"/>
    </row>
    <row r="39326" spans="7:7">
      <c r="G39326" s="14"/>
    </row>
    <row r="39327" spans="7:7">
      <c r="G39327" s="14"/>
    </row>
    <row r="39328" spans="7:7">
      <c r="G39328" s="14"/>
    </row>
    <row r="39329" spans="7:7">
      <c r="G39329" s="14"/>
    </row>
    <row r="39330" spans="7:7">
      <c r="G39330" s="14"/>
    </row>
    <row r="39331" spans="7:7">
      <c r="G39331" s="14"/>
    </row>
    <row r="39332" spans="7:7">
      <c r="G39332" s="14"/>
    </row>
    <row r="39333" spans="7:7">
      <c r="G39333" s="14"/>
    </row>
    <row r="39334" spans="7:7">
      <c r="G39334" s="14"/>
    </row>
    <row r="39335" spans="7:7">
      <c r="G39335" s="14"/>
    </row>
    <row r="39336" spans="7:7">
      <c r="G39336" s="14"/>
    </row>
    <row r="39337" spans="7:7">
      <c r="G39337" s="14"/>
    </row>
    <row r="39338" spans="7:7">
      <c r="G39338" s="14"/>
    </row>
    <row r="39339" spans="7:7">
      <c r="G39339" s="14"/>
    </row>
    <row r="39340" spans="7:7">
      <c r="G39340" s="14"/>
    </row>
    <row r="39341" spans="7:7">
      <c r="G39341" s="14"/>
    </row>
    <row r="39342" spans="7:7">
      <c r="G39342" s="14"/>
    </row>
    <row r="39343" spans="7:7">
      <c r="G39343" s="14"/>
    </row>
    <row r="39344" spans="7:7">
      <c r="G39344" s="14"/>
    </row>
    <row r="39345" spans="7:7">
      <c r="G39345" s="14"/>
    </row>
    <row r="39346" spans="7:7">
      <c r="G39346" s="14"/>
    </row>
    <row r="39347" spans="7:7">
      <c r="G39347" s="14"/>
    </row>
    <row r="39348" spans="7:7">
      <c r="G39348" s="14"/>
    </row>
    <row r="39349" spans="7:7">
      <c r="G39349" s="14"/>
    </row>
    <row r="39350" spans="7:7">
      <c r="G39350" s="14"/>
    </row>
    <row r="39351" spans="7:7">
      <c r="G39351" s="14"/>
    </row>
    <row r="39352" spans="7:7">
      <c r="G39352" s="14"/>
    </row>
    <row r="39353" spans="7:7">
      <c r="G39353" s="14"/>
    </row>
    <row r="39354" spans="7:7">
      <c r="G39354" s="14"/>
    </row>
    <row r="39355" spans="7:7">
      <c r="G39355" s="14"/>
    </row>
    <row r="39356" spans="7:7">
      <c r="G39356" s="14"/>
    </row>
    <row r="39357" spans="7:7">
      <c r="G39357" s="14"/>
    </row>
    <row r="39358" spans="7:7">
      <c r="G39358" s="14"/>
    </row>
    <row r="39359" spans="7:7">
      <c r="G39359" s="14"/>
    </row>
    <row r="39360" spans="7:7">
      <c r="G39360" s="14"/>
    </row>
    <row r="39361" spans="7:7">
      <c r="G39361" s="14"/>
    </row>
    <row r="39362" spans="7:7">
      <c r="G39362" s="14"/>
    </row>
    <row r="39363" spans="7:7">
      <c r="G39363" s="14"/>
    </row>
    <row r="39364" spans="7:7">
      <c r="G39364" s="14"/>
    </row>
    <row r="39365" spans="7:7">
      <c r="G39365" s="14"/>
    </row>
    <row r="39366" spans="7:7">
      <c r="G39366" s="14"/>
    </row>
    <row r="39367" spans="7:7">
      <c r="G39367" s="14"/>
    </row>
    <row r="39368" spans="7:7">
      <c r="G39368" s="14"/>
    </row>
    <row r="39369" spans="7:7">
      <c r="G39369" s="14"/>
    </row>
    <row r="39370" spans="7:7">
      <c r="G39370" s="14"/>
    </row>
    <row r="39371" spans="7:7">
      <c r="G39371" s="14"/>
    </row>
    <row r="39372" spans="7:7">
      <c r="G39372" s="14"/>
    </row>
    <row r="39373" spans="7:7">
      <c r="G39373" s="14"/>
    </row>
    <row r="39374" spans="7:7">
      <c r="G39374" s="14"/>
    </row>
    <row r="39375" spans="7:7">
      <c r="G39375" s="14"/>
    </row>
    <row r="39376" spans="7:7">
      <c r="G39376" s="14"/>
    </row>
    <row r="39377" spans="7:7">
      <c r="G39377" s="14"/>
    </row>
    <row r="39378" spans="7:7">
      <c r="G39378" s="14"/>
    </row>
    <row r="39379" spans="7:7">
      <c r="G39379" s="14"/>
    </row>
    <row r="39380" spans="7:7">
      <c r="G39380" s="14"/>
    </row>
    <row r="39381" spans="7:7">
      <c r="G39381" s="14"/>
    </row>
    <row r="39382" spans="7:7">
      <c r="G39382" s="14"/>
    </row>
    <row r="39383" spans="7:7">
      <c r="G39383" s="14"/>
    </row>
    <row r="39384" spans="7:7">
      <c r="G39384" s="14"/>
    </row>
    <row r="39385" spans="7:7">
      <c r="G39385" s="14"/>
    </row>
    <row r="39386" spans="7:7">
      <c r="G39386" s="14"/>
    </row>
    <row r="39387" spans="7:7">
      <c r="G39387" s="14"/>
    </row>
    <row r="39388" spans="7:7">
      <c r="G39388" s="14"/>
    </row>
    <row r="39389" spans="7:7">
      <c r="G39389" s="14"/>
    </row>
    <row r="39390" spans="7:7">
      <c r="G39390" s="14"/>
    </row>
    <row r="39391" spans="7:7">
      <c r="G39391" s="14"/>
    </row>
    <row r="39392" spans="7:7">
      <c r="G39392" s="14"/>
    </row>
    <row r="39393" spans="7:7">
      <c r="G39393" s="14"/>
    </row>
    <row r="39394" spans="7:7">
      <c r="G39394" s="14"/>
    </row>
    <row r="39395" spans="7:7">
      <c r="G39395" s="14"/>
    </row>
    <row r="39396" spans="7:7">
      <c r="G39396" s="14"/>
    </row>
    <row r="39397" spans="7:7">
      <c r="G39397" s="14"/>
    </row>
    <row r="39398" spans="7:7">
      <c r="G39398" s="14"/>
    </row>
    <row r="39399" spans="7:7">
      <c r="G39399" s="14"/>
    </row>
    <row r="39400" spans="7:7">
      <c r="G39400" s="14"/>
    </row>
    <row r="39401" spans="7:7">
      <c r="G39401" s="14"/>
    </row>
    <row r="39402" spans="7:7">
      <c r="G39402" s="14"/>
    </row>
    <row r="39403" spans="7:7">
      <c r="G39403" s="14"/>
    </row>
    <row r="39404" spans="7:7">
      <c r="G39404" s="14"/>
    </row>
    <row r="39405" spans="7:7">
      <c r="G39405" s="14"/>
    </row>
    <row r="39406" spans="7:7">
      <c r="G39406" s="14"/>
    </row>
    <row r="39407" spans="7:7">
      <c r="G39407" s="14"/>
    </row>
    <row r="39408" spans="7:7">
      <c r="G39408" s="14"/>
    </row>
    <row r="39409" spans="7:7">
      <c r="G39409" s="14"/>
    </row>
    <row r="39410" spans="7:7">
      <c r="G39410" s="14"/>
    </row>
    <row r="39411" spans="7:7">
      <c r="G39411" s="14"/>
    </row>
    <row r="39412" spans="7:7">
      <c r="G39412" s="14"/>
    </row>
    <row r="39413" spans="7:7">
      <c r="G39413" s="14"/>
    </row>
    <row r="39414" spans="7:7">
      <c r="G39414" s="14"/>
    </row>
    <row r="39415" spans="7:7">
      <c r="G39415" s="14"/>
    </row>
    <row r="39416" spans="7:7">
      <c r="G39416" s="14"/>
    </row>
    <row r="39417" spans="7:7">
      <c r="G39417" s="14"/>
    </row>
    <row r="39418" spans="7:7">
      <c r="G39418" s="14"/>
    </row>
    <row r="39419" spans="7:7">
      <c r="G39419" s="14"/>
    </row>
    <row r="39420" spans="7:7">
      <c r="G39420" s="14"/>
    </row>
    <row r="39421" spans="7:7">
      <c r="G39421" s="14"/>
    </row>
    <row r="39422" spans="7:7">
      <c r="G39422" s="14"/>
    </row>
    <row r="39423" spans="7:7">
      <c r="G39423" s="14"/>
    </row>
    <row r="39424" spans="7:7">
      <c r="G39424" s="14"/>
    </row>
    <row r="39425" spans="7:7">
      <c r="G39425" s="14"/>
    </row>
    <row r="39426" spans="7:7">
      <c r="G39426" s="14"/>
    </row>
    <row r="39427" spans="7:7">
      <c r="G39427" s="14"/>
    </row>
    <row r="39428" spans="7:7">
      <c r="G39428" s="14"/>
    </row>
    <row r="39429" spans="7:7">
      <c r="G39429" s="14"/>
    </row>
    <row r="39430" spans="7:7">
      <c r="G39430" s="14"/>
    </row>
    <row r="39431" spans="7:7">
      <c r="G39431" s="14"/>
    </row>
    <row r="39432" spans="7:7">
      <c r="G39432" s="14"/>
    </row>
    <row r="39433" spans="7:7">
      <c r="G39433" s="14"/>
    </row>
    <row r="39434" spans="7:7">
      <c r="G39434" s="14"/>
    </row>
    <row r="39435" spans="7:7">
      <c r="G39435" s="14"/>
    </row>
    <row r="39436" spans="7:7">
      <c r="G39436" s="14"/>
    </row>
    <row r="39437" spans="7:7">
      <c r="G39437" s="14"/>
    </row>
    <row r="39438" spans="7:7">
      <c r="G39438" s="14"/>
    </row>
    <row r="39439" spans="7:7">
      <c r="G39439" s="14"/>
    </row>
    <row r="39440" spans="7:7">
      <c r="G39440" s="14"/>
    </row>
    <row r="39441" spans="7:7">
      <c r="G39441" s="14"/>
    </row>
    <row r="39442" spans="7:7">
      <c r="G39442" s="14"/>
    </row>
    <row r="39443" spans="7:7">
      <c r="G39443" s="14"/>
    </row>
    <row r="39444" spans="7:7">
      <c r="G39444" s="14"/>
    </row>
    <row r="39445" spans="7:7">
      <c r="G39445" s="14"/>
    </row>
    <row r="39446" spans="7:7">
      <c r="G39446" s="14"/>
    </row>
    <row r="39447" spans="7:7">
      <c r="G39447" s="14"/>
    </row>
    <row r="39448" spans="7:7">
      <c r="G39448" s="14"/>
    </row>
    <row r="39449" spans="7:7">
      <c r="G39449" s="14"/>
    </row>
    <row r="39450" spans="7:7">
      <c r="G39450" s="14"/>
    </row>
    <row r="39451" spans="7:7">
      <c r="G39451" s="14"/>
    </row>
    <row r="39452" spans="7:7">
      <c r="G39452" s="14"/>
    </row>
    <row r="39453" spans="7:7">
      <c r="G39453" s="14"/>
    </row>
    <row r="39454" spans="7:7">
      <c r="G39454" s="14"/>
    </row>
    <row r="39455" spans="7:7">
      <c r="G39455" s="14"/>
    </row>
    <row r="39456" spans="7:7">
      <c r="G39456" s="14"/>
    </row>
    <row r="39457" spans="7:7">
      <c r="G39457" s="14"/>
    </row>
    <row r="39458" spans="7:7">
      <c r="G39458" s="14"/>
    </row>
    <row r="39459" spans="7:7">
      <c r="G39459" s="14"/>
    </row>
    <row r="39460" spans="7:7">
      <c r="G39460" s="14"/>
    </row>
    <row r="39461" spans="7:7">
      <c r="G39461" s="14"/>
    </row>
    <row r="39462" spans="7:7">
      <c r="G39462" s="14"/>
    </row>
    <row r="39463" spans="7:7">
      <c r="G39463" s="14"/>
    </row>
    <row r="39464" spans="7:7">
      <c r="G39464" s="14"/>
    </row>
    <row r="39465" spans="7:7">
      <c r="G39465" s="14"/>
    </row>
    <row r="39466" spans="7:7">
      <c r="G39466" s="14"/>
    </row>
    <row r="39467" spans="7:7">
      <c r="G39467" s="14"/>
    </row>
    <row r="39468" spans="7:7">
      <c r="G39468" s="14"/>
    </row>
    <row r="39469" spans="7:7">
      <c r="G39469" s="14"/>
    </row>
    <row r="39470" spans="7:7">
      <c r="G39470" s="14"/>
    </row>
    <row r="39471" spans="7:7">
      <c r="G39471" s="14"/>
    </row>
    <row r="39472" spans="7:7">
      <c r="G39472" s="14"/>
    </row>
    <row r="39473" spans="7:7">
      <c r="G39473" s="14"/>
    </row>
    <row r="39474" spans="7:7">
      <c r="G39474" s="14"/>
    </row>
    <row r="39475" spans="7:7">
      <c r="G39475" s="14"/>
    </row>
    <row r="39476" spans="7:7">
      <c r="G39476" s="14"/>
    </row>
    <row r="39477" spans="7:7">
      <c r="G39477" s="14"/>
    </row>
    <row r="39478" spans="7:7">
      <c r="G39478" s="14"/>
    </row>
    <row r="39479" spans="7:7">
      <c r="G39479" s="14"/>
    </row>
    <row r="39480" spans="7:7">
      <c r="G39480" s="14"/>
    </row>
    <row r="39481" spans="7:7">
      <c r="G39481" s="14"/>
    </row>
    <row r="39482" spans="7:7">
      <c r="G39482" s="14"/>
    </row>
    <row r="39483" spans="7:7">
      <c r="G39483" s="14"/>
    </row>
    <row r="39484" spans="7:7">
      <c r="G39484" s="14"/>
    </row>
    <row r="39485" spans="7:7">
      <c r="G39485" s="14"/>
    </row>
    <row r="39486" spans="7:7">
      <c r="G39486" s="14"/>
    </row>
    <row r="39487" spans="7:7">
      <c r="G39487" s="14"/>
    </row>
    <row r="39488" spans="7:7">
      <c r="G39488" s="14"/>
    </row>
    <row r="39489" spans="7:7">
      <c r="G39489" s="14"/>
    </row>
    <row r="39490" spans="7:7">
      <c r="G39490" s="14"/>
    </row>
    <row r="39491" spans="7:7">
      <c r="G39491" s="14"/>
    </row>
    <row r="39492" spans="7:7">
      <c r="G39492" s="14"/>
    </row>
    <row r="39493" spans="7:7">
      <c r="G39493" s="14"/>
    </row>
    <row r="39494" spans="7:7">
      <c r="G39494" s="14"/>
    </row>
    <row r="39495" spans="7:7">
      <c r="G39495" s="14"/>
    </row>
    <row r="39496" spans="7:7">
      <c r="G39496" s="14"/>
    </row>
    <row r="39497" spans="7:7">
      <c r="G39497" s="14"/>
    </row>
    <row r="39498" spans="7:7">
      <c r="G39498" s="14"/>
    </row>
    <row r="39499" spans="7:7">
      <c r="G39499" s="14"/>
    </row>
    <row r="39500" spans="7:7">
      <c r="G39500" s="14"/>
    </row>
    <row r="39501" spans="7:7">
      <c r="G39501" s="14"/>
    </row>
    <row r="39502" spans="7:7">
      <c r="G39502" s="14"/>
    </row>
    <row r="39503" spans="7:7">
      <c r="G39503" s="14"/>
    </row>
    <row r="39504" spans="7:7">
      <c r="G39504" s="14"/>
    </row>
    <row r="39505" spans="7:7">
      <c r="G39505" s="14"/>
    </row>
    <row r="39506" spans="7:7">
      <c r="G39506" s="14"/>
    </row>
    <row r="39507" spans="7:7">
      <c r="G39507" s="14"/>
    </row>
    <row r="39508" spans="7:7">
      <c r="G39508" s="14"/>
    </row>
    <row r="39509" spans="7:7">
      <c r="G39509" s="14"/>
    </row>
    <row r="39510" spans="7:7">
      <c r="G39510" s="14"/>
    </row>
    <row r="39511" spans="7:7">
      <c r="G39511" s="14"/>
    </row>
    <row r="39512" spans="7:7">
      <c r="G39512" s="14"/>
    </row>
    <row r="39513" spans="7:7">
      <c r="G39513" s="14"/>
    </row>
    <row r="39514" spans="7:7">
      <c r="G39514" s="14"/>
    </row>
    <row r="39515" spans="7:7">
      <c r="G39515" s="14"/>
    </row>
    <row r="39516" spans="7:7">
      <c r="G39516" s="14"/>
    </row>
    <row r="39517" spans="7:7">
      <c r="G39517" s="14"/>
    </row>
    <row r="39518" spans="7:7">
      <c r="G39518" s="14"/>
    </row>
    <row r="39519" spans="7:7">
      <c r="G39519" s="14"/>
    </row>
    <row r="39520" spans="7:7">
      <c r="G39520" s="14"/>
    </row>
    <row r="39521" spans="7:7">
      <c r="G39521" s="14"/>
    </row>
    <row r="39522" spans="7:7">
      <c r="G39522" s="14"/>
    </row>
    <row r="39523" spans="7:7">
      <c r="G39523" s="14"/>
    </row>
    <row r="39524" spans="7:7">
      <c r="G39524" s="14"/>
    </row>
    <row r="39525" spans="7:7">
      <c r="G39525" s="14"/>
    </row>
    <row r="39526" spans="7:7">
      <c r="G39526" s="14"/>
    </row>
    <row r="39527" spans="7:7">
      <c r="G39527" s="14"/>
    </row>
    <row r="39528" spans="7:7">
      <c r="G39528" s="14"/>
    </row>
    <row r="39529" spans="7:7">
      <c r="G39529" s="14"/>
    </row>
    <row r="39530" spans="7:7">
      <c r="G39530" s="14"/>
    </row>
    <row r="39531" spans="7:7">
      <c r="G39531" s="14"/>
    </row>
    <row r="39532" spans="7:7">
      <c r="G39532" s="14"/>
    </row>
    <row r="39533" spans="7:7">
      <c r="G39533" s="14"/>
    </row>
    <row r="39534" spans="7:7">
      <c r="G39534" s="14"/>
    </row>
    <row r="39535" spans="7:7">
      <c r="G39535" s="14"/>
    </row>
    <row r="39536" spans="7:7">
      <c r="G39536" s="14"/>
    </row>
    <row r="39537" spans="7:7">
      <c r="G39537" s="14"/>
    </row>
    <row r="39538" spans="7:7">
      <c r="G39538" s="14"/>
    </row>
    <row r="39539" spans="7:7">
      <c r="G39539" s="14"/>
    </row>
    <row r="39540" spans="7:7">
      <c r="G39540" s="14"/>
    </row>
    <row r="39541" spans="7:7">
      <c r="G39541" s="14"/>
    </row>
    <row r="39542" spans="7:7">
      <c r="G39542" s="14"/>
    </row>
    <row r="39543" spans="7:7">
      <c r="G39543" s="14"/>
    </row>
    <row r="39544" spans="7:7">
      <c r="G39544" s="14"/>
    </row>
    <row r="39545" spans="7:7">
      <c r="G39545" s="14"/>
    </row>
    <row r="39546" spans="7:7">
      <c r="G39546" s="14"/>
    </row>
    <row r="39547" spans="7:7">
      <c r="G39547" s="14"/>
    </row>
    <row r="39548" spans="7:7">
      <c r="G39548" s="14"/>
    </row>
    <row r="39549" spans="7:7">
      <c r="G39549" s="14"/>
    </row>
    <row r="39550" spans="7:7">
      <c r="G39550" s="14"/>
    </row>
    <row r="39551" spans="7:7">
      <c r="G39551" s="14"/>
    </row>
    <row r="39552" spans="7:7">
      <c r="G39552" s="14"/>
    </row>
    <row r="39553" spans="7:7">
      <c r="G39553" s="14"/>
    </row>
    <row r="39554" spans="7:7">
      <c r="G39554" s="14"/>
    </row>
    <row r="39555" spans="7:7">
      <c r="G39555" s="14"/>
    </row>
    <row r="39556" spans="7:7">
      <c r="G39556" s="14"/>
    </row>
    <row r="39557" spans="7:7">
      <c r="G39557" s="14"/>
    </row>
    <row r="39558" spans="7:7">
      <c r="G39558" s="14"/>
    </row>
    <row r="39559" spans="7:7">
      <c r="G39559" s="14"/>
    </row>
    <row r="39560" spans="7:7">
      <c r="G39560" s="14"/>
    </row>
    <row r="39561" spans="7:7">
      <c r="G39561" s="14"/>
    </row>
    <row r="39562" spans="7:7">
      <c r="G39562" s="14"/>
    </row>
    <row r="39563" spans="7:7">
      <c r="G39563" s="14"/>
    </row>
    <row r="39564" spans="7:7">
      <c r="G39564" s="14"/>
    </row>
    <row r="39565" spans="7:7">
      <c r="G39565" s="14"/>
    </row>
    <row r="39566" spans="7:7">
      <c r="G39566" s="14"/>
    </row>
    <row r="39567" spans="7:7">
      <c r="G39567" s="14"/>
    </row>
    <row r="39568" spans="7:7">
      <c r="G39568" s="14"/>
    </row>
    <row r="39569" spans="7:7">
      <c r="G39569" s="14"/>
    </row>
    <row r="39570" spans="7:7">
      <c r="G39570" s="14"/>
    </row>
    <row r="39571" spans="7:7">
      <c r="G39571" s="14"/>
    </row>
    <row r="39572" spans="7:7">
      <c r="G39572" s="14"/>
    </row>
    <row r="39573" spans="7:7">
      <c r="G39573" s="14"/>
    </row>
    <row r="39574" spans="7:7">
      <c r="G39574" s="14"/>
    </row>
    <row r="39575" spans="7:7">
      <c r="G39575" s="14"/>
    </row>
    <row r="39576" spans="7:7">
      <c r="G39576" s="14"/>
    </row>
    <row r="39577" spans="7:7">
      <c r="G39577" s="14"/>
    </row>
    <row r="39578" spans="7:7">
      <c r="G39578" s="14"/>
    </row>
    <row r="39579" spans="7:7">
      <c r="G39579" s="14"/>
    </row>
    <row r="39580" spans="7:7">
      <c r="G39580" s="14"/>
    </row>
    <row r="39581" spans="7:7">
      <c r="G39581" s="14"/>
    </row>
    <row r="39582" spans="7:7">
      <c r="G39582" s="14"/>
    </row>
    <row r="39583" spans="7:7">
      <c r="G39583" s="14"/>
    </row>
    <row r="39584" spans="7:7">
      <c r="G39584" s="14"/>
    </row>
    <row r="39585" spans="7:7">
      <c r="G39585" s="14"/>
    </row>
    <row r="39586" spans="7:7">
      <c r="G39586" s="14"/>
    </row>
    <row r="39587" spans="7:7">
      <c r="G39587" s="14"/>
    </row>
    <row r="39588" spans="7:7">
      <c r="G39588" s="14"/>
    </row>
    <row r="39589" spans="7:7">
      <c r="G39589" s="14"/>
    </row>
    <row r="39590" spans="7:7">
      <c r="G39590" s="14"/>
    </row>
    <row r="39591" spans="7:7">
      <c r="G39591" s="14"/>
    </row>
    <row r="39592" spans="7:7">
      <c r="G39592" s="14"/>
    </row>
    <row r="39593" spans="7:7">
      <c r="G39593" s="14"/>
    </row>
    <row r="39594" spans="7:7">
      <c r="G39594" s="14"/>
    </row>
    <row r="39595" spans="7:7">
      <c r="G39595" s="14"/>
    </row>
    <row r="39596" spans="7:7">
      <c r="G39596" s="14"/>
    </row>
    <row r="39597" spans="7:7">
      <c r="G39597" s="14"/>
    </row>
    <row r="39598" spans="7:7">
      <c r="G39598" s="14"/>
    </row>
    <row r="39599" spans="7:7">
      <c r="G39599" s="14"/>
    </row>
    <row r="39600" spans="7:7">
      <c r="G39600" s="14"/>
    </row>
    <row r="39601" spans="7:7">
      <c r="G39601" s="14"/>
    </row>
    <row r="39602" spans="7:7">
      <c r="G39602" s="14"/>
    </row>
    <row r="39603" spans="7:7">
      <c r="G39603" s="14"/>
    </row>
    <row r="39604" spans="7:7">
      <c r="G39604" s="14"/>
    </row>
    <row r="39605" spans="7:7">
      <c r="G39605" s="14"/>
    </row>
    <row r="39606" spans="7:7">
      <c r="G39606" s="14"/>
    </row>
    <row r="39607" spans="7:7">
      <c r="G39607" s="14"/>
    </row>
    <row r="39608" spans="7:7">
      <c r="G39608" s="14"/>
    </row>
    <row r="39609" spans="7:7">
      <c r="G39609" s="14"/>
    </row>
    <row r="39610" spans="7:7">
      <c r="G39610" s="14"/>
    </row>
    <row r="39611" spans="7:7">
      <c r="G39611" s="14"/>
    </row>
    <row r="39612" spans="7:7">
      <c r="G39612" s="14"/>
    </row>
    <row r="39613" spans="7:7">
      <c r="G39613" s="14"/>
    </row>
    <row r="39614" spans="7:7">
      <c r="G39614" s="14"/>
    </row>
    <row r="39615" spans="7:7">
      <c r="G39615" s="14"/>
    </row>
    <row r="39616" spans="7:7">
      <c r="G39616" s="14"/>
    </row>
    <row r="39617" spans="7:7">
      <c r="G39617" s="14"/>
    </row>
    <row r="39618" spans="7:7">
      <c r="G39618" s="14"/>
    </row>
    <row r="39619" spans="7:7">
      <c r="G39619" s="14"/>
    </row>
    <row r="39620" spans="7:7">
      <c r="G39620" s="14"/>
    </row>
    <row r="39621" spans="7:7">
      <c r="G39621" s="14"/>
    </row>
    <row r="39622" spans="7:7">
      <c r="G39622" s="14"/>
    </row>
    <row r="39623" spans="7:7">
      <c r="G39623" s="14"/>
    </row>
    <row r="39624" spans="7:7">
      <c r="G39624" s="14"/>
    </row>
    <row r="39625" spans="7:7">
      <c r="G39625" s="14"/>
    </row>
    <row r="39626" spans="7:7">
      <c r="G39626" s="14"/>
    </row>
    <row r="39627" spans="7:7">
      <c r="G39627" s="14"/>
    </row>
    <row r="39628" spans="7:7">
      <c r="G39628" s="14"/>
    </row>
    <row r="39629" spans="7:7">
      <c r="G39629" s="14"/>
    </row>
    <row r="39630" spans="7:7">
      <c r="G39630" s="14"/>
    </row>
    <row r="39631" spans="7:7">
      <c r="G39631" s="14"/>
    </row>
    <row r="39632" spans="7:7">
      <c r="G39632" s="14"/>
    </row>
    <row r="39633" spans="7:7">
      <c r="G39633" s="14"/>
    </row>
    <row r="39634" spans="7:7">
      <c r="G39634" s="14"/>
    </row>
    <row r="39635" spans="7:7">
      <c r="G39635" s="14"/>
    </row>
    <row r="39636" spans="7:7">
      <c r="G39636" s="14"/>
    </row>
    <row r="39637" spans="7:7">
      <c r="G39637" s="14"/>
    </row>
    <row r="39638" spans="7:7">
      <c r="G39638" s="14"/>
    </row>
    <row r="39639" spans="7:7">
      <c r="G39639" s="14"/>
    </row>
    <row r="39640" spans="7:7">
      <c r="G39640" s="14"/>
    </row>
    <row r="39641" spans="7:7">
      <c r="G39641" s="14"/>
    </row>
    <row r="39642" spans="7:7">
      <c r="G39642" s="14"/>
    </row>
    <row r="39643" spans="7:7">
      <c r="G39643" s="14"/>
    </row>
    <row r="39644" spans="7:7">
      <c r="G39644" s="14"/>
    </row>
    <row r="39645" spans="7:7">
      <c r="G39645" s="14"/>
    </row>
    <row r="39646" spans="7:7">
      <c r="G39646" s="14"/>
    </row>
    <row r="39647" spans="7:7">
      <c r="G39647" s="14"/>
    </row>
    <row r="39648" spans="7:7">
      <c r="G39648" s="14"/>
    </row>
    <row r="39649" spans="7:7">
      <c r="G39649" s="14"/>
    </row>
    <row r="39650" spans="7:7">
      <c r="G39650" s="14"/>
    </row>
    <row r="39651" spans="7:7">
      <c r="G39651" s="14"/>
    </row>
    <row r="39652" spans="7:7">
      <c r="G39652" s="14"/>
    </row>
    <row r="39653" spans="7:7">
      <c r="G39653" s="14"/>
    </row>
    <row r="39654" spans="7:7">
      <c r="G39654" s="14"/>
    </row>
    <row r="39655" spans="7:7">
      <c r="G39655" s="14"/>
    </row>
    <row r="39656" spans="7:7">
      <c r="G39656" s="14"/>
    </row>
    <row r="39657" spans="7:7">
      <c r="G39657" s="14"/>
    </row>
    <row r="39658" spans="7:7">
      <c r="G39658" s="14"/>
    </row>
    <row r="39659" spans="7:7">
      <c r="G39659" s="14"/>
    </row>
    <row r="39660" spans="7:7">
      <c r="G39660" s="14"/>
    </row>
    <row r="39661" spans="7:7">
      <c r="G39661" s="14"/>
    </row>
    <row r="39662" spans="7:7">
      <c r="G39662" s="14"/>
    </row>
    <row r="39663" spans="7:7">
      <c r="G39663" s="14"/>
    </row>
    <row r="39664" spans="7:7">
      <c r="G39664" s="14"/>
    </row>
    <row r="39665" spans="7:7">
      <c r="G39665" s="14"/>
    </row>
    <row r="39666" spans="7:7">
      <c r="G39666" s="14"/>
    </row>
    <row r="39667" spans="7:7">
      <c r="G39667" s="14"/>
    </row>
    <row r="39668" spans="7:7">
      <c r="G39668" s="14"/>
    </row>
    <row r="39669" spans="7:7">
      <c r="G39669" s="14"/>
    </row>
    <row r="39670" spans="7:7">
      <c r="G39670" s="14"/>
    </row>
    <row r="39671" spans="7:7">
      <c r="G39671" s="14"/>
    </row>
    <row r="39672" spans="7:7">
      <c r="G39672" s="14"/>
    </row>
    <row r="39673" spans="7:7">
      <c r="G39673" s="14"/>
    </row>
    <row r="39674" spans="7:7">
      <c r="G39674" s="14"/>
    </row>
    <row r="39675" spans="7:7">
      <c r="G39675" s="14"/>
    </row>
    <row r="39676" spans="7:7">
      <c r="G39676" s="14"/>
    </row>
    <row r="39677" spans="7:7">
      <c r="G39677" s="14"/>
    </row>
    <row r="39678" spans="7:7">
      <c r="G39678" s="14"/>
    </row>
    <row r="39679" spans="7:7">
      <c r="G39679" s="14"/>
    </row>
    <row r="39680" spans="7:7">
      <c r="G39680" s="14"/>
    </row>
    <row r="39681" spans="7:7">
      <c r="G39681" s="14"/>
    </row>
    <row r="39682" spans="7:7">
      <c r="G39682" s="14"/>
    </row>
    <row r="39683" spans="7:7">
      <c r="G39683" s="14"/>
    </row>
    <row r="39684" spans="7:7">
      <c r="G39684" s="14"/>
    </row>
    <row r="39685" spans="7:7">
      <c r="G39685" s="14"/>
    </row>
    <row r="39686" spans="7:7">
      <c r="G39686" s="14"/>
    </row>
    <row r="39687" spans="7:7">
      <c r="G39687" s="14"/>
    </row>
    <row r="39688" spans="7:7">
      <c r="G39688" s="14"/>
    </row>
    <row r="39689" spans="7:7">
      <c r="G39689" s="14"/>
    </row>
    <row r="39690" spans="7:7">
      <c r="G39690" s="14"/>
    </row>
    <row r="39691" spans="7:7">
      <c r="G39691" s="14"/>
    </row>
    <row r="39692" spans="7:7">
      <c r="G39692" s="14"/>
    </row>
    <row r="39693" spans="7:7">
      <c r="G39693" s="14"/>
    </row>
    <row r="39694" spans="7:7">
      <c r="G39694" s="14"/>
    </row>
    <row r="39695" spans="7:7">
      <c r="G39695" s="14"/>
    </row>
    <row r="39696" spans="7:7">
      <c r="G39696" s="14"/>
    </row>
    <row r="39697" spans="7:7">
      <c r="G39697" s="14"/>
    </row>
    <row r="39698" spans="7:7">
      <c r="G39698" s="14"/>
    </row>
    <row r="39699" spans="7:7">
      <c r="G39699" s="14"/>
    </row>
    <row r="39700" spans="7:7">
      <c r="G39700" s="14"/>
    </row>
    <row r="39701" spans="7:7">
      <c r="G39701" s="14"/>
    </row>
    <row r="39702" spans="7:7">
      <c r="G39702" s="14"/>
    </row>
    <row r="39703" spans="7:7">
      <c r="G39703" s="14"/>
    </row>
    <row r="39704" spans="7:7">
      <c r="G39704" s="14"/>
    </row>
    <row r="39705" spans="7:7">
      <c r="G39705" s="14"/>
    </row>
    <row r="39706" spans="7:7">
      <c r="G39706" s="14"/>
    </row>
    <row r="39707" spans="7:7">
      <c r="G39707" s="14"/>
    </row>
    <row r="39708" spans="7:7">
      <c r="G39708" s="14"/>
    </row>
    <row r="39709" spans="7:7">
      <c r="G39709" s="14"/>
    </row>
    <row r="39710" spans="7:7">
      <c r="G39710" s="14"/>
    </row>
    <row r="39711" spans="7:7">
      <c r="G39711" s="14"/>
    </row>
    <row r="39712" spans="7:7">
      <c r="G39712" s="14"/>
    </row>
    <row r="39713" spans="7:7">
      <c r="G39713" s="14"/>
    </row>
    <row r="39714" spans="7:7">
      <c r="G39714" s="14"/>
    </row>
    <row r="39715" spans="7:7">
      <c r="G39715" s="14"/>
    </row>
    <row r="39716" spans="7:7">
      <c r="G39716" s="14"/>
    </row>
    <row r="39717" spans="7:7">
      <c r="G39717" s="14"/>
    </row>
    <row r="39718" spans="7:7">
      <c r="G39718" s="14"/>
    </row>
    <row r="39719" spans="7:7">
      <c r="G39719" s="14"/>
    </row>
    <row r="39720" spans="7:7">
      <c r="G39720" s="14"/>
    </row>
    <row r="39721" spans="7:7">
      <c r="G39721" s="14"/>
    </row>
    <row r="39722" spans="7:7">
      <c r="G39722" s="14"/>
    </row>
    <row r="39723" spans="7:7">
      <c r="G39723" s="14"/>
    </row>
    <row r="39724" spans="7:7">
      <c r="G39724" s="14"/>
    </row>
    <row r="39725" spans="7:7">
      <c r="G39725" s="14"/>
    </row>
    <row r="39726" spans="7:7">
      <c r="G39726" s="14"/>
    </row>
    <row r="39727" spans="7:7">
      <c r="G39727" s="14"/>
    </row>
    <row r="39728" spans="7:7">
      <c r="G39728" s="14"/>
    </row>
    <row r="39729" spans="7:7">
      <c r="G39729" s="14"/>
    </row>
    <row r="39730" spans="7:7">
      <c r="G39730" s="14"/>
    </row>
    <row r="39731" spans="7:7">
      <c r="G39731" s="14"/>
    </row>
    <row r="39732" spans="7:7">
      <c r="G39732" s="14"/>
    </row>
    <row r="39733" spans="7:7">
      <c r="G39733" s="14"/>
    </row>
    <row r="39734" spans="7:7">
      <c r="G39734" s="14"/>
    </row>
    <row r="39735" spans="7:7">
      <c r="G39735" s="14"/>
    </row>
    <row r="39736" spans="7:7">
      <c r="G39736" s="14"/>
    </row>
    <row r="39737" spans="7:7">
      <c r="G39737" s="14"/>
    </row>
    <row r="39738" spans="7:7">
      <c r="G39738" s="14"/>
    </row>
    <row r="39739" spans="7:7">
      <c r="G39739" s="14"/>
    </row>
    <row r="39740" spans="7:7">
      <c r="G39740" s="14"/>
    </row>
    <row r="39741" spans="7:7">
      <c r="G39741" s="14"/>
    </row>
    <row r="39742" spans="7:7">
      <c r="G39742" s="14"/>
    </row>
    <row r="39743" spans="7:7">
      <c r="G39743" s="14"/>
    </row>
    <row r="39744" spans="7:7">
      <c r="G39744" s="14"/>
    </row>
    <row r="39745" spans="7:7">
      <c r="G39745" s="14"/>
    </row>
    <row r="39746" spans="7:7">
      <c r="G39746" s="14"/>
    </row>
    <row r="39747" spans="7:7">
      <c r="G39747" s="14"/>
    </row>
    <row r="39748" spans="7:7">
      <c r="G39748" s="14"/>
    </row>
    <row r="39749" spans="7:7">
      <c r="G39749" s="14"/>
    </row>
    <row r="39750" spans="7:7">
      <c r="G39750" s="14"/>
    </row>
    <row r="39751" spans="7:7">
      <c r="G39751" s="14"/>
    </row>
    <row r="39752" spans="7:7">
      <c r="G39752" s="14"/>
    </row>
    <row r="39753" spans="7:7">
      <c r="G39753" s="14"/>
    </row>
    <row r="39754" spans="7:7">
      <c r="G39754" s="14"/>
    </row>
    <row r="39755" spans="7:7">
      <c r="G39755" s="14"/>
    </row>
    <row r="39756" spans="7:7">
      <c r="G39756" s="14"/>
    </row>
    <row r="39757" spans="7:7">
      <c r="G39757" s="14"/>
    </row>
    <row r="39758" spans="7:7">
      <c r="G39758" s="14"/>
    </row>
    <row r="39759" spans="7:7">
      <c r="G39759" s="14"/>
    </row>
    <row r="39760" spans="7:7">
      <c r="G39760" s="14"/>
    </row>
    <row r="39761" spans="7:7">
      <c r="G39761" s="14"/>
    </row>
    <row r="39762" spans="7:7">
      <c r="G39762" s="14"/>
    </row>
    <row r="39763" spans="7:7">
      <c r="G39763" s="14"/>
    </row>
    <row r="39764" spans="7:7">
      <c r="G39764" s="14"/>
    </row>
    <row r="39765" spans="7:7">
      <c r="G39765" s="14"/>
    </row>
    <row r="39766" spans="7:7">
      <c r="G39766" s="14"/>
    </row>
    <row r="39767" spans="7:7">
      <c r="G39767" s="14"/>
    </row>
    <row r="39768" spans="7:7">
      <c r="G39768" s="14"/>
    </row>
    <row r="39769" spans="7:7">
      <c r="G39769" s="14"/>
    </row>
    <row r="39770" spans="7:7">
      <c r="G39770" s="14"/>
    </row>
    <row r="39771" spans="7:7">
      <c r="G39771" s="14"/>
    </row>
    <row r="39772" spans="7:7">
      <c r="G39772" s="14"/>
    </row>
    <row r="39773" spans="7:7">
      <c r="G39773" s="14"/>
    </row>
    <row r="39774" spans="7:7">
      <c r="G39774" s="14"/>
    </row>
    <row r="39775" spans="7:7">
      <c r="G39775" s="14"/>
    </row>
    <row r="39776" spans="7:7">
      <c r="G39776" s="14"/>
    </row>
    <row r="39777" spans="7:7">
      <c r="G39777" s="14"/>
    </row>
    <row r="39778" spans="7:7">
      <c r="G39778" s="14"/>
    </row>
    <row r="39779" spans="7:7">
      <c r="G39779" s="14"/>
    </row>
    <row r="39780" spans="7:7">
      <c r="G39780" s="14"/>
    </row>
    <row r="39781" spans="7:7">
      <c r="G39781" s="14"/>
    </row>
    <row r="39782" spans="7:7">
      <c r="G39782" s="14"/>
    </row>
    <row r="39783" spans="7:7">
      <c r="G39783" s="14"/>
    </row>
    <row r="39784" spans="7:7">
      <c r="G39784" s="14"/>
    </row>
    <row r="39785" spans="7:7">
      <c r="G39785" s="14"/>
    </row>
    <row r="39786" spans="7:7">
      <c r="G39786" s="14"/>
    </row>
    <row r="39787" spans="7:7">
      <c r="G39787" s="14"/>
    </row>
    <row r="39788" spans="7:7">
      <c r="G39788" s="14"/>
    </row>
    <row r="39789" spans="7:7">
      <c r="G39789" s="14"/>
    </row>
    <row r="39790" spans="7:7">
      <c r="G39790" s="14"/>
    </row>
    <row r="39791" spans="7:7">
      <c r="G39791" s="14"/>
    </row>
    <row r="39792" spans="7:7">
      <c r="G39792" s="14"/>
    </row>
    <row r="39793" spans="7:7">
      <c r="G39793" s="14"/>
    </row>
    <row r="39794" spans="7:7">
      <c r="G39794" s="14"/>
    </row>
    <row r="39795" spans="7:7">
      <c r="G39795" s="14"/>
    </row>
    <row r="39796" spans="7:7">
      <c r="G39796" s="14"/>
    </row>
    <row r="39797" spans="7:7">
      <c r="G39797" s="14"/>
    </row>
    <row r="39798" spans="7:7">
      <c r="G39798" s="14"/>
    </row>
    <row r="39799" spans="7:7">
      <c r="G39799" s="14"/>
    </row>
    <row r="39800" spans="7:7">
      <c r="G39800" s="14"/>
    </row>
    <row r="39801" spans="7:7">
      <c r="G39801" s="14"/>
    </row>
    <row r="39802" spans="7:7">
      <c r="G39802" s="14"/>
    </row>
    <row r="39803" spans="7:7">
      <c r="G39803" s="14"/>
    </row>
    <row r="39804" spans="7:7">
      <c r="G39804" s="14"/>
    </row>
    <row r="39805" spans="7:7">
      <c r="G39805" s="14"/>
    </row>
    <row r="39806" spans="7:7">
      <c r="G39806" s="14"/>
    </row>
    <row r="39807" spans="7:7">
      <c r="G39807" s="14"/>
    </row>
    <row r="39808" spans="7:7">
      <c r="G39808" s="14"/>
    </row>
    <row r="39809" spans="7:7">
      <c r="G39809" s="14"/>
    </row>
    <row r="39810" spans="7:7">
      <c r="G39810" s="14"/>
    </row>
    <row r="39811" spans="7:7">
      <c r="G39811" s="14"/>
    </row>
    <row r="39812" spans="7:7">
      <c r="G39812" s="14"/>
    </row>
    <row r="39813" spans="7:7">
      <c r="G39813" s="14"/>
    </row>
    <row r="39814" spans="7:7">
      <c r="G39814" s="14"/>
    </row>
    <row r="39815" spans="7:7">
      <c r="G39815" s="14"/>
    </row>
    <row r="39816" spans="7:7">
      <c r="G39816" s="14"/>
    </row>
    <row r="39817" spans="7:7">
      <c r="G39817" s="14"/>
    </row>
    <row r="39818" spans="7:7">
      <c r="G39818" s="14"/>
    </row>
    <row r="39819" spans="7:7">
      <c r="G39819" s="14"/>
    </row>
    <row r="39820" spans="7:7">
      <c r="G39820" s="14"/>
    </row>
    <row r="39821" spans="7:7">
      <c r="G39821" s="14"/>
    </row>
    <row r="39822" spans="7:7">
      <c r="G39822" s="14"/>
    </row>
    <row r="39823" spans="7:7">
      <c r="G39823" s="14"/>
    </row>
    <row r="39824" spans="7:7">
      <c r="G39824" s="14"/>
    </row>
    <row r="39825" spans="7:7">
      <c r="G39825" s="14"/>
    </row>
    <row r="39826" spans="7:7">
      <c r="G39826" s="14"/>
    </row>
    <row r="39827" spans="7:7">
      <c r="G39827" s="14"/>
    </row>
    <row r="39828" spans="7:7">
      <c r="G39828" s="14"/>
    </row>
    <row r="39829" spans="7:7">
      <c r="G39829" s="14"/>
    </row>
    <row r="39830" spans="7:7">
      <c r="G39830" s="14"/>
    </row>
    <row r="39831" spans="7:7">
      <c r="G39831" s="14"/>
    </row>
    <row r="39832" spans="7:7">
      <c r="G39832" s="14"/>
    </row>
    <row r="39833" spans="7:7">
      <c r="G39833" s="14"/>
    </row>
    <row r="39834" spans="7:7">
      <c r="G39834" s="14"/>
    </row>
    <row r="39835" spans="7:7">
      <c r="G39835" s="14"/>
    </row>
    <row r="39836" spans="7:7">
      <c r="G39836" s="14"/>
    </row>
    <row r="39837" spans="7:7">
      <c r="G39837" s="14"/>
    </row>
    <row r="39838" spans="7:7">
      <c r="G39838" s="14"/>
    </row>
    <row r="39839" spans="7:7">
      <c r="G39839" s="14"/>
    </row>
    <row r="39840" spans="7:7">
      <c r="G39840" s="14"/>
    </row>
    <row r="39841" spans="7:7">
      <c r="G39841" s="14"/>
    </row>
    <row r="39842" spans="7:7">
      <c r="G39842" s="14"/>
    </row>
    <row r="39843" spans="7:7">
      <c r="G39843" s="14"/>
    </row>
    <row r="39844" spans="7:7">
      <c r="G39844" s="14"/>
    </row>
    <row r="39845" spans="7:7">
      <c r="G39845" s="14"/>
    </row>
    <row r="39846" spans="7:7">
      <c r="G39846" s="14"/>
    </row>
    <row r="39847" spans="7:7">
      <c r="G39847" s="14"/>
    </row>
    <row r="39848" spans="7:7">
      <c r="G39848" s="14"/>
    </row>
    <row r="39849" spans="7:7">
      <c r="G39849" s="14"/>
    </row>
    <row r="39850" spans="7:7">
      <c r="G39850" s="14"/>
    </row>
    <row r="39851" spans="7:7">
      <c r="G39851" s="14"/>
    </row>
    <row r="39852" spans="7:7">
      <c r="G39852" s="14"/>
    </row>
    <row r="39853" spans="7:7">
      <c r="G39853" s="14"/>
    </row>
    <row r="39854" spans="7:7">
      <c r="G39854" s="14"/>
    </row>
    <row r="39855" spans="7:7">
      <c r="G39855" s="14"/>
    </row>
    <row r="39856" spans="7:7">
      <c r="G39856" s="14"/>
    </row>
    <row r="39857" spans="7:7">
      <c r="G39857" s="14"/>
    </row>
    <row r="39858" spans="7:7">
      <c r="G39858" s="14"/>
    </row>
    <row r="39859" spans="7:7">
      <c r="G39859" s="14"/>
    </row>
    <row r="39860" spans="7:7">
      <c r="G39860" s="14"/>
    </row>
    <row r="39861" spans="7:7">
      <c r="G39861" s="14"/>
    </row>
    <row r="39862" spans="7:7">
      <c r="G39862" s="14"/>
    </row>
    <row r="39863" spans="7:7">
      <c r="G39863" s="14"/>
    </row>
    <row r="39864" spans="7:7">
      <c r="G39864" s="14"/>
    </row>
    <row r="39865" spans="7:7">
      <c r="G39865" s="14"/>
    </row>
    <row r="39866" spans="7:7">
      <c r="G39866" s="14"/>
    </row>
    <row r="39867" spans="7:7">
      <c r="G39867" s="14"/>
    </row>
    <row r="39868" spans="7:7">
      <c r="G39868" s="14"/>
    </row>
    <row r="39869" spans="7:7">
      <c r="G39869" s="14"/>
    </row>
    <row r="39870" spans="7:7">
      <c r="G39870" s="14"/>
    </row>
    <row r="39871" spans="7:7">
      <c r="G39871" s="14"/>
    </row>
    <row r="39872" spans="7:7">
      <c r="G39872" s="14"/>
    </row>
    <row r="39873" spans="7:7">
      <c r="G39873" s="14"/>
    </row>
    <row r="39874" spans="7:7">
      <c r="G39874" s="14"/>
    </row>
    <row r="39875" spans="7:7">
      <c r="G39875" s="14"/>
    </row>
    <row r="39876" spans="7:7">
      <c r="G39876" s="14"/>
    </row>
    <row r="39877" spans="7:7">
      <c r="G39877" s="14"/>
    </row>
    <row r="39878" spans="7:7">
      <c r="G39878" s="14"/>
    </row>
    <row r="39879" spans="7:7">
      <c r="G39879" s="14"/>
    </row>
    <row r="39880" spans="7:7">
      <c r="G39880" s="14"/>
    </row>
    <row r="39881" spans="7:7">
      <c r="G39881" s="14"/>
    </row>
    <row r="39882" spans="7:7">
      <c r="G39882" s="14"/>
    </row>
    <row r="39883" spans="7:7">
      <c r="G39883" s="14"/>
    </row>
    <row r="39884" spans="7:7">
      <c r="G39884" s="14"/>
    </row>
    <row r="39885" spans="7:7">
      <c r="G39885" s="14"/>
    </row>
    <row r="39886" spans="7:7">
      <c r="G39886" s="14"/>
    </row>
    <row r="39887" spans="7:7">
      <c r="G39887" s="14"/>
    </row>
    <row r="39888" spans="7:7">
      <c r="G39888" s="14"/>
    </row>
    <row r="39889" spans="7:7">
      <c r="G39889" s="14"/>
    </row>
    <row r="39890" spans="7:7">
      <c r="G39890" s="14"/>
    </row>
    <row r="39891" spans="7:7">
      <c r="G39891" s="14"/>
    </row>
    <row r="39892" spans="7:7">
      <c r="G39892" s="14"/>
    </row>
    <row r="39893" spans="7:7">
      <c r="G39893" s="14"/>
    </row>
    <row r="39894" spans="7:7">
      <c r="G39894" s="14"/>
    </row>
    <row r="39895" spans="7:7">
      <c r="G39895" s="14"/>
    </row>
    <row r="39896" spans="7:7">
      <c r="G39896" s="14"/>
    </row>
    <row r="39897" spans="7:7">
      <c r="G39897" s="14"/>
    </row>
    <row r="39898" spans="7:7">
      <c r="G39898" s="14"/>
    </row>
    <row r="39899" spans="7:7">
      <c r="G39899" s="14"/>
    </row>
    <row r="39900" spans="7:7">
      <c r="G39900" s="14"/>
    </row>
    <row r="39901" spans="7:7">
      <c r="G39901" s="14"/>
    </row>
    <row r="39902" spans="7:7">
      <c r="G39902" s="14"/>
    </row>
    <row r="39903" spans="7:7">
      <c r="G39903" s="14"/>
    </row>
    <row r="39904" spans="7:7">
      <c r="G39904" s="14"/>
    </row>
    <row r="39905" spans="7:7">
      <c r="G39905" s="14"/>
    </row>
    <row r="39906" spans="7:7">
      <c r="G39906" s="14"/>
    </row>
    <row r="39907" spans="7:7">
      <c r="G39907" s="14"/>
    </row>
    <row r="39908" spans="7:7">
      <c r="G39908" s="14"/>
    </row>
    <row r="39909" spans="7:7">
      <c r="G39909" s="14"/>
    </row>
    <row r="39910" spans="7:7">
      <c r="G39910" s="14"/>
    </row>
    <row r="39911" spans="7:7">
      <c r="G39911" s="14"/>
    </row>
    <row r="39912" spans="7:7">
      <c r="G39912" s="14"/>
    </row>
    <row r="39913" spans="7:7">
      <c r="G39913" s="14"/>
    </row>
    <row r="39914" spans="7:7">
      <c r="G39914" s="14"/>
    </row>
    <row r="39915" spans="7:7">
      <c r="G39915" s="14"/>
    </row>
    <row r="39916" spans="7:7">
      <c r="G39916" s="14"/>
    </row>
    <row r="39917" spans="7:7">
      <c r="G39917" s="14"/>
    </row>
    <row r="39918" spans="7:7">
      <c r="G39918" s="14"/>
    </row>
    <row r="39919" spans="7:7">
      <c r="G39919" s="14"/>
    </row>
    <row r="39920" spans="7:7">
      <c r="G39920" s="14"/>
    </row>
    <row r="39921" spans="7:7">
      <c r="G39921" s="14"/>
    </row>
    <row r="39922" spans="7:7">
      <c r="G39922" s="14"/>
    </row>
    <row r="39923" spans="7:7">
      <c r="G39923" s="14"/>
    </row>
    <row r="39924" spans="7:7">
      <c r="G39924" s="14"/>
    </row>
    <row r="39925" spans="7:7">
      <c r="G39925" s="14"/>
    </row>
    <row r="39926" spans="7:7">
      <c r="G39926" s="14"/>
    </row>
    <row r="39927" spans="7:7">
      <c r="G39927" s="14"/>
    </row>
    <row r="39928" spans="7:7">
      <c r="G39928" s="14"/>
    </row>
    <row r="39929" spans="7:7">
      <c r="G39929" s="14"/>
    </row>
    <row r="39930" spans="7:7">
      <c r="G39930" s="14"/>
    </row>
    <row r="39931" spans="7:7">
      <c r="G39931" s="14"/>
    </row>
    <row r="39932" spans="7:7">
      <c r="G39932" s="14"/>
    </row>
    <row r="39933" spans="7:7">
      <c r="G39933" s="14"/>
    </row>
    <row r="39934" spans="7:7">
      <c r="G39934" s="14"/>
    </row>
    <row r="39935" spans="7:7">
      <c r="G39935" s="14"/>
    </row>
    <row r="39936" spans="7:7">
      <c r="G39936" s="14"/>
    </row>
    <row r="39937" spans="7:7">
      <c r="G39937" s="14"/>
    </row>
    <row r="39938" spans="7:7">
      <c r="G39938" s="14"/>
    </row>
    <row r="39939" spans="7:7">
      <c r="G39939" s="14"/>
    </row>
    <row r="39940" spans="7:7">
      <c r="G39940" s="14"/>
    </row>
    <row r="39941" spans="7:7">
      <c r="G39941" s="14"/>
    </row>
    <row r="39942" spans="7:7">
      <c r="G39942" s="14"/>
    </row>
    <row r="39943" spans="7:7">
      <c r="G39943" s="14"/>
    </row>
    <row r="39944" spans="7:7">
      <c r="G39944" s="14"/>
    </row>
    <row r="39945" spans="7:7">
      <c r="G39945" s="14"/>
    </row>
    <row r="39946" spans="7:7">
      <c r="G39946" s="14"/>
    </row>
    <row r="39947" spans="7:7">
      <c r="G39947" s="14"/>
    </row>
    <row r="39948" spans="7:7">
      <c r="G39948" s="14"/>
    </row>
    <row r="39949" spans="7:7">
      <c r="G39949" s="14"/>
    </row>
    <row r="39950" spans="7:7">
      <c r="G39950" s="14"/>
    </row>
    <row r="39951" spans="7:7">
      <c r="G39951" s="14"/>
    </row>
    <row r="39952" spans="7:7">
      <c r="G39952" s="14"/>
    </row>
    <row r="39953" spans="7:7">
      <c r="G39953" s="14"/>
    </row>
    <row r="39954" spans="7:7">
      <c r="G39954" s="14"/>
    </row>
    <row r="39955" spans="7:7">
      <c r="G39955" s="14"/>
    </row>
    <row r="39956" spans="7:7">
      <c r="G39956" s="14"/>
    </row>
    <row r="39957" spans="7:7">
      <c r="G39957" s="14"/>
    </row>
    <row r="39958" spans="7:7">
      <c r="G39958" s="14"/>
    </row>
    <row r="39959" spans="7:7">
      <c r="G39959" s="14"/>
    </row>
    <row r="39960" spans="7:7">
      <c r="G39960" s="14"/>
    </row>
    <row r="39961" spans="7:7">
      <c r="G39961" s="14"/>
    </row>
    <row r="39962" spans="7:7">
      <c r="G39962" s="14"/>
    </row>
    <row r="39963" spans="7:7">
      <c r="G39963" s="14"/>
    </row>
    <row r="39964" spans="7:7">
      <c r="G39964" s="14"/>
    </row>
    <row r="39965" spans="7:7">
      <c r="G39965" s="14"/>
    </row>
    <row r="39966" spans="7:7">
      <c r="G39966" s="14"/>
    </row>
    <row r="39967" spans="7:7">
      <c r="G39967" s="14"/>
    </row>
    <row r="39968" spans="7:7">
      <c r="G39968" s="14"/>
    </row>
    <row r="39969" spans="7:7">
      <c r="G39969" s="14"/>
    </row>
    <row r="39970" spans="7:7">
      <c r="G39970" s="14"/>
    </row>
    <row r="39971" spans="7:7">
      <c r="G39971" s="14"/>
    </row>
    <row r="39972" spans="7:7">
      <c r="G39972" s="14"/>
    </row>
    <row r="39973" spans="7:7">
      <c r="G39973" s="14"/>
    </row>
    <row r="39974" spans="7:7">
      <c r="G39974" s="14"/>
    </row>
    <row r="39975" spans="7:7">
      <c r="G39975" s="14"/>
    </row>
    <row r="39976" spans="7:7">
      <c r="G39976" s="14"/>
    </row>
    <row r="39977" spans="7:7">
      <c r="G39977" s="14"/>
    </row>
    <row r="39978" spans="7:7">
      <c r="G39978" s="14"/>
    </row>
    <row r="39979" spans="7:7">
      <c r="G39979" s="14"/>
    </row>
    <row r="39980" spans="7:7">
      <c r="G39980" s="14"/>
    </row>
    <row r="39981" spans="7:7">
      <c r="G39981" s="14"/>
    </row>
    <row r="39982" spans="7:7">
      <c r="G39982" s="14"/>
    </row>
    <row r="39983" spans="7:7">
      <c r="G39983" s="14"/>
    </row>
    <row r="39984" spans="7:7">
      <c r="G39984" s="14"/>
    </row>
    <row r="39985" spans="7:7">
      <c r="G39985" s="14"/>
    </row>
    <row r="39986" spans="7:7">
      <c r="G39986" s="14"/>
    </row>
    <row r="39987" spans="7:7">
      <c r="G39987" s="14"/>
    </row>
    <row r="39988" spans="7:7">
      <c r="G39988" s="14"/>
    </row>
    <row r="39989" spans="7:7">
      <c r="G39989" s="14"/>
    </row>
    <row r="39990" spans="7:7">
      <c r="G39990" s="14"/>
    </row>
    <row r="39991" spans="7:7">
      <c r="G39991" s="14"/>
    </row>
    <row r="39992" spans="7:7">
      <c r="G39992" s="14"/>
    </row>
    <row r="39993" spans="7:7">
      <c r="G39993" s="14"/>
    </row>
    <row r="39994" spans="7:7">
      <c r="G39994" s="14"/>
    </row>
    <row r="39995" spans="7:7">
      <c r="G39995" s="14"/>
    </row>
    <row r="39996" spans="7:7">
      <c r="G39996" s="14"/>
    </row>
    <row r="39997" spans="7:7">
      <c r="G39997" s="14"/>
    </row>
    <row r="39998" spans="7:7">
      <c r="G39998" s="14"/>
    </row>
    <row r="39999" spans="7:7">
      <c r="G39999" s="14"/>
    </row>
    <row r="40000" spans="7:7">
      <c r="G40000" s="14"/>
    </row>
    <row r="40001" spans="7:7">
      <c r="G40001" s="14"/>
    </row>
    <row r="40002" spans="7:7">
      <c r="G40002" s="14"/>
    </row>
    <row r="40003" spans="7:7">
      <c r="G40003" s="14"/>
    </row>
    <row r="40004" spans="7:7">
      <c r="G40004" s="14"/>
    </row>
    <row r="40005" spans="7:7">
      <c r="G40005" s="14"/>
    </row>
    <row r="40006" spans="7:7">
      <c r="G40006" s="14"/>
    </row>
    <row r="40007" spans="7:7">
      <c r="G40007" s="14"/>
    </row>
    <row r="40008" spans="7:7">
      <c r="G40008" s="14"/>
    </row>
    <row r="40009" spans="7:7">
      <c r="G40009" s="14"/>
    </row>
    <row r="40010" spans="7:7">
      <c r="G40010" s="14"/>
    </row>
    <row r="40011" spans="7:7">
      <c r="G40011" s="14"/>
    </row>
    <row r="40012" spans="7:7">
      <c r="G40012" s="14"/>
    </row>
    <row r="40013" spans="7:7">
      <c r="G40013" s="14"/>
    </row>
    <row r="40014" spans="7:7">
      <c r="G40014" s="14"/>
    </row>
    <row r="40015" spans="7:7">
      <c r="G40015" s="14"/>
    </row>
    <row r="40016" spans="7:7">
      <c r="G40016" s="14"/>
    </row>
    <row r="40017" spans="7:7">
      <c r="G40017" s="14"/>
    </row>
    <row r="40018" spans="7:7">
      <c r="G40018" s="14"/>
    </row>
    <row r="40019" spans="7:7">
      <c r="G40019" s="14"/>
    </row>
    <row r="40020" spans="7:7">
      <c r="G40020" s="14"/>
    </row>
    <row r="40021" spans="7:7">
      <c r="G40021" s="14"/>
    </row>
    <row r="40022" spans="7:7">
      <c r="G40022" s="14"/>
    </row>
    <row r="40023" spans="7:7">
      <c r="G40023" s="14"/>
    </row>
    <row r="40024" spans="7:7">
      <c r="G40024" s="14"/>
    </row>
    <row r="40025" spans="7:7">
      <c r="G40025" s="14"/>
    </row>
    <row r="40026" spans="7:7">
      <c r="G40026" s="14"/>
    </row>
    <row r="40027" spans="7:7">
      <c r="G40027" s="14"/>
    </row>
    <row r="40028" spans="7:7">
      <c r="G40028" s="14"/>
    </row>
    <row r="40029" spans="7:7">
      <c r="G40029" s="14"/>
    </row>
    <row r="40030" spans="7:7">
      <c r="G40030" s="14"/>
    </row>
    <row r="40031" spans="7:7">
      <c r="G40031" s="14"/>
    </row>
    <row r="40032" spans="7:7">
      <c r="G40032" s="14"/>
    </row>
    <row r="40033" spans="7:7">
      <c r="G40033" s="14"/>
    </row>
    <row r="40034" spans="7:7">
      <c r="G40034" s="14"/>
    </row>
    <row r="40035" spans="7:7">
      <c r="G40035" s="14"/>
    </row>
    <row r="40036" spans="7:7">
      <c r="G40036" s="14"/>
    </row>
    <row r="40037" spans="7:7">
      <c r="G40037" s="14"/>
    </row>
    <row r="40038" spans="7:7">
      <c r="G40038" s="14"/>
    </row>
    <row r="40039" spans="7:7">
      <c r="G40039" s="14"/>
    </row>
    <row r="40040" spans="7:7">
      <c r="G40040" s="14"/>
    </row>
    <row r="40041" spans="7:7">
      <c r="G40041" s="14"/>
    </row>
    <row r="40042" spans="7:7">
      <c r="G40042" s="14"/>
    </row>
    <row r="40043" spans="7:7">
      <c r="G40043" s="14"/>
    </row>
    <row r="40044" spans="7:7">
      <c r="G40044" s="14"/>
    </row>
    <row r="40045" spans="7:7">
      <c r="G40045" s="14"/>
    </row>
    <row r="40046" spans="7:7">
      <c r="G40046" s="14"/>
    </row>
    <row r="40047" spans="7:7">
      <c r="G40047" s="14"/>
    </row>
    <row r="40048" spans="7:7">
      <c r="G40048" s="14"/>
    </row>
    <row r="40049" spans="7:7">
      <c r="G40049" s="14"/>
    </row>
    <row r="40050" spans="7:7">
      <c r="G40050" s="14"/>
    </row>
    <row r="40051" spans="7:7">
      <c r="G40051" s="14"/>
    </row>
    <row r="40052" spans="7:7">
      <c r="G40052" s="14"/>
    </row>
    <row r="40053" spans="7:7">
      <c r="G40053" s="14"/>
    </row>
    <row r="40054" spans="7:7">
      <c r="G40054" s="14"/>
    </row>
    <row r="40055" spans="7:7">
      <c r="G40055" s="14"/>
    </row>
    <row r="40056" spans="7:7">
      <c r="G40056" s="14"/>
    </row>
    <row r="40057" spans="7:7">
      <c r="G40057" s="14"/>
    </row>
    <row r="40058" spans="7:7">
      <c r="G40058" s="14"/>
    </row>
    <row r="40059" spans="7:7">
      <c r="G40059" s="14"/>
    </row>
    <row r="40060" spans="7:7">
      <c r="G40060" s="14"/>
    </row>
    <row r="40061" spans="7:7">
      <c r="G40061" s="14"/>
    </row>
    <row r="40062" spans="7:7">
      <c r="G40062" s="14"/>
    </row>
    <row r="40063" spans="7:7">
      <c r="G40063" s="14"/>
    </row>
    <row r="40064" spans="7:7">
      <c r="G40064" s="14"/>
    </row>
    <row r="40065" spans="7:7">
      <c r="G40065" s="14"/>
    </row>
    <row r="40066" spans="7:7">
      <c r="G40066" s="14"/>
    </row>
    <row r="40067" spans="7:7">
      <c r="G40067" s="14"/>
    </row>
    <row r="40068" spans="7:7">
      <c r="G40068" s="14"/>
    </row>
    <row r="40069" spans="7:7">
      <c r="G40069" s="14"/>
    </row>
    <row r="40070" spans="7:7">
      <c r="G40070" s="14"/>
    </row>
    <row r="40071" spans="7:7">
      <c r="G40071" s="14"/>
    </row>
    <row r="40072" spans="7:7">
      <c r="G40072" s="14"/>
    </row>
    <row r="40073" spans="7:7">
      <c r="G40073" s="14"/>
    </row>
    <row r="40074" spans="7:7">
      <c r="G40074" s="14"/>
    </row>
    <row r="40075" spans="7:7">
      <c r="G40075" s="14"/>
    </row>
    <row r="40076" spans="7:7">
      <c r="G40076" s="14"/>
    </row>
    <row r="40077" spans="7:7">
      <c r="G40077" s="14"/>
    </row>
    <row r="40078" spans="7:7">
      <c r="G40078" s="14"/>
    </row>
    <row r="40079" spans="7:7">
      <c r="G40079" s="14"/>
    </row>
    <row r="40080" spans="7:7">
      <c r="G40080" s="14"/>
    </row>
    <row r="40081" spans="7:7">
      <c r="G40081" s="14"/>
    </row>
    <row r="40082" spans="7:7">
      <c r="G40082" s="14"/>
    </row>
    <row r="40083" spans="7:7">
      <c r="G40083" s="14"/>
    </row>
    <row r="40084" spans="7:7">
      <c r="G40084" s="14"/>
    </row>
    <row r="40085" spans="7:7">
      <c r="G40085" s="14"/>
    </row>
    <row r="40086" spans="7:7">
      <c r="G40086" s="14"/>
    </row>
    <row r="40087" spans="7:7">
      <c r="G40087" s="14"/>
    </row>
    <row r="40088" spans="7:7">
      <c r="G40088" s="14"/>
    </row>
    <row r="40089" spans="7:7">
      <c r="G40089" s="14"/>
    </row>
    <row r="40090" spans="7:7">
      <c r="G40090" s="14"/>
    </row>
    <row r="40091" spans="7:7">
      <c r="G40091" s="14"/>
    </row>
    <row r="40092" spans="7:7">
      <c r="G40092" s="14"/>
    </row>
    <row r="40093" spans="7:7">
      <c r="G40093" s="14"/>
    </row>
    <row r="40094" spans="7:7">
      <c r="G40094" s="14"/>
    </row>
    <row r="40095" spans="7:7">
      <c r="G40095" s="14"/>
    </row>
    <row r="40096" spans="7:7">
      <c r="G40096" s="14"/>
    </row>
    <row r="40097" spans="7:7">
      <c r="G40097" s="14"/>
    </row>
    <row r="40098" spans="7:7">
      <c r="G40098" s="14"/>
    </row>
    <row r="40099" spans="7:7">
      <c r="G40099" s="14"/>
    </row>
    <row r="40100" spans="7:7">
      <c r="G40100" s="14"/>
    </row>
    <row r="40101" spans="7:7">
      <c r="G40101" s="14"/>
    </row>
    <row r="40102" spans="7:7">
      <c r="G40102" s="14"/>
    </row>
    <row r="40103" spans="7:7">
      <c r="G40103" s="14"/>
    </row>
    <row r="40104" spans="7:7">
      <c r="G40104" s="14"/>
    </row>
    <row r="40105" spans="7:7">
      <c r="G40105" s="14"/>
    </row>
    <row r="40106" spans="7:7">
      <c r="G40106" s="14"/>
    </row>
    <row r="40107" spans="7:7">
      <c r="G40107" s="14"/>
    </row>
    <row r="40108" spans="7:7">
      <c r="G40108" s="14"/>
    </row>
    <row r="40109" spans="7:7">
      <c r="G40109" s="14"/>
    </row>
    <row r="40110" spans="7:7">
      <c r="G40110" s="14"/>
    </row>
    <row r="40111" spans="7:7">
      <c r="G40111" s="14"/>
    </row>
    <row r="40112" spans="7:7">
      <c r="G40112" s="14"/>
    </row>
    <row r="40113" spans="7:7">
      <c r="G40113" s="14"/>
    </row>
    <row r="40114" spans="7:7">
      <c r="G40114" s="14"/>
    </row>
    <row r="40115" spans="7:7">
      <c r="G40115" s="14"/>
    </row>
    <row r="40116" spans="7:7">
      <c r="G40116" s="14"/>
    </row>
    <row r="40117" spans="7:7">
      <c r="G40117" s="14"/>
    </row>
    <row r="40118" spans="7:7">
      <c r="G40118" s="14"/>
    </row>
    <row r="40119" spans="7:7">
      <c r="G40119" s="14"/>
    </row>
    <row r="40120" spans="7:7">
      <c r="G40120" s="14"/>
    </row>
    <row r="40121" spans="7:7">
      <c r="G40121" s="14"/>
    </row>
    <row r="40122" spans="7:7">
      <c r="G40122" s="14"/>
    </row>
    <row r="40123" spans="7:7">
      <c r="G40123" s="14"/>
    </row>
    <row r="40124" spans="7:7">
      <c r="G40124" s="14"/>
    </row>
    <row r="40125" spans="7:7">
      <c r="G40125" s="14"/>
    </row>
    <row r="40126" spans="7:7">
      <c r="G40126" s="14"/>
    </row>
    <row r="40127" spans="7:7">
      <c r="G40127" s="14"/>
    </row>
    <row r="40128" spans="7:7">
      <c r="G40128" s="14"/>
    </row>
    <row r="40129" spans="7:7">
      <c r="G40129" s="14"/>
    </row>
    <row r="40130" spans="7:7">
      <c r="G40130" s="14"/>
    </row>
    <row r="40131" spans="7:7">
      <c r="G40131" s="14"/>
    </row>
    <row r="40132" spans="7:7">
      <c r="G40132" s="14"/>
    </row>
    <row r="40133" spans="7:7">
      <c r="G40133" s="14"/>
    </row>
    <row r="40134" spans="7:7">
      <c r="G40134" s="14"/>
    </row>
    <row r="40135" spans="7:7">
      <c r="G40135" s="14"/>
    </row>
    <row r="40136" spans="7:7">
      <c r="G40136" s="14"/>
    </row>
    <row r="40137" spans="7:7">
      <c r="G40137" s="14"/>
    </row>
    <row r="40138" spans="7:7">
      <c r="G40138" s="14"/>
    </row>
    <row r="40139" spans="7:7">
      <c r="G40139" s="14"/>
    </row>
    <row r="40140" spans="7:7">
      <c r="G40140" s="14"/>
    </row>
    <row r="40141" spans="7:7">
      <c r="G40141" s="14"/>
    </row>
    <row r="40142" spans="7:7">
      <c r="G40142" s="14"/>
    </row>
    <row r="40143" spans="7:7">
      <c r="G40143" s="14"/>
    </row>
    <row r="40144" spans="7:7">
      <c r="G40144" s="14"/>
    </row>
    <row r="40145" spans="7:7">
      <c r="G40145" s="14"/>
    </row>
    <row r="40146" spans="7:7">
      <c r="G40146" s="14"/>
    </row>
    <row r="40147" spans="7:7">
      <c r="G40147" s="14"/>
    </row>
    <row r="40148" spans="7:7">
      <c r="G40148" s="14"/>
    </row>
    <row r="40149" spans="7:7">
      <c r="G40149" s="14"/>
    </row>
    <row r="40150" spans="7:7">
      <c r="G40150" s="14"/>
    </row>
    <row r="40151" spans="7:7">
      <c r="G40151" s="14"/>
    </row>
    <row r="40152" spans="7:7">
      <c r="G40152" s="14"/>
    </row>
    <row r="40153" spans="7:7">
      <c r="G40153" s="14"/>
    </row>
    <row r="40154" spans="7:7">
      <c r="G40154" s="14"/>
    </row>
    <row r="40155" spans="7:7">
      <c r="G40155" s="14"/>
    </row>
    <row r="40156" spans="7:7">
      <c r="G40156" s="14"/>
    </row>
    <row r="40157" spans="7:7">
      <c r="G40157" s="14"/>
    </row>
    <row r="40158" spans="7:7">
      <c r="G40158" s="14"/>
    </row>
    <row r="40159" spans="7:7">
      <c r="G40159" s="14"/>
    </row>
    <row r="40160" spans="7:7">
      <c r="G40160" s="14"/>
    </row>
    <row r="40161" spans="7:7">
      <c r="G40161" s="14"/>
    </row>
    <row r="40162" spans="7:7">
      <c r="G40162" s="14"/>
    </row>
    <row r="40163" spans="7:7">
      <c r="G40163" s="14"/>
    </row>
    <row r="40164" spans="7:7">
      <c r="G40164" s="14"/>
    </row>
    <row r="40165" spans="7:7">
      <c r="G40165" s="14"/>
    </row>
    <row r="40166" spans="7:7">
      <c r="G40166" s="14"/>
    </row>
    <row r="40167" spans="7:7">
      <c r="G40167" s="14"/>
    </row>
    <row r="40168" spans="7:7">
      <c r="G40168" s="14"/>
    </row>
    <row r="40169" spans="7:7">
      <c r="G40169" s="14"/>
    </row>
    <row r="40170" spans="7:7">
      <c r="G40170" s="14"/>
    </row>
    <row r="40171" spans="7:7">
      <c r="G40171" s="14"/>
    </row>
    <row r="40172" spans="7:7">
      <c r="G40172" s="14"/>
    </row>
    <row r="40173" spans="7:7">
      <c r="G40173" s="14"/>
    </row>
    <row r="40174" spans="7:7">
      <c r="G40174" s="14"/>
    </row>
    <row r="40175" spans="7:7">
      <c r="G40175" s="14"/>
    </row>
    <row r="40176" spans="7:7">
      <c r="G40176" s="14"/>
    </row>
    <row r="40177" spans="7:7">
      <c r="G40177" s="14"/>
    </row>
    <row r="40178" spans="7:7">
      <c r="G40178" s="14"/>
    </row>
    <row r="40179" spans="7:7">
      <c r="G40179" s="14"/>
    </row>
    <row r="40180" spans="7:7">
      <c r="G40180" s="14"/>
    </row>
    <row r="40181" spans="7:7">
      <c r="G40181" s="14"/>
    </row>
    <row r="40182" spans="7:7">
      <c r="G40182" s="14"/>
    </row>
    <row r="40183" spans="7:7">
      <c r="G40183" s="14"/>
    </row>
    <row r="40184" spans="7:7">
      <c r="G40184" s="14"/>
    </row>
    <row r="40185" spans="7:7">
      <c r="G40185" s="14"/>
    </row>
    <row r="40186" spans="7:7">
      <c r="G40186" s="14"/>
    </row>
    <row r="40187" spans="7:7">
      <c r="G40187" s="14"/>
    </row>
    <row r="40188" spans="7:7">
      <c r="G40188" s="14"/>
    </row>
    <row r="40189" spans="7:7">
      <c r="G40189" s="14"/>
    </row>
    <row r="40190" spans="7:7">
      <c r="G40190" s="14"/>
    </row>
    <row r="40191" spans="7:7">
      <c r="G40191" s="14"/>
    </row>
    <row r="40192" spans="7:7">
      <c r="G40192" s="14"/>
    </row>
    <row r="40193" spans="7:7">
      <c r="G40193" s="14"/>
    </row>
    <row r="40194" spans="7:7">
      <c r="G40194" s="14"/>
    </row>
    <row r="40195" spans="7:7">
      <c r="G40195" s="14"/>
    </row>
    <row r="40196" spans="7:7">
      <c r="G40196" s="14"/>
    </row>
    <row r="40197" spans="7:7">
      <c r="G40197" s="14"/>
    </row>
    <row r="40198" spans="7:7">
      <c r="G40198" s="14"/>
    </row>
    <row r="40199" spans="7:7">
      <c r="G40199" s="14"/>
    </row>
    <row r="40200" spans="7:7">
      <c r="G40200" s="14"/>
    </row>
    <row r="40201" spans="7:7">
      <c r="G40201" s="14"/>
    </row>
    <row r="40202" spans="7:7">
      <c r="G40202" s="14"/>
    </row>
    <row r="40203" spans="7:7">
      <c r="G40203" s="14"/>
    </row>
    <row r="40204" spans="7:7">
      <c r="G40204" s="14"/>
    </row>
    <row r="40205" spans="7:7">
      <c r="G40205" s="14"/>
    </row>
    <row r="40206" spans="7:7">
      <c r="G40206" s="14"/>
    </row>
    <row r="40207" spans="7:7">
      <c r="G40207" s="14"/>
    </row>
    <row r="40208" spans="7:7">
      <c r="G40208" s="14"/>
    </row>
    <row r="40209" spans="7:7">
      <c r="G40209" s="14"/>
    </row>
    <row r="40210" spans="7:7">
      <c r="G40210" s="14"/>
    </row>
    <row r="40211" spans="7:7">
      <c r="G40211" s="14"/>
    </row>
    <row r="40212" spans="7:7">
      <c r="G40212" s="14"/>
    </row>
    <row r="40213" spans="7:7">
      <c r="G40213" s="14"/>
    </row>
    <row r="40214" spans="7:7">
      <c r="G40214" s="14"/>
    </row>
    <row r="40215" spans="7:7">
      <c r="G40215" s="14"/>
    </row>
    <row r="40216" spans="7:7">
      <c r="G40216" s="14"/>
    </row>
    <row r="40217" spans="7:7">
      <c r="G40217" s="14"/>
    </row>
    <row r="40218" spans="7:7">
      <c r="G40218" s="14"/>
    </row>
    <row r="40219" spans="7:7">
      <c r="G40219" s="14"/>
    </row>
    <row r="40220" spans="7:7">
      <c r="G40220" s="14"/>
    </row>
    <row r="40221" spans="7:7">
      <c r="G40221" s="14"/>
    </row>
    <row r="40222" spans="7:7">
      <c r="G40222" s="14"/>
    </row>
    <row r="40223" spans="7:7">
      <c r="G40223" s="14"/>
    </row>
    <row r="40224" spans="7:7">
      <c r="G40224" s="14"/>
    </row>
    <row r="40225" spans="7:7">
      <c r="G40225" s="14"/>
    </row>
    <row r="40226" spans="7:7">
      <c r="G40226" s="14"/>
    </row>
    <row r="40227" spans="7:7">
      <c r="G40227" s="14"/>
    </row>
    <row r="40228" spans="7:7">
      <c r="G40228" s="14"/>
    </row>
    <row r="40229" spans="7:7">
      <c r="G40229" s="14"/>
    </row>
    <row r="40230" spans="7:7">
      <c r="G40230" s="14"/>
    </row>
    <row r="40231" spans="7:7">
      <c r="G40231" s="14"/>
    </row>
    <row r="40232" spans="7:7">
      <c r="G40232" s="14"/>
    </row>
    <row r="40233" spans="7:7">
      <c r="G40233" s="14"/>
    </row>
    <row r="40234" spans="7:7">
      <c r="G40234" s="14"/>
    </row>
    <row r="40235" spans="7:7">
      <c r="G40235" s="14"/>
    </row>
    <row r="40236" spans="7:7">
      <c r="G40236" s="14"/>
    </row>
    <row r="40237" spans="7:7">
      <c r="G40237" s="14"/>
    </row>
    <row r="40238" spans="7:7">
      <c r="G40238" s="14"/>
    </row>
    <row r="40239" spans="7:7">
      <c r="G40239" s="14"/>
    </row>
    <row r="40240" spans="7:7">
      <c r="G40240" s="14"/>
    </row>
    <row r="40241" spans="7:7">
      <c r="G40241" s="14"/>
    </row>
    <row r="40242" spans="7:7">
      <c r="G40242" s="14"/>
    </row>
    <row r="40243" spans="7:7">
      <c r="G40243" s="14"/>
    </row>
    <row r="40244" spans="7:7">
      <c r="G40244" s="14"/>
    </row>
    <row r="40245" spans="7:7">
      <c r="G40245" s="14"/>
    </row>
    <row r="40246" spans="7:7">
      <c r="G40246" s="14"/>
    </row>
    <row r="40247" spans="7:7">
      <c r="G40247" s="14"/>
    </row>
    <row r="40248" spans="7:7">
      <c r="G40248" s="14"/>
    </row>
    <row r="40249" spans="7:7">
      <c r="G40249" s="14"/>
    </row>
    <row r="40250" spans="7:7">
      <c r="G40250" s="14"/>
    </row>
    <row r="40251" spans="7:7">
      <c r="G40251" s="14"/>
    </row>
    <row r="40252" spans="7:7">
      <c r="G40252" s="14"/>
    </row>
    <row r="40253" spans="7:7">
      <c r="G40253" s="14"/>
    </row>
    <row r="40254" spans="7:7">
      <c r="G40254" s="14"/>
    </row>
    <row r="40255" spans="7:7">
      <c r="G40255" s="14"/>
    </row>
    <row r="40256" spans="7:7">
      <c r="G40256" s="14"/>
    </row>
    <row r="40257" spans="7:7">
      <c r="G40257" s="14"/>
    </row>
    <row r="40258" spans="7:7">
      <c r="G40258" s="14"/>
    </row>
    <row r="40259" spans="7:7">
      <c r="G40259" s="14"/>
    </row>
    <row r="40260" spans="7:7">
      <c r="G40260" s="14"/>
    </row>
    <row r="40261" spans="7:7">
      <c r="G40261" s="14"/>
    </row>
    <row r="40262" spans="7:7">
      <c r="G40262" s="14"/>
    </row>
    <row r="40263" spans="7:7">
      <c r="G40263" s="14"/>
    </row>
    <row r="40264" spans="7:7">
      <c r="G40264" s="14"/>
    </row>
    <row r="40265" spans="7:7">
      <c r="G40265" s="14"/>
    </row>
    <row r="40266" spans="7:7">
      <c r="G40266" s="14"/>
    </row>
    <row r="40267" spans="7:7">
      <c r="G40267" s="14"/>
    </row>
    <row r="40268" spans="7:7">
      <c r="G40268" s="14"/>
    </row>
    <row r="40269" spans="7:7">
      <c r="G40269" s="14"/>
    </row>
    <row r="40270" spans="7:7">
      <c r="G40270" s="14"/>
    </row>
    <row r="40271" spans="7:7">
      <c r="G40271" s="14"/>
    </row>
    <row r="40272" spans="7:7">
      <c r="G40272" s="14"/>
    </row>
    <row r="40273" spans="7:7">
      <c r="G40273" s="14"/>
    </row>
    <row r="40274" spans="7:7">
      <c r="G40274" s="14"/>
    </row>
    <row r="40275" spans="7:7">
      <c r="G40275" s="14"/>
    </row>
    <row r="40276" spans="7:7">
      <c r="G40276" s="14"/>
    </row>
    <row r="40277" spans="7:7">
      <c r="G40277" s="14"/>
    </row>
    <row r="40278" spans="7:7">
      <c r="G40278" s="14"/>
    </row>
    <row r="40279" spans="7:7">
      <c r="G40279" s="14"/>
    </row>
    <row r="40280" spans="7:7">
      <c r="G40280" s="14"/>
    </row>
    <row r="40281" spans="7:7">
      <c r="G40281" s="14"/>
    </row>
    <row r="40282" spans="7:7">
      <c r="G40282" s="14"/>
    </row>
    <row r="40283" spans="7:7">
      <c r="G40283" s="14"/>
    </row>
    <row r="40284" spans="7:7">
      <c r="G40284" s="14"/>
    </row>
    <row r="40285" spans="7:7">
      <c r="G40285" s="14"/>
    </row>
    <row r="40286" spans="7:7">
      <c r="G40286" s="14"/>
    </row>
    <row r="40287" spans="7:7">
      <c r="G40287" s="14"/>
    </row>
    <row r="40288" spans="7:7">
      <c r="G40288" s="14"/>
    </row>
    <row r="40289" spans="7:7">
      <c r="G40289" s="14"/>
    </row>
    <row r="40290" spans="7:7">
      <c r="G40290" s="14"/>
    </row>
    <row r="40291" spans="7:7">
      <c r="G40291" s="14"/>
    </row>
    <row r="40292" spans="7:7">
      <c r="G40292" s="14"/>
    </row>
    <row r="40293" spans="7:7">
      <c r="G40293" s="14"/>
    </row>
    <row r="40294" spans="7:7">
      <c r="G40294" s="14"/>
    </row>
    <row r="40295" spans="7:7">
      <c r="G40295" s="14"/>
    </row>
    <row r="40296" spans="7:7">
      <c r="G40296" s="14"/>
    </row>
    <row r="40297" spans="7:7">
      <c r="G40297" s="14"/>
    </row>
    <row r="40298" spans="7:7">
      <c r="G40298" s="14"/>
    </row>
    <row r="40299" spans="7:7">
      <c r="G40299" s="14"/>
    </row>
    <row r="40300" spans="7:7">
      <c r="G40300" s="14"/>
    </row>
    <row r="40301" spans="7:7">
      <c r="G40301" s="14"/>
    </row>
    <row r="40302" spans="7:7">
      <c r="G40302" s="14"/>
    </row>
    <row r="40303" spans="7:7">
      <c r="G40303" s="14"/>
    </row>
    <row r="40304" spans="7:7">
      <c r="G40304" s="14"/>
    </row>
    <row r="40305" spans="7:7">
      <c r="G40305" s="14"/>
    </row>
    <row r="40306" spans="7:7">
      <c r="G40306" s="14"/>
    </row>
    <row r="40307" spans="7:7">
      <c r="G40307" s="14"/>
    </row>
    <row r="40308" spans="7:7">
      <c r="G40308" s="14"/>
    </row>
    <row r="40309" spans="7:7">
      <c r="G40309" s="14"/>
    </row>
    <row r="40310" spans="7:7">
      <c r="G40310" s="14"/>
    </row>
    <row r="40311" spans="7:7">
      <c r="G40311" s="14"/>
    </row>
    <row r="40312" spans="7:7">
      <c r="G40312" s="14"/>
    </row>
    <row r="40313" spans="7:7">
      <c r="G40313" s="14"/>
    </row>
    <row r="40314" spans="7:7">
      <c r="G40314" s="14"/>
    </row>
    <row r="40315" spans="7:7">
      <c r="G40315" s="14"/>
    </row>
    <row r="40316" spans="7:7">
      <c r="G40316" s="14"/>
    </row>
    <row r="40317" spans="7:7">
      <c r="G40317" s="14"/>
    </row>
    <row r="40318" spans="7:7">
      <c r="G40318" s="14"/>
    </row>
    <row r="40319" spans="7:7">
      <c r="G40319" s="14"/>
    </row>
    <row r="40320" spans="7:7">
      <c r="G40320" s="14"/>
    </row>
    <row r="40321" spans="7:7">
      <c r="G40321" s="14"/>
    </row>
    <row r="40322" spans="7:7">
      <c r="G40322" s="14"/>
    </row>
    <row r="40323" spans="7:7">
      <c r="G40323" s="14"/>
    </row>
    <row r="40324" spans="7:7">
      <c r="G40324" s="14"/>
    </row>
    <row r="40325" spans="7:7">
      <c r="G40325" s="14"/>
    </row>
    <row r="40326" spans="7:7">
      <c r="G40326" s="14"/>
    </row>
    <row r="40327" spans="7:7">
      <c r="G40327" s="14"/>
    </row>
    <row r="40328" spans="7:7">
      <c r="G40328" s="14"/>
    </row>
    <row r="40329" spans="7:7">
      <c r="G40329" s="14"/>
    </row>
    <row r="40330" spans="7:7">
      <c r="G40330" s="14"/>
    </row>
    <row r="40331" spans="7:7">
      <c r="G40331" s="14"/>
    </row>
    <row r="40332" spans="7:7">
      <c r="G40332" s="14"/>
    </row>
    <row r="40333" spans="7:7">
      <c r="G40333" s="14"/>
    </row>
    <row r="40334" spans="7:7">
      <c r="G40334" s="14"/>
    </row>
    <row r="40335" spans="7:7">
      <c r="G40335" s="14"/>
    </row>
    <row r="40336" spans="7:7">
      <c r="G40336" s="14"/>
    </row>
    <row r="40337" spans="7:7">
      <c r="G40337" s="14"/>
    </row>
    <row r="40338" spans="7:7">
      <c r="G40338" s="14"/>
    </row>
    <row r="40339" spans="7:7">
      <c r="G40339" s="14"/>
    </row>
    <row r="40340" spans="7:7">
      <c r="G40340" s="14"/>
    </row>
    <row r="40341" spans="7:7">
      <c r="G40341" s="14"/>
    </row>
    <row r="40342" spans="7:7">
      <c r="G40342" s="14"/>
    </row>
    <row r="40343" spans="7:7">
      <c r="G40343" s="14"/>
    </row>
    <row r="40344" spans="7:7">
      <c r="G40344" s="14"/>
    </row>
    <row r="40345" spans="7:7">
      <c r="G40345" s="14"/>
    </row>
    <row r="40346" spans="7:7">
      <c r="G40346" s="14"/>
    </row>
    <row r="40347" spans="7:7">
      <c r="G40347" s="14"/>
    </row>
    <row r="40348" spans="7:7">
      <c r="G40348" s="14"/>
    </row>
    <row r="40349" spans="7:7">
      <c r="G40349" s="14"/>
    </row>
    <row r="40350" spans="7:7">
      <c r="G40350" s="14"/>
    </row>
    <row r="40351" spans="7:7">
      <c r="G40351" s="14"/>
    </row>
    <row r="40352" spans="7:7">
      <c r="G40352" s="14"/>
    </row>
    <row r="40353" spans="7:7">
      <c r="G40353" s="14"/>
    </row>
    <row r="40354" spans="7:7">
      <c r="G40354" s="14"/>
    </row>
    <row r="40355" spans="7:7">
      <c r="G40355" s="14"/>
    </row>
    <row r="40356" spans="7:7">
      <c r="G40356" s="14"/>
    </row>
    <row r="40357" spans="7:7">
      <c r="G40357" s="14"/>
    </row>
    <row r="40358" spans="7:7">
      <c r="G40358" s="14"/>
    </row>
    <row r="40359" spans="7:7">
      <c r="G40359" s="14"/>
    </row>
    <row r="40360" spans="7:7">
      <c r="G40360" s="14"/>
    </row>
    <row r="40361" spans="7:7">
      <c r="G40361" s="14"/>
    </row>
    <row r="40362" spans="7:7">
      <c r="G40362" s="14"/>
    </row>
    <row r="40363" spans="7:7">
      <c r="G40363" s="14"/>
    </row>
    <row r="40364" spans="7:7">
      <c r="G40364" s="14"/>
    </row>
    <row r="40365" spans="7:7">
      <c r="G40365" s="14"/>
    </row>
    <row r="40366" spans="7:7">
      <c r="G40366" s="14"/>
    </row>
    <row r="40367" spans="7:7">
      <c r="G40367" s="14"/>
    </row>
    <row r="40368" spans="7:7">
      <c r="G40368" s="14"/>
    </row>
    <row r="40369" spans="7:7">
      <c r="G40369" s="14"/>
    </row>
    <row r="40370" spans="7:7">
      <c r="G40370" s="14"/>
    </row>
    <row r="40371" spans="7:7">
      <c r="G40371" s="14"/>
    </row>
    <row r="40372" spans="7:7">
      <c r="G40372" s="14"/>
    </row>
    <row r="40373" spans="7:7">
      <c r="G40373" s="14"/>
    </row>
    <row r="40374" spans="7:7">
      <c r="G40374" s="14"/>
    </row>
    <row r="40375" spans="7:7">
      <c r="G40375" s="14"/>
    </row>
    <row r="40376" spans="7:7">
      <c r="G40376" s="14"/>
    </row>
    <row r="40377" spans="7:7">
      <c r="G40377" s="14"/>
    </row>
    <row r="40378" spans="7:7">
      <c r="G40378" s="14"/>
    </row>
    <row r="40379" spans="7:7">
      <c r="G40379" s="14"/>
    </row>
    <row r="40380" spans="7:7">
      <c r="G40380" s="14"/>
    </row>
    <row r="40381" spans="7:7">
      <c r="G40381" s="14"/>
    </row>
    <row r="40382" spans="7:7">
      <c r="G40382" s="14"/>
    </row>
    <row r="40383" spans="7:7">
      <c r="G40383" s="14"/>
    </row>
    <row r="40384" spans="7:7">
      <c r="G40384" s="14"/>
    </row>
    <row r="40385" spans="7:7">
      <c r="G40385" s="14"/>
    </row>
    <row r="40386" spans="7:7">
      <c r="G40386" s="14"/>
    </row>
    <row r="40387" spans="7:7">
      <c r="G40387" s="14"/>
    </row>
    <row r="40388" spans="7:7">
      <c r="G40388" s="14"/>
    </row>
    <row r="40389" spans="7:7">
      <c r="G40389" s="14"/>
    </row>
    <row r="40390" spans="7:7">
      <c r="G40390" s="14"/>
    </row>
    <row r="40391" spans="7:7">
      <c r="G40391" s="14"/>
    </row>
    <row r="40392" spans="7:7">
      <c r="G40392" s="14"/>
    </row>
    <row r="40393" spans="7:7">
      <c r="G40393" s="14"/>
    </row>
    <row r="40394" spans="7:7">
      <c r="G40394" s="14"/>
    </row>
    <row r="40395" spans="7:7">
      <c r="G40395" s="14"/>
    </row>
    <row r="40396" spans="7:7">
      <c r="G40396" s="14"/>
    </row>
    <row r="40397" spans="7:7">
      <c r="G40397" s="14"/>
    </row>
    <row r="40398" spans="7:7">
      <c r="G40398" s="14"/>
    </row>
    <row r="40399" spans="7:7">
      <c r="G40399" s="14"/>
    </row>
    <row r="40400" spans="7:7">
      <c r="G40400" s="14"/>
    </row>
    <row r="40401" spans="7:7">
      <c r="G40401" s="14"/>
    </row>
    <row r="40402" spans="7:7">
      <c r="G40402" s="14"/>
    </row>
    <row r="40403" spans="7:7">
      <c r="G40403" s="14"/>
    </row>
    <row r="40404" spans="7:7">
      <c r="G40404" s="14"/>
    </row>
    <row r="40405" spans="7:7">
      <c r="G40405" s="14"/>
    </row>
    <row r="40406" spans="7:7">
      <c r="G40406" s="14"/>
    </row>
    <row r="40407" spans="7:7">
      <c r="G40407" s="14"/>
    </row>
    <row r="40408" spans="7:7">
      <c r="G40408" s="14"/>
    </row>
    <row r="40409" spans="7:7">
      <c r="G40409" s="14"/>
    </row>
    <row r="40410" spans="7:7">
      <c r="G40410" s="14"/>
    </row>
    <row r="40411" spans="7:7">
      <c r="G40411" s="14"/>
    </row>
    <row r="40412" spans="7:7">
      <c r="G40412" s="14"/>
    </row>
    <row r="40413" spans="7:7">
      <c r="G40413" s="14"/>
    </row>
    <row r="40414" spans="7:7">
      <c r="G40414" s="14"/>
    </row>
    <row r="40415" spans="7:7">
      <c r="G40415" s="14"/>
    </row>
    <row r="40416" spans="7:7">
      <c r="G40416" s="14"/>
    </row>
    <row r="40417" spans="7:7">
      <c r="G40417" s="14"/>
    </row>
    <row r="40418" spans="7:7">
      <c r="G40418" s="14"/>
    </row>
    <row r="40419" spans="7:7">
      <c r="G40419" s="14"/>
    </row>
    <row r="40420" spans="7:7">
      <c r="G40420" s="14"/>
    </row>
    <row r="40421" spans="7:7">
      <c r="G40421" s="14"/>
    </row>
    <row r="40422" spans="7:7">
      <c r="G40422" s="14"/>
    </row>
    <row r="40423" spans="7:7">
      <c r="G40423" s="14"/>
    </row>
    <row r="40424" spans="7:7">
      <c r="G40424" s="14"/>
    </row>
    <row r="40425" spans="7:7">
      <c r="G40425" s="14"/>
    </row>
    <row r="40426" spans="7:7">
      <c r="G40426" s="14"/>
    </row>
    <row r="40427" spans="7:7">
      <c r="G40427" s="14"/>
    </row>
    <row r="40428" spans="7:7">
      <c r="G40428" s="14"/>
    </row>
    <row r="40429" spans="7:7">
      <c r="G40429" s="14"/>
    </row>
    <row r="40430" spans="7:7">
      <c r="G40430" s="14"/>
    </row>
    <row r="40431" spans="7:7">
      <c r="G40431" s="14"/>
    </row>
    <row r="40432" spans="7:7">
      <c r="G40432" s="14"/>
    </row>
    <row r="40433" spans="7:7">
      <c r="G40433" s="14"/>
    </row>
    <row r="40434" spans="7:7">
      <c r="G40434" s="14"/>
    </row>
    <row r="40435" spans="7:7">
      <c r="G40435" s="14"/>
    </row>
    <row r="40436" spans="7:7">
      <c r="G40436" s="14"/>
    </row>
    <row r="40437" spans="7:7">
      <c r="G40437" s="14"/>
    </row>
    <row r="40438" spans="7:7">
      <c r="G40438" s="14"/>
    </row>
    <row r="40439" spans="7:7">
      <c r="G40439" s="14"/>
    </row>
    <row r="40440" spans="7:7">
      <c r="G40440" s="14"/>
    </row>
    <row r="40441" spans="7:7">
      <c r="G40441" s="14"/>
    </row>
    <row r="40442" spans="7:7">
      <c r="G40442" s="14"/>
    </row>
    <row r="40443" spans="7:7">
      <c r="G40443" s="14"/>
    </row>
    <row r="40444" spans="7:7">
      <c r="G40444" s="14"/>
    </row>
    <row r="40445" spans="7:7">
      <c r="G40445" s="14"/>
    </row>
    <row r="40446" spans="7:7">
      <c r="G40446" s="14"/>
    </row>
    <row r="40447" spans="7:7">
      <c r="G40447" s="14"/>
    </row>
    <row r="40448" spans="7:7">
      <c r="G40448" s="14"/>
    </row>
    <row r="40449" spans="7:7">
      <c r="G40449" s="14"/>
    </row>
    <row r="40450" spans="7:7">
      <c r="G40450" s="14"/>
    </row>
    <row r="40451" spans="7:7">
      <c r="G40451" s="14"/>
    </row>
    <row r="40452" spans="7:7">
      <c r="G40452" s="14"/>
    </row>
    <row r="40453" spans="7:7">
      <c r="G40453" s="14"/>
    </row>
    <row r="40454" spans="7:7">
      <c r="G40454" s="14"/>
    </row>
    <row r="40455" spans="7:7">
      <c r="G40455" s="14"/>
    </row>
    <row r="40456" spans="7:7">
      <c r="G40456" s="14"/>
    </row>
    <row r="40457" spans="7:7">
      <c r="G40457" s="14"/>
    </row>
    <row r="40458" spans="7:7">
      <c r="G40458" s="14"/>
    </row>
    <row r="40459" spans="7:7">
      <c r="G40459" s="14"/>
    </row>
    <row r="40460" spans="7:7">
      <c r="G40460" s="14"/>
    </row>
    <row r="40461" spans="7:7">
      <c r="G40461" s="14"/>
    </row>
    <row r="40462" spans="7:7">
      <c r="G40462" s="14"/>
    </row>
    <row r="40463" spans="7:7">
      <c r="G40463" s="14"/>
    </row>
    <row r="40464" spans="7:7">
      <c r="G40464" s="14"/>
    </row>
    <row r="40465" spans="7:7">
      <c r="G40465" s="14"/>
    </row>
    <row r="40466" spans="7:7">
      <c r="G40466" s="14"/>
    </row>
    <row r="40467" spans="7:7">
      <c r="G40467" s="14"/>
    </row>
    <row r="40468" spans="7:7">
      <c r="G40468" s="14"/>
    </row>
    <row r="40469" spans="7:7">
      <c r="G40469" s="14"/>
    </row>
    <row r="40470" spans="7:7">
      <c r="G40470" s="14"/>
    </row>
    <row r="40471" spans="7:7">
      <c r="G40471" s="14"/>
    </row>
    <row r="40472" spans="7:7">
      <c r="G40472" s="14"/>
    </row>
    <row r="40473" spans="7:7">
      <c r="G40473" s="14"/>
    </row>
    <row r="40474" spans="7:7">
      <c r="G40474" s="14"/>
    </row>
    <row r="40475" spans="7:7">
      <c r="G40475" s="14"/>
    </row>
    <row r="40476" spans="7:7">
      <c r="G40476" s="14"/>
    </row>
    <row r="40477" spans="7:7">
      <c r="G40477" s="14"/>
    </row>
    <row r="40478" spans="7:7">
      <c r="G40478" s="14"/>
    </row>
    <row r="40479" spans="7:7">
      <c r="G40479" s="14"/>
    </row>
    <row r="40480" spans="7:7">
      <c r="G40480" s="14"/>
    </row>
    <row r="40481" spans="7:7">
      <c r="G40481" s="14"/>
    </row>
    <row r="40482" spans="7:7">
      <c r="G40482" s="14"/>
    </row>
    <row r="40483" spans="7:7">
      <c r="G40483" s="14"/>
    </row>
    <row r="40484" spans="7:7">
      <c r="G40484" s="14"/>
    </row>
    <row r="40485" spans="7:7">
      <c r="G40485" s="14"/>
    </row>
    <row r="40486" spans="7:7">
      <c r="G40486" s="14"/>
    </row>
    <row r="40487" spans="7:7">
      <c r="G40487" s="14"/>
    </row>
    <row r="40488" spans="7:7">
      <c r="G40488" s="14"/>
    </row>
    <row r="40489" spans="7:7">
      <c r="G40489" s="14"/>
    </row>
    <row r="40490" spans="7:7">
      <c r="G40490" s="14"/>
    </row>
    <row r="40491" spans="7:7">
      <c r="G40491" s="14"/>
    </row>
    <row r="40492" spans="7:7">
      <c r="G40492" s="14"/>
    </row>
    <row r="40493" spans="7:7">
      <c r="G40493" s="14"/>
    </row>
    <row r="40494" spans="7:7">
      <c r="G40494" s="14"/>
    </row>
    <row r="40495" spans="7:7">
      <c r="G40495" s="14"/>
    </row>
    <row r="40496" spans="7:7">
      <c r="G40496" s="14"/>
    </row>
    <row r="40497" spans="7:7">
      <c r="G40497" s="14"/>
    </row>
    <row r="40498" spans="7:7">
      <c r="G40498" s="14"/>
    </row>
    <row r="40499" spans="7:7">
      <c r="G40499" s="14"/>
    </row>
    <row r="40500" spans="7:7">
      <c r="G40500" s="14"/>
    </row>
    <row r="40501" spans="7:7">
      <c r="G40501" s="14"/>
    </row>
    <row r="40502" spans="7:7">
      <c r="G40502" s="14"/>
    </row>
    <row r="40503" spans="7:7">
      <c r="G40503" s="14"/>
    </row>
    <row r="40504" spans="7:7">
      <c r="G40504" s="14"/>
    </row>
    <row r="40505" spans="7:7">
      <c r="G40505" s="14"/>
    </row>
    <row r="40506" spans="7:7">
      <c r="G40506" s="14"/>
    </row>
    <row r="40507" spans="7:7">
      <c r="G40507" s="14"/>
    </row>
    <row r="40508" spans="7:7">
      <c r="G40508" s="14"/>
    </row>
    <row r="40509" spans="7:7">
      <c r="G40509" s="14"/>
    </row>
    <row r="40510" spans="7:7">
      <c r="G40510" s="14"/>
    </row>
    <row r="40511" spans="7:7">
      <c r="G40511" s="14"/>
    </row>
    <row r="40512" spans="7:7">
      <c r="G40512" s="14"/>
    </row>
    <row r="40513" spans="7:7">
      <c r="G40513" s="14"/>
    </row>
    <row r="40514" spans="7:7">
      <c r="G40514" s="14"/>
    </row>
    <row r="40515" spans="7:7">
      <c r="G40515" s="14"/>
    </row>
    <row r="40516" spans="7:7">
      <c r="G40516" s="14"/>
    </row>
    <row r="40517" spans="7:7">
      <c r="G40517" s="14"/>
    </row>
    <row r="40518" spans="7:7">
      <c r="G40518" s="14"/>
    </row>
    <row r="40519" spans="7:7">
      <c r="G40519" s="14"/>
    </row>
    <row r="40520" spans="7:7">
      <c r="G40520" s="14"/>
    </row>
    <row r="40521" spans="7:7">
      <c r="G40521" s="14"/>
    </row>
    <row r="40522" spans="7:7">
      <c r="G40522" s="14"/>
    </row>
    <row r="40523" spans="7:7">
      <c r="G40523" s="14"/>
    </row>
    <row r="40524" spans="7:7">
      <c r="G40524" s="14"/>
    </row>
    <row r="40525" spans="7:7">
      <c r="G40525" s="14"/>
    </row>
    <row r="40526" spans="7:7">
      <c r="G40526" s="14"/>
    </row>
    <row r="40527" spans="7:7">
      <c r="G40527" s="14"/>
    </row>
    <row r="40528" spans="7:7">
      <c r="G40528" s="14"/>
    </row>
    <row r="40529" spans="7:7">
      <c r="G40529" s="14"/>
    </row>
    <row r="40530" spans="7:7">
      <c r="G40530" s="14"/>
    </row>
    <row r="40531" spans="7:7">
      <c r="G40531" s="14"/>
    </row>
    <row r="40532" spans="7:7">
      <c r="G40532" s="14"/>
    </row>
    <row r="40533" spans="7:7">
      <c r="G40533" s="14"/>
    </row>
    <row r="40534" spans="7:7">
      <c r="G40534" s="14"/>
    </row>
    <row r="40535" spans="7:7">
      <c r="G40535" s="14"/>
    </row>
    <row r="40536" spans="7:7">
      <c r="G40536" s="14"/>
    </row>
    <row r="40537" spans="7:7">
      <c r="G40537" s="14"/>
    </row>
    <row r="40538" spans="7:7">
      <c r="G40538" s="14"/>
    </row>
    <row r="40539" spans="7:7">
      <c r="G40539" s="14"/>
    </row>
    <row r="40540" spans="7:7">
      <c r="G40540" s="14"/>
    </row>
    <row r="40541" spans="7:7">
      <c r="G40541" s="14"/>
    </row>
    <row r="40542" spans="7:7">
      <c r="G40542" s="14"/>
    </row>
    <row r="40543" spans="7:7">
      <c r="G40543" s="14"/>
    </row>
    <row r="40544" spans="7:7">
      <c r="G40544" s="14"/>
    </row>
    <row r="40545" spans="7:7">
      <c r="G40545" s="14"/>
    </row>
    <row r="40546" spans="7:7">
      <c r="G40546" s="14"/>
    </row>
    <row r="40547" spans="7:7">
      <c r="G40547" s="14"/>
    </row>
    <row r="40548" spans="7:7">
      <c r="G40548" s="14"/>
    </row>
    <row r="40549" spans="7:7">
      <c r="G40549" s="14"/>
    </row>
    <row r="40550" spans="7:7">
      <c r="G40550" s="14"/>
    </row>
    <row r="40551" spans="7:7">
      <c r="G40551" s="14"/>
    </row>
    <row r="40552" spans="7:7">
      <c r="G40552" s="14"/>
    </row>
    <row r="40553" spans="7:7">
      <c r="G40553" s="14"/>
    </row>
    <row r="40554" spans="7:7">
      <c r="G40554" s="14"/>
    </row>
    <row r="40555" spans="7:7">
      <c r="G40555" s="14"/>
    </row>
    <row r="40556" spans="7:7">
      <c r="G40556" s="14"/>
    </row>
    <row r="40557" spans="7:7">
      <c r="G40557" s="14"/>
    </row>
    <row r="40558" spans="7:7">
      <c r="G40558" s="14"/>
    </row>
    <row r="40559" spans="7:7">
      <c r="G40559" s="14"/>
    </row>
    <row r="40560" spans="7:7">
      <c r="G40560" s="14"/>
    </row>
    <row r="40561" spans="7:7">
      <c r="G40561" s="14"/>
    </row>
    <row r="40562" spans="7:7">
      <c r="G40562" s="14"/>
    </row>
    <row r="40563" spans="7:7">
      <c r="G40563" s="14"/>
    </row>
    <row r="40564" spans="7:7">
      <c r="G40564" s="14"/>
    </row>
    <row r="40565" spans="7:7">
      <c r="G40565" s="14"/>
    </row>
    <row r="40566" spans="7:7">
      <c r="G40566" s="14"/>
    </row>
    <row r="40567" spans="7:7">
      <c r="G40567" s="14"/>
    </row>
    <row r="40568" spans="7:7">
      <c r="G40568" s="14"/>
    </row>
    <row r="40569" spans="7:7">
      <c r="G40569" s="14"/>
    </row>
    <row r="40570" spans="7:7">
      <c r="G40570" s="14"/>
    </row>
    <row r="40571" spans="7:7">
      <c r="G40571" s="14"/>
    </row>
    <row r="40572" spans="7:7">
      <c r="G40572" s="14"/>
    </row>
    <row r="40573" spans="7:7">
      <c r="G40573" s="14"/>
    </row>
    <row r="40574" spans="7:7">
      <c r="G40574" s="14"/>
    </row>
    <row r="40575" spans="7:7">
      <c r="G40575" s="14"/>
    </row>
    <row r="40576" spans="7:7">
      <c r="G40576" s="14"/>
    </row>
    <row r="40577" spans="7:7">
      <c r="G40577" s="14"/>
    </row>
    <row r="40578" spans="7:7">
      <c r="G40578" s="14"/>
    </row>
    <row r="40579" spans="7:7">
      <c r="G40579" s="14"/>
    </row>
    <row r="40580" spans="7:7">
      <c r="G40580" s="14"/>
    </row>
    <row r="40581" spans="7:7">
      <c r="G40581" s="14"/>
    </row>
    <row r="40582" spans="7:7">
      <c r="G40582" s="14"/>
    </row>
    <row r="40583" spans="7:7">
      <c r="G40583" s="14"/>
    </row>
    <row r="40584" spans="7:7">
      <c r="G40584" s="14"/>
    </row>
    <row r="40585" spans="7:7">
      <c r="G40585" s="14"/>
    </row>
    <row r="40586" spans="7:7">
      <c r="G40586" s="14"/>
    </row>
    <row r="40587" spans="7:7">
      <c r="G40587" s="14"/>
    </row>
    <row r="40588" spans="7:7">
      <c r="G40588" s="14"/>
    </row>
    <row r="40589" spans="7:7">
      <c r="G40589" s="14"/>
    </row>
    <row r="40590" spans="7:7">
      <c r="G40590" s="14"/>
    </row>
    <row r="40591" spans="7:7">
      <c r="G40591" s="14"/>
    </row>
    <row r="40592" spans="7:7">
      <c r="G40592" s="14"/>
    </row>
    <row r="40593" spans="7:7">
      <c r="G40593" s="14"/>
    </row>
    <row r="40594" spans="7:7">
      <c r="G40594" s="14"/>
    </row>
    <row r="40595" spans="7:7">
      <c r="G40595" s="14"/>
    </row>
    <row r="40596" spans="7:7">
      <c r="G40596" s="14"/>
    </row>
    <row r="40597" spans="7:7">
      <c r="G40597" s="14"/>
    </row>
    <row r="40598" spans="7:7">
      <c r="G40598" s="14"/>
    </row>
    <row r="40599" spans="7:7">
      <c r="G40599" s="14"/>
    </row>
    <row r="40600" spans="7:7">
      <c r="G40600" s="14"/>
    </row>
    <row r="40601" spans="7:7">
      <c r="G40601" s="14"/>
    </row>
    <row r="40602" spans="7:7">
      <c r="G40602" s="14"/>
    </row>
    <row r="40603" spans="7:7">
      <c r="G40603" s="14"/>
    </row>
    <row r="40604" spans="7:7">
      <c r="G40604" s="14"/>
    </row>
    <row r="40605" spans="7:7">
      <c r="G40605" s="14"/>
    </row>
    <row r="40606" spans="7:7">
      <c r="G40606" s="14"/>
    </row>
    <row r="40607" spans="7:7">
      <c r="G40607" s="14"/>
    </row>
    <row r="40608" spans="7:7">
      <c r="G40608" s="14"/>
    </row>
    <row r="40609" spans="7:7">
      <c r="G40609" s="14"/>
    </row>
    <row r="40610" spans="7:7">
      <c r="G40610" s="14"/>
    </row>
    <row r="40611" spans="7:7">
      <c r="G40611" s="14"/>
    </row>
    <row r="40612" spans="7:7">
      <c r="G40612" s="14"/>
    </row>
    <row r="40613" spans="7:7">
      <c r="G40613" s="14"/>
    </row>
    <row r="40614" spans="7:7">
      <c r="G40614" s="14"/>
    </row>
    <row r="40615" spans="7:7">
      <c r="G40615" s="14"/>
    </row>
    <row r="40616" spans="7:7">
      <c r="G40616" s="14"/>
    </row>
    <row r="40617" spans="7:7">
      <c r="G40617" s="14"/>
    </row>
    <row r="40618" spans="7:7">
      <c r="G40618" s="14"/>
    </row>
    <row r="40619" spans="7:7">
      <c r="G40619" s="14"/>
    </row>
    <row r="40620" spans="7:7">
      <c r="G40620" s="14"/>
    </row>
    <row r="40621" spans="7:7">
      <c r="G40621" s="14"/>
    </row>
    <row r="40622" spans="7:7">
      <c r="G40622" s="14"/>
    </row>
    <row r="40623" spans="7:7">
      <c r="G40623" s="14"/>
    </row>
    <row r="40624" spans="7:7">
      <c r="G40624" s="14"/>
    </row>
    <row r="40625" spans="7:7">
      <c r="G40625" s="14"/>
    </row>
    <row r="40626" spans="7:7">
      <c r="G40626" s="14"/>
    </row>
    <row r="40627" spans="7:7">
      <c r="G40627" s="14"/>
    </row>
    <row r="40628" spans="7:7">
      <c r="G40628" s="14"/>
    </row>
    <row r="40629" spans="7:7">
      <c r="G40629" s="14"/>
    </row>
    <row r="40630" spans="7:7">
      <c r="G40630" s="14"/>
    </row>
    <row r="40631" spans="7:7">
      <c r="G40631" s="14"/>
    </row>
    <row r="40632" spans="7:7">
      <c r="G40632" s="14"/>
    </row>
    <row r="40633" spans="7:7">
      <c r="G40633" s="14"/>
    </row>
    <row r="40634" spans="7:7">
      <c r="G40634" s="14"/>
    </row>
    <row r="40635" spans="7:7">
      <c r="G40635" s="14"/>
    </row>
    <row r="40636" spans="7:7">
      <c r="G40636" s="14"/>
    </row>
    <row r="40637" spans="7:7">
      <c r="G40637" s="14"/>
    </row>
    <row r="40638" spans="7:7">
      <c r="G40638" s="14"/>
    </row>
    <row r="40639" spans="7:7">
      <c r="G40639" s="14"/>
    </row>
    <row r="40640" spans="7:7">
      <c r="G40640" s="14"/>
    </row>
    <row r="40641" spans="7:7">
      <c r="G40641" s="14"/>
    </row>
    <row r="40642" spans="7:7">
      <c r="G40642" s="14"/>
    </row>
    <row r="40643" spans="7:7">
      <c r="G40643" s="14"/>
    </row>
    <row r="40644" spans="7:7">
      <c r="G40644" s="14"/>
    </row>
    <row r="40645" spans="7:7">
      <c r="G40645" s="14"/>
    </row>
    <row r="40646" spans="7:7">
      <c r="G40646" s="14"/>
    </row>
    <row r="40647" spans="7:7">
      <c r="G40647" s="14"/>
    </row>
    <row r="40648" spans="7:7">
      <c r="G40648" s="14"/>
    </row>
    <row r="40649" spans="7:7">
      <c r="G40649" s="14"/>
    </row>
    <row r="40650" spans="7:7">
      <c r="G40650" s="14"/>
    </row>
    <row r="40651" spans="7:7">
      <c r="G40651" s="14"/>
    </row>
    <row r="40652" spans="7:7">
      <c r="G40652" s="14"/>
    </row>
    <row r="40653" spans="7:7">
      <c r="G40653" s="14"/>
    </row>
    <row r="40654" spans="7:7">
      <c r="G40654" s="14"/>
    </row>
    <row r="40655" spans="7:7">
      <c r="G40655" s="14"/>
    </row>
    <row r="40656" spans="7:7">
      <c r="G40656" s="14"/>
    </row>
    <row r="40657" spans="7:7">
      <c r="G40657" s="14"/>
    </row>
    <row r="40658" spans="7:7">
      <c r="G40658" s="14"/>
    </row>
    <row r="40659" spans="7:7">
      <c r="G40659" s="14"/>
    </row>
    <row r="40660" spans="7:7">
      <c r="G40660" s="14"/>
    </row>
    <row r="40661" spans="7:7">
      <c r="G40661" s="14"/>
    </row>
    <row r="40662" spans="7:7">
      <c r="G40662" s="14"/>
    </row>
    <row r="40663" spans="7:7">
      <c r="G40663" s="14"/>
    </row>
    <row r="40664" spans="7:7">
      <c r="G40664" s="14"/>
    </row>
    <row r="40665" spans="7:7">
      <c r="G40665" s="14"/>
    </row>
    <row r="40666" spans="7:7">
      <c r="G40666" s="14"/>
    </row>
    <row r="40667" spans="7:7">
      <c r="G40667" s="14"/>
    </row>
    <row r="40668" spans="7:7">
      <c r="G40668" s="14"/>
    </row>
    <row r="40669" spans="7:7">
      <c r="G40669" s="14"/>
    </row>
    <row r="40670" spans="7:7">
      <c r="G40670" s="14"/>
    </row>
    <row r="40671" spans="7:7">
      <c r="G40671" s="14"/>
    </row>
    <row r="40672" spans="7:7">
      <c r="G40672" s="14"/>
    </row>
    <row r="40673" spans="7:7">
      <c r="G40673" s="14"/>
    </row>
    <row r="40674" spans="7:7">
      <c r="G40674" s="14"/>
    </row>
    <row r="40675" spans="7:7">
      <c r="G40675" s="14"/>
    </row>
    <row r="40676" spans="7:7">
      <c r="G40676" s="14"/>
    </row>
    <row r="40677" spans="7:7">
      <c r="G40677" s="14"/>
    </row>
    <row r="40678" spans="7:7">
      <c r="G40678" s="14"/>
    </row>
    <row r="40679" spans="7:7">
      <c r="G40679" s="14"/>
    </row>
    <row r="40680" spans="7:7">
      <c r="G40680" s="14"/>
    </row>
    <row r="40681" spans="7:7">
      <c r="G40681" s="14"/>
    </row>
    <row r="40682" spans="7:7">
      <c r="G40682" s="14"/>
    </row>
    <row r="40683" spans="7:7">
      <c r="G40683" s="14"/>
    </row>
    <row r="40684" spans="7:7">
      <c r="G40684" s="14"/>
    </row>
    <row r="40685" spans="7:7">
      <c r="G40685" s="14"/>
    </row>
    <row r="40686" spans="7:7">
      <c r="G40686" s="14"/>
    </row>
    <row r="40687" spans="7:7">
      <c r="G40687" s="14"/>
    </row>
    <row r="40688" spans="7:7">
      <c r="G40688" s="14"/>
    </row>
    <row r="40689" spans="7:7">
      <c r="G40689" s="14"/>
    </row>
    <row r="40690" spans="7:7">
      <c r="G40690" s="14"/>
    </row>
    <row r="40691" spans="7:7">
      <c r="G40691" s="14"/>
    </row>
    <row r="40692" spans="7:7">
      <c r="G40692" s="14"/>
    </row>
    <row r="40693" spans="7:7">
      <c r="G40693" s="14"/>
    </row>
    <row r="40694" spans="7:7">
      <c r="G40694" s="14"/>
    </row>
    <row r="40695" spans="7:7">
      <c r="G40695" s="14"/>
    </row>
    <row r="40696" spans="7:7">
      <c r="G40696" s="14"/>
    </row>
    <row r="40697" spans="7:7">
      <c r="G40697" s="14"/>
    </row>
    <row r="40698" spans="7:7">
      <c r="G40698" s="14"/>
    </row>
    <row r="40699" spans="7:7">
      <c r="G40699" s="14"/>
    </row>
    <row r="40700" spans="7:7">
      <c r="G40700" s="14"/>
    </row>
    <row r="40701" spans="7:7">
      <c r="G40701" s="14"/>
    </row>
    <row r="40702" spans="7:7">
      <c r="G40702" s="14"/>
    </row>
    <row r="40703" spans="7:7">
      <c r="G40703" s="14"/>
    </row>
    <row r="40704" spans="7:7">
      <c r="G40704" s="14"/>
    </row>
    <row r="40705" spans="7:7">
      <c r="G40705" s="14"/>
    </row>
    <row r="40706" spans="7:7">
      <c r="G40706" s="14"/>
    </row>
    <row r="40707" spans="7:7">
      <c r="G40707" s="14"/>
    </row>
    <row r="40708" spans="7:7">
      <c r="G40708" s="14"/>
    </row>
    <row r="40709" spans="7:7">
      <c r="G40709" s="14"/>
    </row>
    <row r="40710" spans="7:7">
      <c r="G40710" s="14"/>
    </row>
    <row r="40711" spans="7:7">
      <c r="G40711" s="14"/>
    </row>
    <row r="40712" spans="7:7">
      <c r="G40712" s="14"/>
    </row>
    <row r="40713" spans="7:7">
      <c r="G40713" s="14"/>
    </row>
    <row r="40714" spans="7:7">
      <c r="G40714" s="14"/>
    </row>
    <row r="40715" spans="7:7">
      <c r="G40715" s="14"/>
    </row>
    <row r="40716" spans="7:7">
      <c r="G40716" s="14"/>
    </row>
    <row r="40717" spans="7:7">
      <c r="G40717" s="14"/>
    </row>
    <row r="40718" spans="7:7">
      <c r="G40718" s="14"/>
    </row>
    <row r="40719" spans="7:7">
      <c r="G40719" s="14"/>
    </row>
    <row r="40720" spans="7:7">
      <c r="G40720" s="14"/>
    </row>
    <row r="40721" spans="7:7">
      <c r="G40721" s="14"/>
    </row>
    <row r="40722" spans="7:7">
      <c r="G40722" s="14"/>
    </row>
    <row r="40723" spans="7:7">
      <c r="G40723" s="14"/>
    </row>
    <row r="40724" spans="7:7">
      <c r="G40724" s="14"/>
    </row>
    <row r="40725" spans="7:7">
      <c r="G40725" s="14"/>
    </row>
    <row r="40726" spans="7:7">
      <c r="G40726" s="14"/>
    </row>
    <row r="40727" spans="7:7">
      <c r="G40727" s="14"/>
    </row>
    <row r="40728" spans="7:7">
      <c r="G40728" s="14"/>
    </row>
    <row r="40729" spans="7:7">
      <c r="G40729" s="14"/>
    </row>
    <row r="40730" spans="7:7">
      <c r="G40730" s="14"/>
    </row>
    <row r="40731" spans="7:7">
      <c r="G40731" s="14"/>
    </row>
    <row r="40732" spans="7:7">
      <c r="G40732" s="14"/>
    </row>
    <row r="40733" spans="7:7">
      <c r="G40733" s="14"/>
    </row>
    <row r="40734" spans="7:7">
      <c r="G40734" s="14"/>
    </row>
    <row r="40735" spans="7:7">
      <c r="G40735" s="14"/>
    </row>
    <row r="40736" spans="7:7">
      <c r="G40736" s="14"/>
    </row>
    <row r="40737" spans="7:7">
      <c r="G40737" s="14"/>
    </row>
    <row r="40738" spans="7:7">
      <c r="G40738" s="14"/>
    </row>
    <row r="40739" spans="7:7">
      <c r="G40739" s="14"/>
    </row>
    <row r="40740" spans="7:7">
      <c r="G40740" s="14"/>
    </row>
    <row r="40741" spans="7:7">
      <c r="G40741" s="14"/>
    </row>
    <row r="40742" spans="7:7">
      <c r="G40742" s="14"/>
    </row>
    <row r="40743" spans="7:7">
      <c r="G40743" s="14"/>
    </row>
    <row r="40744" spans="7:7">
      <c r="G40744" s="14"/>
    </row>
    <row r="40745" spans="7:7">
      <c r="G40745" s="14"/>
    </row>
    <row r="40746" spans="7:7">
      <c r="G40746" s="14"/>
    </row>
    <row r="40747" spans="7:7">
      <c r="G40747" s="14"/>
    </row>
    <row r="40748" spans="7:7">
      <c r="G40748" s="14"/>
    </row>
    <row r="40749" spans="7:7">
      <c r="G40749" s="14"/>
    </row>
    <row r="40750" spans="7:7">
      <c r="G40750" s="14"/>
    </row>
    <row r="40751" spans="7:7">
      <c r="G40751" s="14"/>
    </row>
    <row r="40752" spans="7:7">
      <c r="G40752" s="14"/>
    </row>
    <row r="40753" spans="7:7">
      <c r="G40753" s="14"/>
    </row>
    <row r="40754" spans="7:7">
      <c r="G40754" s="14"/>
    </row>
    <row r="40755" spans="7:7">
      <c r="G40755" s="14"/>
    </row>
    <row r="40756" spans="7:7">
      <c r="G40756" s="14"/>
    </row>
    <row r="40757" spans="7:7">
      <c r="G40757" s="14"/>
    </row>
    <row r="40758" spans="7:7">
      <c r="G40758" s="14"/>
    </row>
    <row r="40759" spans="7:7">
      <c r="G40759" s="14"/>
    </row>
    <row r="40760" spans="7:7">
      <c r="G40760" s="14"/>
    </row>
    <row r="40761" spans="7:7">
      <c r="G40761" s="14"/>
    </row>
    <row r="40762" spans="7:7">
      <c r="G40762" s="14"/>
    </row>
    <row r="40763" spans="7:7">
      <c r="G40763" s="14"/>
    </row>
    <row r="40764" spans="7:7">
      <c r="G40764" s="14"/>
    </row>
    <row r="40765" spans="7:7">
      <c r="G40765" s="14"/>
    </row>
    <row r="40766" spans="7:7">
      <c r="G40766" s="14"/>
    </row>
    <row r="40767" spans="7:7">
      <c r="G40767" s="14"/>
    </row>
    <row r="40768" spans="7:7">
      <c r="G40768" s="14"/>
    </row>
    <row r="40769" spans="7:7">
      <c r="G40769" s="14"/>
    </row>
    <row r="40770" spans="7:7">
      <c r="G40770" s="14"/>
    </row>
    <row r="40771" spans="7:7">
      <c r="G40771" s="14"/>
    </row>
    <row r="40772" spans="7:7">
      <c r="G40772" s="14"/>
    </row>
    <row r="40773" spans="7:7">
      <c r="G40773" s="14"/>
    </row>
    <row r="40774" spans="7:7">
      <c r="G40774" s="14"/>
    </row>
    <row r="40775" spans="7:7">
      <c r="G40775" s="14"/>
    </row>
    <row r="40776" spans="7:7">
      <c r="G40776" s="14"/>
    </row>
    <row r="40777" spans="7:7">
      <c r="G40777" s="14"/>
    </row>
    <row r="40778" spans="7:7">
      <c r="G40778" s="14"/>
    </row>
    <row r="40779" spans="7:7">
      <c r="G40779" s="14"/>
    </row>
    <row r="40780" spans="7:7">
      <c r="G40780" s="14"/>
    </row>
    <row r="40781" spans="7:7">
      <c r="G40781" s="14"/>
    </row>
    <row r="40782" spans="7:7">
      <c r="G40782" s="14"/>
    </row>
    <row r="40783" spans="7:7">
      <c r="G40783" s="14"/>
    </row>
    <row r="40784" spans="7:7">
      <c r="G40784" s="14"/>
    </row>
    <row r="40785" spans="7:7">
      <c r="G40785" s="14"/>
    </row>
    <row r="40786" spans="7:7">
      <c r="G40786" s="14"/>
    </row>
    <row r="40787" spans="7:7">
      <c r="G40787" s="14"/>
    </row>
    <row r="40788" spans="7:7">
      <c r="G40788" s="14"/>
    </row>
    <row r="40789" spans="7:7">
      <c r="G40789" s="14"/>
    </row>
    <row r="40790" spans="7:7">
      <c r="G40790" s="14"/>
    </row>
    <row r="40791" spans="7:7">
      <c r="G40791" s="14"/>
    </row>
    <row r="40792" spans="7:7">
      <c r="G40792" s="14"/>
    </row>
    <row r="40793" spans="7:7">
      <c r="G40793" s="14"/>
    </row>
    <row r="40794" spans="7:7">
      <c r="G40794" s="14"/>
    </row>
    <row r="40795" spans="7:7">
      <c r="G40795" s="14"/>
    </row>
    <row r="40796" spans="7:7">
      <c r="G40796" s="14"/>
    </row>
    <row r="40797" spans="7:7">
      <c r="G40797" s="14"/>
    </row>
    <row r="40798" spans="7:7">
      <c r="G40798" s="14"/>
    </row>
    <row r="40799" spans="7:7">
      <c r="G40799" s="14"/>
    </row>
    <row r="40800" spans="7:7">
      <c r="G40800" s="14"/>
    </row>
    <row r="40801" spans="7:7">
      <c r="G40801" s="14"/>
    </row>
    <row r="40802" spans="7:7">
      <c r="G40802" s="14"/>
    </row>
    <row r="40803" spans="7:7">
      <c r="G40803" s="14"/>
    </row>
    <row r="40804" spans="7:7">
      <c r="G40804" s="14"/>
    </row>
    <row r="40805" spans="7:7">
      <c r="G40805" s="14"/>
    </row>
    <row r="40806" spans="7:7">
      <c r="G40806" s="14"/>
    </row>
    <row r="40807" spans="7:7">
      <c r="G40807" s="14"/>
    </row>
    <row r="40808" spans="7:7">
      <c r="G40808" s="14"/>
    </row>
    <row r="40809" spans="7:7">
      <c r="G40809" s="14"/>
    </row>
    <row r="40810" spans="7:7">
      <c r="G40810" s="14"/>
    </row>
    <row r="40811" spans="7:7">
      <c r="G40811" s="14"/>
    </row>
    <row r="40812" spans="7:7">
      <c r="G40812" s="14"/>
    </row>
    <row r="40813" spans="7:7">
      <c r="G40813" s="14"/>
    </row>
    <row r="40814" spans="7:7">
      <c r="G40814" s="14"/>
    </row>
    <row r="40815" spans="7:7">
      <c r="G40815" s="14"/>
    </row>
    <row r="40816" spans="7:7">
      <c r="G40816" s="14"/>
    </row>
    <row r="40817" spans="7:7">
      <c r="G40817" s="14"/>
    </row>
    <row r="40818" spans="7:7">
      <c r="G40818" s="14"/>
    </row>
    <row r="40819" spans="7:7">
      <c r="G40819" s="14"/>
    </row>
    <row r="40820" spans="7:7">
      <c r="G40820" s="14"/>
    </row>
    <row r="40821" spans="7:7">
      <c r="G40821" s="14"/>
    </row>
    <row r="40822" spans="7:7">
      <c r="G40822" s="14"/>
    </row>
    <row r="40823" spans="7:7">
      <c r="G40823" s="14"/>
    </row>
    <row r="40824" spans="7:7">
      <c r="G40824" s="14"/>
    </row>
    <row r="40825" spans="7:7">
      <c r="G40825" s="14"/>
    </row>
    <row r="40826" spans="7:7">
      <c r="G40826" s="14"/>
    </row>
    <row r="40827" spans="7:7">
      <c r="G40827" s="14"/>
    </row>
    <row r="40828" spans="7:7">
      <c r="G40828" s="14"/>
    </row>
    <row r="40829" spans="7:7">
      <c r="G40829" s="14"/>
    </row>
    <row r="40830" spans="7:7">
      <c r="G40830" s="14"/>
    </row>
    <row r="40831" spans="7:7">
      <c r="G40831" s="14"/>
    </row>
    <row r="40832" spans="7:7">
      <c r="G40832" s="14"/>
    </row>
    <row r="40833" spans="7:7">
      <c r="G40833" s="14"/>
    </row>
    <row r="40834" spans="7:7">
      <c r="G40834" s="14"/>
    </row>
    <row r="40835" spans="7:7">
      <c r="G40835" s="14"/>
    </row>
    <row r="40836" spans="7:7">
      <c r="G40836" s="14"/>
    </row>
    <row r="40837" spans="7:7">
      <c r="G40837" s="14"/>
    </row>
    <row r="40838" spans="7:7">
      <c r="G40838" s="14"/>
    </row>
    <row r="40839" spans="7:7">
      <c r="G40839" s="14"/>
    </row>
    <row r="40840" spans="7:7">
      <c r="G40840" s="14"/>
    </row>
    <row r="40841" spans="7:7">
      <c r="G40841" s="14"/>
    </row>
    <row r="40842" spans="7:7">
      <c r="G40842" s="14"/>
    </row>
    <row r="40843" spans="7:7">
      <c r="G40843" s="14"/>
    </row>
    <row r="40844" spans="7:7">
      <c r="G40844" s="14"/>
    </row>
    <row r="40845" spans="7:7">
      <c r="G40845" s="14"/>
    </row>
    <row r="40846" spans="7:7">
      <c r="G40846" s="14"/>
    </row>
    <row r="40847" spans="7:7">
      <c r="G40847" s="14"/>
    </row>
    <row r="40848" spans="7:7">
      <c r="G40848" s="14"/>
    </row>
    <row r="40849" spans="7:7">
      <c r="G40849" s="14"/>
    </row>
    <row r="40850" spans="7:7">
      <c r="G40850" s="14"/>
    </row>
    <row r="40851" spans="7:7">
      <c r="G40851" s="14"/>
    </row>
    <row r="40852" spans="7:7">
      <c r="G40852" s="14"/>
    </row>
    <row r="40853" spans="7:7">
      <c r="G40853" s="14"/>
    </row>
    <row r="40854" spans="7:7">
      <c r="G40854" s="14"/>
    </row>
    <row r="40855" spans="7:7">
      <c r="G40855" s="14"/>
    </row>
    <row r="40856" spans="7:7">
      <c r="G40856" s="14"/>
    </row>
    <row r="40857" spans="7:7">
      <c r="G40857" s="14"/>
    </row>
    <row r="40858" spans="7:7">
      <c r="G40858" s="14"/>
    </row>
    <row r="40859" spans="7:7">
      <c r="G40859" s="14"/>
    </row>
    <row r="40860" spans="7:7">
      <c r="G40860" s="14"/>
    </row>
    <row r="40861" spans="7:7">
      <c r="G40861" s="14"/>
    </row>
    <row r="40862" spans="7:7">
      <c r="G40862" s="14"/>
    </row>
    <row r="40863" spans="7:7">
      <c r="G40863" s="14"/>
    </row>
    <row r="40864" spans="7:7">
      <c r="G40864" s="14"/>
    </row>
    <row r="40865" spans="7:7">
      <c r="G40865" s="14"/>
    </row>
    <row r="40866" spans="7:7">
      <c r="G40866" s="14"/>
    </row>
    <row r="40867" spans="7:7">
      <c r="G40867" s="14"/>
    </row>
    <row r="40868" spans="7:7">
      <c r="G40868" s="14"/>
    </row>
    <row r="40869" spans="7:7">
      <c r="G40869" s="14"/>
    </row>
    <row r="40870" spans="7:7">
      <c r="G40870" s="14"/>
    </row>
    <row r="40871" spans="7:7">
      <c r="G40871" s="14"/>
    </row>
    <row r="40872" spans="7:7">
      <c r="G40872" s="14"/>
    </row>
    <row r="40873" spans="7:7">
      <c r="G40873" s="14"/>
    </row>
    <row r="40874" spans="7:7">
      <c r="G40874" s="14"/>
    </row>
    <row r="40875" spans="7:7">
      <c r="G40875" s="14"/>
    </row>
    <row r="40876" spans="7:7">
      <c r="G40876" s="14"/>
    </row>
    <row r="40877" spans="7:7">
      <c r="G40877" s="14"/>
    </row>
    <row r="40878" spans="7:7">
      <c r="G40878" s="14"/>
    </row>
    <row r="40879" spans="7:7">
      <c r="G40879" s="14"/>
    </row>
    <row r="40880" spans="7:7">
      <c r="G40880" s="14"/>
    </row>
    <row r="40881" spans="7:7">
      <c r="G40881" s="14"/>
    </row>
    <row r="40882" spans="7:7">
      <c r="G40882" s="14"/>
    </row>
    <row r="40883" spans="7:7">
      <c r="G40883" s="14"/>
    </row>
    <row r="40884" spans="7:7">
      <c r="G40884" s="14"/>
    </row>
    <row r="40885" spans="7:7">
      <c r="G40885" s="14"/>
    </row>
    <row r="40886" spans="7:7">
      <c r="G40886" s="14"/>
    </row>
    <row r="40887" spans="7:7">
      <c r="G40887" s="14"/>
    </row>
    <row r="40888" spans="7:7">
      <c r="G40888" s="14"/>
    </row>
    <row r="40889" spans="7:7">
      <c r="G40889" s="14"/>
    </row>
    <row r="40890" spans="7:7">
      <c r="G40890" s="14"/>
    </row>
    <row r="40891" spans="7:7">
      <c r="G40891" s="14"/>
    </row>
    <row r="40892" spans="7:7">
      <c r="G40892" s="14"/>
    </row>
    <row r="40893" spans="7:7">
      <c r="G40893" s="14"/>
    </row>
    <row r="40894" spans="7:7">
      <c r="G40894" s="14"/>
    </row>
    <row r="40895" spans="7:7">
      <c r="G40895" s="14"/>
    </row>
    <row r="40896" spans="7:7">
      <c r="G40896" s="14"/>
    </row>
    <row r="40897" spans="7:7">
      <c r="G40897" s="14"/>
    </row>
    <row r="40898" spans="7:7">
      <c r="G40898" s="14"/>
    </row>
    <row r="40899" spans="7:7">
      <c r="G40899" s="14"/>
    </row>
    <row r="40900" spans="7:7">
      <c r="G40900" s="14"/>
    </row>
    <row r="40901" spans="7:7">
      <c r="G40901" s="14"/>
    </row>
    <row r="40902" spans="7:7">
      <c r="G40902" s="14"/>
    </row>
    <row r="40903" spans="7:7">
      <c r="G40903" s="14"/>
    </row>
    <row r="40904" spans="7:7">
      <c r="G40904" s="14"/>
    </row>
    <row r="40905" spans="7:7">
      <c r="G40905" s="14"/>
    </row>
    <row r="40906" spans="7:7">
      <c r="G40906" s="14"/>
    </row>
    <row r="40907" spans="7:7">
      <c r="G40907" s="14"/>
    </row>
    <row r="40908" spans="7:7">
      <c r="G40908" s="14"/>
    </row>
    <row r="40909" spans="7:7">
      <c r="G40909" s="14"/>
    </row>
    <row r="40910" spans="7:7">
      <c r="G40910" s="14"/>
    </row>
    <row r="40911" spans="7:7">
      <c r="G40911" s="14"/>
    </row>
    <row r="40912" spans="7:7">
      <c r="G40912" s="14"/>
    </row>
    <row r="40913" spans="7:7">
      <c r="G40913" s="14"/>
    </row>
    <row r="40914" spans="7:7">
      <c r="G40914" s="14"/>
    </row>
    <row r="40915" spans="7:7">
      <c r="G40915" s="14"/>
    </row>
    <row r="40916" spans="7:7">
      <c r="G40916" s="14"/>
    </row>
    <row r="40917" spans="7:7">
      <c r="G40917" s="14"/>
    </row>
    <row r="40918" spans="7:7">
      <c r="G40918" s="14"/>
    </row>
    <row r="40919" spans="7:7">
      <c r="G40919" s="14"/>
    </row>
    <row r="40920" spans="7:7">
      <c r="G40920" s="14"/>
    </row>
    <row r="40921" spans="7:7">
      <c r="G40921" s="14"/>
    </row>
    <row r="40922" spans="7:7">
      <c r="G40922" s="14"/>
    </row>
    <row r="40923" spans="7:7">
      <c r="G40923" s="14"/>
    </row>
    <row r="40924" spans="7:7">
      <c r="G40924" s="14"/>
    </row>
    <row r="40925" spans="7:7">
      <c r="G40925" s="14"/>
    </row>
    <row r="40926" spans="7:7">
      <c r="G40926" s="14"/>
    </row>
    <row r="40927" spans="7:7">
      <c r="G40927" s="14"/>
    </row>
    <row r="40928" spans="7:7">
      <c r="G40928" s="14"/>
    </row>
    <row r="40929" spans="7:7">
      <c r="G40929" s="14"/>
    </row>
    <row r="40930" spans="7:7">
      <c r="G40930" s="14"/>
    </row>
    <row r="40931" spans="7:7">
      <c r="G40931" s="14"/>
    </row>
    <row r="40932" spans="7:7">
      <c r="G40932" s="14"/>
    </row>
    <row r="40933" spans="7:7">
      <c r="G40933" s="14"/>
    </row>
    <row r="40934" spans="7:7">
      <c r="G40934" s="14"/>
    </row>
    <row r="40935" spans="7:7">
      <c r="G40935" s="14"/>
    </row>
    <row r="40936" spans="7:7">
      <c r="G40936" s="14"/>
    </row>
    <row r="40937" spans="7:7">
      <c r="G40937" s="14"/>
    </row>
    <row r="40938" spans="7:7">
      <c r="G40938" s="14"/>
    </row>
    <row r="40939" spans="7:7">
      <c r="G40939" s="14"/>
    </row>
    <row r="40940" spans="7:7">
      <c r="G40940" s="14"/>
    </row>
    <row r="40941" spans="7:7">
      <c r="G40941" s="14"/>
    </row>
    <row r="40942" spans="7:7">
      <c r="G40942" s="14"/>
    </row>
    <row r="40943" spans="7:7">
      <c r="G40943" s="14"/>
    </row>
    <row r="40944" spans="7:7">
      <c r="G40944" s="14"/>
    </row>
    <row r="40945" spans="7:7">
      <c r="G40945" s="14"/>
    </row>
    <row r="40946" spans="7:7">
      <c r="G40946" s="14"/>
    </row>
    <row r="40947" spans="7:7">
      <c r="G40947" s="14"/>
    </row>
    <row r="40948" spans="7:7">
      <c r="G40948" s="14"/>
    </row>
    <row r="40949" spans="7:7">
      <c r="G40949" s="14"/>
    </row>
    <row r="40950" spans="7:7">
      <c r="G40950" s="14"/>
    </row>
    <row r="40951" spans="7:7">
      <c r="G40951" s="14"/>
    </row>
    <row r="40952" spans="7:7">
      <c r="G40952" s="14"/>
    </row>
    <row r="40953" spans="7:7">
      <c r="G40953" s="14"/>
    </row>
    <row r="40954" spans="7:7">
      <c r="G40954" s="14"/>
    </row>
    <row r="40955" spans="7:7">
      <c r="G40955" s="14"/>
    </row>
    <row r="40956" spans="7:7">
      <c r="G40956" s="14"/>
    </row>
    <row r="40957" spans="7:7">
      <c r="G40957" s="14"/>
    </row>
    <row r="40958" spans="7:7">
      <c r="G40958" s="14"/>
    </row>
    <row r="40959" spans="7:7">
      <c r="G40959" s="14"/>
    </row>
    <row r="40960" spans="7:7">
      <c r="G40960" s="14"/>
    </row>
    <row r="40961" spans="7:7">
      <c r="G40961" s="14"/>
    </row>
    <row r="40962" spans="7:7">
      <c r="G40962" s="14"/>
    </row>
    <row r="40963" spans="7:7">
      <c r="G40963" s="14"/>
    </row>
    <row r="40964" spans="7:7">
      <c r="G40964" s="14"/>
    </row>
    <row r="40965" spans="7:7">
      <c r="G40965" s="14"/>
    </row>
    <row r="40966" spans="7:7">
      <c r="G40966" s="14"/>
    </row>
    <row r="40967" spans="7:7">
      <c r="G40967" s="14"/>
    </row>
    <row r="40968" spans="7:7">
      <c r="G40968" s="14"/>
    </row>
    <row r="40969" spans="7:7">
      <c r="G40969" s="14"/>
    </row>
    <row r="40970" spans="7:7">
      <c r="G40970" s="14"/>
    </row>
    <row r="40971" spans="7:7">
      <c r="G40971" s="14"/>
    </row>
    <row r="40972" spans="7:7">
      <c r="G40972" s="14"/>
    </row>
    <row r="40973" spans="7:7">
      <c r="G40973" s="14"/>
    </row>
    <row r="40974" spans="7:7">
      <c r="G40974" s="14"/>
    </row>
    <row r="40975" spans="7:7">
      <c r="G40975" s="14"/>
    </row>
    <row r="40976" spans="7:7">
      <c r="G40976" s="14"/>
    </row>
    <row r="40977" spans="7:7">
      <c r="G40977" s="14"/>
    </row>
    <row r="40978" spans="7:7">
      <c r="G40978" s="14"/>
    </row>
    <row r="40979" spans="7:7">
      <c r="G40979" s="14"/>
    </row>
    <row r="40980" spans="7:7">
      <c r="G40980" s="14"/>
    </row>
    <row r="40981" spans="7:7">
      <c r="G40981" s="14"/>
    </row>
    <row r="40982" spans="7:7">
      <c r="G40982" s="14"/>
    </row>
    <row r="40983" spans="7:7">
      <c r="G40983" s="14"/>
    </row>
    <row r="40984" spans="7:7">
      <c r="G40984" s="14"/>
    </row>
    <row r="40985" spans="7:7">
      <c r="G40985" s="14"/>
    </row>
    <row r="40986" spans="7:7">
      <c r="G40986" s="14"/>
    </row>
    <row r="40987" spans="7:7">
      <c r="G40987" s="14"/>
    </row>
    <row r="40988" spans="7:7">
      <c r="G40988" s="14"/>
    </row>
    <row r="40989" spans="7:7">
      <c r="G40989" s="14"/>
    </row>
    <row r="40990" spans="7:7">
      <c r="G40990" s="14"/>
    </row>
    <row r="40991" spans="7:7">
      <c r="G40991" s="14"/>
    </row>
    <row r="40992" spans="7:7">
      <c r="G40992" s="14"/>
    </row>
    <row r="40993" spans="7:7">
      <c r="G40993" s="14"/>
    </row>
    <row r="40994" spans="7:7">
      <c r="G40994" s="14"/>
    </row>
    <row r="40995" spans="7:7">
      <c r="G40995" s="14"/>
    </row>
    <row r="40996" spans="7:7">
      <c r="G40996" s="14"/>
    </row>
    <row r="40997" spans="7:7">
      <c r="G40997" s="14"/>
    </row>
    <row r="40998" spans="7:7">
      <c r="G40998" s="14"/>
    </row>
    <row r="40999" spans="7:7">
      <c r="G40999" s="14"/>
    </row>
    <row r="41000" spans="7:7">
      <c r="G41000" s="14"/>
    </row>
    <row r="41001" spans="7:7">
      <c r="G41001" s="14"/>
    </row>
    <row r="41002" spans="7:7">
      <c r="G41002" s="14"/>
    </row>
    <row r="41003" spans="7:7">
      <c r="G41003" s="14"/>
    </row>
    <row r="41004" spans="7:7">
      <c r="G41004" s="14"/>
    </row>
    <row r="41005" spans="7:7">
      <c r="G41005" s="14"/>
    </row>
    <row r="41006" spans="7:7">
      <c r="G41006" s="14"/>
    </row>
    <row r="41007" spans="7:7">
      <c r="G41007" s="14"/>
    </row>
    <row r="41008" spans="7:7">
      <c r="G41008" s="14"/>
    </row>
    <row r="41009" spans="7:7">
      <c r="G41009" s="14"/>
    </row>
    <row r="41010" spans="7:7">
      <c r="G41010" s="14"/>
    </row>
    <row r="41011" spans="7:7">
      <c r="G41011" s="14"/>
    </row>
    <row r="41012" spans="7:7">
      <c r="G41012" s="14"/>
    </row>
    <row r="41013" spans="7:7">
      <c r="G41013" s="14"/>
    </row>
    <row r="41014" spans="7:7">
      <c r="G41014" s="14"/>
    </row>
    <row r="41015" spans="7:7">
      <c r="G41015" s="14"/>
    </row>
    <row r="41016" spans="7:7">
      <c r="G41016" s="14"/>
    </row>
    <row r="41017" spans="7:7">
      <c r="G41017" s="14"/>
    </row>
    <row r="41018" spans="7:7">
      <c r="G41018" s="14"/>
    </row>
    <row r="41019" spans="7:7">
      <c r="G41019" s="14"/>
    </row>
    <row r="41020" spans="7:7">
      <c r="G41020" s="14"/>
    </row>
    <row r="41021" spans="7:7">
      <c r="G41021" s="14"/>
    </row>
    <row r="41022" spans="7:7">
      <c r="G41022" s="14"/>
    </row>
    <row r="41023" spans="7:7">
      <c r="G41023" s="14"/>
    </row>
    <row r="41024" spans="7:7">
      <c r="G41024" s="14"/>
    </row>
    <row r="41025" spans="7:7">
      <c r="G41025" s="14"/>
    </row>
    <row r="41026" spans="7:7">
      <c r="G41026" s="14"/>
    </row>
    <row r="41027" spans="7:7">
      <c r="G41027" s="14"/>
    </row>
    <row r="41028" spans="7:7">
      <c r="G41028" s="14"/>
    </row>
    <row r="41029" spans="7:7">
      <c r="G41029" s="14"/>
    </row>
    <row r="41030" spans="7:7">
      <c r="G41030" s="14"/>
    </row>
    <row r="41031" spans="7:7">
      <c r="G41031" s="14"/>
    </row>
    <row r="41032" spans="7:7">
      <c r="G41032" s="14"/>
    </row>
    <row r="41033" spans="7:7">
      <c r="G41033" s="14"/>
    </row>
    <row r="41034" spans="7:7">
      <c r="G41034" s="14"/>
    </row>
    <row r="41035" spans="7:7">
      <c r="G41035" s="14"/>
    </row>
    <row r="41036" spans="7:7">
      <c r="G41036" s="14"/>
    </row>
    <row r="41037" spans="7:7">
      <c r="G41037" s="14"/>
    </row>
    <row r="41038" spans="7:7">
      <c r="G41038" s="14"/>
    </row>
    <row r="41039" spans="7:7">
      <c r="G41039" s="14"/>
    </row>
    <row r="41040" spans="7:7">
      <c r="G41040" s="14"/>
    </row>
    <row r="41041" spans="7:7">
      <c r="G41041" s="14"/>
    </row>
    <row r="41042" spans="7:7">
      <c r="G41042" s="14"/>
    </row>
    <row r="41043" spans="7:7">
      <c r="G41043" s="14"/>
    </row>
    <row r="41044" spans="7:7">
      <c r="G41044" s="14"/>
    </row>
    <row r="41045" spans="7:7">
      <c r="G41045" s="14"/>
    </row>
    <row r="41046" spans="7:7">
      <c r="G41046" s="14"/>
    </row>
    <row r="41047" spans="7:7">
      <c r="G41047" s="14"/>
    </row>
    <row r="41048" spans="7:7">
      <c r="G41048" s="14"/>
    </row>
    <row r="41049" spans="7:7">
      <c r="G41049" s="14"/>
    </row>
    <row r="41050" spans="7:7">
      <c r="G41050" s="14"/>
    </row>
    <row r="41051" spans="7:7">
      <c r="G41051" s="14"/>
    </row>
    <row r="41052" spans="7:7">
      <c r="G41052" s="14"/>
    </row>
    <row r="41053" spans="7:7">
      <c r="G41053" s="14"/>
    </row>
    <row r="41054" spans="7:7">
      <c r="G41054" s="14"/>
    </row>
    <row r="41055" spans="7:7">
      <c r="G41055" s="14"/>
    </row>
    <row r="41056" spans="7:7">
      <c r="G41056" s="14"/>
    </row>
    <row r="41057" spans="7:7">
      <c r="G41057" s="14"/>
    </row>
    <row r="41058" spans="7:7">
      <c r="G41058" s="14"/>
    </row>
    <row r="41059" spans="7:7">
      <c r="G41059" s="14"/>
    </row>
    <row r="41060" spans="7:7">
      <c r="G41060" s="14"/>
    </row>
    <row r="41061" spans="7:7">
      <c r="G41061" s="14"/>
    </row>
    <row r="41062" spans="7:7">
      <c r="G41062" s="14"/>
    </row>
    <row r="41063" spans="7:7">
      <c r="G41063" s="14"/>
    </row>
    <row r="41064" spans="7:7">
      <c r="G41064" s="14"/>
    </row>
    <row r="41065" spans="7:7">
      <c r="G41065" s="14"/>
    </row>
    <row r="41066" spans="7:7">
      <c r="G41066" s="14"/>
    </row>
    <row r="41067" spans="7:7">
      <c r="G41067" s="14"/>
    </row>
    <row r="41068" spans="7:7">
      <c r="G41068" s="14"/>
    </row>
    <row r="41069" spans="7:7">
      <c r="G41069" s="14"/>
    </row>
    <row r="41070" spans="7:7">
      <c r="G41070" s="14"/>
    </row>
    <row r="41071" spans="7:7">
      <c r="G41071" s="14"/>
    </row>
    <row r="41072" spans="7:7">
      <c r="G41072" s="14"/>
    </row>
    <row r="41073" spans="7:7">
      <c r="G41073" s="14"/>
    </row>
    <row r="41074" spans="7:7">
      <c r="G41074" s="14"/>
    </row>
    <row r="41075" spans="7:7">
      <c r="G41075" s="14"/>
    </row>
    <row r="41076" spans="7:7">
      <c r="G41076" s="14"/>
    </row>
    <row r="41077" spans="7:7">
      <c r="G41077" s="14"/>
    </row>
    <row r="41078" spans="7:7">
      <c r="G41078" s="14"/>
    </row>
    <row r="41079" spans="7:7">
      <c r="G41079" s="14"/>
    </row>
    <row r="41080" spans="7:7">
      <c r="G41080" s="14"/>
    </row>
    <row r="41081" spans="7:7">
      <c r="G41081" s="14"/>
    </row>
    <row r="41082" spans="7:7">
      <c r="G41082" s="14"/>
    </row>
    <row r="41083" spans="7:7">
      <c r="G41083" s="14"/>
    </row>
    <row r="41084" spans="7:7">
      <c r="G41084" s="14"/>
    </row>
    <row r="41085" spans="7:7">
      <c r="G41085" s="14"/>
    </row>
    <row r="41086" spans="7:7">
      <c r="G41086" s="14"/>
    </row>
    <row r="41087" spans="7:7">
      <c r="G41087" s="14"/>
    </row>
    <row r="41088" spans="7:7">
      <c r="G41088" s="14"/>
    </row>
    <row r="41089" spans="7:7">
      <c r="G41089" s="14"/>
    </row>
    <row r="41090" spans="7:7">
      <c r="G41090" s="14"/>
    </row>
    <row r="41091" spans="7:7">
      <c r="G41091" s="14"/>
    </row>
    <row r="41092" spans="7:7">
      <c r="G41092" s="14"/>
    </row>
    <row r="41093" spans="7:7">
      <c r="G41093" s="14"/>
    </row>
    <row r="41094" spans="7:7">
      <c r="G41094" s="14"/>
    </row>
    <row r="41095" spans="7:7">
      <c r="G41095" s="14"/>
    </row>
    <row r="41096" spans="7:7">
      <c r="G41096" s="14"/>
    </row>
    <row r="41097" spans="7:7">
      <c r="G41097" s="14"/>
    </row>
    <row r="41098" spans="7:7">
      <c r="G41098" s="14"/>
    </row>
    <row r="41099" spans="7:7">
      <c r="G41099" s="14"/>
    </row>
    <row r="41100" spans="7:7">
      <c r="G41100" s="14"/>
    </row>
    <row r="41101" spans="7:7">
      <c r="G41101" s="14"/>
    </row>
    <row r="41102" spans="7:7">
      <c r="G41102" s="14"/>
    </row>
    <row r="41103" spans="7:7">
      <c r="G41103" s="14"/>
    </row>
    <row r="41104" spans="7:7">
      <c r="G41104" s="14"/>
    </row>
    <row r="41105" spans="7:7">
      <c r="G41105" s="14"/>
    </row>
    <row r="41106" spans="7:7">
      <c r="G41106" s="14"/>
    </row>
    <row r="41107" spans="7:7">
      <c r="G41107" s="14"/>
    </row>
    <row r="41108" spans="7:7">
      <c r="G41108" s="14"/>
    </row>
    <row r="41109" spans="7:7">
      <c r="G41109" s="14"/>
    </row>
    <row r="41110" spans="7:7">
      <c r="G41110" s="14"/>
    </row>
    <row r="41111" spans="7:7">
      <c r="G41111" s="14"/>
    </row>
    <row r="41112" spans="7:7">
      <c r="G41112" s="14"/>
    </row>
    <row r="41113" spans="7:7">
      <c r="G41113" s="14"/>
    </row>
    <row r="41114" spans="7:7">
      <c r="G41114" s="14"/>
    </row>
    <row r="41115" spans="7:7">
      <c r="G41115" s="14"/>
    </row>
    <row r="41116" spans="7:7">
      <c r="G41116" s="14"/>
    </row>
    <row r="41117" spans="7:7">
      <c r="G41117" s="14"/>
    </row>
    <row r="41118" spans="7:7">
      <c r="G41118" s="14"/>
    </row>
    <row r="41119" spans="7:7">
      <c r="G41119" s="14"/>
    </row>
    <row r="41120" spans="7:7">
      <c r="G41120" s="14"/>
    </row>
    <row r="41121" spans="7:7">
      <c r="G41121" s="14"/>
    </row>
    <row r="41122" spans="7:7">
      <c r="G41122" s="14"/>
    </row>
    <row r="41123" spans="7:7">
      <c r="G41123" s="14"/>
    </row>
    <row r="41124" spans="7:7">
      <c r="G41124" s="14"/>
    </row>
    <row r="41125" spans="7:7">
      <c r="G41125" s="14"/>
    </row>
    <row r="41126" spans="7:7">
      <c r="G41126" s="14"/>
    </row>
    <row r="41127" spans="7:7">
      <c r="G41127" s="14"/>
    </row>
    <row r="41128" spans="7:7">
      <c r="G41128" s="14"/>
    </row>
    <row r="41129" spans="7:7">
      <c r="G41129" s="14"/>
    </row>
    <row r="41130" spans="7:7">
      <c r="G41130" s="14"/>
    </row>
    <row r="41131" spans="7:7">
      <c r="G41131" s="14"/>
    </row>
    <row r="41132" spans="7:7">
      <c r="G41132" s="14"/>
    </row>
    <row r="41133" spans="7:7">
      <c r="G41133" s="14"/>
    </row>
    <row r="41134" spans="7:7">
      <c r="G41134" s="14"/>
    </row>
    <row r="41135" spans="7:7">
      <c r="G41135" s="14"/>
    </row>
    <row r="41136" spans="7:7">
      <c r="G41136" s="14"/>
    </row>
    <row r="41137" spans="7:7">
      <c r="G41137" s="14"/>
    </row>
    <row r="41138" spans="7:7">
      <c r="G41138" s="14"/>
    </row>
    <row r="41139" spans="7:7">
      <c r="G41139" s="14"/>
    </row>
    <row r="41140" spans="7:7">
      <c r="G41140" s="14"/>
    </row>
    <row r="41141" spans="7:7">
      <c r="G41141" s="14"/>
    </row>
    <row r="41142" spans="7:7">
      <c r="G41142" s="14"/>
    </row>
    <row r="41143" spans="7:7">
      <c r="G41143" s="14"/>
    </row>
    <row r="41144" spans="7:7">
      <c r="G41144" s="14"/>
    </row>
    <row r="41145" spans="7:7">
      <c r="G41145" s="14"/>
    </row>
    <row r="41146" spans="7:7">
      <c r="G41146" s="14"/>
    </row>
    <row r="41147" spans="7:7">
      <c r="G41147" s="14"/>
    </row>
    <row r="41148" spans="7:7">
      <c r="G41148" s="14"/>
    </row>
    <row r="41149" spans="7:7">
      <c r="G41149" s="14"/>
    </row>
    <row r="41150" spans="7:7">
      <c r="G41150" s="14"/>
    </row>
    <row r="41151" spans="7:7">
      <c r="G41151" s="14"/>
    </row>
    <row r="41152" spans="7:7">
      <c r="G41152" s="14"/>
    </row>
    <row r="41153" spans="7:7">
      <c r="G41153" s="14"/>
    </row>
    <row r="41154" spans="7:7">
      <c r="G41154" s="14"/>
    </row>
    <row r="41155" spans="7:7">
      <c r="G41155" s="14"/>
    </row>
    <row r="41156" spans="7:7">
      <c r="G41156" s="14"/>
    </row>
    <row r="41157" spans="7:7">
      <c r="G41157" s="14"/>
    </row>
    <row r="41158" spans="7:7">
      <c r="G41158" s="14"/>
    </row>
    <row r="41159" spans="7:7">
      <c r="G41159" s="14"/>
    </row>
    <row r="41160" spans="7:7">
      <c r="G41160" s="14"/>
    </row>
    <row r="41161" spans="7:7">
      <c r="G41161" s="14"/>
    </row>
    <row r="41162" spans="7:7">
      <c r="G41162" s="14"/>
    </row>
    <row r="41163" spans="7:7">
      <c r="G41163" s="14"/>
    </row>
    <row r="41164" spans="7:7">
      <c r="G41164" s="14"/>
    </row>
    <row r="41165" spans="7:7">
      <c r="G41165" s="14"/>
    </row>
    <row r="41166" spans="7:7">
      <c r="G41166" s="14"/>
    </row>
    <row r="41167" spans="7:7">
      <c r="G41167" s="14"/>
    </row>
    <row r="41168" spans="7:7">
      <c r="G41168" s="14"/>
    </row>
    <row r="41169" spans="7:7">
      <c r="G41169" s="14"/>
    </row>
    <row r="41170" spans="7:7">
      <c r="G41170" s="14"/>
    </row>
    <row r="41171" spans="7:7">
      <c r="G41171" s="14"/>
    </row>
    <row r="41172" spans="7:7">
      <c r="G41172" s="14"/>
    </row>
    <row r="41173" spans="7:7">
      <c r="G41173" s="14"/>
    </row>
    <row r="41174" spans="7:7">
      <c r="G41174" s="14"/>
    </row>
    <row r="41175" spans="7:7">
      <c r="G41175" s="14"/>
    </row>
    <row r="41176" spans="7:7">
      <c r="G41176" s="14"/>
    </row>
    <row r="41177" spans="7:7">
      <c r="G41177" s="14"/>
    </row>
    <row r="41178" spans="7:7">
      <c r="G41178" s="14"/>
    </row>
    <row r="41179" spans="7:7">
      <c r="G41179" s="14"/>
    </row>
    <row r="41180" spans="7:7">
      <c r="G41180" s="14"/>
    </row>
    <row r="41181" spans="7:7">
      <c r="G41181" s="14"/>
    </row>
    <row r="41182" spans="7:7">
      <c r="G41182" s="14"/>
    </row>
    <row r="41183" spans="7:7">
      <c r="G41183" s="14"/>
    </row>
    <row r="41184" spans="7:7">
      <c r="G41184" s="14"/>
    </row>
    <row r="41185" spans="7:7">
      <c r="G41185" s="14"/>
    </row>
    <row r="41186" spans="7:7">
      <c r="G41186" s="14"/>
    </row>
    <row r="41187" spans="7:7">
      <c r="G41187" s="14"/>
    </row>
    <row r="41188" spans="7:7">
      <c r="G41188" s="14"/>
    </row>
    <row r="41189" spans="7:7">
      <c r="G41189" s="14"/>
    </row>
    <row r="41190" spans="7:7">
      <c r="G41190" s="14"/>
    </row>
    <row r="41191" spans="7:7">
      <c r="G41191" s="14"/>
    </row>
    <row r="41192" spans="7:7">
      <c r="G41192" s="14"/>
    </row>
    <row r="41193" spans="7:7">
      <c r="G41193" s="14"/>
    </row>
    <row r="41194" spans="7:7">
      <c r="G41194" s="14"/>
    </row>
    <row r="41195" spans="7:7">
      <c r="G41195" s="14"/>
    </row>
    <row r="41196" spans="7:7">
      <c r="G41196" s="14"/>
    </row>
    <row r="41197" spans="7:7">
      <c r="G41197" s="14"/>
    </row>
    <row r="41198" spans="7:7">
      <c r="G41198" s="14"/>
    </row>
    <row r="41199" spans="7:7">
      <c r="G41199" s="14"/>
    </row>
    <row r="41200" spans="7:7">
      <c r="G41200" s="14"/>
    </row>
    <row r="41201" spans="7:7">
      <c r="G41201" s="14"/>
    </row>
    <row r="41202" spans="7:7">
      <c r="G41202" s="14"/>
    </row>
    <row r="41203" spans="7:7">
      <c r="G41203" s="14"/>
    </row>
    <row r="41204" spans="7:7">
      <c r="G41204" s="14"/>
    </row>
    <row r="41205" spans="7:7">
      <c r="G41205" s="14"/>
    </row>
    <row r="41206" spans="7:7">
      <c r="G41206" s="14"/>
    </row>
    <row r="41207" spans="7:7">
      <c r="G41207" s="14"/>
    </row>
    <row r="41208" spans="7:7">
      <c r="G41208" s="14"/>
    </row>
    <row r="41209" spans="7:7">
      <c r="G41209" s="14"/>
    </row>
    <row r="41210" spans="7:7">
      <c r="G41210" s="14"/>
    </row>
    <row r="41211" spans="7:7">
      <c r="G41211" s="14"/>
    </row>
    <row r="41212" spans="7:7">
      <c r="G41212" s="14"/>
    </row>
    <row r="41213" spans="7:7">
      <c r="G41213" s="14"/>
    </row>
    <row r="41214" spans="7:7">
      <c r="G41214" s="14"/>
    </row>
    <row r="41215" spans="7:7">
      <c r="G41215" s="14"/>
    </row>
    <row r="41216" spans="7:7">
      <c r="G41216" s="14"/>
    </row>
    <row r="41217" spans="7:7">
      <c r="G41217" s="14"/>
    </row>
    <row r="41218" spans="7:7">
      <c r="G41218" s="14"/>
    </row>
    <row r="41219" spans="7:7">
      <c r="G41219" s="14"/>
    </row>
    <row r="41220" spans="7:7">
      <c r="G41220" s="14"/>
    </row>
    <row r="41221" spans="7:7">
      <c r="G41221" s="14"/>
    </row>
    <row r="41222" spans="7:7">
      <c r="G41222" s="14"/>
    </row>
    <row r="41223" spans="7:7">
      <c r="G41223" s="14"/>
    </row>
    <row r="41224" spans="7:7">
      <c r="G41224" s="14"/>
    </row>
    <row r="41225" spans="7:7">
      <c r="G41225" s="14"/>
    </row>
    <row r="41226" spans="7:7">
      <c r="G41226" s="14"/>
    </row>
    <row r="41227" spans="7:7">
      <c r="G41227" s="14"/>
    </row>
    <row r="41228" spans="7:7">
      <c r="G41228" s="14"/>
    </row>
    <row r="41229" spans="7:7">
      <c r="G41229" s="14"/>
    </row>
    <row r="41230" spans="7:7">
      <c r="G41230" s="14"/>
    </row>
    <row r="41231" spans="7:7">
      <c r="G41231" s="14"/>
    </row>
    <row r="41232" spans="7:7">
      <c r="G41232" s="14"/>
    </row>
    <row r="41233" spans="7:7">
      <c r="G41233" s="14"/>
    </row>
    <row r="41234" spans="7:7">
      <c r="G41234" s="14"/>
    </row>
    <row r="41235" spans="7:7">
      <c r="G41235" s="14"/>
    </row>
    <row r="41236" spans="7:7">
      <c r="G41236" s="14"/>
    </row>
    <row r="41237" spans="7:7">
      <c r="G41237" s="14"/>
    </row>
    <row r="41238" spans="7:7">
      <c r="G41238" s="14"/>
    </row>
    <row r="41239" spans="7:7">
      <c r="G41239" s="14"/>
    </row>
    <row r="41240" spans="7:7">
      <c r="G41240" s="14"/>
    </row>
    <row r="41241" spans="7:7">
      <c r="G41241" s="14"/>
    </row>
    <row r="41242" spans="7:7">
      <c r="G41242" s="14"/>
    </row>
    <row r="41243" spans="7:7">
      <c r="G41243" s="14"/>
    </row>
    <row r="41244" spans="7:7">
      <c r="G41244" s="14"/>
    </row>
    <row r="41245" spans="7:7">
      <c r="G41245" s="14"/>
    </row>
    <row r="41246" spans="7:7">
      <c r="G41246" s="14"/>
    </row>
    <row r="41247" spans="7:7">
      <c r="G41247" s="14"/>
    </row>
    <row r="41248" spans="7:7">
      <c r="G41248" s="14"/>
    </row>
    <row r="41249" spans="7:7">
      <c r="G41249" s="14"/>
    </row>
    <row r="41250" spans="7:7">
      <c r="G41250" s="14"/>
    </row>
    <row r="41251" spans="7:7">
      <c r="G41251" s="14"/>
    </row>
    <row r="41252" spans="7:7">
      <c r="G41252" s="14"/>
    </row>
    <row r="41253" spans="7:7">
      <c r="G41253" s="14"/>
    </row>
    <row r="41254" spans="7:7">
      <c r="G41254" s="14"/>
    </row>
    <row r="41255" spans="7:7">
      <c r="G41255" s="14"/>
    </row>
    <row r="41256" spans="7:7">
      <c r="G41256" s="14"/>
    </row>
    <row r="41257" spans="7:7">
      <c r="G41257" s="14"/>
    </row>
    <row r="41258" spans="7:7">
      <c r="G41258" s="14"/>
    </row>
    <row r="41259" spans="7:7">
      <c r="G41259" s="14"/>
    </row>
    <row r="41260" spans="7:7">
      <c r="G41260" s="14"/>
    </row>
    <row r="41261" spans="7:7">
      <c r="G41261" s="14"/>
    </row>
    <row r="41262" spans="7:7">
      <c r="G41262" s="14"/>
    </row>
    <row r="41263" spans="7:7">
      <c r="G41263" s="14"/>
    </row>
    <row r="41264" spans="7:7">
      <c r="G41264" s="14"/>
    </row>
    <row r="41265" spans="7:7">
      <c r="G41265" s="14"/>
    </row>
    <row r="41266" spans="7:7">
      <c r="G41266" s="14"/>
    </row>
    <row r="41267" spans="7:7">
      <c r="G41267" s="14"/>
    </row>
    <row r="41268" spans="7:7">
      <c r="G41268" s="14"/>
    </row>
    <row r="41269" spans="7:7">
      <c r="G41269" s="14"/>
    </row>
    <row r="41270" spans="7:7">
      <c r="G41270" s="14"/>
    </row>
    <row r="41271" spans="7:7">
      <c r="G41271" s="14"/>
    </row>
    <row r="41272" spans="7:7">
      <c r="G41272" s="14"/>
    </row>
    <row r="41273" spans="7:7">
      <c r="G41273" s="14"/>
    </row>
    <row r="41274" spans="7:7">
      <c r="G41274" s="14"/>
    </row>
    <row r="41275" spans="7:7">
      <c r="G41275" s="14"/>
    </row>
    <row r="41276" spans="7:7">
      <c r="G41276" s="14"/>
    </row>
    <row r="41277" spans="7:7">
      <c r="G41277" s="14"/>
    </row>
    <row r="41278" spans="7:7">
      <c r="G41278" s="14"/>
    </row>
    <row r="41279" spans="7:7">
      <c r="G41279" s="14"/>
    </row>
    <row r="41280" spans="7:7">
      <c r="G41280" s="14"/>
    </row>
    <row r="41281" spans="7:7">
      <c r="G41281" s="14"/>
    </row>
    <row r="41282" spans="7:7">
      <c r="G41282" s="14"/>
    </row>
    <row r="41283" spans="7:7">
      <c r="G41283" s="14"/>
    </row>
    <row r="41284" spans="7:7">
      <c r="G41284" s="14"/>
    </row>
    <row r="41285" spans="7:7">
      <c r="G41285" s="14"/>
    </row>
    <row r="41286" spans="7:7">
      <c r="G41286" s="14"/>
    </row>
    <row r="41287" spans="7:7">
      <c r="G41287" s="14"/>
    </row>
    <row r="41288" spans="7:7">
      <c r="G41288" s="14"/>
    </row>
    <row r="41289" spans="7:7">
      <c r="G41289" s="14"/>
    </row>
    <row r="41290" spans="7:7">
      <c r="G41290" s="14"/>
    </row>
    <row r="41291" spans="7:7">
      <c r="G41291" s="14"/>
    </row>
    <row r="41292" spans="7:7">
      <c r="G41292" s="14"/>
    </row>
    <row r="41293" spans="7:7">
      <c r="G41293" s="14"/>
    </row>
    <row r="41294" spans="7:7">
      <c r="G41294" s="14"/>
    </row>
    <row r="41295" spans="7:7">
      <c r="G41295" s="14"/>
    </row>
    <row r="41296" spans="7:7">
      <c r="G41296" s="14"/>
    </row>
    <row r="41297" spans="7:7">
      <c r="G41297" s="14"/>
    </row>
    <row r="41298" spans="7:7">
      <c r="G41298" s="14"/>
    </row>
    <row r="41299" spans="7:7">
      <c r="G41299" s="14"/>
    </row>
    <row r="41300" spans="7:7">
      <c r="G41300" s="14"/>
    </row>
    <row r="41301" spans="7:7">
      <c r="G41301" s="14"/>
    </row>
    <row r="41302" spans="7:7">
      <c r="G41302" s="14"/>
    </row>
    <row r="41303" spans="7:7">
      <c r="G41303" s="14"/>
    </row>
    <row r="41304" spans="7:7">
      <c r="G41304" s="14"/>
    </row>
    <row r="41305" spans="7:7">
      <c r="G41305" s="14"/>
    </row>
    <row r="41306" spans="7:7">
      <c r="G41306" s="14"/>
    </row>
    <row r="41307" spans="7:7">
      <c r="G41307" s="14"/>
    </row>
    <row r="41308" spans="7:7">
      <c r="G41308" s="14"/>
    </row>
    <row r="41309" spans="7:7">
      <c r="G41309" s="14"/>
    </row>
    <row r="41310" spans="7:7">
      <c r="G41310" s="14"/>
    </row>
    <row r="41311" spans="7:7">
      <c r="G41311" s="14"/>
    </row>
    <row r="41312" spans="7:7">
      <c r="G41312" s="14"/>
    </row>
    <row r="41313" spans="7:7">
      <c r="G41313" s="14"/>
    </row>
    <row r="41314" spans="7:7">
      <c r="G41314" s="14"/>
    </row>
    <row r="41315" spans="7:7">
      <c r="G41315" s="14"/>
    </row>
    <row r="41316" spans="7:7">
      <c r="G41316" s="14"/>
    </row>
    <row r="41317" spans="7:7">
      <c r="G41317" s="14"/>
    </row>
    <row r="41318" spans="7:7">
      <c r="G41318" s="14"/>
    </row>
    <row r="41319" spans="7:7">
      <c r="G41319" s="14"/>
    </row>
    <row r="41320" spans="7:7">
      <c r="G41320" s="14"/>
    </row>
    <row r="41321" spans="7:7">
      <c r="G41321" s="14"/>
    </row>
    <row r="41322" spans="7:7">
      <c r="G41322" s="14"/>
    </row>
    <row r="41323" spans="7:7">
      <c r="G41323" s="14"/>
    </row>
    <row r="41324" spans="7:7">
      <c r="G41324" s="14"/>
    </row>
    <row r="41325" spans="7:7">
      <c r="G41325" s="14"/>
    </row>
    <row r="41326" spans="7:7">
      <c r="G41326" s="14"/>
    </row>
    <row r="41327" spans="7:7">
      <c r="G41327" s="14"/>
    </row>
    <row r="41328" spans="7:7">
      <c r="G41328" s="14"/>
    </row>
    <row r="41329" spans="7:7">
      <c r="G41329" s="14"/>
    </row>
    <row r="41330" spans="7:7">
      <c r="G41330" s="14"/>
    </row>
    <row r="41331" spans="7:7">
      <c r="G41331" s="14"/>
    </row>
    <row r="41332" spans="7:7">
      <c r="G41332" s="14"/>
    </row>
    <row r="41333" spans="7:7">
      <c r="G41333" s="14"/>
    </row>
    <row r="41334" spans="7:7">
      <c r="G41334" s="14"/>
    </row>
    <row r="41335" spans="7:7">
      <c r="G41335" s="14"/>
    </row>
    <row r="41336" spans="7:7">
      <c r="G41336" s="14"/>
    </row>
    <row r="41337" spans="7:7">
      <c r="G41337" s="14"/>
    </row>
    <row r="41338" spans="7:7">
      <c r="G41338" s="14"/>
    </row>
    <row r="41339" spans="7:7">
      <c r="G41339" s="14"/>
    </row>
    <row r="41340" spans="7:7">
      <c r="G41340" s="14"/>
    </row>
    <row r="41341" spans="7:7">
      <c r="G41341" s="14"/>
    </row>
    <row r="41342" spans="7:7">
      <c r="G41342" s="14"/>
    </row>
    <row r="41343" spans="7:7">
      <c r="G41343" s="14"/>
    </row>
    <row r="41344" spans="7:7">
      <c r="G41344" s="14"/>
    </row>
    <row r="41345" spans="7:7">
      <c r="G41345" s="14"/>
    </row>
    <row r="41346" spans="7:7">
      <c r="G41346" s="14"/>
    </row>
    <row r="41347" spans="7:7">
      <c r="G41347" s="14"/>
    </row>
    <row r="41348" spans="7:7">
      <c r="G41348" s="14"/>
    </row>
    <row r="41349" spans="7:7">
      <c r="G41349" s="14"/>
    </row>
    <row r="41350" spans="7:7">
      <c r="G41350" s="14"/>
    </row>
    <row r="41351" spans="7:7">
      <c r="G41351" s="14"/>
    </row>
    <row r="41352" spans="7:7">
      <c r="G41352" s="14"/>
    </row>
    <row r="41353" spans="7:7">
      <c r="G41353" s="14"/>
    </row>
    <row r="41354" spans="7:7">
      <c r="G41354" s="14"/>
    </row>
    <row r="41355" spans="7:7">
      <c r="G41355" s="14"/>
    </row>
    <row r="41356" spans="7:7">
      <c r="G41356" s="14"/>
    </row>
    <row r="41357" spans="7:7">
      <c r="G41357" s="14"/>
    </row>
    <row r="41358" spans="7:7">
      <c r="G41358" s="14"/>
    </row>
    <row r="41359" spans="7:7">
      <c r="G41359" s="14"/>
    </row>
    <row r="41360" spans="7:7">
      <c r="G41360" s="14"/>
    </row>
    <row r="41361" spans="7:7">
      <c r="G41361" s="14"/>
    </row>
    <row r="41362" spans="7:7">
      <c r="G41362" s="14"/>
    </row>
    <row r="41363" spans="7:7">
      <c r="G41363" s="14"/>
    </row>
    <row r="41364" spans="7:7">
      <c r="G41364" s="14"/>
    </row>
    <row r="41365" spans="7:7">
      <c r="G41365" s="14"/>
    </row>
    <row r="41366" spans="7:7">
      <c r="G41366" s="14"/>
    </row>
    <row r="41367" spans="7:7">
      <c r="G41367" s="14"/>
    </row>
    <row r="41368" spans="7:7">
      <c r="G41368" s="14"/>
    </row>
    <row r="41369" spans="7:7">
      <c r="G41369" s="14"/>
    </row>
    <row r="41370" spans="7:7">
      <c r="G41370" s="14"/>
    </row>
    <row r="41371" spans="7:7">
      <c r="G41371" s="14"/>
    </row>
    <row r="41372" spans="7:7">
      <c r="G41372" s="14"/>
    </row>
    <row r="41373" spans="7:7">
      <c r="G41373" s="14"/>
    </row>
    <row r="41374" spans="7:7">
      <c r="G41374" s="14"/>
    </row>
    <row r="41375" spans="7:7">
      <c r="G41375" s="14"/>
    </row>
    <row r="41376" spans="7:7">
      <c r="G41376" s="14"/>
    </row>
    <row r="41377" spans="7:7">
      <c r="G41377" s="14"/>
    </row>
    <row r="41378" spans="7:7">
      <c r="G41378" s="14"/>
    </row>
    <row r="41379" spans="7:7">
      <c r="G41379" s="14"/>
    </row>
    <row r="41380" spans="7:7">
      <c r="G41380" s="14"/>
    </row>
    <row r="41381" spans="7:7">
      <c r="G41381" s="14"/>
    </row>
    <row r="41382" spans="7:7">
      <c r="G41382" s="14"/>
    </row>
    <row r="41383" spans="7:7">
      <c r="G41383" s="14"/>
    </row>
    <row r="41384" spans="7:7">
      <c r="G41384" s="14"/>
    </row>
    <row r="41385" spans="7:7">
      <c r="G41385" s="14"/>
    </row>
    <row r="41386" spans="7:7">
      <c r="G41386" s="14"/>
    </row>
    <row r="41387" spans="7:7">
      <c r="G41387" s="14"/>
    </row>
    <row r="41388" spans="7:7">
      <c r="G41388" s="14"/>
    </row>
    <row r="41389" spans="7:7">
      <c r="G41389" s="14"/>
    </row>
    <row r="41390" spans="7:7">
      <c r="G41390" s="14"/>
    </row>
    <row r="41391" spans="7:7">
      <c r="G41391" s="14"/>
    </row>
    <row r="41392" spans="7:7">
      <c r="G41392" s="14"/>
    </row>
    <row r="41393" spans="7:7">
      <c r="G41393" s="14"/>
    </row>
    <row r="41394" spans="7:7">
      <c r="G41394" s="14"/>
    </row>
    <row r="41395" spans="7:7">
      <c r="G41395" s="14"/>
    </row>
    <row r="41396" spans="7:7">
      <c r="G41396" s="14"/>
    </row>
    <row r="41397" spans="7:7">
      <c r="G41397" s="14"/>
    </row>
    <row r="41398" spans="7:7">
      <c r="G41398" s="14"/>
    </row>
    <row r="41399" spans="7:7">
      <c r="G41399" s="14"/>
    </row>
    <row r="41400" spans="7:7">
      <c r="G41400" s="14"/>
    </row>
    <row r="41401" spans="7:7">
      <c r="G41401" s="14"/>
    </row>
    <row r="41402" spans="7:7">
      <c r="G41402" s="14"/>
    </row>
    <row r="41403" spans="7:7">
      <c r="G41403" s="14"/>
    </row>
    <row r="41404" spans="7:7">
      <c r="G41404" s="14"/>
    </row>
    <row r="41405" spans="7:7">
      <c r="G41405" s="14"/>
    </row>
    <row r="41406" spans="7:7">
      <c r="G41406" s="14"/>
    </row>
    <row r="41407" spans="7:7">
      <c r="G41407" s="14"/>
    </row>
    <row r="41408" spans="7:7">
      <c r="G41408" s="14"/>
    </row>
    <row r="41409" spans="7:7">
      <c r="G41409" s="14"/>
    </row>
    <row r="41410" spans="7:7">
      <c r="G41410" s="14"/>
    </row>
    <row r="41411" spans="7:7">
      <c r="G41411" s="14"/>
    </row>
    <row r="41412" spans="7:7">
      <c r="G41412" s="14"/>
    </row>
    <row r="41413" spans="7:7">
      <c r="G41413" s="14"/>
    </row>
    <row r="41414" spans="7:7">
      <c r="G41414" s="14"/>
    </row>
    <row r="41415" spans="7:7">
      <c r="G41415" s="14"/>
    </row>
    <row r="41416" spans="7:7">
      <c r="G41416" s="14"/>
    </row>
    <row r="41417" spans="7:7">
      <c r="G41417" s="14"/>
    </row>
    <row r="41418" spans="7:7">
      <c r="G41418" s="14"/>
    </row>
    <row r="41419" spans="7:7">
      <c r="G41419" s="14"/>
    </row>
    <row r="41420" spans="7:7">
      <c r="G41420" s="14"/>
    </row>
    <row r="41421" spans="7:7">
      <c r="G41421" s="14"/>
    </row>
    <row r="41422" spans="7:7">
      <c r="G41422" s="14"/>
    </row>
    <row r="41423" spans="7:7">
      <c r="G41423" s="14"/>
    </row>
    <row r="41424" spans="7:7">
      <c r="G41424" s="14"/>
    </row>
    <row r="41425" spans="7:7">
      <c r="G41425" s="14"/>
    </row>
    <row r="41426" spans="7:7">
      <c r="G41426" s="14"/>
    </row>
    <row r="41427" spans="7:7">
      <c r="G41427" s="14"/>
    </row>
    <row r="41428" spans="7:7">
      <c r="G41428" s="14"/>
    </row>
    <row r="41429" spans="7:7">
      <c r="G41429" s="14"/>
    </row>
    <row r="41430" spans="7:7">
      <c r="G41430" s="14"/>
    </row>
    <row r="41431" spans="7:7">
      <c r="G41431" s="14"/>
    </row>
    <row r="41432" spans="7:7">
      <c r="G41432" s="14"/>
    </row>
    <row r="41433" spans="7:7">
      <c r="G41433" s="14"/>
    </row>
    <row r="41434" spans="7:7">
      <c r="G41434" s="14"/>
    </row>
    <row r="41435" spans="7:7">
      <c r="G41435" s="14"/>
    </row>
    <row r="41436" spans="7:7">
      <c r="G41436" s="14"/>
    </row>
    <row r="41437" spans="7:7">
      <c r="G41437" s="14"/>
    </row>
    <row r="41438" spans="7:7">
      <c r="G41438" s="14"/>
    </row>
    <row r="41439" spans="7:7">
      <c r="G41439" s="14"/>
    </row>
    <row r="41440" spans="7:7">
      <c r="G41440" s="14"/>
    </row>
    <row r="41441" spans="7:7">
      <c r="G41441" s="14"/>
    </row>
    <row r="41442" spans="7:7">
      <c r="G41442" s="14"/>
    </row>
    <row r="41443" spans="7:7">
      <c r="G41443" s="14"/>
    </row>
    <row r="41444" spans="7:7">
      <c r="G41444" s="14"/>
    </row>
    <row r="41445" spans="7:7">
      <c r="G41445" s="14"/>
    </row>
    <row r="41446" spans="7:7">
      <c r="G41446" s="14"/>
    </row>
    <row r="41447" spans="7:7">
      <c r="G41447" s="14"/>
    </row>
    <row r="41448" spans="7:7">
      <c r="G41448" s="14"/>
    </row>
    <row r="41449" spans="7:7">
      <c r="G41449" s="14"/>
    </row>
    <row r="41450" spans="7:7">
      <c r="G41450" s="14"/>
    </row>
    <row r="41451" spans="7:7">
      <c r="G41451" s="14"/>
    </row>
    <row r="41452" spans="7:7">
      <c r="G41452" s="14"/>
    </row>
    <row r="41453" spans="7:7">
      <c r="G41453" s="14"/>
    </row>
    <row r="41454" spans="7:7">
      <c r="G41454" s="14"/>
    </row>
    <row r="41455" spans="7:7">
      <c r="G41455" s="14"/>
    </row>
    <row r="41456" spans="7:7">
      <c r="G41456" s="14"/>
    </row>
    <row r="41457" spans="7:7">
      <c r="G41457" s="14"/>
    </row>
    <row r="41458" spans="7:7">
      <c r="G41458" s="14"/>
    </row>
    <row r="41459" spans="7:7">
      <c r="G41459" s="14"/>
    </row>
    <row r="41460" spans="7:7">
      <c r="G41460" s="14"/>
    </row>
    <row r="41461" spans="7:7">
      <c r="G41461" s="14"/>
    </row>
    <row r="41462" spans="7:7">
      <c r="G41462" s="14"/>
    </row>
    <row r="41463" spans="7:7">
      <c r="G41463" s="14"/>
    </row>
    <row r="41464" spans="7:7">
      <c r="G41464" s="14"/>
    </row>
    <row r="41465" spans="7:7">
      <c r="G41465" s="14"/>
    </row>
    <row r="41466" spans="7:7">
      <c r="G41466" s="14"/>
    </row>
    <row r="41467" spans="7:7">
      <c r="G41467" s="14"/>
    </row>
    <row r="41468" spans="7:7">
      <c r="G41468" s="14"/>
    </row>
    <row r="41469" spans="7:7">
      <c r="G41469" s="14"/>
    </row>
    <row r="41470" spans="7:7">
      <c r="G41470" s="14"/>
    </row>
    <row r="41471" spans="7:7">
      <c r="G41471" s="14"/>
    </row>
    <row r="41472" spans="7:7">
      <c r="G41472" s="14"/>
    </row>
    <row r="41473" spans="7:7">
      <c r="G41473" s="14"/>
    </row>
    <row r="41474" spans="7:7">
      <c r="G41474" s="14"/>
    </row>
    <row r="41475" spans="7:7">
      <c r="G41475" s="14"/>
    </row>
    <row r="41476" spans="7:7">
      <c r="G41476" s="14"/>
    </row>
    <row r="41477" spans="7:7">
      <c r="G41477" s="14"/>
    </row>
    <row r="41478" spans="7:7">
      <c r="G41478" s="14"/>
    </row>
    <row r="41479" spans="7:7">
      <c r="G41479" s="14"/>
    </row>
    <row r="41480" spans="7:7">
      <c r="G41480" s="14"/>
    </row>
    <row r="41481" spans="7:7">
      <c r="G41481" s="14"/>
    </row>
    <row r="41482" spans="7:7">
      <c r="G41482" s="14"/>
    </row>
    <row r="41483" spans="7:7">
      <c r="G41483" s="14"/>
    </row>
    <row r="41484" spans="7:7">
      <c r="G41484" s="14"/>
    </row>
    <row r="41485" spans="7:7">
      <c r="G41485" s="14"/>
    </row>
    <row r="41486" spans="7:7">
      <c r="G41486" s="14"/>
    </row>
    <row r="41487" spans="7:7">
      <c r="G41487" s="14"/>
    </row>
    <row r="41488" spans="7:7">
      <c r="G41488" s="14"/>
    </row>
    <row r="41489" spans="7:7">
      <c r="G41489" s="14"/>
    </row>
    <row r="41490" spans="7:7">
      <c r="G41490" s="14"/>
    </row>
    <row r="41491" spans="7:7">
      <c r="G41491" s="14"/>
    </row>
    <row r="41492" spans="7:7">
      <c r="G41492" s="14"/>
    </row>
    <row r="41493" spans="7:7">
      <c r="G41493" s="14"/>
    </row>
    <row r="41494" spans="7:7">
      <c r="G41494" s="14"/>
    </row>
    <row r="41495" spans="7:7">
      <c r="G41495" s="14"/>
    </row>
    <row r="41496" spans="7:7">
      <c r="G41496" s="14"/>
    </row>
    <row r="41497" spans="7:7">
      <c r="G41497" s="14"/>
    </row>
    <row r="41498" spans="7:7">
      <c r="G41498" s="14"/>
    </row>
    <row r="41499" spans="7:7">
      <c r="G41499" s="14"/>
    </row>
    <row r="41500" spans="7:7">
      <c r="G41500" s="14"/>
    </row>
    <row r="41501" spans="7:7">
      <c r="G41501" s="14"/>
    </row>
    <row r="41502" spans="7:7">
      <c r="G41502" s="14"/>
    </row>
    <row r="41503" spans="7:7">
      <c r="G41503" s="14"/>
    </row>
    <row r="41504" spans="7:7">
      <c r="G41504" s="14"/>
    </row>
    <row r="41505" spans="7:7">
      <c r="G41505" s="14"/>
    </row>
    <row r="41506" spans="7:7">
      <c r="G41506" s="14"/>
    </row>
    <row r="41507" spans="7:7">
      <c r="G41507" s="14"/>
    </row>
    <row r="41508" spans="7:7">
      <c r="G41508" s="14"/>
    </row>
    <row r="41509" spans="7:7">
      <c r="G41509" s="14"/>
    </row>
    <row r="41510" spans="7:7">
      <c r="G41510" s="14"/>
    </row>
    <row r="41511" spans="7:7">
      <c r="G41511" s="14"/>
    </row>
    <row r="41512" spans="7:7">
      <c r="G41512" s="14"/>
    </row>
    <row r="41513" spans="7:7">
      <c r="G41513" s="14"/>
    </row>
    <row r="41514" spans="7:7">
      <c r="G41514" s="14"/>
    </row>
    <row r="41515" spans="7:7">
      <c r="G41515" s="14"/>
    </row>
    <row r="41516" spans="7:7">
      <c r="G41516" s="14"/>
    </row>
    <row r="41517" spans="7:7">
      <c r="G41517" s="14"/>
    </row>
    <row r="41518" spans="7:7">
      <c r="G41518" s="14"/>
    </row>
    <row r="41519" spans="7:7">
      <c r="G41519" s="14"/>
    </row>
    <row r="41520" spans="7:7">
      <c r="G41520" s="14"/>
    </row>
    <row r="41521" spans="7:7">
      <c r="G41521" s="14"/>
    </row>
    <row r="41522" spans="7:7">
      <c r="G41522" s="14"/>
    </row>
    <row r="41523" spans="7:7">
      <c r="G41523" s="14"/>
    </row>
    <row r="41524" spans="7:7">
      <c r="G41524" s="14"/>
    </row>
    <row r="41525" spans="7:7">
      <c r="G41525" s="14"/>
    </row>
    <row r="41526" spans="7:7">
      <c r="G41526" s="14"/>
    </row>
    <row r="41527" spans="7:7">
      <c r="G41527" s="14"/>
    </row>
    <row r="41528" spans="7:7">
      <c r="G41528" s="14"/>
    </row>
    <row r="41529" spans="7:7">
      <c r="G41529" s="14"/>
    </row>
    <row r="41530" spans="7:7">
      <c r="G41530" s="14"/>
    </row>
    <row r="41531" spans="7:7">
      <c r="G41531" s="14"/>
    </row>
    <row r="41532" spans="7:7">
      <c r="G41532" s="14"/>
    </row>
    <row r="41533" spans="7:7">
      <c r="G41533" s="14"/>
    </row>
    <row r="41534" spans="7:7">
      <c r="G41534" s="14"/>
    </row>
    <row r="41535" spans="7:7">
      <c r="G41535" s="14"/>
    </row>
    <row r="41536" spans="7:7">
      <c r="G41536" s="14"/>
    </row>
    <row r="41537" spans="7:7">
      <c r="G41537" s="14"/>
    </row>
    <row r="41538" spans="7:7">
      <c r="G41538" s="14"/>
    </row>
    <row r="41539" spans="7:7">
      <c r="G41539" s="14"/>
    </row>
    <row r="41540" spans="7:7">
      <c r="G41540" s="14"/>
    </row>
    <row r="41541" spans="7:7">
      <c r="G41541" s="14"/>
    </row>
    <row r="41542" spans="7:7">
      <c r="G41542" s="14"/>
    </row>
    <row r="41543" spans="7:7">
      <c r="G41543" s="14"/>
    </row>
    <row r="41544" spans="7:7">
      <c r="G41544" s="14"/>
    </row>
    <row r="41545" spans="7:7">
      <c r="G41545" s="14"/>
    </row>
    <row r="41546" spans="7:7">
      <c r="G41546" s="14"/>
    </row>
    <row r="41547" spans="7:7">
      <c r="G41547" s="14"/>
    </row>
    <row r="41548" spans="7:7">
      <c r="G41548" s="14"/>
    </row>
    <row r="41549" spans="7:7">
      <c r="G41549" s="14"/>
    </row>
    <row r="41550" spans="7:7">
      <c r="G41550" s="14"/>
    </row>
    <row r="41551" spans="7:7">
      <c r="G41551" s="14"/>
    </row>
    <row r="41552" spans="7:7">
      <c r="G41552" s="14"/>
    </row>
    <row r="41553" spans="7:7">
      <c r="G41553" s="14"/>
    </row>
    <row r="41554" spans="7:7">
      <c r="G41554" s="14"/>
    </row>
    <row r="41555" spans="7:7">
      <c r="G41555" s="14"/>
    </row>
    <row r="41556" spans="7:7">
      <c r="G41556" s="14"/>
    </row>
    <row r="41557" spans="7:7">
      <c r="G41557" s="14"/>
    </row>
    <row r="41558" spans="7:7">
      <c r="G41558" s="14"/>
    </row>
    <row r="41559" spans="7:7">
      <c r="G41559" s="14"/>
    </row>
    <row r="41560" spans="7:7">
      <c r="G41560" s="14"/>
    </row>
    <row r="41561" spans="7:7">
      <c r="G41561" s="14"/>
    </row>
    <row r="41562" spans="7:7">
      <c r="G41562" s="14"/>
    </row>
    <row r="41563" spans="7:7">
      <c r="G41563" s="14"/>
    </row>
    <row r="41564" spans="7:7">
      <c r="G41564" s="14"/>
    </row>
    <row r="41565" spans="7:7">
      <c r="G41565" s="14"/>
    </row>
    <row r="41566" spans="7:7">
      <c r="G41566" s="14"/>
    </row>
    <row r="41567" spans="7:7">
      <c r="G41567" s="14"/>
    </row>
    <row r="41568" spans="7:7">
      <c r="G41568" s="14"/>
    </row>
    <row r="41569" spans="7:7">
      <c r="G41569" s="14"/>
    </row>
    <row r="41570" spans="7:7">
      <c r="G41570" s="14"/>
    </row>
    <row r="41571" spans="7:7">
      <c r="G41571" s="14"/>
    </row>
    <row r="41572" spans="7:7">
      <c r="G41572" s="14"/>
    </row>
    <row r="41573" spans="7:7">
      <c r="G41573" s="14"/>
    </row>
    <row r="41574" spans="7:7">
      <c r="G41574" s="14"/>
    </row>
    <row r="41575" spans="7:7">
      <c r="G41575" s="14"/>
    </row>
    <row r="41576" spans="7:7">
      <c r="G41576" s="14"/>
    </row>
    <row r="41577" spans="7:7">
      <c r="G41577" s="14"/>
    </row>
    <row r="41578" spans="7:7">
      <c r="G41578" s="14"/>
    </row>
    <row r="41579" spans="7:7">
      <c r="G41579" s="14"/>
    </row>
    <row r="41580" spans="7:7">
      <c r="G41580" s="14"/>
    </row>
    <row r="41581" spans="7:7">
      <c r="G41581" s="14"/>
    </row>
    <row r="41582" spans="7:7">
      <c r="G41582" s="14"/>
    </row>
    <row r="41583" spans="7:7">
      <c r="G41583" s="14"/>
    </row>
    <row r="41584" spans="7:7">
      <c r="G41584" s="14"/>
    </row>
    <row r="41585" spans="7:7">
      <c r="G41585" s="14"/>
    </row>
    <row r="41586" spans="7:7">
      <c r="G41586" s="14"/>
    </row>
    <row r="41587" spans="7:7">
      <c r="G41587" s="14"/>
    </row>
    <row r="41588" spans="7:7">
      <c r="G41588" s="14"/>
    </row>
    <row r="41589" spans="7:7">
      <c r="G41589" s="14"/>
    </row>
    <row r="41590" spans="7:7">
      <c r="G41590" s="14"/>
    </row>
    <row r="41591" spans="7:7">
      <c r="G41591" s="14"/>
    </row>
    <row r="41592" spans="7:7">
      <c r="G41592" s="14"/>
    </row>
    <row r="41593" spans="7:7">
      <c r="G41593" s="14"/>
    </row>
    <row r="41594" spans="7:7">
      <c r="G41594" s="14"/>
    </row>
    <row r="41595" spans="7:7">
      <c r="G41595" s="14"/>
    </row>
    <row r="41596" spans="7:7">
      <c r="G41596" s="14"/>
    </row>
    <row r="41597" spans="7:7">
      <c r="G41597" s="14"/>
    </row>
    <row r="41598" spans="7:7">
      <c r="G41598" s="14"/>
    </row>
    <row r="41599" spans="7:7">
      <c r="G41599" s="14"/>
    </row>
    <row r="41600" spans="7:7">
      <c r="G41600" s="14"/>
    </row>
    <row r="41601" spans="7:7">
      <c r="G41601" s="14"/>
    </row>
    <row r="41602" spans="7:7">
      <c r="G41602" s="14"/>
    </row>
    <row r="41603" spans="7:7">
      <c r="G41603" s="14"/>
    </row>
    <row r="41604" spans="7:7">
      <c r="G41604" s="14"/>
    </row>
    <row r="41605" spans="7:7">
      <c r="G41605" s="14"/>
    </row>
    <row r="41606" spans="7:7">
      <c r="G41606" s="14"/>
    </row>
    <row r="41607" spans="7:7">
      <c r="G41607" s="14"/>
    </row>
    <row r="41608" spans="7:7">
      <c r="G41608" s="14"/>
    </row>
    <row r="41609" spans="7:7">
      <c r="G41609" s="14"/>
    </row>
    <row r="41610" spans="7:7">
      <c r="G41610" s="14"/>
    </row>
    <row r="41611" spans="7:7">
      <c r="G41611" s="14"/>
    </row>
    <row r="41612" spans="7:7">
      <c r="G41612" s="14"/>
    </row>
    <row r="41613" spans="7:7">
      <c r="G41613" s="14"/>
    </row>
    <row r="41614" spans="7:7">
      <c r="G41614" s="14"/>
    </row>
    <row r="41615" spans="7:7">
      <c r="G41615" s="14"/>
    </row>
    <row r="41616" spans="7:7">
      <c r="G41616" s="14"/>
    </row>
    <row r="41617" spans="7:7">
      <c r="G41617" s="14"/>
    </row>
    <row r="41618" spans="7:7">
      <c r="G41618" s="14"/>
    </row>
    <row r="41619" spans="7:7">
      <c r="G41619" s="14"/>
    </row>
    <row r="41620" spans="7:7">
      <c r="G41620" s="14"/>
    </row>
    <row r="41621" spans="7:7">
      <c r="G41621" s="14"/>
    </row>
    <row r="41622" spans="7:7">
      <c r="G41622" s="14"/>
    </row>
    <row r="41623" spans="7:7">
      <c r="G41623" s="14"/>
    </row>
    <row r="41624" spans="7:7">
      <c r="G41624" s="14"/>
    </row>
    <row r="41625" spans="7:7">
      <c r="G41625" s="14"/>
    </row>
    <row r="41626" spans="7:7">
      <c r="G41626" s="14"/>
    </row>
    <row r="41627" spans="7:7">
      <c r="G41627" s="14"/>
    </row>
    <row r="41628" spans="7:7">
      <c r="G41628" s="14"/>
    </row>
    <row r="41629" spans="7:7">
      <c r="G41629" s="14"/>
    </row>
    <row r="41630" spans="7:7">
      <c r="G41630" s="14"/>
    </row>
    <row r="41631" spans="7:7">
      <c r="G41631" s="14"/>
    </row>
    <row r="41632" spans="7:7">
      <c r="G41632" s="14"/>
    </row>
    <row r="41633" spans="7:7">
      <c r="G41633" s="14"/>
    </row>
    <row r="41634" spans="7:7">
      <c r="G41634" s="14"/>
    </row>
    <row r="41635" spans="7:7">
      <c r="G41635" s="14"/>
    </row>
    <row r="41636" spans="7:7">
      <c r="G41636" s="14"/>
    </row>
    <row r="41637" spans="7:7">
      <c r="G41637" s="14"/>
    </row>
    <row r="41638" spans="7:7">
      <c r="G41638" s="14"/>
    </row>
    <row r="41639" spans="7:7">
      <c r="G41639" s="14"/>
    </row>
    <row r="41640" spans="7:7">
      <c r="G41640" s="14"/>
    </row>
    <row r="41641" spans="7:7">
      <c r="G41641" s="14"/>
    </row>
    <row r="41642" spans="7:7">
      <c r="G41642" s="14"/>
    </row>
    <row r="41643" spans="7:7">
      <c r="G41643" s="14"/>
    </row>
    <row r="41644" spans="7:7">
      <c r="G41644" s="14"/>
    </row>
    <row r="41645" spans="7:7">
      <c r="G41645" s="14"/>
    </row>
    <row r="41646" spans="7:7">
      <c r="G41646" s="14"/>
    </row>
    <row r="41647" spans="7:7">
      <c r="G41647" s="14"/>
    </row>
    <row r="41648" spans="7:7">
      <c r="G41648" s="14"/>
    </row>
    <row r="41649" spans="7:7">
      <c r="G41649" s="14"/>
    </row>
    <row r="41650" spans="7:7">
      <c r="G41650" s="14"/>
    </row>
    <row r="41651" spans="7:7">
      <c r="G41651" s="14"/>
    </row>
    <row r="41652" spans="7:7">
      <c r="G41652" s="14"/>
    </row>
    <row r="41653" spans="7:7">
      <c r="G41653" s="14"/>
    </row>
    <row r="41654" spans="7:7">
      <c r="G41654" s="14"/>
    </row>
    <row r="41655" spans="7:7">
      <c r="G41655" s="14"/>
    </row>
    <row r="41656" spans="7:7">
      <c r="G41656" s="14"/>
    </row>
    <row r="41657" spans="7:7">
      <c r="G41657" s="14"/>
    </row>
    <row r="41658" spans="7:7">
      <c r="G41658" s="14"/>
    </row>
    <row r="41659" spans="7:7">
      <c r="G41659" s="14"/>
    </row>
    <row r="41660" spans="7:7">
      <c r="G41660" s="14"/>
    </row>
    <row r="41661" spans="7:7">
      <c r="G41661" s="14"/>
    </row>
    <row r="41662" spans="7:7">
      <c r="G41662" s="14"/>
    </row>
    <row r="41663" spans="7:7">
      <c r="G41663" s="14"/>
    </row>
    <row r="41664" spans="7:7">
      <c r="G41664" s="14"/>
    </row>
    <row r="41665" spans="7:7">
      <c r="G41665" s="14"/>
    </row>
    <row r="41666" spans="7:7">
      <c r="G41666" s="14"/>
    </row>
    <row r="41667" spans="7:7">
      <c r="G41667" s="14"/>
    </row>
    <row r="41668" spans="7:7">
      <c r="G41668" s="14"/>
    </row>
    <row r="41669" spans="7:7">
      <c r="G41669" s="14"/>
    </row>
    <row r="41670" spans="7:7">
      <c r="G41670" s="14"/>
    </row>
    <row r="41671" spans="7:7">
      <c r="G41671" s="14"/>
    </row>
    <row r="41672" spans="7:7">
      <c r="G41672" s="14"/>
    </row>
    <row r="41673" spans="7:7">
      <c r="G41673" s="14"/>
    </row>
    <row r="41674" spans="7:7">
      <c r="G41674" s="14"/>
    </row>
    <row r="41675" spans="7:7">
      <c r="G41675" s="14"/>
    </row>
    <row r="41676" spans="7:7">
      <c r="G41676" s="14"/>
    </row>
    <row r="41677" spans="7:7">
      <c r="G41677" s="14"/>
    </row>
    <row r="41678" spans="7:7">
      <c r="G41678" s="14"/>
    </row>
    <row r="41679" spans="7:7">
      <c r="G41679" s="14"/>
    </row>
    <row r="41680" spans="7:7">
      <c r="G41680" s="14"/>
    </row>
    <row r="41681" spans="7:7">
      <c r="G41681" s="14"/>
    </row>
    <row r="41682" spans="7:7">
      <c r="G41682" s="14"/>
    </row>
    <row r="41683" spans="7:7">
      <c r="G41683" s="14"/>
    </row>
    <row r="41684" spans="7:7">
      <c r="G41684" s="14"/>
    </row>
    <row r="41685" spans="7:7">
      <c r="G41685" s="14"/>
    </row>
    <row r="41686" spans="7:7">
      <c r="G41686" s="14"/>
    </row>
    <row r="41687" spans="7:7">
      <c r="G41687" s="14"/>
    </row>
    <row r="41688" spans="7:7">
      <c r="G41688" s="14"/>
    </row>
    <row r="41689" spans="7:7">
      <c r="G41689" s="14"/>
    </row>
    <row r="41690" spans="7:7">
      <c r="G41690" s="14"/>
    </row>
    <row r="41691" spans="7:7">
      <c r="G41691" s="14"/>
    </row>
    <row r="41692" spans="7:7">
      <c r="G41692" s="14"/>
    </row>
    <row r="41693" spans="7:7">
      <c r="G41693" s="14"/>
    </row>
    <row r="41694" spans="7:7">
      <c r="G41694" s="14"/>
    </row>
    <row r="41695" spans="7:7">
      <c r="G41695" s="14"/>
    </row>
    <row r="41696" spans="7:7">
      <c r="G41696" s="14"/>
    </row>
    <row r="41697" spans="7:7">
      <c r="G41697" s="14"/>
    </row>
    <row r="41698" spans="7:7">
      <c r="G41698" s="14"/>
    </row>
    <row r="41699" spans="7:7">
      <c r="G41699" s="14"/>
    </row>
    <row r="41700" spans="7:7">
      <c r="G41700" s="14"/>
    </row>
    <row r="41701" spans="7:7">
      <c r="G41701" s="14"/>
    </row>
    <row r="41702" spans="7:7">
      <c r="G41702" s="14"/>
    </row>
    <row r="41703" spans="7:7">
      <c r="G41703" s="14"/>
    </row>
    <row r="41704" spans="7:7">
      <c r="G41704" s="14"/>
    </row>
    <row r="41705" spans="7:7">
      <c r="G41705" s="14"/>
    </row>
    <row r="41706" spans="7:7">
      <c r="G41706" s="14"/>
    </row>
    <row r="41707" spans="7:7">
      <c r="G41707" s="14"/>
    </row>
    <row r="41708" spans="7:7">
      <c r="G41708" s="14"/>
    </row>
    <row r="41709" spans="7:7">
      <c r="G41709" s="14"/>
    </row>
    <row r="41710" spans="7:7">
      <c r="G41710" s="14"/>
    </row>
    <row r="41711" spans="7:7">
      <c r="G41711" s="14"/>
    </row>
    <row r="41712" spans="7:7">
      <c r="G41712" s="14"/>
    </row>
    <row r="41713" spans="7:7">
      <c r="G41713" s="14"/>
    </row>
    <row r="41714" spans="7:7">
      <c r="G41714" s="14"/>
    </row>
    <row r="41715" spans="7:7">
      <c r="G41715" s="14"/>
    </row>
    <row r="41716" spans="7:7">
      <c r="G41716" s="14"/>
    </row>
    <row r="41717" spans="7:7">
      <c r="G41717" s="14"/>
    </row>
    <row r="41718" spans="7:7">
      <c r="G41718" s="14"/>
    </row>
    <row r="41719" spans="7:7">
      <c r="G41719" s="14"/>
    </row>
    <row r="41720" spans="7:7">
      <c r="G41720" s="14"/>
    </row>
    <row r="41721" spans="7:7">
      <c r="G41721" s="14"/>
    </row>
    <row r="41722" spans="7:7">
      <c r="G41722" s="14"/>
    </row>
    <row r="41723" spans="7:7">
      <c r="G41723" s="14"/>
    </row>
    <row r="41724" spans="7:7">
      <c r="G41724" s="14"/>
    </row>
    <row r="41725" spans="7:7">
      <c r="G41725" s="14"/>
    </row>
    <row r="41726" spans="7:7">
      <c r="G41726" s="14"/>
    </row>
    <row r="41727" spans="7:7">
      <c r="G41727" s="14"/>
    </row>
    <row r="41728" spans="7:7">
      <c r="G41728" s="14"/>
    </row>
    <row r="41729" spans="7:7">
      <c r="G41729" s="14"/>
    </row>
    <row r="41730" spans="7:7">
      <c r="G41730" s="14"/>
    </row>
    <row r="41731" spans="7:7">
      <c r="G41731" s="14"/>
    </row>
    <row r="41732" spans="7:7">
      <c r="G41732" s="14"/>
    </row>
    <row r="41733" spans="7:7">
      <c r="G41733" s="14"/>
    </row>
    <row r="41734" spans="7:7">
      <c r="G41734" s="14"/>
    </row>
    <row r="41735" spans="7:7">
      <c r="G41735" s="14"/>
    </row>
    <row r="41736" spans="7:7">
      <c r="G41736" s="14"/>
    </row>
    <row r="41737" spans="7:7">
      <c r="G41737" s="14"/>
    </row>
    <row r="41738" spans="7:7">
      <c r="G41738" s="14"/>
    </row>
    <row r="41739" spans="7:7">
      <c r="G41739" s="14"/>
    </row>
    <row r="41740" spans="7:7">
      <c r="G41740" s="14"/>
    </row>
    <row r="41741" spans="7:7">
      <c r="G41741" s="14"/>
    </row>
    <row r="41742" spans="7:7">
      <c r="G41742" s="14"/>
    </row>
    <row r="41743" spans="7:7">
      <c r="G41743" s="14"/>
    </row>
    <row r="41744" spans="7:7">
      <c r="G41744" s="14"/>
    </row>
    <row r="41745" spans="7:7">
      <c r="G41745" s="14"/>
    </row>
    <row r="41746" spans="7:7">
      <c r="G41746" s="14"/>
    </row>
    <row r="41747" spans="7:7">
      <c r="G41747" s="14"/>
    </row>
    <row r="41748" spans="7:7">
      <c r="G41748" s="14"/>
    </row>
    <row r="41749" spans="7:7">
      <c r="G41749" s="14"/>
    </row>
    <row r="41750" spans="7:7">
      <c r="G41750" s="14"/>
    </row>
    <row r="41751" spans="7:7">
      <c r="G41751" s="14"/>
    </row>
    <row r="41752" spans="7:7">
      <c r="G41752" s="14"/>
    </row>
    <row r="41753" spans="7:7">
      <c r="G41753" s="14"/>
    </row>
    <row r="41754" spans="7:7">
      <c r="G41754" s="14"/>
    </row>
    <row r="41755" spans="7:7">
      <c r="G41755" s="14"/>
    </row>
    <row r="41756" spans="7:7">
      <c r="G41756" s="14"/>
    </row>
    <row r="41757" spans="7:7">
      <c r="G41757" s="14"/>
    </row>
    <row r="41758" spans="7:7">
      <c r="G41758" s="14"/>
    </row>
    <row r="41759" spans="7:7">
      <c r="G41759" s="14"/>
    </row>
    <row r="41760" spans="7:7">
      <c r="G41760" s="14"/>
    </row>
    <row r="41761" spans="7:7">
      <c r="G41761" s="14"/>
    </row>
    <row r="41762" spans="7:7">
      <c r="G41762" s="14"/>
    </row>
    <row r="41763" spans="7:7">
      <c r="G41763" s="14"/>
    </row>
    <row r="41764" spans="7:7">
      <c r="G41764" s="14"/>
    </row>
    <row r="41765" spans="7:7">
      <c r="G41765" s="14"/>
    </row>
    <row r="41766" spans="7:7">
      <c r="G41766" s="14"/>
    </row>
    <row r="41767" spans="7:7">
      <c r="G41767" s="14"/>
    </row>
    <row r="41768" spans="7:7">
      <c r="G41768" s="14"/>
    </row>
    <row r="41769" spans="7:7">
      <c r="G41769" s="14"/>
    </row>
    <row r="41770" spans="7:7">
      <c r="G41770" s="14"/>
    </row>
    <row r="41771" spans="7:7">
      <c r="G41771" s="14"/>
    </row>
    <row r="41772" spans="7:7">
      <c r="G41772" s="14"/>
    </row>
    <row r="41773" spans="7:7">
      <c r="G41773" s="14"/>
    </row>
    <row r="41774" spans="7:7">
      <c r="G41774" s="14"/>
    </row>
    <row r="41775" spans="7:7">
      <c r="G41775" s="14"/>
    </row>
    <row r="41776" spans="7:7">
      <c r="G41776" s="14"/>
    </row>
    <row r="41777" spans="7:7">
      <c r="G41777" s="14"/>
    </row>
    <row r="41778" spans="7:7">
      <c r="G41778" s="14"/>
    </row>
    <row r="41779" spans="7:7">
      <c r="G41779" s="14"/>
    </row>
    <row r="41780" spans="7:7">
      <c r="G41780" s="14"/>
    </row>
    <row r="41781" spans="7:7">
      <c r="G41781" s="14"/>
    </row>
    <row r="41782" spans="7:7">
      <c r="G41782" s="14"/>
    </row>
    <row r="41783" spans="7:7">
      <c r="G41783" s="14"/>
    </row>
    <row r="41784" spans="7:7">
      <c r="G41784" s="14"/>
    </row>
    <row r="41785" spans="7:7">
      <c r="G41785" s="14"/>
    </row>
    <row r="41786" spans="7:7">
      <c r="G41786" s="14"/>
    </row>
    <row r="41787" spans="7:7">
      <c r="G41787" s="14"/>
    </row>
    <row r="41788" spans="7:7">
      <c r="G41788" s="14"/>
    </row>
    <row r="41789" spans="7:7">
      <c r="G41789" s="14"/>
    </row>
    <row r="41790" spans="7:7">
      <c r="G41790" s="14"/>
    </row>
    <row r="41791" spans="7:7">
      <c r="G41791" s="14"/>
    </row>
    <row r="41792" spans="7:7">
      <c r="G41792" s="14"/>
    </row>
    <row r="41793" spans="7:7">
      <c r="G41793" s="14"/>
    </row>
    <row r="41794" spans="7:7">
      <c r="G41794" s="14"/>
    </row>
    <row r="41795" spans="7:7">
      <c r="G41795" s="14"/>
    </row>
    <row r="41796" spans="7:7">
      <c r="G41796" s="14"/>
    </row>
    <row r="41797" spans="7:7">
      <c r="G41797" s="14"/>
    </row>
    <row r="41798" spans="7:7">
      <c r="G41798" s="14"/>
    </row>
    <row r="41799" spans="7:7">
      <c r="G41799" s="14"/>
    </row>
    <row r="41800" spans="7:7">
      <c r="G41800" s="14"/>
    </row>
    <row r="41801" spans="7:7">
      <c r="G41801" s="14"/>
    </row>
    <row r="41802" spans="7:7">
      <c r="G41802" s="14"/>
    </row>
    <row r="41803" spans="7:7">
      <c r="G41803" s="14"/>
    </row>
    <row r="41804" spans="7:7">
      <c r="G41804" s="14"/>
    </row>
    <row r="41805" spans="7:7">
      <c r="G41805" s="14"/>
    </row>
    <row r="41806" spans="7:7">
      <c r="G41806" s="14"/>
    </row>
    <row r="41807" spans="7:7">
      <c r="G41807" s="14"/>
    </row>
    <row r="41808" spans="7:7">
      <c r="G41808" s="14"/>
    </row>
    <row r="41809" spans="7:7">
      <c r="G41809" s="14"/>
    </row>
    <row r="41810" spans="7:7">
      <c r="G41810" s="14"/>
    </row>
    <row r="41811" spans="7:7">
      <c r="G41811" s="14"/>
    </row>
    <row r="41812" spans="7:7">
      <c r="G41812" s="14"/>
    </row>
    <row r="41813" spans="7:7">
      <c r="G41813" s="14"/>
    </row>
    <row r="41814" spans="7:7">
      <c r="G41814" s="14"/>
    </row>
    <row r="41815" spans="7:7">
      <c r="G41815" s="14"/>
    </row>
    <row r="41816" spans="7:7">
      <c r="G41816" s="14"/>
    </row>
    <row r="41817" spans="7:7">
      <c r="G41817" s="14"/>
    </row>
    <row r="41818" spans="7:7">
      <c r="G41818" s="14"/>
    </row>
    <row r="41819" spans="7:7">
      <c r="G41819" s="14"/>
    </row>
    <row r="41820" spans="7:7">
      <c r="G41820" s="14"/>
    </row>
    <row r="41821" spans="7:7">
      <c r="G41821" s="14"/>
    </row>
    <row r="41822" spans="7:7">
      <c r="G41822" s="14"/>
    </row>
    <row r="41823" spans="7:7">
      <c r="G41823" s="14"/>
    </row>
    <row r="41824" spans="7:7">
      <c r="G41824" s="14"/>
    </row>
    <row r="41825" spans="7:7">
      <c r="G41825" s="14"/>
    </row>
    <row r="41826" spans="7:7">
      <c r="G41826" s="14"/>
    </row>
    <row r="41827" spans="7:7">
      <c r="G41827" s="14"/>
    </row>
    <row r="41828" spans="7:7">
      <c r="G41828" s="14"/>
    </row>
    <row r="41829" spans="7:7">
      <c r="G41829" s="14"/>
    </row>
    <row r="41830" spans="7:7">
      <c r="G41830" s="14"/>
    </row>
    <row r="41831" spans="7:7">
      <c r="G41831" s="14"/>
    </row>
    <row r="41832" spans="7:7">
      <c r="G41832" s="14"/>
    </row>
    <row r="41833" spans="7:7">
      <c r="G41833" s="14"/>
    </row>
    <row r="41834" spans="7:7">
      <c r="G41834" s="14"/>
    </row>
    <row r="41835" spans="7:7">
      <c r="G41835" s="14"/>
    </row>
    <row r="41836" spans="7:7">
      <c r="G41836" s="14"/>
    </row>
    <row r="41837" spans="7:7">
      <c r="G41837" s="14"/>
    </row>
    <row r="41838" spans="7:7">
      <c r="G41838" s="14"/>
    </row>
    <row r="41839" spans="7:7">
      <c r="G41839" s="14"/>
    </row>
    <row r="41840" spans="7:7">
      <c r="G41840" s="14"/>
    </row>
    <row r="41841" spans="7:7">
      <c r="G41841" s="14"/>
    </row>
    <row r="41842" spans="7:7">
      <c r="G41842" s="14"/>
    </row>
    <row r="41843" spans="7:7">
      <c r="G41843" s="14"/>
    </row>
    <row r="41844" spans="7:7">
      <c r="G41844" s="14"/>
    </row>
    <row r="41845" spans="7:7">
      <c r="G41845" s="14"/>
    </row>
    <row r="41846" spans="7:7">
      <c r="G41846" s="14"/>
    </row>
    <row r="41847" spans="7:7">
      <c r="G41847" s="14"/>
    </row>
    <row r="41848" spans="7:7">
      <c r="G41848" s="14"/>
    </row>
    <row r="41849" spans="7:7">
      <c r="G41849" s="14"/>
    </row>
    <row r="41850" spans="7:7">
      <c r="G41850" s="14"/>
    </row>
    <row r="41851" spans="7:7">
      <c r="G41851" s="14"/>
    </row>
    <row r="41852" spans="7:7">
      <c r="G41852" s="14"/>
    </row>
    <row r="41853" spans="7:7">
      <c r="G41853" s="14"/>
    </row>
    <row r="41854" spans="7:7">
      <c r="G41854" s="14"/>
    </row>
    <row r="41855" spans="7:7">
      <c r="G41855" s="14"/>
    </row>
    <row r="41856" spans="7:7">
      <c r="G41856" s="14"/>
    </row>
    <row r="41857" spans="7:7">
      <c r="G41857" s="14"/>
    </row>
    <row r="41858" spans="7:7">
      <c r="G41858" s="14"/>
    </row>
    <row r="41859" spans="7:7">
      <c r="G41859" s="14"/>
    </row>
    <row r="41860" spans="7:7">
      <c r="G41860" s="14"/>
    </row>
    <row r="41861" spans="7:7">
      <c r="G41861" s="14"/>
    </row>
    <row r="41862" spans="7:7">
      <c r="G41862" s="14"/>
    </row>
    <row r="41863" spans="7:7">
      <c r="G41863" s="14"/>
    </row>
    <row r="41864" spans="7:7">
      <c r="G41864" s="14"/>
    </row>
    <row r="41865" spans="7:7">
      <c r="G41865" s="14"/>
    </row>
    <row r="41866" spans="7:7">
      <c r="G41866" s="14"/>
    </row>
    <row r="41867" spans="7:7">
      <c r="G41867" s="14"/>
    </row>
    <row r="41868" spans="7:7">
      <c r="G41868" s="14"/>
    </row>
    <row r="41869" spans="7:7">
      <c r="G41869" s="14"/>
    </row>
    <row r="41870" spans="7:7">
      <c r="G41870" s="14"/>
    </row>
    <row r="41871" spans="7:7">
      <c r="G41871" s="14"/>
    </row>
    <row r="41872" spans="7:7">
      <c r="G41872" s="14"/>
    </row>
    <row r="41873" spans="7:7">
      <c r="G41873" s="14"/>
    </row>
    <row r="41874" spans="7:7">
      <c r="G41874" s="14"/>
    </row>
    <row r="41875" spans="7:7">
      <c r="G41875" s="14"/>
    </row>
    <row r="41876" spans="7:7">
      <c r="G41876" s="14"/>
    </row>
    <row r="41877" spans="7:7">
      <c r="G41877" s="14"/>
    </row>
    <row r="41878" spans="7:7">
      <c r="G41878" s="14"/>
    </row>
    <row r="41879" spans="7:7">
      <c r="G41879" s="14"/>
    </row>
    <row r="41880" spans="7:7">
      <c r="G41880" s="14"/>
    </row>
    <row r="41881" spans="7:7">
      <c r="G41881" s="14"/>
    </row>
    <row r="41882" spans="7:7">
      <c r="G41882" s="14"/>
    </row>
    <row r="41883" spans="7:7">
      <c r="G41883" s="14"/>
    </row>
    <row r="41884" spans="7:7">
      <c r="G41884" s="14"/>
    </row>
    <row r="41885" spans="7:7">
      <c r="G41885" s="14"/>
    </row>
    <row r="41886" spans="7:7">
      <c r="G41886" s="14"/>
    </row>
    <row r="41887" spans="7:7">
      <c r="G41887" s="14"/>
    </row>
    <row r="41888" spans="7:7">
      <c r="G41888" s="14"/>
    </row>
    <row r="41889" spans="7:7">
      <c r="G41889" s="14"/>
    </row>
    <row r="41890" spans="7:7">
      <c r="G41890" s="14"/>
    </row>
    <row r="41891" spans="7:7">
      <c r="G41891" s="14"/>
    </row>
    <row r="41892" spans="7:7">
      <c r="G41892" s="14"/>
    </row>
    <row r="41893" spans="7:7">
      <c r="G41893" s="14"/>
    </row>
    <row r="41894" spans="7:7">
      <c r="G41894" s="14"/>
    </row>
    <row r="41895" spans="7:7">
      <c r="G41895" s="14"/>
    </row>
    <row r="41896" spans="7:7">
      <c r="G41896" s="14"/>
    </row>
    <row r="41897" spans="7:7">
      <c r="G41897" s="14"/>
    </row>
    <row r="41898" spans="7:7">
      <c r="G41898" s="14"/>
    </row>
    <row r="41899" spans="7:7">
      <c r="G41899" s="14"/>
    </row>
    <row r="41900" spans="7:7">
      <c r="G41900" s="14"/>
    </row>
    <row r="41901" spans="7:7">
      <c r="G41901" s="14"/>
    </row>
    <row r="41902" spans="7:7">
      <c r="G41902" s="14"/>
    </row>
    <row r="41903" spans="7:7">
      <c r="G41903" s="14"/>
    </row>
    <row r="41904" spans="7:7">
      <c r="G41904" s="14"/>
    </row>
    <row r="41905" spans="7:7">
      <c r="G41905" s="14"/>
    </row>
    <row r="41906" spans="7:7">
      <c r="G41906" s="14"/>
    </row>
    <row r="41907" spans="7:7">
      <c r="G41907" s="14"/>
    </row>
    <row r="41908" spans="7:7">
      <c r="G41908" s="14"/>
    </row>
    <row r="41909" spans="7:7">
      <c r="G41909" s="14"/>
    </row>
    <row r="41910" spans="7:7">
      <c r="G41910" s="14"/>
    </row>
    <row r="41911" spans="7:7">
      <c r="G41911" s="14"/>
    </row>
    <row r="41912" spans="7:7">
      <c r="G41912" s="14"/>
    </row>
    <row r="41913" spans="7:7">
      <c r="G41913" s="14"/>
    </row>
    <row r="41914" spans="7:7">
      <c r="G41914" s="14"/>
    </row>
    <row r="41915" spans="7:7">
      <c r="G41915" s="14"/>
    </row>
    <row r="41916" spans="7:7">
      <c r="G41916" s="14"/>
    </row>
    <row r="41917" spans="7:7">
      <c r="G41917" s="14"/>
    </row>
    <row r="41918" spans="7:7">
      <c r="G41918" s="14"/>
    </row>
    <row r="41919" spans="7:7">
      <c r="G41919" s="14"/>
    </row>
    <row r="41920" spans="7:7">
      <c r="G41920" s="14"/>
    </row>
    <row r="41921" spans="7:7">
      <c r="G41921" s="14"/>
    </row>
    <row r="41922" spans="7:7">
      <c r="G41922" s="14"/>
    </row>
    <row r="41923" spans="7:7">
      <c r="G41923" s="14"/>
    </row>
    <row r="41924" spans="7:7">
      <c r="G41924" s="14"/>
    </row>
    <row r="41925" spans="7:7">
      <c r="G41925" s="14"/>
    </row>
    <row r="41926" spans="7:7">
      <c r="G41926" s="14"/>
    </row>
    <row r="41927" spans="7:7">
      <c r="G41927" s="14"/>
    </row>
    <row r="41928" spans="7:7">
      <c r="G41928" s="14"/>
    </row>
    <row r="41929" spans="7:7">
      <c r="G41929" s="14"/>
    </row>
    <row r="41930" spans="7:7">
      <c r="G41930" s="14"/>
    </row>
    <row r="41931" spans="7:7">
      <c r="G41931" s="14"/>
    </row>
    <row r="41932" spans="7:7">
      <c r="G41932" s="14"/>
    </row>
    <row r="41933" spans="7:7">
      <c r="G41933" s="14"/>
    </row>
    <row r="41934" spans="7:7">
      <c r="G41934" s="14"/>
    </row>
    <row r="41935" spans="7:7">
      <c r="G41935" s="14"/>
    </row>
    <row r="41936" spans="7:7">
      <c r="G41936" s="14"/>
    </row>
    <row r="41937" spans="7:7">
      <c r="G41937" s="14"/>
    </row>
    <row r="41938" spans="7:7">
      <c r="G41938" s="14"/>
    </row>
    <row r="41939" spans="7:7">
      <c r="G41939" s="14"/>
    </row>
    <row r="41940" spans="7:7">
      <c r="G41940" s="14"/>
    </row>
    <row r="41941" spans="7:7">
      <c r="G41941" s="14"/>
    </row>
    <row r="41942" spans="7:7">
      <c r="G41942" s="14"/>
    </row>
    <row r="41943" spans="7:7">
      <c r="G41943" s="14"/>
    </row>
    <row r="41944" spans="7:7">
      <c r="G41944" s="14"/>
    </row>
    <row r="41945" spans="7:7">
      <c r="G41945" s="14"/>
    </row>
    <row r="41946" spans="7:7">
      <c r="G41946" s="14"/>
    </row>
    <row r="41947" spans="7:7">
      <c r="G41947" s="14"/>
    </row>
    <row r="41948" spans="7:7">
      <c r="G41948" s="14"/>
    </row>
    <row r="41949" spans="7:7">
      <c r="G41949" s="14"/>
    </row>
    <row r="41950" spans="7:7">
      <c r="G41950" s="14"/>
    </row>
    <row r="41951" spans="7:7">
      <c r="G41951" s="14"/>
    </row>
    <row r="41952" spans="7:7">
      <c r="G41952" s="14"/>
    </row>
    <row r="41953" spans="7:7">
      <c r="G41953" s="14"/>
    </row>
    <row r="41954" spans="7:7">
      <c r="G41954" s="14"/>
    </row>
    <row r="41955" spans="7:7">
      <c r="G41955" s="14"/>
    </row>
    <row r="41956" spans="7:7">
      <c r="G41956" s="14"/>
    </row>
    <row r="41957" spans="7:7">
      <c r="G41957" s="14"/>
    </row>
    <row r="41958" spans="7:7">
      <c r="G41958" s="14"/>
    </row>
    <row r="41959" spans="7:7">
      <c r="G41959" s="14"/>
    </row>
    <row r="41960" spans="7:7">
      <c r="G41960" s="14"/>
    </row>
    <row r="41961" spans="7:7">
      <c r="G41961" s="14"/>
    </row>
    <row r="41962" spans="7:7">
      <c r="G41962" s="14"/>
    </row>
    <row r="41963" spans="7:7">
      <c r="G41963" s="14"/>
    </row>
    <row r="41964" spans="7:7">
      <c r="G41964" s="14"/>
    </row>
    <row r="41965" spans="7:7">
      <c r="G41965" s="14"/>
    </row>
    <row r="41966" spans="7:7">
      <c r="G41966" s="14"/>
    </row>
    <row r="41967" spans="7:7">
      <c r="G41967" s="14"/>
    </row>
    <row r="41968" spans="7:7">
      <c r="G41968" s="14"/>
    </row>
    <row r="41969" spans="7:7">
      <c r="G41969" s="14"/>
    </row>
    <row r="41970" spans="7:7">
      <c r="G41970" s="14"/>
    </row>
    <row r="41971" spans="7:7">
      <c r="G41971" s="14"/>
    </row>
    <row r="41972" spans="7:7">
      <c r="G41972" s="14"/>
    </row>
    <row r="41973" spans="7:7">
      <c r="G41973" s="14"/>
    </row>
    <row r="41974" spans="7:7">
      <c r="G41974" s="14"/>
    </row>
    <row r="41975" spans="7:7">
      <c r="G41975" s="14"/>
    </row>
    <row r="41976" spans="7:7">
      <c r="G41976" s="14"/>
    </row>
    <row r="41977" spans="7:7">
      <c r="G41977" s="14"/>
    </row>
    <row r="41978" spans="7:7">
      <c r="G41978" s="14"/>
    </row>
    <row r="41979" spans="7:7">
      <c r="G41979" s="14"/>
    </row>
    <row r="41980" spans="7:7">
      <c r="G41980" s="14"/>
    </row>
    <row r="41981" spans="7:7">
      <c r="G41981" s="14"/>
    </row>
    <row r="41982" spans="7:7">
      <c r="G41982" s="14"/>
    </row>
    <row r="41983" spans="7:7">
      <c r="G41983" s="14"/>
    </row>
    <row r="41984" spans="7:7">
      <c r="G41984" s="14"/>
    </row>
    <row r="41985" spans="7:7">
      <c r="G41985" s="14"/>
    </row>
    <row r="41986" spans="7:7">
      <c r="G41986" s="14"/>
    </row>
    <row r="41987" spans="7:7">
      <c r="G41987" s="14"/>
    </row>
    <row r="41988" spans="7:7">
      <c r="G41988" s="14"/>
    </row>
    <row r="41989" spans="7:7">
      <c r="G41989" s="14"/>
    </row>
    <row r="41990" spans="7:7">
      <c r="G41990" s="14"/>
    </row>
    <row r="41991" spans="7:7">
      <c r="G41991" s="14"/>
    </row>
    <row r="41992" spans="7:7">
      <c r="G41992" s="14"/>
    </row>
    <row r="41993" spans="7:7">
      <c r="G41993" s="14"/>
    </row>
    <row r="41994" spans="7:7">
      <c r="G41994" s="14"/>
    </row>
    <row r="41995" spans="7:7">
      <c r="G41995" s="14"/>
    </row>
    <row r="41996" spans="7:7">
      <c r="G41996" s="14"/>
    </row>
    <row r="41997" spans="7:7">
      <c r="G41997" s="14"/>
    </row>
    <row r="41998" spans="7:7">
      <c r="G41998" s="14"/>
    </row>
    <row r="41999" spans="7:7">
      <c r="G41999" s="14"/>
    </row>
    <row r="42000" spans="7:7">
      <c r="G42000" s="14"/>
    </row>
    <row r="42001" spans="7:7">
      <c r="G42001" s="14"/>
    </row>
    <row r="42002" spans="7:7">
      <c r="G42002" s="14"/>
    </row>
    <row r="42003" spans="7:7">
      <c r="G42003" s="14"/>
    </row>
    <row r="42004" spans="7:7">
      <c r="G42004" s="14"/>
    </row>
    <row r="42005" spans="7:7">
      <c r="G42005" s="14"/>
    </row>
    <row r="42006" spans="7:7">
      <c r="G42006" s="14"/>
    </row>
    <row r="42007" spans="7:7">
      <c r="G42007" s="14"/>
    </row>
    <row r="42008" spans="7:7">
      <c r="G42008" s="14"/>
    </row>
    <row r="42009" spans="7:7">
      <c r="G42009" s="14"/>
    </row>
    <row r="42010" spans="7:7">
      <c r="G42010" s="14"/>
    </row>
    <row r="42011" spans="7:7">
      <c r="G42011" s="14"/>
    </row>
    <row r="42012" spans="7:7">
      <c r="G42012" s="14"/>
    </row>
    <row r="42013" spans="7:7">
      <c r="G42013" s="14"/>
    </row>
    <row r="42014" spans="7:7">
      <c r="G42014" s="14"/>
    </row>
    <row r="42015" spans="7:7">
      <c r="G42015" s="14"/>
    </row>
    <row r="42016" spans="7:7">
      <c r="G42016" s="14"/>
    </row>
    <row r="42017" spans="7:7">
      <c r="G42017" s="14"/>
    </row>
    <row r="42018" spans="7:7">
      <c r="G42018" s="14"/>
    </row>
    <row r="42019" spans="7:7">
      <c r="G42019" s="14"/>
    </row>
    <row r="42020" spans="7:7">
      <c r="G42020" s="14"/>
    </row>
    <row r="42021" spans="7:7">
      <c r="G42021" s="14"/>
    </row>
    <row r="42022" spans="7:7">
      <c r="G42022" s="14"/>
    </row>
    <row r="42023" spans="7:7">
      <c r="G42023" s="14"/>
    </row>
    <row r="42024" spans="7:7">
      <c r="G42024" s="14"/>
    </row>
    <row r="42025" spans="7:7">
      <c r="G42025" s="14"/>
    </row>
    <row r="42026" spans="7:7">
      <c r="G42026" s="14"/>
    </row>
    <row r="42027" spans="7:7">
      <c r="G42027" s="14"/>
    </row>
    <row r="42028" spans="7:7">
      <c r="G42028" s="14"/>
    </row>
    <row r="42029" spans="7:7">
      <c r="G42029" s="14"/>
    </row>
    <row r="42030" spans="7:7">
      <c r="G42030" s="14"/>
    </row>
    <row r="42031" spans="7:7">
      <c r="G42031" s="14"/>
    </row>
    <row r="42032" spans="7:7">
      <c r="G42032" s="14"/>
    </row>
    <row r="42033" spans="7:7">
      <c r="G42033" s="14"/>
    </row>
    <row r="42034" spans="7:7">
      <c r="G42034" s="14"/>
    </row>
    <row r="42035" spans="7:7">
      <c r="G42035" s="14"/>
    </row>
    <row r="42036" spans="7:7">
      <c r="G42036" s="14"/>
    </row>
    <row r="42037" spans="7:7">
      <c r="G42037" s="14"/>
    </row>
    <row r="42038" spans="7:7">
      <c r="G42038" s="14"/>
    </row>
    <row r="42039" spans="7:7">
      <c r="G42039" s="14"/>
    </row>
    <row r="42040" spans="7:7">
      <c r="G42040" s="14"/>
    </row>
    <row r="42041" spans="7:7">
      <c r="G42041" s="14"/>
    </row>
    <row r="42042" spans="7:7">
      <c r="G42042" s="14"/>
    </row>
    <row r="42043" spans="7:7">
      <c r="G42043" s="14"/>
    </row>
    <row r="42044" spans="7:7">
      <c r="G42044" s="14"/>
    </row>
    <row r="42045" spans="7:7">
      <c r="G42045" s="14"/>
    </row>
    <row r="42046" spans="7:7">
      <c r="G42046" s="14"/>
    </row>
    <row r="42047" spans="7:7">
      <c r="G42047" s="14"/>
    </row>
    <row r="42048" spans="7:7">
      <c r="G42048" s="14"/>
    </row>
    <row r="42049" spans="7:7">
      <c r="G42049" s="14"/>
    </row>
    <row r="42050" spans="7:7">
      <c r="G42050" s="14"/>
    </row>
    <row r="42051" spans="7:7">
      <c r="G42051" s="14"/>
    </row>
    <row r="42052" spans="7:7">
      <c r="G42052" s="14"/>
    </row>
    <row r="42053" spans="7:7">
      <c r="G42053" s="14"/>
    </row>
    <row r="42054" spans="7:7">
      <c r="G42054" s="14"/>
    </row>
    <row r="42055" spans="7:7">
      <c r="G42055" s="14"/>
    </row>
    <row r="42056" spans="7:7">
      <c r="G42056" s="14"/>
    </row>
    <row r="42057" spans="7:7">
      <c r="G42057" s="14"/>
    </row>
    <row r="42058" spans="7:7">
      <c r="G42058" s="14"/>
    </row>
    <row r="42059" spans="7:7">
      <c r="G42059" s="14"/>
    </row>
    <row r="42060" spans="7:7">
      <c r="G42060" s="14"/>
    </row>
    <row r="42061" spans="7:7">
      <c r="G42061" s="14"/>
    </row>
    <row r="42062" spans="7:7">
      <c r="G42062" s="14"/>
    </row>
    <row r="42063" spans="7:7">
      <c r="G42063" s="14"/>
    </row>
    <row r="42064" spans="7:7">
      <c r="G42064" s="14"/>
    </row>
    <row r="42065" spans="7:7">
      <c r="G42065" s="14"/>
    </row>
    <row r="42066" spans="7:7">
      <c r="G42066" s="14"/>
    </row>
    <row r="42067" spans="7:7">
      <c r="G42067" s="14"/>
    </row>
    <row r="42068" spans="7:7">
      <c r="G42068" s="14"/>
    </row>
    <row r="42069" spans="7:7">
      <c r="G42069" s="14"/>
    </row>
    <row r="42070" spans="7:7">
      <c r="G42070" s="14"/>
    </row>
    <row r="42071" spans="7:7">
      <c r="G42071" s="14"/>
    </row>
    <row r="42072" spans="7:7">
      <c r="G42072" s="14"/>
    </row>
    <row r="42073" spans="7:7">
      <c r="G42073" s="14"/>
    </row>
    <row r="42074" spans="7:7">
      <c r="G42074" s="14"/>
    </row>
    <row r="42075" spans="7:7">
      <c r="G42075" s="14"/>
    </row>
    <row r="42076" spans="7:7">
      <c r="G42076" s="14"/>
    </row>
    <row r="42077" spans="7:7">
      <c r="G42077" s="14"/>
    </row>
    <row r="42078" spans="7:7">
      <c r="G42078" s="14"/>
    </row>
    <row r="42079" spans="7:7">
      <c r="G42079" s="14"/>
    </row>
    <row r="42080" spans="7:7">
      <c r="G42080" s="14"/>
    </row>
    <row r="42081" spans="7:7">
      <c r="G42081" s="14"/>
    </row>
    <row r="42082" spans="7:7">
      <c r="G42082" s="14"/>
    </row>
    <row r="42083" spans="7:7">
      <c r="G42083" s="14"/>
    </row>
    <row r="42084" spans="7:7">
      <c r="G42084" s="14"/>
    </row>
    <row r="42085" spans="7:7">
      <c r="G42085" s="14"/>
    </row>
    <row r="42086" spans="7:7">
      <c r="G42086" s="14"/>
    </row>
    <row r="42087" spans="7:7">
      <c r="G42087" s="14"/>
    </row>
    <row r="42088" spans="7:7">
      <c r="G42088" s="14"/>
    </row>
    <row r="42089" spans="7:7">
      <c r="G42089" s="14"/>
    </row>
    <row r="42090" spans="7:7">
      <c r="G42090" s="14"/>
    </row>
    <row r="42091" spans="7:7">
      <c r="G42091" s="14"/>
    </row>
    <row r="42092" spans="7:7">
      <c r="G42092" s="14"/>
    </row>
    <row r="42093" spans="7:7">
      <c r="G42093" s="14"/>
    </row>
    <row r="42094" spans="7:7">
      <c r="G42094" s="14"/>
    </row>
    <row r="42095" spans="7:7">
      <c r="G42095" s="14"/>
    </row>
    <row r="42096" spans="7:7">
      <c r="G42096" s="14"/>
    </row>
    <row r="42097" spans="7:7">
      <c r="G42097" s="14"/>
    </row>
    <row r="42098" spans="7:7">
      <c r="G42098" s="14"/>
    </row>
    <row r="42099" spans="7:7">
      <c r="G42099" s="14"/>
    </row>
    <row r="42100" spans="7:7">
      <c r="G42100" s="14"/>
    </row>
    <row r="42101" spans="7:7">
      <c r="G42101" s="14"/>
    </row>
    <row r="42102" spans="7:7">
      <c r="G42102" s="14"/>
    </row>
    <row r="42103" spans="7:7">
      <c r="G42103" s="14"/>
    </row>
    <row r="42104" spans="7:7">
      <c r="G42104" s="14"/>
    </row>
    <row r="42105" spans="7:7">
      <c r="G42105" s="14"/>
    </row>
    <row r="42106" spans="7:7">
      <c r="G42106" s="14"/>
    </row>
    <row r="42107" spans="7:7">
      <c r="G42107" s="14"/>
    </row>
    <row r="42108" spans="7:7">
      <c r="G42108" s="14"/>
    </row>
    <row r="42109" spans="7:7">
      <c r="G42109" s="14"/>
    </row>
    <row r="42110" spans="7:7">
      <c r="G42110" s="14"/>
    </row>
    <row r="42111" spans="7:7">
      <c r="G42111" s="14"/>
    </row>
    <row r="42112" spans="7:7">
      <c r="G42112" s="14"/>
    </row>
    <row r="42113" spans="7:7">
      <c r="G42113" s="14"/>
    </row>
    <row r="42114" spans="7:7">
      <c r="G42114" s="14"/>
    </row>
    <row r="42115" spans="7:7">
      <c r="G42115" s="14"/>
    </row>
    <row r="42116" spans="7:7">
      <c r="G42116" s="14"/>
    </row>
    <row r="42117" spans="7:7">
      <c r="G42117" s="14"/>
    </row>
    <row r="42118" spans="7:7">
      <c r="G42118" s="14"/>
    </row>
    <row r="42119" spans="7:7">
      <c r="G42119" s="14"/>
    </row>
    <row r="42120" spans="7:7">
      <c r="G42120" s="14"/>
    </row>
    <row r="42121" spans="7:7">
      <c r="G42121" s="14"/>
    </row>
    <row r="42122" spans="7:7">
      <c r="G42122" s="14"/>
    </row>
    <row r="42123" spans="7:7">
      <c r="G42123" s="14"/>
    </row>
    <row r="42124" spans="7:7">
      <c r="G42124" s="14"/>
    </row>
    <row r="42125" spans="7:7">
      <c r="G42125" s="14"/>
    </row>
    <row r="42126" spans="7:7">
      <c r="G42126" s="14"/>
    </row>
    <row r="42127" spans="7:7">
      <c r="G42127" s="14"/>
    </row>
    <row r="42128" spans="7:7">
      <c r="G42128" s="14"/>
    </row>
    <row r="42129" spans="7:7">
      <c r="G42129" s="14"/>
    </row>
    <row r="42130" spans="7:7">
      <c r="G42130" s="14"/>
    </row>
    <row r="42131" spans="7:7">
      <c r="G42131" s="14"/>
    </row>
    <row r="42132" spans="7:7">
      <c r="G42132" s="14"/>
    </row>
    <row r="42133" spans="7:7">
      <c r="G42133" s="14"/>
    </row>
    <row r="42134" spans="7:7">
      <c r="G42134" s="14"/>
    </row>
    <row r="42135" spans="7:7">
      <c r="G42135" s="14"/>
    </row>
    <row r="42136" spans="7:7">
      <c r="G42136" s="14"/>
    </row>
    <row r="42137" spans="7:7">
      <c r="G42137" s="14"/>
    </row>
    <row r="42138" spans="7:7">
      <c r="G42138" s="14"/>
    </row>
    <row r="42139" spans="7:7">
      <c r="G42139" s="14"/>
    </row>
    <row r="42140" spans="7:7">
      <c r="G42140" s="14"/>
    </row>
    <row r="42141" spans="7:7">
      <c r="G42141" s="14"/>
    </row>
    <row r="42142" spans="7:7">
      <c r="G42142" s="14"/>
    </row>
    <row r="42143" spans="7:7">
      <c r="G42143" s="14"/>
    </row>
    <row r="42144" spans="7:7">
      <c r="G42144" s="14"/>
    </row>
    <row r="42145" spans="7:7">
      <c r="G42145" s="14"/>
    </row>
    <row r="42146" spans="7:7">
      <c r="G42146" s="14"/>
    </row>
    <row r="42147" spans="7:7">
      <c r="G42147" s="14"/>
    </row>
    <row r="42148" spans="7:7">
      <c r="G42148" s="14"/>
    </row>
    <row r="42149" spans="7:7">
      <c r="G42149" s="14"/>
    </row>
    <row r="42150" spans="7:7">
      <c r="G42150" s="14"/>
    </row>
    <row r="42151" spans="7:7">
      <c r="G42151" s="14"/>
    </row>
    <row r="42152" spans="7:7">
      <c r="G42152" s="14"/>
    </row>
    <row r="42153" spans="7:7">
      <c r="G42153" s="14"/>
    </row>
    <row r="42154" spans="7:7">
      <c r="G42154" s="14"/>
    </row>
    <row r="42155" spans="7:7">
      <c r="G42155" s="14"/>
    </row>
    <row r="42156" spans="7:7">
      <c r="G42156" s="14"/>
    </row>
    <row r="42157" spans="7:7">
      <c r="G42157" s="14"/>
    </row>
    <row r="42158" spans="7:7">
      <c r="G42158" s="14"/>
    </row>
    <row r="42159" spans="7:7">
      <c r="G42159" s="14"/>
    </row>
    <row r="42160" spans="7:7">
      <c r="G42160" s="14"/>
    </row>
    <row r="42161" spans="7:7">
      <c r="G42161" s="14"/>
    </row>
    <row r="42162" spans="7:7">
      <c r="G42162" s="14"/>
    </row>
    <row r="42163" spans="7:7">
      <c r="G42163" s="14"/>
    </row>
    <row r="42164" spans="7:7">
      <c r="G42164" s="14"/>
    </row>
    <row r="42165" spans="7:7">
      <c r="G42165" s="14"/>
    </row>
    <row r="42166" spans="7:7">
      <c r="G42166" s="14"/>
    </row>
    <row r="42167" spans="7:7">
      <c r="G42167" s="14"/>
    </row>
    <row r="42168" spans="7:7">
      <c r="G42168" s="14"/>
    </row>
    <row r="42169" spans="7:7">
      <c r="G42169" s="14"/>
    </row>
    <row r="42170" spans="7:7">
      <c r="G42170" s="14"/>
    </row>
    <row r="42171" spans="7:7">
      <c r="G42171" s="14"/>
    </row>
    <row r="42172" spans="7:7">
      <c r="G42172" s="14"/>
    </row>
    <row r="42173" spans="7:7">
      <c r="G42173" s="14"/>
    </row>
    <row r="42174" spans="7:7">
      <c r="G42174" s="14"/>
    </row>
    <row r="42175" spans="7:7">
      <c r="G42175" s="14"/>
    </row>
    <row r="42176" spans="7:7">
      <c r="G42176" s="14"/>
    </row>
    <row r="42177" spans="7:7">
      <c r="G42177" s="14"/>
    </row>
    <row r="42178" spans="7:7">
      <c r="G42178" s="14"/>
    </row>
    <row r="42179" spans="7:7">
      <c r="G42179" s="14"/>
    </row>
    <row r="42180" spans="7:7">
      <c r="G42180" s="14"/>
    </row>
    <row r="42181" spans="7:7">
      <c r="G42181" s="14"/>
    </row>
    <row r="42182" spans="7:7">
      <c r="G42182" s="14"/>
    </row>
    <row r="42183" spans="7:7">
      <c r="G42183" s="14"/>
    </row>
    <row r="42184" spans="7:7">
      <c r="G42184" s="14"/>
    </row>
    <row r="42185" spans="7:7">
      <c r="G42185" s="14"/>
    </row>
    <row r="42186" spans="7:7">
      <c r="G42186" s="14"/>
    </row>
    <row r="42187" spans="7:7">
      <c r="G42187" s="14"/>
    </row>
    <row r="42188" spans="7:7">
      <c r="G42188" s="14"/>
    </row>
    <row r="42189" spans="7:7">
      <c r="G42189" s="14"/>
    </row>
    <row r="42190" spans="7:7">
      <c r="G42190" s="14"/>
    </row>
    <row r="42191" spans="7:7">
      <c r="G42191" s="14"/>
    </row>
    <row r="42192" spans="7:7">
      <c r="G42192" s="14"/>
    </row>
    <row r="42193" spans="7:7">
      <c r="G42193" s="14"/>
    </row>
    <row r="42194" spans="7:7">
      <c r="G42194" s="14"/>
    </row>
    <row r="42195" spans="7:7">
      <c r="G42195" s="14"/>
    </row>
    <row r="42196" spans="7:7">
      <c r="G42196" s="14"/>
    </row>
    <row r="42197" spans="7:7">
      <c r="G42197" s="14"/>
    </row>
    <row r="42198" spans="7:7">
      <c r="G42198" s="14"/>
    </row>
    <row r="42199" spans="7:7">
      <c r="G42199" s="14"/>
    </row>
    <row r="42200" spans="7:7">
      <c r="G42200" s="14"/>
    </row>
    <row r="42201" spans="7:7">
      <c r="G42201" s="14"/>
    </row>
    <row r="42202" spans="7:7">
      <c r="G42202" s="14"/>
    </row>
    <row r="42203" spans="7:7">
      <c r="G42203" s="14"/>
    </row>
    <row r="42204" spans="7:7">
      <c r="G42204" s="14"/>
    </row>
    <row r="42205" spans="7:7">
      <c r="G42205" s="14"/>
    </row>
    <row r="42206" spans="7:7">
      <c r="G42206" s="14"/>
    </row>
    <row r="42207" spans="7:7">
      <c r="G42207" s="14"/>
    </row>
    <row r="42208" spans="7:7">
      <c r="G42208" s="14"/>
    </row>
    <row r="42209" spans="7:7">
      <c r="G42209" s="14"/>
    </row>
    <row r="42210" spans="7:7">
      <c r="G42210" s="14"/>
    </row>
    <row r="42211" spans="7:7">
      <c r="G42211" s="14"/>
    </row>
    <row r="42212" spans="7:7">
      <c r="G42212" s="14"/>
    </row>
    <row r="42213" spans="7:7">
      <c r="G42213" s="14"/>
    </row>
    <row r="42214" spans="7:7">
      <c r="G42214" s="14"/>
    </row>
    <row r="42215" spans="7:7">
      <c r="G42215" s="14"/>
    </row>
    <row r="42216" spans="7:7">
      <c r="G42216" s="14"/>
    </row>
    <row r="42217" spans="7:7">
      <c r="G42217" s="14"/>
    </row>
    <row r="42218" spans="7:7">
      <c r="G42218" s="14"/>
    </row>
    <row r="42219" spans="7:7">
      <c r="G42219" s="14"/>
    </row>
    <row r="42220" spans="7:7">
      <c r="G42220" s="14"/>
    </row>
    <row r="42221" spans="7:7">
      <c r="G42221" s="14"/>
    </row>
    <row r="42222" spans="7:7">
      <c r="G42222" s="14"/>
    </row>
    <row r="42223" spans="7:7">
      <c r="G42223" s="14"/>
    </row>
    <row r="42224" spans="7:7">
      <c r="G42224" s="14"/>
    </row>
    <row r="42225" spans="7:7">
      <c r="G42225" s="14"/>
    </row>
    <row r="42226" spans="7:7">
      <c r="G42226" s="14"/>
    </row>
    <row r="42227" spans="7:7">
      <c r="G42227" s="14"/>
    </row>
    <row r="42228" spans="7:7">
      <c r="G42228" s="14"/>
    </row>
    <row r="42229" spans="7:7">
      <c r="G42229" s="14"/>
    </row>
    <row r="42230" spans="7:7">
      <c r="G42230" s="14"/>
    </row>
    <row r="42231" spans="7:7">
      <c r="G42231" s="14"/>
    </row>
    <row r="42232" spans="7:7">
      <c r="G42232" s="14"/>
    </row>
    <row r="42233" spans="7:7">
      <c r="G42233" s="14"/>
    </row>
    <row r="42234" spans="7:7">
      <c r="G42234" s="14"/>
    </row>
    <row r="42235" spans="7:7">
      <c r="G42235" s="14"/>
    </row>
    <row r="42236" spans="7:7">
      <c r="G42236" s="14"/>
    </row>
    <row r="42237" spans="7:7">
      <c r="G42237" s="14"/>
    </row>
    <row r="42238" spans="7:7">
      <c r="G42238" s="14"/>
    </row>
    <row r="42239" spans="7:7">
      <c r="G42239" s="14"/>
    </row>
    <row r="42240" spans="7:7">
      <c r="G42240" s="14"/>
    </row>
    <row r="42241" spans="7:7">
      <c r="G42241" s="14"/>
    </row>
    <row r="42242" spans="7:7">
      <c r="G42242" s="14"/>
    </row>
    <row r="42243" spans="7:7">
      <c r="G42243" s="14"/>
    </row>
    <row r="42244" spans="7:7">
      <c r="G42244" s="14"/>
    </row>
    <row r="42245" spans="7:7">
      <c r="G42245" s="14"/>
    </row>
    <row r="42246" spans="7:7">
      <c r="G42246" s="14"/>
    </row>
    <row r="42247" spans="7:7">
      <c r="G42247" s="14"/>
    </row>
    <row r="42248" spans="7:7">
      <c r="G42248" s="14"/>
    </row>
    <row r="42249" spans="7:7">
      <c r="G42249" s="14"/>
    </row>
    <row r="42250" spans="7:7">
      <c r="G42250" s="14"/>
    </row>
    <row r="42251" spans="7:7">
      <c r="G42251" s="14"/>
    </row>
    <row r="42252" spans="7:7">
      <c r="G42252" s="14"/>
    </row>
    <row r="42253" spans="7:7">
      <c r="G42253" s="14"/>
    </row>
    <row r="42254" spans="7:7">
      <c r="G42254" s="14"/>
    </row>
    <row r="42255" spans="7:7">
      <c r="G42255" s="14"/>
    </row>
    <row r="42256" spans="7:7">
      <c r="G42256" s="14"/>
    </row>
    <row r="42257" spans="7:7">
      <c r="G42257" s="14"/>
    </row>
    <row r="42258" spans="7:7">
      <c r="G42258" s="14"/>
    </row>
    <row r="42259" spans="7:7">
      <c r="G42259" s="14"/>
    </row>
    <row r="42260" spans="7:7">
      <c r="G42260" s="14"/>
    </row>
    <row r="42261" spans="7:7">
      <c r="G42261" s="14"/>
    </row>
    <row r="42262" spans="7:7">
      <c r="G42262" s="14"/>
    </row>
    <row r="42263" spans="7:7">
      <c r="G42263" s="14"/>
    </row>
    <row r="42264" spans="7:7">
      <c r="G42264" s="14"/>
    </row>
    <row r="42265" spans="7:7">
      <c r="G42265" s="14"/>
    </row>
    <row r="42266" spans="7:7">
      <c r="G42266" s="14"/>
    </row>
    <row r="42267" spans="7:7">
      <c r="G42267" s="14"/>
    </row>
    <row r="42268" spans="7:7">
      <c r="G42268" s="14"/>
    </row>
    <row r="42269" spans="7:7">
      <c r="G42269" s="14"/>
    </row>
    <row r="42270" spans="7:7">
      <c r="G42270" s="14"/>
    </row>
    <row r="42271" spans="7:7">
      <c r="G42271" s="14"/>
    </row>
    <row r="42272" spans="7:7">
      <c r="G42272" s="14"/>
    </row>
    <row r="42273" spans="7:7">
      <c r="G42273" s="14"/>
    </row>
    <row r="42274" spans="7:7">
      <c r="G42274" s="14"/>
    </row>
    <row r="42275" spans="7:7">
      <c r="G42275" s="14"/>
    </row>
    <row r="42276" spans="7:7">
      <c r="G42276" s="14"/>
    </row>
    <row r="42277" spans="7:7">
      <c r="G42277" s="14"/>
    </row>
    <row r="42278" spans="7:7">
      <c r="G42278" s="14"/>
    </row>
    <row r="42279" spans="7:7">
      <c r="G42279" s="14"/>
    </row>
    <row r="42280" spans="7:7">
      <c r="G42280" s="14"/>
    </row>
    <row r="42281" spans="7:7">
      <c r="G42281" s="14"/>
    </row>
    <row r="42282" spans="7:7">
      <c r="G42282" s="14"/>
    </row>
    <row r="42283" spans="7:7">
      <c r="G42283" s="14"/>
    </row>
    <row r="42284" spans="7:7">
      <c r="G42284" s="14"/>
    </row>
    <row r="42285" spans="7:7">
      <c r="G42285" s="14"/>
    </row>
    <row r="42286" spans="7:7">
      <c r="G42286" s="14"/>
    </row>
    <row r="42287" spans="7:7">
      <c r="G42287" s="14"/>
    </row>
    <row r="42288" spans="7:7">
      <c r="G42288" s="14"/>
    </row>
    <row r="42289" spans="7:7">
      <c r="G42289" s="14"/>
    </row>
    <row r="42290" spans="7:7">
      <c r="G42290" s="14"/>
    </row>
    <row r="42291" spans="7:7">
      <c r="G42291" s="14"/>
    </row>
    <row r="42292" spans="7:7">
      <c r="G42292" s="14"/>
    </row>
    <row r="42293" spans="7:7">
      <c r="G42293" s="14"/>
    </row>
    <row r="42294" spans="7:7">
      <c r="G42294" s="14"/>
    </row>
    <row r="42295" spans="7:7">
      <c r="G42295" s="14"/>
    </row>
    <row r="42296" spans="7:7">
      <c r="G42296" s="14"/>
    </row>
    <row r="42297" spans="7:7">
      <c r="G42297" s="14"/>
    </row>
    <row r="42298" spans="7:7">
      <c r="G42298" s="14"/>
    </row>
    <row r="42299" spans="7:7">
      <c r="G42299" s="14"/>
    </row>
    <row r="42300" spans="7:7">
      <c r="G42300" s="14"/>
    </row>
    <row r="42301" spans="7:7">
      <c r="G42301" s="14"/>
    </row>
    <row r="42302" spans="7:7">
      <c r="G42302" s="14"/>
    </row>
    <row r="42303" spans="7:7">
      <c r="G42303" s="14"/>
    </row>
    <row r="42304" spans="7:7">
      <c r="G42304" s="14"/>
    </row>
    <row r="42305" spans="7:7">
      <c r="G42305" s="14"/>
    </row>
    <row r="42306" spans="7:7">
      <c r="G42306" s="14"/>
    </row>
    <row r="42307" spans="7:7">
      <c r="G42307" s="14"/>
    </row>
    <row r="42308" spans="7:7">
      <c r="G42308" s="14"/>
    </row>
    <row r="42309" spans="7:7">
      <c r="G42309" s="14"/>
    </row>
    <row r="42310" spans="7:7">
      <c r="G42310" s="14"/>
    </row>
    <row r="42311" spans="7:7">
      <c r="G42311" s="14"/>
    </row>
    <row r="42312" spans="7:7">
      <c r="G42312" s="14"/>
    </row>
    <row r="42313" spans="7:7">
      <c r="G42313" s="14"/>
    </row>
    <row r="42314" spans="7:7">
      <c r="G42314" s="14"/>
    </row>
    <row r="42315" spans="7:7">
      <c r="G42315" s="14"/>
    </row>
    <row r="42316" spans="7:7">
      <c r="G42316" s="14"/>
    </row>
    <row r="42317" spans="7:7">
      <c r="G42317" s="14"/>
    </row>
    <row r="42318" spans="7:7">
      <c r="G42318" s="14"/>
    </row>
    <row r="42319" spans="7:7">
      <c r="G42319" s="14"/>
    </row>
    <row r="42320" spans="7:7">
      <c r="G42320" s="14"/>
    </row>
    <row r="42321" spans="7:7">
      <c r="G42321" s="14"/>
    </row>
    <row r="42322" spans="7:7">
      <c r="G42322" s="14"/>
    </row>
    <row r="42323" spans="7:7">
      <c r="G42323" s="14"/>
    </row>
    <row r="42324" spans="7:7">
      <c r="G42324" s="14"/>
    </row>
    <row r="42325" spans="7:7">
      <c r="G42325" s="14"/>
    </row>
    <row r="42326" spans="7:7">
      <c r="G42326" s="14"/>
    </row>
    <row r="42327" spans="7:7">
      <c r="G42327" s="14"/>
    </row>
    <row r="42328" spans="7:7">
      <c r="G42328" s="14"/>
    </row>
    <row r="42329" spans="7:7">
      <c r="G42329" s="14"/>
    </row>
    <row r="42330" spans="7:7">
      <c r="G42330" s="14"/>
    </row>
    <row r="42331" spans="7:7">
      <c r="G42331" s="14"/>
    </row>
    <row r="42332" spans="7:7">
      <c r="G42332" s="14"/>
    </row>
    <row r="42333" spans="7:7">
      <c r="G42333" s="14"/>
    </row>
    <row r="42334" spans="7:7">
      <c r="G42334" s="14"/>
    </row>
    <row r="42335" spans="7:7">
      <c r="G42335" s="14"/>
    </row>
    <row r="42336" spans="7:7">
      <c r="G42336" s="14"/>
    </row>
    <row r="42337" spans="7:7">
      <c r="G42337" s="14"/>
    </row>
    <row r="42338" spans="7:7">
      <c r="G42338" s="14"/>
    </row>
    <row r="42339" spans="7:7">
      <c r="G42339" s="14"/>
    </row>
    <row r="42340" spans="7:7">
      <c r="G42340" s="14"/>
    </row>
    <row r="42341" spans="7:7">
      <c r="G42341" s="14"/>
    </row>
    <row r="42342" spans="7:7">
      <c r="G42342" s="14"/>
    </row>
    <row r="42343" spans="7:7">
      <c r="G42343" s="14"/>
    </row>
    <row r="42344" spans="7:7">
      <c r="G42344" s="14"/>
    </row>
    <row r="42345" spans="7:7">
      <c r="G42345" s="14"/>
    </row>
    <row r="42346" spans="7:7">
      <c r="G42346" s="14"/>
    </row>
    <row r="42347" spans="7:7">
      <c r="G42347" s="14"/>
    </row>
    <row r="42348" spans="7:7">
      <c r="G42348" s="14"/>
    </row>
    <row r="42349" spans="7:7">
      <c r="G42349" s="14"/>
    </row>
    <row r="42350" spans="7:7">
      <c r="G42350" s="14"/>
    </row>
    <row r="42351" spans="7:7">
      <c r="G42351" s="14"/>
    </row>
    <row r="42352" spans="7:7">
      <c r="G42352" s="14"/>
    </row>
    <row r="42353" spans="7:7">
      <c r="G42353" s="14"/>
    </row>
    <row r="42354" spans="7:7">
      <c r="G42354" s="14"/>
    </row>
    <row r="42355" spans="7:7">
      <c r="G42355" s="14"/>
    </row>
    <row r="42356" spans="7:7">
      <c r="G42356" s="14"/>
    </row>
    <row r="42357" spans="7:7">
      <c r="G42357" s="14"/>
    </row>
    <row r="42358" spans="7:7">
      <c r="G42358" s="14"/>
    </row>
    <row r="42359" spans="7:7">
      <c r="G42359" s="14"/>
    </row>
    <row r="42360" spans="7:7">
      <c r="G42360" s="14"/>
    </row>
    <row r="42361" spans="7:7">
      <c r="G42361" s="14"/>
    </row>
    <row r="42362" spans="7:7">
      <c r="G42362" s="14"/>
    </row>
    <row r="42363" spans="7:7">
      <c r="G42363" s="14"/>
    </row>
    <row r="42364" spans="7:7">
      <c r="G42364" s="14"/>
    </row>
    <row r="42365" spans="7:7">
      <c r="G42365" s="14"/>
    </row>
    <row r="42366" spans="7:7">
      <c r="G42366" s="14"/>
    </row>
    <row r="42367" spans="7:7">
      <c r="G42367" s="14"/>
    </row>
    <row r="42368" spans="7:7">
      <c r="G42368" s="14"/>
    </row>
    <row r="42369" spans="7:7">
      <c r="G42369" s="14"/>
    </row>
    <row r="42370" spans="7:7">
      <c r="G42370" s="14"/>
    </row>
    <row r="42371" spans="7:7">
      <c r="G42371" s="14"/>
    </row>
    <row r="42372" spans="7:7">
      <c r="G42372" s="14"/>
    </row>
    <row r="42373" spans="7:7">
      <c r="G42373" s="14"/>
    </row>
    <row r="42374" spans="7:7">
      <c r="G42374" s="14"/>
    </row>
    <row r="42375" spans="7:7">
      <c r="G42375" s="14"/>
    </row>
    <row r="42376" spans="7:7">
      <c r="G42376" s="14"/>
    </row>
    <row r="42377" spans="7:7">
      <c r="G42377" s="14"/>
    </row>
    <row r="42378" spans="7:7">
      <c r="G42378" s="14"/>
    </row>
    <row r="42379" spans="7:7">
      <c r="G42379" s="14"/>
    </row>
    <row r="42380" spans="7:7">
      <c r="G42380" s="14"/>
    </row>
    <row r="42381" spans="7:7">
      <c r="G42381" s="14"/>
    </row>
    <row r="42382" spans="7:7">
      <c r="G42382" s="14"/>
    </row>
    <row r="42383" spans="7:7">
      <c r="G42383" s="14"/>
    </row>
    <row r="42384" spans="7:7">
      <c r="G42384" s="14"/>
    </row>
    <row r="42385" spans="7:7">
      <c r="G42385" s="14"/>
    </row>
    <row r="42386" spans="7:7">
      <c r="G42386" s="14"/>
    </row>
    <row r="42387" spans="7:7">
      <c r="G42387" s="14"/>
    </row>
    <row r="42388" spans="7:7">
      <c r="G42388" s="14"/>
    </row>
    <row r="42389" spans="7:7">
      <c r="G42389" s="14"/>
    </row>
    <row r="42390" spans="7:7">
      <c r="G42390" s="14"/>
    </row>
    <row r="42391" spans="7:7">
      <c r="G42391" s="14"/>
    </row>
    <row r="42392" spans="7:7">
      <c r="G42392" s="14"/>
    </row>
    <row r="42393" spans="7:7">
      <c r="G42393" s="14"/>
    </row>
    <row r="42394" spans="7:7">
      <c r="G42394" s="14"/>
    </row>
    <row r="42395" spans="7:7">
      <c r="G42395" s="14"/>
    </row>
    <row r="42396" spans="7:7">
      <c r="G42396" s="14"/>
    </row>
    <row r="42397" spans="7:7">
      <c r="G42397" s="14"/>
    </row>
    <row r="42398" spans="7:7">
      <c r="G42398" s="14"/>
    </row>
    <row r="42399" spans="7:7">
      <c r="G42399" s="14"/>
    </row>
    <row r="42400" spans="7:7">
      <c r="G42400" s="14"/>
    </row>
    <row r="42401" spans="7:7">
      <c r="G42401" s="14"/>
    </row>
    <row r="42402" spans="7:7">
      <c r="G42402" s="14"/>
    </row>
    <row r="42403" spans="7:7">
      <c r="G42403" s="14"/>
    </row>
    <row r="42404" spans="7:7">
      <c r="G42404" s="14"/>
    </row>
    <row r="42405" spans="7:7">
      <c r="G42405" s="14"/>
    </row>
    <row r="42406" spans="7:7">
      <c r="G42406" s="14"/>
    </row>
    <row r="42407" spans="7:7">
      <c r="G42407" s="14"/>
    </row>
    <row r="42408" spans="7:7">
      <c r="G42408" s="14"/>
    </row>
    <row r="42409" spans="7:7">
      <c r="G42409" s="14"/>
    </row>
    <row r="42410" spans="7:7">
      <c r="G42410" s="14"/>
    </row>
    <row r="42411" spans="7:7">
      <c r="G42411" s="14"/>
    </row>
    <row r="42412" spans="7:7">
      <c r="G42412" s="14"/>
    </row>
    <row r="42413" spans="7:7">
      <c r="G42413" s="14"/>
    </row>
    <row r="42414" spans="7:7">
      <c r="G42414" s="14"/>
    </row>
    <row r="42415" spans="7:7">
      <c r="G42415" s="14"/>
    </row>
    <row r="42416" spans="7:7">
      <c r="G42416" s="14"/>
    </row>
    <row r="42417" spans="7:7">
      <c r="G42417" s="14"/>
    </row>
    <row r="42418" spans="7:7">
      <c r="G42418" s="14"/>
    </row>
    <row r="42419" spans="7:7">
      <c r="G42419" s="14"/>
    </row>
    <row r="42420" spans="7:7">
      <c r="G42420" s="14"/>
    </row>
    <row r="42421" spans="7:7">
      <c r="G42421" s="14"/>
    </row>
    <row r="42422" spans="7:7">
      <c r="G42422" s="14"/>
    </row>
    <row r="42423" spans="7:7">
      <c r="G42423" s="14"/>
    </row>
    <row r="42424" spans="7:7">
      <c r="G42424" s="14"/>
    </row>
    <row r="42425" spans="7:7">
      <c r="G42425" s="14"/>
    </row>
    <row r="42426" spans="7:7">
      <c r="G42426" s="14"/>
    </row>
    <row r="42427" spans="7:7">
      <c r="G42427" s="14"/>
    </row>
    <row r="42428" spans="7:7">
      <c r="G42428" s="14"/>
    </row>
    <row r="42429" spans="7:7">
      <c r="G42429" s="14"/>
    </row>
    <row r="42430" spans="7:7">
      <c r="G42430" s="14"/>
    </row>
    <row r="42431" spans="7:7">
      <c r="G42431" s="14"/>
    </row>
    <row r="42432" spans="7:7">
      <c r="G42432" s="14"/>
    </row>
    <row r="42433" spans="7:7">
      <c r="G42433" s="14"/>
    </row>
    <row r="42434" spans="7:7">
      <c r="G42434" s="14"/>
    </row>
    <row r="42435" spans="7:7">
      <c r="G42435" s="14"/>
    </row>
    <row r="42436" spans="7:7">
      <c r="G42436" s="14"/>
    </row>
    <row r="42437" spans="7:7">
      <c r="G42437" s="14"/>
    </row>
    <row r="42438" spans="7:7">
      <c r="G42438" s="14"/>
    </row>
    <row r="42439" spans="7:7">
      <c r="G42439" s="14"/>
    </row>
    <row r="42440" spans="7:7">
      <c r="G42440" s="14"/>
    </row>
    <row r="42441" spans="7:7">
      <c r="G42441" s="14"/>
    </row>
    <row r="42442" spans="7:7">
      <c r="G42442" s="14"/>
    </row>
    <row r="42443" spans="7:7">
      <c r="G42443" s="14"/>
    </row>
    <row r="42444" spans="7:7">
      <c r="G42444" s="14"/>
    </row>
    <row r="42445" spans="7:7">
      <c r="G42445" s="14"/>
    </row>
    <row r="42446" spans="7:7">
      <c r="G42446" s="14"/>
    </row>
    <row r="42447" spans="7:7">
      <c r="G42447" s="14"/>
    </row>
    <row r="42448" spans="7:7">
      <c r="G42448" s="14"/>
    </row>
    <row r="42449" spans="7:7">
      <c r="G42449" s="14"/>
    </row>
    <row r="42450" spans="7:7">
      <c r="G42450" s="14"/>
    </row>
    <row r="42451" spans="7:7">
      <c r="G42451" s="14"/>
    </row>
    <row r="42452" spans="7:7">
      <c r="G42452" s="14"/>
    </row>
    <row r="42453" spans="7:7">
      <c r="G42453" s="14"/>
    </row>
    <row r="42454" spans="7:7">
      <c r="G42454" s="14"/>
    </row>
    <row r="42455" spans="7:7">
      <c r="G42455" s="14"/>
    </row>
    <row r="42456" spans="7:7">
      <c r="G42456" s="14"/>
    </row>
    <row r="42457" spans="7:7">
      <c r="G42457" s="14"/>
    </row>
    <row r="42458" spans="7:7">
      <c r="G42458" s="14"/>
    </row>
    <row r="42459" spans="7:7">
      <c r="G42459" s="14"/>
    </row>
    <row r="42460" spans="7:7">
      <c r="G42460" s="14"/>
    </row>
    <row r="42461" spans="7:7">
      <c r="G42461" s="14"/>
    </row>
    <row r="42462" spans="7:7">
      <c r="G42462" s="14"/>
    </row>
    <row r="42463" spans="7:7">
      <c r="G42463" s="14"/>
    </row>
    <row r="42464" spans="7:7">
      <c r="G42464" s="14"/>
    </row>
    <row r="42465" spans="7:7">
      <c r="G42465" s="14"/>
    </row>
    <row r="42466" spans="7:7">
      <c r="G42466" s="14"/>
    </row>
    <row r="42467" spans="7:7">
      <c r="G42467" s="14"/>
    </row>
    <row r="42468" spans="7:7">
      <c r="G42468" s="14"/>
    </row>
    <row r="42469" spans="7:7">
      <c r="G42469" s="14"/>
    </row>
    <row r="42470" spans="7:7">
      <c r="G42470" s="14"/>
    </row>
    <row r="42471" spans="7:7">
      <c r="G42471" s="14"/>
    </row>
    <row r="42472" spans="7:7">
      <c r="G42472" s="14"/>
    </row>
    <row r="42473" spans="7:7">
      <c r="G42473" s="14"/>
    </row>
    <row r="42474" spans="7:7">
      <c r="G42474" s="14"/>
    </row>
    <row r="42475" spans="7:7">
      <c r="G42475" s="14"/>
    </row>
    <row r="42476" spans="7:7">
      <c r="G42476" s="14"/>
    </row>
    <row r="42477" spans="7:7">
      <c r="G42477" s="14"/>
    </row>
    <row r="42478" spans="7:7">
      <c r="G42478" s="14"/>
    </row>
    <row r="42479" spans="7:7">
      <c r="G42479" s="14"/>
    </row>
    <row r="42480" spans="7:7">
      <c r="G42480" s="14"/>
    </row>
    <row r="42481" spans="7:7">
      <c r="G42481" s="14"/>
    </row>
    <row r="42482" spans="7:7">
      <c r="G42482" s="14"/>
    </row>
    <row r="42483" spans="7:7">
      <c r="G42483" s="14"/>
    </row>
    <row r="42484" spans="7:7">
      <c r="G42484" s="14"/>
    </row>
    <row r="42485" spans="7:7">
      <c r="G42485" s="14"/>
    </row>
    <row r="42486" spans="7:7">
      <c r="G42486" s="14"/>
    </row>
    <row r="42487" spans="7:7">
      <c r="G42487" s="14"/>
    </row>
    <row r="42488" spans="7:7">
      <c r="G42488" s="14"/>
    </row>
    <row r="42489" spans="7:7">
      <c r="G42489" s="14"/>
    </row>
    <row r="42490" spans="7:7">
      <c r="G42490" s="14"/>
    </row>
    <row r="42491" spans="7:7">
      <c r="G42491" s="14"/>
    </row>
    <row r="42492" spans="7:7">
      <c r="G42492" s="14"/>
    </row>
    <row r="42493" spans="7:7">
      <c r="G42493" s="14"/>
    </row>
    <row r="42494" spans="7:7">
      <c r="G42494" s="14"/>
    </row>
    <row r="42495" spans="7:7">
      <c r="G42495" s="14"/>
    </row>
    <row r="42496" spans="7:7">
      <c r="G42496" s="14"/>
    </row>
    <row r="42497" spans="7:7">
      <c r="G42497" s="14"/>
    </row>
    <row r="42498" spans="7:7">
      <c r="G42498" s="14"/>
    </row>
    <row r="42499" spans="7:7">
      <c r="G42499" s="14"/>
    </row>
    <row r="42500" spans="7:7">
      <c r="G42500" s="14"/>
    </row>
    <row r="42501" spans="7:7">
      <c r="G42501" s="14"/>
    </row>
    <row r="42502" spans="7:7">
      <c r="G42502" s="14"/>
    </row>
    <row r="42503" spans="7:7">
      <c r="G42503" s="14"/>
    </row>
    <row r="42504" spans="7:7">
      <c r="G42504" s="14"/>
    </row>
    <row r="42505" spans="7:7">
      <c r="G42505" s="14"/>
    </row>
    <row r="42506" spans="7:7">
      <c r="G42506" s="14"/>
    </row>
    <row r="42507" spans="7:7">
      <c r="G42507" s="14"/>
    </row>
    <row r="42508" spans="7:7">
      <c r="G42508" s="14"/>
    </row>
    <row r="42509" spans="7:7">
      <c r="G42509" s="14"/>
    </row>
    <row r="42510" spans="7:7">
      <c r="G42510" s="14"/>
    </row>
    <row r="42511" spans="7:7">
      <c r="G42511" s="14"/>
    </row>
    <row r="42512" spans="7:7">
      <c r="G42512" s="14"/>
    </row>
    <row r="42513" spans="7:7">
      <c r="G42513" s="14"/>
    </row>
    <row r="42514" spans="7:7">
      <c r="G42514" s="14"/>
    </row>
    <row r="42515" spans="7:7">
      <c r="G42515" s="14"/>
    </row>
    <row r="42516" spans="7:7">
      <c r="G42516" s="14"/>
    </row>
    <row r="42517" spans="7:7">
      <c r="G42517" s="14"/>
    </row>
    <row r="42518" spans="7:7">
      <c r="G42518" s="14"/>
    </row>
    <row r="42519" spans="7:7">
      <c r="G42519" s="14"/>
    </row>
    <row r="42520" spans="7:7">
      <c r="G42520" s="14"/>
    </row>
    <row r="42521" spans="7:7">
      <c r="G42521" s="14"/>
    </row>
    <row r="42522" spans="7:7">
      <c r="G42522" s="14"/>
    </row>
    <row r="42523" spans="7:7">
      <c r="G42523" s="14"/>
    </row>
    <row r="42524" spans="7:7">
      <c r="G42524" s="14"/>
    </row>
    <row r="42525" spans="7:7">
      <c r="G42525" s="14"/>
    </row>
    <row r="42526" spans="7:7">
      <c r="G42526" s="14"/>
    </row>
    <row r="42527" spans="7:7">
      <c r="G42527" s="14"/>
    </row>
    <row r="42528" spans="7:7">
      <c r="G42528" s="14"/>
    </row>
    <row r="42529" spans="7:7">
      <c r="G42529" s="14"/>
    </row>
    <row r="42530" spans="7:7">
      <c r="G42530" s="14"/>
    </row>
    <row r="42531" spans="7:7">
      <c r="G42531" s="14"/>
    </row>
    <row r="42532" spans="7:7">
      <c r="G42532" s="14"/>
    </row>
    <row r="42533" spans="7:7">
      <c r="G42533" s="14"/>
    </row>
    <row r="42534" spans="7:7">
      <c r="G42534" s="14"/>
    </row>
    <row r="42535" spans="7:7">
      <c r="G42535" s="14"/>
    </row>
    <row r="42536" spans="7:7">
      <c r="G42536" s="14"/>
    </row>
    <row r="42537" spans="7:7">
      <c r="G42537" s="14"/>
    </row>
    <row r="42538" spans="7:7">
      <c r="G42538" s="14"/>
    </row>
    <row r="42539" spans="7:7">
      <c r="G42539" s="14"/>
    </row>
    <row r="42540" spans="7:7">
      <c r="G42540" s="14"/>
    </row>
    <row r="42541" spans="7:7">
      <c r="G42541" s="14"/>
    </row>
    <row r="42542" spans="7:7">
      <c r="G42542" s="14"/>
    </row>
    <row r="42543" spans="7:7">
      <c r="G42543" s="14"/>
    </row>
    <row r="42544" spans="7:7">
      <c r="G42544" s="14"/>
    </row>
    <row r="42545" spans="7:7">
      <c r="G42545" s="14"/>
    </row>
    <row r="42546" spans="7:7">
      <c r="G42546" s="14"/>
    </row>
    <row r="42547" spans="7:7">
      <c r="G42547" s="14"/>
    </row>
    <row r="42548" spans="7:7">
      <c r="G42548" s="14"/>
    </row>
    <row r="42549" spans="7:7">
      <c r="G42549" s="14"/>
    </row>
    <row r="42550" spans="7:7">
      <c r="G42550" s="14"/>
    </row>
    <row r="42551" spans="7:7">
      <c r="G42551" s="14"/>
    </row>
    <row r="42552" spans="7:7">
      <c r="G42552" s="14"/>
    </row>
    <row r="42553" spans="7:7">
      <c r="G42553" s="14"/>
    </row>
    <row r="42554" spans="7:7">
      <c r="G42554" s="14"/>
    </row>
    <row r="42555" spans="7:7">
      <c r="G42555" s="14"/>
    </row>
    <row r="42556" spans="7:7">
      <c r="G42556" s="14"/>
    </row>
    <row r="42557" spans="7:7">
      <c r="G42557" s="14"/>
    </row>
    <row r="42558" spans="7:7">
      <c r="G42558" s="14"/>
    </row>
    <row r="42559" spans="7:7">
      <c r="G42559" s="14"/>
    </row>
    <row r="42560" spans="7:7">
      <c r="G42560" s="14"/>
    </row>
    <row r="42561" spans="7:7">
      <c r="G42561" s="14"/>
    </row>
    <row r="42562" spans="7:7">
      <c r="G42562" s="14"/>
    </row>
    <row r="42563" spans="7:7">
      <c r="G42563" s="14"/>
    </row>
    <row r="42564" spans="7:7">
      <c r="G42564" s="14"/>
    </row>
    <row r="42565" spans="7:7">
      <c r="G42565" s="14"/>
    </row>
    <row r="42566" spans="7:7">
      <c r="G42566" s="14"/>
    </row>
    <row r="42567" spans="7:7">
      <c r="G42567" s="14"/>
    </row>
    <row r="42568" spans="7:7">
      <c r="G42568" s="14"/>
    </row>
    <row r="42569" spans="7:7">
      <c r="G42569" s="14"/>
    </row>
    <row r="42570" spans="7:7">
      <c r="G42570" s="14"/>
    </row>
    <row r="42571" spans="7:7">
      <c r="G42571" s="14"/>
    </row>
    <row r="42572" spans="7:7">
      <c r="G42572" s="14"/>
    </row>
    <row r="42573" spans="7:7">
      <c r="G42573" s="14"/>
    </row>
    <row r="42574" spans="7:7">
      <c r="G42574" s="14"/>
    </row>
    <row r="42575" spans="7:7">
      <c r="G42575" s="14"/>
    </row>
    <row r="42576" spans="7:7">
      <c r="G42576" s="14"/>
    </row>
    <row r="42577" spans="7:7">
      <c r="G42577" s="14"/>
    </row>
    <row r="42578" spans="7:7">
      <c r="G42578" s="14"/>
    </row>
    <row r="42579" spans="7:7">
      <c r="G42579" s="14"/>
    </row>
    <row r="42580" spans="7:7">
      <c r="G42580" s="14"/>
    </row>
    <row r="42581" spans="7:7">
      <c r="G42581" s="14"/>
    </row>
    <row r="42582" spans="7:7">
      <c r="G42582" s="14"/>
    </row>
    <row r="42583" spans="7:7">
      <c r="G42583" s="14"/>
    </row>
    <row r="42584" spans="7:7">
      <c r="G42584" s="14"/>
    </row>
    <row r="42585" spans="7:7">
      <c r="G42585" s="14"/>
    </row>
    <row r="42586" spans="7:7">
      <c r="G42586" s="14"/>
    </row>
    <row r="42587" spans="7:7">
      <c r="G42587" s="14"/>
    </row>
    <row r="42588" spans="7:7">
      <c r="G42588" s="14"/>
    </row>
    <row r="42589" spans="7:7">
      <c r="G42589" s="14"/>
    </row>
    <row r="42590" spans="7:7">
      <c r="G42590" s="14"/>
    </row>
    <row r="42591" spans="7:7">
      <c r="G42591" s="14"/>
    </row>
    <row r="42592" spans="7:7">
      <c r="G42592" s="14"/>
    </row>
    <row r="42593" spans="7:7">
      <c r="G42593" s="14"/>
    </row>
    <row r="42594" spans="7:7">
      <c r="G42594" s="14"/>
    </row>
    <row r="42595" spans="7:7">
      <c r="G42595" s="14"/>
    </row>
    <row r="42596" spans="7:7">
      <c r="G42596" s="14"/>
    </row>
    <row r="42597" spans="7:7">
      <c r="G42597" s="14"/>
    </row>
    <row r="42598" spans="7:7">
      <c r="G42598" s="14"/>
    </row>
    <row r="42599" spans="7:7">
      <c r="G42599" s="14"/>
    </row>
    <row r="42600" spans="7:7">
      <c r="G42600" s="14"/>
    </row>
    <row r="42601" spans="7:7">
      <c r="G42601" s="14"/>
    </row>
    <row r="42602" spans="7:7">
      <c r="G42602" s="14"/>
    </row>
    <row r="42603" spans="7:7">
      <c r="G42603" s="14"/>
    </row>
    <row r="42604" spans="7:7">
      <c r="G42604" s="14"/>
    </row>
    <row r="42605" spans="7:7">
      <c r="G42605" s="14"/>
    </row>
    <row r="42606" spans="7:7">
      <c r="G42606" s="14"/>
    </row>
    <row r="42607" spans="7:7">
      <c r="G42607" s="14"/>
    </row>
    <row r="42608" spans="7:7">
      <c r="G42608" s="14"/>
    </row>
    <row r="42609" spans="7:7">
      <c r="G42609" s="14"/>
    </row>
    <row r="42610" spans="7:7">
      <c r="G42610" s="14"/>
    </row>
    <row r="42611" spans="7:7">
      <c r="G42611" s="14"/>
    </row>
    <row r="42612" spans="7:7">
      <c r="G42612" s="14"/>
    </row>
    <row r="42613" spans="7:7">
      <c r="G42613" s="14"/>
    </row>
    <row r="42614" spans="7:7">
      <c r="G42614" s="14"/>
    </row>
    <row r="42615" spans="7:7">
      <c r="G42615" s="14"/>
    </row>
    <row r="42616" spans="7:7">
      <c r="G42616" s="14"/>
    </row>
    <row r="42617" spans="7:7">
      <c r="G42617" s="14"/>
    </row>
    <row r="42618" spans="7:7">
      <c r="G42618" s="14"/>
    </row>
    <row r="42619" spans="7:7">
      <c r="G42619" s="14"/>
    </row>
    <row r="42620" spans="7:7">
      <c r="G42620" s="14"/>
    </row>
    <row r="42621" spans="7:7">
      <c r="G42621" s="14"/>
    </row>
    <row r="42622" spans="7:7">
      <c r="G42622" s="14"/>
    </row>
    <row r="42623" spans="7:7">
      <c r="G42623" s="14"/>
    </row>
    <row r="42624" spans="7:7">
      <c r="G42624" s="14"/>
    </row>
    <row r="42625" spans="7:7">
      <c r="G42625" s="14"/>
    </row>
    <row r="42626" spans="7:7">
      <c r="G42626" s="14"/>
    </row>
    <row r="42627" spans="7:7">
      <c r="G42627" s="14"/>
    </row>
    <row r="42628" spans="7:7">
      <c r="G42628" s="14"/>
    </row>
    <row r="42629" spans="7:7">
      <c r="G42629" s="14"/>
    </row>
    <row r="42630" spans="7:7">
      <c r="G42630" s="14"/>
    </row>
    <row r="42631" spans="7:7">
      <c r="G42631" s="14"/>
    </row>
    <row r="42632" spans="7:7">
      <c r="G42632" s="14"/>
    </row>
    <row r="42633" spans="7:7">
      <c r="G42633" s="14"/>
    </row>
    <row r="42634" spans="7:7">
      <c r="G42634" s="14"/>
    </row>
    <row r="42635" spans="7:7">
      <c r="G42635" s="14"/>
    </row>
    <row r="42636" spans="7:7">
      <c r="G42636" s="14"/>
    </row>
    <row r="42637" spans="7:7">
      <c r="G42637" s="14"/>
    </row>
    <row r="42638" spans="7:7">
      <c r="G42638" s="14"/>
    </row>
    <row r="42639" spans="7:7">
      <c r="G42639" s="14"/>
    </row>
    <row r="42640" spans="7:7">
      <c r="G42640" s="14"/>
    </row>
    <row r="42641" spans="7:7">
      <c r="G42641" s="14"/>
    </row>
    <row r="42642" spans="7:7">
      <c r="G42642" s="14"/>
    </row>
    <row r="42643" spans="7:7">
      <c r="G42643" s="14"/>
    </row>
    <row r="42644" spans="7:7">
      <c r="G42644" s="14"/>
    </row>
    <row r="42645" spans="7:7">
      <c r="G42645" s="14"/>
    </row>
    <row r="42646" spans="7:7">
      <c r="G42646" s="14"/>
    </row>
    <row r="42647" spans="7:7">
      <c r="G42647" s="14"/>
    </row>
    <row r="42648" spans="7:7">
      <c r="G42648" s="14"/>
    </row>
    <row r="42649" spans="7:7">
      <c r="G42649" s="14"/>
    </row>
    <row r="42650" spans="7:7">
      <c r="G42650" s="14"/>
    </row>
    <row r="42651" spans="7:7">
      <c r="G42651" s="14"/>
    </row>
    <row r="42652" spans="7:7">
      <c r="G42652" s="14"/>
    </row>
    <row r="42653" spans="7:7">
      <c r="G42653" s="14"/>
    </row>
    <row r="42654" spans="7:7">
      <c r="G42654" s="14"/>
    </row>
    <row r="42655" spans="7:7">
      <c r="G42655" s="14"/>
    </row>
    <row r="42656" spans="7:7">
      <c r="G42656" s="14"/>
    </row>
    <row r="42657" spans="7:7">
      <c r="G42657" s="14"/>
    </row>
    <row r="42658" spans="7:7">
      <c r="G42658" s="14"/>
    </row>
    <row r="42659" spans="7:7">
      <c r="G42659" s="14"/>
    </row>
    <row r="42660" spans="7:7">
      <c r="G42660" s="14"/>
    </row>
    <row r="42661" spans="7:7">
      <c r="G42661" s="14"/>
    </row>
    <row r="42662" spans="7:7">
      <c r="G42662" s="14"/>
    </row>
    <row r="42663" spans="7:7">
      <c r="G42663" s="14"/>
    </row>
    <row r="42664" spans="7:7">
      <c r="G42664" s="14"/>
    </row>
    <row r="42665" spans="7:7">
      <c r="G42665" s="14"/>
    </row>
    <row r="42666" spans="7:7">
      <c r="G42666" s="14"/>
    </row>
    <row r="42667" spans="7:7">
      <c r="G42667" s="14"/>
    </row>
    <row r="42668" spans="7:7">
      <c r="G42668" s="14"/>
    </row>
    <row r="42669" spans="7:7">
      <c r="G42669" s="14"/>
    </row>
    <row r="42670" spans="7:7">
      <c r="G42670" s="14"/>
    </row>
    <row r="42671" spans="7:7">
      <c r="G42671" s="14"/>
    </row>
    <row r="42672" spans="7:7">
      <c r="G42672" s="14"/>
    </row>
    <row r="42673" spans="7:7">
      <c r="G42673" s="14"/>
    </row>
    <row r="42674" spans="7:7">
      <c r="G42674" s="14"/>
    </row>
    <row r="42675" spans="7:7">
      <c r="G42675" s="14"/>
    </row>
    <row r="42676" spans="7:7">
      <c r="G42676" s="14"/>
    </row>
    <row r="42677" spans="7:7">
      <c r="G42677" s="14"/>
    </row>
    <row r="42678" spans="7:7">
      <c r="G42678" s="14"/>
    </row>
    <row r="42679" spans="7:7">
      <c r="G42679" s="14"/>
    </row>
    <row r="42680" spans="7:7">
      <c r="G42680" s="14"/>
    </row>
    <row r="42681" spans="7:7">
      <c r="G42681" s="14"/>
    </row>
    <row r="42682" spans="7:7">
      <c r="G42682" s="14"/>
    </row>
    <row r="42683" spans="7:7">
      <c r="G42683" s="14"/>
    </row>
    <row r="42684" spans="7:7">
      <c r="G42684" s="14"/>
    </row>
    <row r="42685" spans="7:7">
      <c r="G42685" s="14"/>
    </row>
    <row r="42686" spans="7:7">
      <c r="G42686" s="14"/>
    </row>
    <row r="42687" spans="7:7">
      <c r="G42687" s="14"/>
    </row>
    <row r="42688" spans="7:7">
      <c r="G42688" s="14"/>
    </row>
    <row r="42689" spans="7:7">
      <c r="G42689" s="14"/>
    </row>
    <row r="42690" spans="7:7">
      <c r="G42690" s="14"/>
    </row>
    <row r="42691" spans="7:7">
      <c r="G42691" s="14"/>
    </row>
    <row r="42692" spans="7:7">
      <c r="G42692" s="14"/>
    </row>
    <row r="42693" spans="7:7">
      <c r="G42693" s="14"/>
    </row>
    <row r="42694" spans="7:7">
      <c r="G42694" s="14"/>
    </row>
    <row r="42695" spans="7:7">
      <c r="G42695" s="14"/>
    </row>
    <row r="42696" spans="7:7">
      <c r="G42696" s="14"/>
    </row>
    <row r="42697" spans="7:7">
      <c r="G42697" s="14"/>
    </row>
    <row r="42698" spans="7:7">
      <c r="G42698" s="14"/>
    </row>
    <row r="42699" spans="7:7">
      <c r="G42699" s="14"/>
    </row>
    <row r="42700" spans="7:7">
      <c r="G42700" s="14"/>
    </row>
    <row r="42701" spans="7:7">
      <c r="G42701" s="14"/>
    </row>
    <row r="42702" spans="7:7">
      <c r="G42702" s="14"/>
    </row>
    <row r="42703" spans="7:7">
      <c r="G42703" s="14"/>
    </row>
    <row r="42704" spans="7:7">
      <c r="G42704" s="14"/>
    </row>
    <row r="42705" spans="7:7">
      <c r="G42705" s="14"/>
    </row>
    <row r="42706" spans="7:7">
      <c r="G42706" s="14"/>
    </row>
    <row r="42707" spans="7:7">
      <c r="G42707" s="14"/>
    </row>
    <row r="42708" spans="7:7">
      <c r="G42708" s="14"/>
    </row>
    <row r="42709" spans="7:7">
      <c r="G42709" s="14"/>
    </row>
    <row r="42710" spans="7:7">
      <c r="G42710" s="14"/>
    </row>
    <row r="42711" spans="7:7">
      <c r="G42711" s="14"/>
    </row>
    <row r="42712" spans="7:7">
      <c r="G42712" s="14"/>
    </row>
    <row r="42713" spans="7:7">
      <c r="G42713" s="14"/>
    </row>
    <row r="42714" spans="7:7">
      <c r="G42714" s="14"/>
    </row>
    <row r="42715" spans="7:7">
      <c r="G42715" s="14"/>
    </row>
    <row r="42716" spans="7:7">
      <c r="G42716" s="14"/>
    </row>
    <row r="42717" spans="7:7">
      <c r="G42717" s="14"/>
    </row>
    <row r="42718" spans="7:7">
      <c r="G42718" s="14"/>
    </row>
    <row r="42719" spans="7:7">
      <c r="G42719" s="14"/>
    </row>
    <row r="42720" spans="7:7">
      <c r="G42720" s="14"/>
    </row>
    <row r="42721" spans="7:7">
      <c r="G42721" s="14"/>
    </row>
    <row r="42722" spans="7:7">
      <c r="G42722" s="14"/>
    </row>
    <row r="42723" spans="7:7">
      <c r="G42723" s="14"/>
    </row>
    <row r="42724" spans="7:7">
      <c r="G42724" s="14"/>
    </row>
    <row r="42725" spans="7:7">
      <c r="G42725" s="14"/>
    </row>
    <row r="42726" spans="7:7">
      <c r="G42726" s="14"/>
    </row>
    <row r="42727" spans="7:7">
      <c r="G42727" s="14"/>
    </row>
    <row r="42728" spans="7:7">
      <c r="G42728" s="14"/>
    </row>
    <row r="42729" spans="7:7">
      <c r="G42729" s="14"/>
    </row>
    <row r="42730" spans="7:7">
      <c r="G42730" s="14"/>
    </row>
    <row r="42731" spans="7:7">
      <c r="G42731" s="14"/>
    </row>
    <row r="42732" spans="7:7">
      <c r="G42732" s="14"/>
    </row>
    <row r="42733" spans="7:7">
      <c r="G42733" s="14"/>
    </row>
    <row r="42734" spans="7:7">
      <c r="G42734" s="14"/>
    </row>
    <row r="42735" spans="7:7">
      <c r="G42735" s="14"/>
    </row>
    <row r="42736" spans="7:7">
      <c r="G42736" s="14"/>
    </row>
    <row r="42737" spans="7:7">
      <c r="G42737" s="14"/>
    </row>
    <row r="42738" spans="7:7">
      <c r="G42738" s="14"/>
    </row>
    <row r="42739" spans="7:7">
      <c r="G42739" s="14"/>
    </row>
    <row r="42740" spans="7:7">
      <c r="G42740" s="14"/>
    </row>
    <row r="42741" spans="7:7">
      <c r="G42741" s="14"/>
    </row>
    <row r="42742" spans="7:7">
      <c r="G42742" s="14"/>
    </row>
    <row r="42743" spans="7:7">
      <c r="G42743" s="14"/>
    </row>
    <row r="42744" spans="7:7">
      <c r="G42744" s="14"/>
    </row>
    <row r="42745" spans="7:7">
      <c r="G42745" s="14"/>
    </row>
    <row r="42746" spans="7:7">
      <c r="G42746" s="14"/>
    </row>
    <row r="42747" spans="7:7">
      <c r="G42747" s="14"/>
    </row>
    <row r="42748" spans="7:7">
      <c r="G42748" s="14"/>
    </row>
    <row r="42749" spans="7:7">
      <c r="G42749" s="14"/>
    </row>
    <row r="42750" spans="7:7">
      <c r="G42750" s="14"/>
    </row>
    <row r="42751" spans="7:7">
      <c r="G42751" s="14"/>
    </row>
    <row r="42752" spans="7:7">
      <c r="G42752" s="14"/>
    </row>
    <row r="42753" spans="7:7">
      <c r="G42753" s="14"/>
    </row>
    <row r="42754" spans="7:7">
      <c r="G42754" s="14"/>
    </row>
    <row r="42755" spans="7:7">
      <c r="G42755" s="14"/>
    </row>
    <row r="42756" spans="7:7">
      <c r="G42756" s="14"/>
    </row>
    <row r="42757" spans="7:7">
      <c r="G42757" s="14"/>
    </row>
    <row r="42758" spans="7:7">
      <c r="G42758" s="14"/>
    </row>
    <row r="42759" spans="7:7">
      <c r="G42759" s="14"/>
    </row>
    <row r="42760" spans="7:7">
      <c r="G42760" s="14"/>
    </row>
    <row r="42761" spans="7:7">
      <c r="G42761" s="14"/>
    </row>
    <row r="42762" spans="7:7">
      <c r="G42762" s="14"/>
    </row>
    <row r="42763" spans="7:7">
      <c r="G42763" s="14"/>
    </row>
    <row r="42764" spans="7:7">
      <c r="G42764" s="14"/>
    </row>
    <row r="42765" spans="7:7">
      <c r="G42765" s="14"/>
    </row>
    <row r="42766" spans="7:7">
      <c r="G42766" s="14"/>
    </row>
    <row r="42767" spans="7:7">
      <c r="G42767" s="14"/>
    </row>
    <row r="42768" spans="7:7">
      <c r="G42768" s="14"/>
    </row>
    <row r="42769" spans="7:7">
      <c r="G42769" s="14"/>
    </row>
    <row r="42770" spans="7:7">
      <c r="G42770" s="14"/>
    </row>
    <row r="42771" spans="7:7">
      <c r="G42771" s="14"/>
    </row>
    <row r="42772" spans="7:7">
      <c r="G42772" s="14"/>
    </row>
    <row r="42773" spans="7:7">
      <c r="G42773" s="14"/>
    </row>
    <row r="42774" spans="7:7">
      <c r="G42774" s="14"/>
    </row>
    <row r="42775" spans="7:7">
      <c r="G42775" s="14"/>
    </row>
    <row r="42776" spans="7:7">
      <c r="G42776" s="14"/>
    </row>
    <row r="42777" spans="7:7">
      <c r="G42777" s="14"/>
    </row>
    <row r="42778" spans="7:7">
      <c r="G42778" s="14"/>
    </row>
    <row r="42779" spans="7:7">
      <c r="G42779" s="14"/>
    </row>
    <row r="42780" spans="7:7">
      <c r="G42780" s="14"/>
    </row>
    <row r="42781" spans="7:7">
      <c r="G42781" s="14"/>
    </row>
    <row r="42782" spans="7:7">
      <c r="G42782" s="14"/>
    </row>
    <row r="42783" spans="7:7">
      <c r="G42783" s="14"/>
    </row>
    <row r="42784" spans="7:7">
      <c r="G42784" s="14"/>
    </row>
    <row r="42785" spans="7:7">
      <c r="G42785" s="14"/>
    </row>
    <row r="42786" spans="7:7">
      <c r="G42786" s="14"/>
    </row>
    <row r="42787" spans="7:7">
      <c r="G42787" s="14"/>
    </row>
    <row r="42788" spans="7:7">
      <c r="G42788" s="14"/>
    </row>
    <row r="42789" spans="7:7">
      <c r="G42789" s="14"/>
    </row>
    <row r="42790" spans="7:7">
      <c r="G42790" s="14"/>
    </row>
    <row r="42791" spans="7:7">
      <c r="G42791" s="14"/>
    </row>
    <row r="42792" spans="7:7">
      <c r="G42792" s="14"/>
    </row>
    <row r="42793" spans="7:7">
      <c r="G42793" s="14"/>
    </row>
    <row r="42794" spans="7:7">
      <c r="G42794" s="14"/>
    </row>
    <row r="42795" spans="7:7">
      <c r="G42795" s="14"/>
    </row>
    <row r="42796" spans="7:7">
      <c r="G42796" s="14"/>
    </row>
    <row r="42797" spans="7:7">
      <c r="G42797" s="14"/>
    </row>
    <row r="42798" spans="7:7">
      <c r="G42798" s="14"/>
    </row>
    <row r="42799" spans="7:7">
      <c r="G42799" s="14"/>
    </row>
    <row r="42800" spans="7:7">
      <c r="G42800" s="14"/>
    </row>
    <row r="42801" spans="7:7">
      <c r="G42801" s="14"/>
    </row>
    <row r="42802" spans="7:7">
      <c r="G42802" s="14"/>
    </row>
    <row r="42803" spans="7:7">
      <c r="G42803" s="14"/>
    </row>
    <row r="42804" spans="7:7">
      <c r="G42804" s="14"/>
    </row>
    <row r="42805" spans="7:7">
      <c r="G42805" s="14"/>
    </row>
    <row r="42806" spans="7:7">
      <c r="G42806" s="14"/>
    </row>
    <row r="42807" spans="7:7">
      <c r="G42807" s="14"/>
    </row>
    <row r="42808" spans="7:7">
      <c r="G42808" s="14"/>
    </row>
    <row r="42809" spans="7:7">
      <c r="G42809" s="14"/>
    </row>
    <row r="42810" spans="7:7">
      <c r="G42810" s="14"/>
    </row>
    <row r="42811" spans="7:7">
      <c r="G42811" s="14"/>
    </row>
    <row r="42812" spans="7:7">
      <c r="G42812" s="14"/>
    </row>
    <row r="42813" spans="7:7">
      <c r="G42813" s="14"/>
    </row>
    <row r="42814" spans="7:7">
      <c r="G42814" s="14"/>
    </row>
    <row r="42815" spans="7:7">
      <c r="G42815" s="14"/>
    </row>
    <row r="42816" spans="7:7">
      <c r="G42816" s="14"/>
    </row>
    <row r="42817" spans="7:7">
      <c r="G42817" s="14"/>
    </row>
    <row r="42818" spans="7:7">
      <c r="G42818" s="14"/>
    </row>
    <row r="42819" spans="7:7">
      <c r="G42819" s="14"/>
    </row>
    <row r="42820" spans="7:7">
      <c r="G42820" s="14"/>
    </row>
    <row r="42821" spans="7:7">
      <c r="G42821" s="14"/>
    </row>
    <row r="42822" spans="7:7">
      <c r="G42822" s="14"/>
    </row>
    <row r="42823" spans="7:7">
      <c r="G42823" s="14"/>
    </row>
    <row r="42824" spans="7:7">
      <c r="G42824" s="14"/>
    </row>
    <row r="42825" spans="7:7">
      <c r="G42825" s="14"/>
    </row>
    <row r="42826" spans="7:7">
      <c r="G42826" s="14"/>
    </row>
    <row r="42827" spans="7:7">
      <c r="G42827" s="14"/>
    </row>
    <row r="42828" spans="7:7">
      <c r="G42828" s="14"/>
    </row>
    <row r="42829" spans="7:7">
      <c r="G42829" s="14"/>
    </row>
    <row r="42830" spans="7:7">
      <c r="G42830" s="14"/>
    </row>
    <row r="42831" spans="7:7">
      <c r="G42831" s="14"/>
    </row>
    <row r="42832" spans="7:7">
      <c r="G42832" s="14"/>
    </row>
    <row r="42833" spans="7:7">
      <c r="G42833" s="14"/>
    </row>
    <row r="42834" spans="7:7">
      <c r="G42834" s="14"/>
    </row>
    <row r="42835" spans="7:7">
      <c r="G42835" s="14"/>
    </row>
    <row r="42836" spans="7:7">
      <c r="G42836" s="14"/>
    </row>
    <row r="42837" spans="7:7">
      <c r="G42837" s="14"/>
    </row>
    <row r="42838" spans="7:7">
      <c r="G42838" s="14"/>
    </row>
    <row r="42839" spans="7:7">
      <c r="G42839" s="14"/>
    </row>
    <row r="42840" spans="7:7">
      <c r="G42840" s="14"/>
    </row>
    <row r="42841" spans="7:7">
      <c r="G42841" s="14"/>
    </row>
    <row r="42842" spans="7:7">
      <c r="G42842" s="14"/>
    </row>
    <row r="42843" spans="7:7">
      <c r="G42843" s="14"/>
    </row>
    <row r="42844" spans="7:7">
      <c r="G42844" s="14"/>
    </row>
    <row r="42845" spans="7:7">
      <c r="G42845" s="14"/>
    </row>
    <row r="42846" spans="7:7">
      <c r="G42846" s="14"/>
    </row>
    <row r="42847" spans="7:7">
      <c r="G42847" s="14"/>
    </row>
    <row r="42848" spans="7:7">
      <c r="G42848" s="14"/>
    </row>
    <row r="42849" spans="7:7">
      <c r="G42849" s="14"/>
    </row>
    <row r="42850" spans="7:7">
      <c r="G42850" s="14"/>
    </row>
    <row r="42851" spans="7:7">
      <c r="G42851" s="14"/>
    </row>
    <row r="42852" spans="7:7">
      <c r="G42852" s="14"/>
    </row>
    <row r="42853" spans="7:7">
      <c r="G42853" s="14"/>
    </row>
    <row r="42854" spans="7:7">
      <c r="G42854" s="14"/>
    </row>
    <row r="42855" spans="7:7">
      <c r="G42855" s="14"/>
    </row>
    <row r="42856" spans="7:7">
      <c r="G42856" s="14"/>
    </row>
    <row r="42857" spans="7:7">
      <c r="G42857" s="14"/>
    </row>
    <row r="42858" spans="7:7">
      <c r="G42858" s="14"/>
    </row>
    <row r="42859" spans="7:7">
      <c r="G42859" s="14"/>
    </row>
    <row r="42860" spans="7:7">
      <c r="G42860" s="14"/>
    </row>
    <row r="42861" spans="7:7">
      <c r="G42861" s="14"/>
    </row>
    <row r="42862" spans="7:7">
      <c r="G42862" s="14"/>
    </row>
    <row r="42863" spans="7:7">
      <c r="G42863" s="14"/>
    </row>
    <row r="42864" spans="7:7">
      <c r="G42864" s="14"/>
    </row>
    <row r="42865" spans="7:7">
      <c r="G42865" s="14"/>
    </row>
    <row r="42866" spans="7:7">
      <c r="G42866" s="14"/>
    </row>
    <row r="42867" spans="7:7">
      <c r="G42867" s="14"/>
    </row>
    <row r="42868" spans="7:7">
      <c r="G42868" s="14"/>
    </row>
    <row r="42869" spans="7:7">
      <c r="G42869" s="14"/>
    </row>
    <row r="42870" spans="7:7">
      <c r="G42870" s="14"/>
    </row>
    <row r="42871" spans="7:7">
      <c r="G42871" s="14"/>
    </row>
    <row r="42872" spans="7:7">
      <c r="G42872" s="14"/>
    </row>
    <row r="42873" spans="7:7">
      <c r="G42873" s="14"/>
    </row>
    <row r="42874" spans="7:7">
      <c r="G42874" s="14"/>
    </row>
    <row r="42875" spans="7:7">
      <c r="G42875" s="14"/>
    </row>
    <row r="42876" spans="7:7">
      <c r="G42876" s="14"/>
    </row>
    <row r="42877" spans="7:7">
      <c r="G42877" s="14"/>
    </row>
    <row r="42878" spans="7:7">
      <c r="G42878" s="14"/>
    </row>
    <row r="42879" spans="7:7">
      <c r="G42879" s="14"/>
    </row>
    <row r="42880" spans="7:7">
      <c r="G42880" s="14"/>
    </row>
    <row r="42881" spans="7:7">
      <c r="G42881" s="14"/>
    </row>
    <row r="42882" spans="7:7">
      <c r="G42882" s="14"/>
    </row>
    <row r="42883" spans="7:7">
      <c r="G42883" s="14"/>
    </row>
    <row r="42884" spans="7:7">
      <c r="G42884" s="14"/>
    </row>
    <row r="42885" spans="7:7">
      <c r="G42885" s="14"/>
    </row>
    <row r="42886" spans="7:7">
      <c r="G42886" s="14"/>
    </row>
    <row r="42887" spans="7:7">
      <c r="G42887" s="14"/>
    </row>
    <row r="42888" spans="7:7">
      <c r="G42888" s="14"/>
    </row>
    <row r="42889" spans="7:7">
      <c r="G42889" s="14"/>
    </row>
    <row r="42890" spans="7:7">
      <c r="G42890" s="14"/>
    </row>
    <row r="42891" spans="7:7">
      <c r="G42891" s="14"/>
    </row>
    <row r="42892" spans="7:7">
      <c r="G42892" s="14"/>
    </row>
    <row r="42893" spans="7:7">
      <c r="G42893" s="14"/>
    </row>
    <row r="42894" spans="7:7">
      <c r="G42894" s="14"/>
    </row>
    <row r="42895" spans="7:7">
      <c r="G42895" s="14"/>
    </row>
    <row r="42896" spans="7:7">
      <c r="G42896" s="14"/>
    </row>
    <row r="42897" spans="7:7">
      <c r="G42897" s="14"/>
    </row>
    <row r="42898" spans="7:7">
      <c r="G42898" s="14"/>
    </row>
    <row r="42899" spans="7:7">
      <c r="G42899" s="14"/>
    </row>
    <row r="42900" spans="7:7">
      <c r="G42900" s="14"/>
    </row>
    <row r="42901" spans="7:7">
      <c r="G42901" s="14"/>
    </row>
    <row r="42902" spans="7:7">
      <c r="G42902" s="14"/>
    </row>
    <row r="42903" spans="7:7">
      <c r="G42903" s="14"/>
    </row>
    <row r="42904" spans="7:7">
      <c r="G42904" s="14"/>
    </row>
    <row r="42905" spans="7:7">
      <c r="G42905" s="14"/>
    </row>
    <row r="42906" spans="7:7">
      <c r="G42906" s="14"/>
    </row>
    <row r="42907" spans="7:7">
      <c r="G42907" s="14"/>
    </row>
    <row r="42908" spans="7:7">
      <c r="G42908" s="14"/>
    </row>
    <row r="42909" spans="7:7">
      <c r="G42909" s="14"/>
    </row>
    <row r="42910" spans="7:7">
      <c r="G42910" s="14"/>
    </row>
    <row r="42911" spans="7:7">
      <c r="G42911" s="14"/>
    </row>
    <row r="42912" spans="7:7">
      <c r="G42912" s="14"/>
    </row>
    <row r="42913" spans="7:7">
      <c r="G42913" s="14"/>
    </row>
    <row r="42914" spans="7:7">
      <c r="G42914" s="14"/>
    </row>
    <row r="42915" spans="7:7">
      <c r="G42915" s="14"/>
    </row>
    <row r="42916" spans="7:7">
      <c r="G42916" s="14"/>
    </row>
    <row r="42917" spans="7:7">
      <c r="G42917" s="14"/>
    </row>
    <row r="42918" spans="7:7">
      <c r="G42918" s="14"/>
    </row>
    <row r="42919" spans="7:7">
      <c r="G42919" s="14"/>
    </row>
    <row r="42920" spans="7:7">
      <c r="G42920" s="14"/>
    </row>
    <row r="42921" spans="7:7">
      <c r="G42921" s="14"/>
    </row>
    <row r="42922" spans="7:7">
      <c r="G42922" s="14"/>
    </row>
    <row r="42923" spans="7:7">
      <c r="G42923" s="14"/>
    </row>
    <row r="42924" spans="7:7">
      <c r="G42924" s="14"/>
    </row>
    <row r="42925" spans="7:7">
      <c r="G42925" s="14"/>
    </row>
    <row r="42926" spans="7:7">
      <c r="G42926" s="14"/>
    </row>
    <row r="42927" spans="7:7">
      <c r="G42927" s="14"/>
    </row>
    <row r="42928" spans="7:7">
      <c r="G42928" s="14"/>
    </row>
    <row r="42929" spans="7:7">
      <c r="G42929" s="14"/>
    </row>
    <row r="42930" spans="7:7">
      <c r="G42930" s="14"/>
    </row>
    <row r="42931" spans="7:7">
      <c r="G42931" s="14"/>
    </row>
    <row r="42932" spans="7:7">
      <c r="G42932" s="14"/>
    </row>
    <row r="42933" spans="7:7">
      <c r="G42933" s="14"/>
    </row>
    <row r="42934" spans="7:7">
      <c r="G42934" s="14"/>
    </row>
    <row r="42935" spans="7:7">
      <c r="G42935" s="14"/>
    </row>
    <row r="42936" spans="7:7">
      <c r="G42936" s="14"/>
    </row>
    <row r="42937" spans="7:7">
      <c r="G42937" s="14"/>
    </row>
    <row r="42938" spans="7:7">
      <c r="G42938" s="14"/>
    </row>
    <row r="42939" spans="7:7">
      <c r="G42939" s="14"/>
    </row>
    <row r="42940" spans="7:7">
      <c r="G42940" s="14"/>
    </row>
    <row r="42941" spans="7:7">
      <c r="G42941" s="14"/>
    </row>
    <row r="42942" spans="7:7">
      <c r="G42942" s="14"/>
    </row>
    <row r="42943" spans="7:7">
      <c r="G42943" s="14"/>
    </row>
    <row r="42944" spans="7:7">
      <c r="G42944" s="14"/>
    </row>
    <row r="42945" spans="7:7">
      <c r="G42945" s="14"/>
    </row>
    <row r="42946" spans="7:7">
      <c r="G42946" s="14"/>
    </row>
    <row r="42947" spans="7:7">
      <c r="G42947" s="14"/>
    </row>
    <row r="42948" spans="7:7">
      <c r="G42948" s="14"/>
    </row>
    <row r="42949" spans="7:7">
      <c r="G42949" s="14"/>
    </row>
    <row r="42950" spans="7:7">
      <c r="G42950" s="14"/>
    </row>
    <row r="42951" spans="7:7">
      <c r="G42951" s="14"/>
    </row>
    <row r="42952" spans="7:7">
      <c r="G42952" s="14"/>
    </row>
    <row r="42953" spans="7:7">
      <c r="G42953" s="14"/>
    </row>
    <row r="42954" spans="7:7">
      <c r="G42954" s="14"/>
    </row>
    <row r="42955" spans="7:7">
      <c r="G42955" s="14"/>
    </row>
    <row r="42956" spans="7:7">
      <c r="G42956" s="14"/>
    </row>
    <row r="42957" spans="7:7">
      <c r="G42957" s="14"/>
    </row>
    <row r="42958" spans="7:7">
      <c r="G42958" s="14"/>
    </row>
    <row r="42959" spans="7:7">
      <c r="G42959" s="14"/>
    </row>
    <row r="42960" spans="7:7">
      <c r="G42960" s="14"/>
    </row>
    <row r="42961" spans="7:7">
      <c r="G42961" s="14"/>
    </row>
    <row r="42962" spans="7:7">
      <c r="G42962" s="14"/>
    </row>
    <row r="42963" spans="7:7">
      <c r="G42963" s="14"/>
    </row>
    <row r="42964" spans="7:7">
      <c r="G42964" s="14"/>
    </row>
    <row r="42965" spans="7:7">
      <c r="G42965" s="14"/>
    </row>
    <row r="42966" spans="7:7">
      <c r="G42966" s="14"/>
    </row>
    <row r="42967" spans="7:7">
      <c r="G42967" s="14"/>
    </row>
    <row r="42968" spans="7:7">
      <c r="G42968" s="14"/>
    </row>
    <row r="42969" spans="7:7">
      <c r="G42969" s="14"/>
    </row>
    <row r="42970" spans="7:7">
      <c r="G42970" s="14"/>
    </row>
    <row r="42971" spans="7:7">
      <c r="G42971" s="14"/>
    </row>
    <row r="42972" spans="7:7">
      <c r="G42972" s="14"/>
    </row>
    <row r="42973" spans="7:7">
      <c r="G42973" s="14"/>
    </row>
    <row r="42974" spans="7:7">
      <c r="G42974" s="14"/>
    </row>
    <row r="42975" spans="7:7">
      <c r="G42975" s="14"/>
    </row>
    <row r="42976" spans="7:7">
      <c r="G42976" s="14"/>
    </row>
    <row r="42977" spans="7:7">
      <c r="G42977" s="14"/>
    </row>
    <row r="42978" spans="7:7">
      <c r="G42978" s="14"/>
    </row>
    <row r="42979" spans="7:7">
      <c r="G42979" s="14"/>
    </row>
    <row r="42980" spans="7:7">
      <c r="G42980" s="14"/>
    </row>
    <row r="42981" spans="7:7">
      <c r="G42981" s="14"/>
    </row>
    <row r="42982" spans="7:7">
      <c r="G42982" s="14"/>
    </row>
    <row r="42983" spans="7:7">
      <c r="G42983" s="14"/>
    </row>
    <row r="42984" spans="7:7">
      <c r="G42984" s="14"/>
    </row>
    <row r="42985" spans="7:7">
      <c r="G42985" s="14"/>
    </row>
    <row r="42986" spans="7:7">
      <c r="G42986" s="14"/>
    </row>
    <row r="42987" spans="7:7">
      <c r="G42987" s="14"/>
    </row>
    <row r="42988" spans="7:7">
      <c r="G42988" s="14"/>
    </row>
    <row r="42989" spans="7:7">
      <c r="G42989" s="14"/>
    </row>
    <row r="42990" spans="7:7">
      <c r="G42990" s="14"/>
    </row>
    <row r="42991" spans="7:7">
      <c r="G42991" s="14"/>
    </row>
    <row r="42992" spans="7:7">
      <c r="G42992" s="14"/>
    </row>
    <row r="42993" spans="7:7">
      <c r="G42993" s="14"/>
    </row>
    <row r="42994" spans="7:7">
      <c r="G42994" s="14"/>
    </row>
    <row r="42995" spans="7:7">
      <c r="G42995" s="14"/>
    </row>
    <row r="42996" spans="7:7">
      <c r="G42996" s="14"/>
    </row>
    <row r="42997" spans="7:7">
      <c r="G42997" s="14"/>
    </row>
    <row r="42998" spans="7:7">
      <c r="G42998" s="14"/>
    </row>
    <row r="42999" spans="7:7">
      <c r="G42999" s="14"/>
    </row>
    <row r="43000" spans="7:7">
      <c r="G43000" s="14"/>
    </row>
    <row r="43001" spans="7:7">
      <c r="G43001" s="14"/>
    </row>
    <row r="43002" spans="7:7">
      <c r="G43002" s="14"/>
    </row>
    <row r="43003" spans="7:7">
      <c r="G43003" s="14"/>
    </row>
    <row r="43004" spans="7:7">
      <c r="G43004" s="14"/>
    </row>
    <row r="43005" spans="7:7">
      <c r="G43005" s="14"/>
    </row>
    <row r="43006" spans="7:7">
      <c r="G43006" s="14"/>
    </row>
    <row r="43007" spans="7:7">
      <c r="G43007" s="14"/>
    </row>
    <row r="43008" spans="7:7">
      <c r="G43008" s="14"/>
    </row>
    <row r="43009" spans="7:7">
      <c r="G43009" s="14"/>
    </row>
    <row r="43010" spans="7:7">
      <c r="G43010" s="14"/>
    </row>
    <row r="43011" spans="7:7">
      <c r="G43011" s="14"/>
    </row>
    <row r="43012" spans="7:7">
      <c r="G43012" s="14"/>
    </row>
    <row r="43013" spans="7:7">
      <c r="G43013" s="14"/>
    </row>
    <row r="43014" spans="7:7">
      <c r="G43014" s="14"/>
    </row>
    <row r="43015" spans="7:7">
      <c r="G43015" s="14"/>
    </row>
    <row r="43016" spans="7:7">
      <c r="G43016" s="14"/>
    </row>
    <row r="43017" spans="7:7">
      <c r="G43017" s="14"/>
    </row>
    <row r="43018" spans="7:7">
      <c r="G43018" s="14"/>
    </row>
    <row r="43019" spans="7:7">
      <c r="G43019" s="14"/>
    </row>
    <row r="43020" spans="7:7">
      <c r="G43020" s="14"/>
    </row>
    <row r="43021" spans="7:7">
      <c r="G43021" s="14"/>
    </row>
    <row r="43022" spans="7:7">
      <c r="G43022" s="14"/>
    </row>
    <row r="43023" spans="7:7">
      <c r="G43023" s="14"/>
    </row>
    <row r="43024" spans="7:7">
      <c r="G43024" s="14"/>
    </row>
    <row r="43025" spans="7:7">
      <c r="G43025" s="14"/>
    </row>
    <row r="43026" spans="7:7">
      <c r="G43026" s="14"/>
    </row>
    <row r="43027" spans="7:7">
      <c r="G43027" s="14"/>
    </row>
    <row r="43028" spans="7:7">
      <c r="G43028" s="14"/>
    </row>
    <row r="43029" spans="7:7">
      <c r="G43029" s="14"/>
    </row>
    <row r="43030" spans="7:7">
      <c r="G43030" s="14"/>
    </row>
    <row r="43031" spans="7:7">
      <c r="G43031" s="14"/>
    </row>
    <row r="43032" spans="7:7">
      <c r="G43032" s="14"/>
    </row>
    <row r="43033" spans="7:7">
      <c r="G43033" s="14"/>
    </row>
    <row r="43034" spans="7:7">
      <c r="G43034" s="14"/>
    </row>
    <row r="43035" spans="7:7">
      <c r="G43035" s="14"/>
    </row>
    <row r="43036" spans="7:7">
      <c r="G43036" s="14"/>
    </row>
    <row r="43037" spans="7:7">
      <c r="G43037" s="14"/>
    </row>
    <row r="43038" spans="7:7">
      <c r="G43038" s="14"/>
    </row>
    <row r="43039" spans="7:7">
      <c r="G43039" s="14"/>
    </row>
    <row r="43040" spans="7:7">
      <c r="G43040" s="14"/>
    </row>
    <row r="43041" spans="7:7">
      <c r="G43041" s="14"/>
    </row>
    <row r="43042" spans="7:7">
      <c r="G43042" s="14"/>
    </row>
    <row r="43043" spans="7:7">
      <c r="G43043" s="14"/>
    </row>
    <row r="43044" spans="7:7">
      <c r="G43044" s="14"/>
    </row>
    <row r="43045" spans="7:7">
      <c r="G43045" s="14"/>
    </row>
    <row r="43046" spans="7:7">
      <c r="G43046" s="14"/>
    </row>
    <row r="43047" spans="7:7">
      <c r="G43047" s="14"/>
    </row>
    <row r="43048" spans="7:7">
      <c r="G43048" s="14"/>
    </row>
    <row r="43049" spans="7:7">
      <c r="G43049" s="14"/>
    </row>
    <row r="43050" spans="7:7">
      <c r="G43050" s="14"/>
    </row>
    <row r="43051" spans="7:7">
      <c r="G43051" s="14"/>
    </row>
    <row r="43052" spans="7:7">
      <c r="G43052" s="14"/>
    </row>
    <row r="43053" spans="7:7">
      <c r="G43053" s="14"/>
    </row>
    <row r="43054" spans="7:7">
      <c r="G43054" s="14"/>
    </row>
    <row r="43055" spans="7:7">
      <c r="G43055" s="14"/>
    </row>
    <row r="43056" spans="7:7">
      <c r="G43056" s="14"/>
    </row>
    <row r="43057" spans="7:7">
      <c r="G43057" s="14"/>
    </row>
    <row r="43058" spans="7:7">
      <c r="G43058" s="14"/>
    </row>
    <row r="43059" spans="7:7">
      <c r="G43059" s="14"/>
    </row>
    <row r="43060" spans="7:7">
      <c r="G43060" s="14"/>
    </row>
    <row r="43061" spans="7:7">
      <c r="G43061" s="14"/>
    </row>
    <row r="43062" spans="7:7">
      <c r="G43062" s="14"/>
    </row>
    <row r="43063" spans="7:7">
      <c r="G43063" s="14"/>
    </row>
    <row r="43064" spans="7:7">
      <c r="G43064" s="14"/>
    </row>
    <row r="43065" spans="7:7">
      <c r="G43065" s="14"/>
    </row>
    <row r="43066" spans="7:7">
      <c r="G43066" s="14"/>
    </row>
    <row r="43067" spans="7:7">
      <c r="G43067" s="14"/>
    </row>
    <row r="43068" spans="7:7">
      <c r="G43068" s="14"/>
    </row>
    <row r="43069" spans="7:7">
      <c r="G43069" s="14"/>
    </row>
    <row r="43070" spans="7:7">
      <c r="G43070" s="14"/>
    </row>
    <row r="43071" spans="7:7">
      <c r="G43071" s="14"/>
    </row>
    <row r="43072" spans="7:7">
      <c r="G43072" s="14"/>
    </row>
    <row r="43073" spans="7:7">
      <c r="G43073" s="14"/>
    </row>
    <row r="43074" spans="7:7">
      <c r="G43074" s="14"/>
    </row>
    <row r="43075" spans="7:7">
      <c r="G43075" s="14"/>
    </row>
    <row r="43076" spans="7:7">
      <c r="G43076" s="14"/>
    </row>
    <row r="43077" spans="7:7">
      <c r="G43077" s="14"/>
    </row>
    <row r="43078" spans="7:7">
      <c r="G43078" s="14"/>
    </row>
    <row r="43079" spans="7:7">
      <c r="G43079" s="14"/>
    </row>
    <row r="43080" spans="7:7">
      <c r="G43080" s="14"/>
    </row>
    <row r="43081" spans="7:7">
      <c r="G43081" s="14"/>
    </row>
    <row r="43082" spans="7:7">
      <c r="G43082" s="14"/>
    </row>
    <row r="43083" spans="7:7">
      <c r="G43083" s="14"/>
    </row>
    <row r="43084" spans="7:7">
      <c r="G43084" s="14"/>
    </row>
    <row r="43085" spans="7:7">
      <c r="G43085" s="14"/>
    </row>
    <row r="43086" spans="7:7">
      <c r="G43086" s="14"/>
    </row>
    <row r="43087" spans="7:7">
      <c r="G43087" s="14"/>
    </row>
    <row r="43088" spans="7:7">
      <c r="G43088" s="14"/>
    </row>
    <row r="43089" spans="7:7">
      <c r="G43089" s="14"/>
    </row>
    <row r="43090" spans="7:7">
      <c r="G43090" s="14"/>
    </row>
    <row r="43091" spans="7:7">
      <c r="G43091" s="14"/>
    </row>
    <row r="43092" spans="7:7">
      <c r="G43092" s="14"/>
    </row>
    <row r="43093" spans="7:7">
      <c r="G43093" s="14"/>
    </row>
    <row r="43094" spans="7:7">
      <c r="G43094" s="14"/>
    </row>
    <row r="43095" spans="7:7">
      <c r="G43095" s="14"/>
    </row>
    <row r="43096" spans="7:7">
      <c r="G43096" s="14"/>
    </row>
    <row r="43097" spans="7:7">
      <c r="G43097" s="14"/>
    </row>
    <row r="43098" spans="7:7">
      <c r="G43098" s="14"/>
    </row>
    <row r="43099" spans="7:7">
      <c r="G43099" s="14"/>
    </row>
    <row r="43100" spans="7:7">
      <c r="G43100" s="14"/>
    </row>
    <row r="43101" spans="7:7">
      <c r="G43101" s="14"/>
    </row>
    <row r="43102" spans="7:7">
      <c r="G43102" s="14"/>
    </row>
    <row r="43103" spans="7:7">
      <c r="G43103" s="14"/>
    </row>
    <row r="43104" spans="7:7">
      <c r="G43104" s="14"/>
    </row>
    <row r="43105" spans="7:7">
      <c r="G43105" s="14"/>
    </row>
    <row r="43106" spans="7:7">
      <c r="G43106" s="14"/>
    </row>
    <row r="43107" spans="7:7">
      <c r="G43107" s="14"/>
    </row>
    <row r="43108" spans="7:7">
      <c r="G43108" s="14"/>
    </row>
    <row r="43109" spans="7:7">
      <c r="G43109" s="14"/>
    </row>
    <row r="43110" spans="7:7">
      <c r="G43110" s="14"/>
    </row>
    <row r="43111" spans="7:7">
      <c r="G43111" s="14"/>
    </row>
    <row r="43112" spans="7:7">
      <c r="G43112" s="14"/>
    </row>
    <row r="43113" spans="7:7">
      <c r="G43113" s="14"/>
    </row>
    <row r="43114" spans="7:7">
      <c r="G43114" s="14"/>
    </row>
    <row r="43115" spans="7:7">
      <c r="G43115" s="14"/>
    </row>
    <row r="43116" spans="7:7">
      <c r="G43116" s="14"/>
    </row>
    <row r="43117" spans="7:7">
      <c r="G43117" s="14"/>
    </row>
    <row r="43118" spans="7:7">
      <c r="G43118" s="14"/>
    </row>
    <row r="43119" spans="7:7">
      <c r="G43119" s="14"/>
    </row>
    <row r="43120" spans="7:7">
      <c r="G43120" s="14"/>
    </row>
    <row r="43121" spans="7:7">
      <c r="G43121" s="14"/>
    </row>
    <row r="43122" spans="7:7">
      <c r="G43122" s="14"/>
    </row>
    <row r="43123" spans="7:7">
      <c r="G43123" s="14"/>
    </row>
    <row r="43124" spans="7:7">
      <c r="G43124" s="14"/>
    </row>
    <row r="43125" spans="7:7">
      <c r="G43125" s="14"/>
    </row>
    <row r="43126" spans="7:7">
      <c r="G43126" s="14"/>
    </row>
    <row r="43127" spans="7:7">
      <c r="G43127" s="14"/>
    </row>
    <row r="43128" spans="7:7">
      <c r="G43128" s="14"/>
    </row>
    <row r="43129" spans="7:7">
      <c r="G43129" s="14"/>
    </row>
    <row r="43130" spans="7:7">
      <c r="G43130" s="14"/>
    </row>
    <row r="43131" spans="7:7">
      <c r="G43131" s="14"/>
    </row>
    <row r="43132" spans="7:7">
      <c r="G43132" s="14"/>
    </row>
    <row r="43133" spans="7:7">
      <c r="G43133" s="14"/>
    </row>
    <row r="43134" spans="7:7">
      <c r="G43134" s="14"/>
    </row>
    <row r="43135" spans="7:7">
      <c r="G43135" s="14"/>
    </row>
    <row r="43136" spans="7:7">
      <c r="G43136" s="14"/>
    </row>
    <row r="43137" spans="7:7">
      <c r="G43137" s="14"/>
    </row>
    <row r="43138" spans="7:7">
      <c r="G43138" s="14"/>
    </row>
    <row r="43139" spans="7:7">
      <c r="G43139" s="14"/>
    </row>
    <row r="43140" spans="7:7">
      <c r="G43140" s="14"/>
    </row>
    <row r="43141" spans="7:7">
      <c r="G43141" s="14"/>
    </row>
    <row r="43142" spans="7:7">
      <c r="G43142" s="14"/>
    </row>
    <row r="43143" spans="7:7">
      <c r="G43143" s="14"/>
    </row>
    <row r="43144" spans="7:7">
      <c r="G43144" s="14"/>
    </row>
    <row r="43145" spans="7:7">
      <c r="G43145" s="14"/>
    </row>
    <row r="43146" spans="7:7">
      <c r="G43146" s="14"/>
    </row>
    <row r="43147" spans="7:7">
      <c r="G43147" s="14"/>
    </row>
    <row r="43148" spans="7:7">
      <c r="G43148" s="14"/>
    </row>
    <row r="43149" spans="7:7">
      <c r="G43149" s="14"/>
    </row>
    <row r="43150" spans="7:7">
      <c r="G43150" s="14"/>
    </row>
    <row r="43151" spans="7:7">
      <c r="G43151" s="14"/>
    </row>
    <row r="43152" spans="7:7">
      <c r="G43152" s="14"/>
    </row>
    <row r="43153" spans="7:7">
      <c r="G43153" s="14"/>
    </row>
    <row r="43154" spans="7:7">
      <c r="G43154" s="14"/>
    </row>
    <row r="43155" spans="7:7">
      <c r="G43155" s="14"/>
    </row>
    <row r="43156" spans="7:7">
      <c r="G43156" s="14"/>
    </row>
    <row r="43157" spans="7:7">
      <c r="G43157" s="14"/>
    </row>
    <row r="43158" spans="7:7">
      <c r="G43158" s="14"/>
    </row>
    <row r="43159" spans="7:7">
      <c r="G43159" s="14"/>
    </row>
    <row r="43160" spans="7:7">
      <c r="G43160" s="14"/>
    </row>
    <row r="43161" spans="7:7">
      <c r="G43161" s="14"/>
    </row>
    <row r="43162" spans="7:7">
      <c r="G43162" s="14"/>
    </row>
    <row r="43163" spans="7:7">
      <c r="G43163" s="14"/>
    </row>
    <row r="43164" spans="7:7">
      <c r="G43164" s="14"/>
    </row>
    <row r="43165" spans="7:7">
      <c r="G43165" s="14"/>
    </row>
    <row r="43166" spans="7:7">
      <c r="G43166" s="14"/>
    </row>
    <row r="43167" spans="7:7">
      <c r="G43167" s="14"/>
    </row>
    <row r="43168" spans="7:7">
      <c r="G43168" s="14"/>
    </row>
    <row r="43169" spans="7:7">
      <c r="G43169" s="14"/>
    </row>
    <row r="43170" spans="7:7">
      <c r="G43170" s="14"/>
    </row>
    <row r="43171" spans="7:7">
      <c r="G43171" s="14"/>
    </row>
    <row r="43172" spans="7:7">
      <c r="G43172" s="14"/>
    </row>
    <row r="43173" spans="7:7">
      <c r="G43173" s="14"/>
    </row>
    <row r="43174" spans="7:7">
      <c r="G43174" s="14"/>
    </row>
    <row r="43175" spans="7:7">
      <c r="G43175" s="14"/>
    </row>
    <row r="43176" spans="7:7">
      <c r="G43176" s="14"/>
    </row>
    <row r="43177" spans="7:7">
      <c r="G43177" s="14"/>
    </row>
    <row r="43178" spans="7:7">
      <c r="G43178" s="14"/>
    </row>
    <row r="43179" spans="7:7">
      <c r="G43179" s="14"/>
    </row>
    <row r="43180" spans="7:7">
      <c r="G43180" s="14"/>
    </row>
    <row r="43181" spans="7:7">
      <c r="G43181" s="14"/>
    </row>
    <row r="43182" spans="7:7">
      <c r="G43182" s="14"/>
    </row>
    <row r="43183" spans="7:7">
      <c r="G43183" s="14"/>
    </row>
    <row r="43184" spans="7:7">
      <c r="G43184" s="14"/>
    </row>
    <row r="43185" spans="7:7">
      <c r="G43185" s="14"/>
    </row>
    <row r="43186" spans="7:7">
      <c r="G43186" s="14"/>
    </row>
    <row r="43187" spans="7:7">
      <c r="G43187" s="14"/>
    </row>
    <row r="43188" spans="7:7">
      <c r="G43188" s="14"/>
    </row>
    <row r="43189" spans="7:7">
      <c r="G43189" s="14"/>
    </row>
    <row r="43190" spans="7:7">
      <c r="G43190" s="14"/>
    </row>
    <row r="43191" spans="7:7">
      <c r="G43191" s="14"/>
    </row>
    <row r="43192" spans="7:7">
      <c r="G43192" s="14"/>
    </row>
    <row r="43193" spans="7:7">
      <c r="G43193" s="14"/>
    </row>
    <row r="43194" spans="7:7">
      <c r="G43194" s="14"/>
    </row>
    <row r="43195" spans="7:7">
      <c r="G43195" s="14"/>
    </row>
    <row r="43196" spans="7:7">
      <c r="G43196" s="14"/>
    </row>
    <row r="43197" spans="7:7">
      <c r="G43197" s="14"/>
    </row>
    <row r="43198" spans="7:7">
      <c r="G43198" s="14"/>
    </row>
    <row r="43199" spans="7:7">
      <c r="G43199" s="14"/>
    </row>
    <row r="43200" spans="7:7">
      <c r="G43200" s="14"/>
    </row>
    <row r="43201" spans="7:7">
      <c r="G43201" s="14"/>
    </row>
    <row r="43202" spans="7:7">
      <c r="G43202" s="14"/>
    </row>
    <row r="43203" spans="7:7">
      <c r="G43203" s="14"/>
    </row>
    <row r="43204" spans="7:7">
      <c r="G43204" s="14"/>
    </row>
    <row r="43205" spans="7:7">
      <c r="G43205" s="14"/>
    </row>
    <row r="43206" spans="7:7">
      <c r="G43206" s="14"/>
    </row>
    <row r="43207" spans="7:7">
      <c r="G43207" s="14"/>
    </row>
    <row r="43208" spans="7:7">
      <c r="G43208" s="14"/>
    </row>
    <row r="43209" spans="7:7">
      <c r="G43209" s="14"/>
    </row>
    <row r="43210" spans="7:7">
      <c r="G43210" s="14"/>
    </row>
    <row r="43211" spans="7:7">
      <c r="G43211" s="14"/>
    </row>
    <row r="43212" spans="7:7">
      <c r="G43212" s="14"/>
    </row>
    <row r="43213" spans="7:7">
      <c r="G43213" s="14"/>
    </row>
    <row r="43214" spans="7:7">
      <c r="G43214" s="14"/>
    </row>
    <row r="43215" spans="7:7">
      <c r="G43215" s="14"/>
    </row>
    <row r="43216" spans="7:7">
      <c r="G43216" s="14"/>
    </row>
    <row r="43217" spans="7:7">
      <c r="G43217" s="14"/>
    </row>
    <row r="43218" spans="7:7">
      <c r="G43218" s="14"/>
    </row>
    <row r="43219" spans="7:7">
      <c r="G43219" s="14"/>
    </row>
    <row r="43220" spans="7:7">
      <c r="G43220" s="14"/>
    </row>
    <row r="43221" spans="7:7">
      <c r="G43221" s="14"/>
    </row>
    <row r="43222" spans="7:7">
      <c r="G43222" s="14"/>
    </row>
    <row r="43223" spans="7:7">
      <c r="G43223" s="14"/>
    </row>
    <row r="43224" spans="7:7">
      <c r="G43224" s="14"/>
    </row>
    <row r="43225" spans="7:7">
      <c r="G43225" s="14"/>
    </row>
    <row r="43226" spans="7:7">
      <c r="G43226" s="14"/>
    </row>
    <row r="43227" spans="7:7">
      <c r="G43227" s="14"/>
    </row>
    <row r="43228" spans="7:7">
      <c r="G43228" s="14"/>
    </row>
    <row r="43229" spans="7:7">
      <c r="G43229" s="14"/>
    </row>
    <row r="43230" spans="7:7">
      <c r="G43230" s="14"/>
    </row>
    <row r="43231" spans="7:7">
      <c r="G43231" s="14"/>
    </row>
    <row r="43232" spans="7:7">
      <c r="G43232" s="14"/>
    </row>
    <row r="43233" spans="7:7">
      <c r="G43233" s="14"/>
    </row>
    <row r="43234" spans="7:7">
      <c r="G43234" s="14"/>
    </row>
    <row r="43235" spans="7:7">
      <c r="G43235" s="14"/>
    </row>
    <row r="43236" spans="7:7">
      <c r="G43236" s="14"/>
    </row>
    <row r="43237" spans="7:7">
      <c r="G43237" s="14"/>
    </row>
    <row r="43238" spans="7:7">
      <c r="G43238" s="14"/>
    </row>
    <row r="43239" spans="7:7">
      <c r="G43239" s="14"/>
    </row>
    <row r="43240" spans="7:7">
      <c r="G43240" s="14"/>
    </row>
    <row r="43241" spans="7:7">
      <c r="G43241" s="14"/>
    </row>
    <row r="43242" spans="7:7">
      <c r="G43242" s="14"/>
    </row>
    <row r="43243" spans="7:7">
      <c r="G43243" s="14"/>
    </row>
    <row r="43244" spans="7:7">
      <c r="G43244" s="14"/>
    </row>
    <row r="43245" spans="7:7">
      <c r="G43245" s="14"/>
    </row>
    <row r="43246" spans="7:7">
      <c r="G43246" s="14"/>
    </row>
    <row r="43247" spans="7:7">
      <c r="G43247" s="14"/>
    </row>
    <row r="43248" spans="7:7">
      <c r="G43248" s="14"/>
    </row>
    <row r="43249" spans="7:7">
      <c r="G43249" s="14"/>
    </row>
    <row r="43250" spans="7:7">
      <c r="G43250" s="14"/>
    </row>
    <row r="43251" spans="7:7">
      <c r="G43251" s="14"/>
    </row>
    <row r="43252" spans="7:7">
      <c r="G43252" s="14"/>
    </row>
    <row r="43253" spans="7:7">
      <c r="G43253" s="14"/>
    </row>
    <row r="43254" spans="7:7">
      <c r="G43254" s="14"/>
    </row>
    <row r="43255" spans="7:7">
      <c r="G43255" s="14"/>
    </row>
    <row r="43256" spans="7:7">
      <c r="G43256" s="14"/>
    </row>
    <row r="43257" spans="7:7">
      <c r="G43257" s="14"/>
    </row>
    <row r="43258" spans="7:7">
      <c r="G43258" s="14"/>
    </row>
    <row r="43259" spans="7:7">
      <c r="G43259" s="14"/>
    </row>
    <row r="43260" spans="7:7">
      <c r="G43260" s="14"/>
    </row>
    <row r="43261" spans="7:7">
      <c r="G43261" s="14"/>
    </row>
    <row r="43262" spans="7:7">
      <c r="G43262" s="14"/>
    </row>
    <row r="43263" spans="7:7">
      <c r="G43263" s="14"/>
    </row>
    <row r="43264" spans="7:7">
      <c r="G43264" s="14"/>
    </row>
    <row r="43265" spans="7:7">
      <c r="G43265" s="14"/>
    </row>
    <row r="43266" spans="7:7">
      <c r="G43266" s="14"/>
    </row>
    <row r="43267" spans="7:7">
      <c r="G43267" s="14"/>
    </row>
    <row r="43268" spans="7:7">
      <c r="G43268" s="14"/>
    </row>
    <row r="43269" spans="7:7">
      <c r="G43269" s="14"/>
    </row>
    <row r="43270" spans="7:7">
      <c r="G43270" s="14"/>
    </row>
    <row r="43271" spans="7:7">
      <c r="G43271" s="14"/>
    </row>
    <row r="43272" spans="7:7">
      <c r="G43272" s="14"/>
    </row>
    <row r="43273" spans="7:7">
      <c r="G43273" s="14"/>
    </row>
    <row r="43274" spans="7:7">
      <c r="G43274" s="14"/>
    </row>
    <row r="43275" spans="7:7">
      <c r="G43275" s="14"/>
    </row>
    <row r="43276" spans="7:7">
      <c r="G43276" s="14"/>
    </row>
    <row r="43277" spans="7:7">
      <c r="G43277" s="14"/>
    </row>
    <row r="43278" spans="7:7">
      <c r="G43278" s="14"/>
    </row>
    <row r="43279" spans="7:7">
      <c r="G43279" s="14"/>
    </row>
    <row r="43280" spans="7:7">
      <c r="G43280" s="14"/>
    </row>
    <row r="43281" spans="7:7">
      <c r="G43281" s="14"/>
    </row>
    <row r="43282" spans="7:7">
      <c r="G43282" s="14"/>
    </row>
    <row r="43283" spans="7:7">
      <c r="G43283" s="14"/>
    </row>
    <row r="43284" spans="7:7">
      <c r="G43284" s="14"/>
    </row>
    <row r="43285" spans="7:7">
      <c r="G43285" s="14"/>
    </row>
    <row r="43286" spans="7:7">
      <c r="G43286" s="14"/>
    </row>
    <row r="43287" spans="7:7">
      <c r="G43287" s="14"/>
    </row>
    <row r="43288" spans="7:7">
      <c r="G43288" s="14"/>
    </row>
    <row r="43289" spans="7:7">
      <c r="G43289" s="14"/>
    </row>
    <row r="43290" spans="7:7">
      <c r="G43290" s="14"/>
    </row>
    <row r="43291" spans="7:7">
      <c r="G43291" s="14"/>
    </row>
    <row r="43292" spans="7:7">
      <c r="G43292" s="14"/>
    </row>
    <row r="43293" spans="7:7">
      <c r="G43293" s="14"/>
    </row>
    <row r="43294" spans="7:7">
      <c r="G43294" s="14"/>
    </row>
    <row r="43295" spans="7:7">
      <c r="G43295" s="14"/>
    </row>
    <row r="43296" spans="7:7">
      <c r="G43296" s="14"/>
    </row>
    <row r="43297" spans="7:7">
      <c r="G43297" s="14"/>
    </row>
    <row r="43298" spans="7:7">
      <c r="G43298" s="14"/>
    </row>
    <row r="43299" spans="7:7">
      <c r="G43299" s="14"/>
    </row>
    <row r="43300" spans="7:7">
      <c r="G43300" s="14"/>
    </row>
    <row r="43301" spans="7:7">
      <c r="G43301" s="14"/>
    </row>
    <row r="43302" spans="7:7">
      <c r="G43302" s="14"/>
    </row>
    <row r="43303" spans="7:7">
      <c r="G43303" s="14"/>
    </row>
    <row r="43304" spans="7:7">
      <c r="G43304" s="14"/>
    </row>
    <row r="43305" spans="7:7">
      <c r="G43305" s="14"/>
    </row>
    <row r="43306" spans="7:7">
      <c r="G43306" s="14"/>
    </row>
    <row r="43307" spans="7:7">
      <c r="G43307" s="14"/>
    </row>
    <row r="43308" spans="7:7">
      <c r="G43308" s="14"/>
    </row>
    <row r="43309" spans="7:7">
      <c r="G43309" s="14"/>
    </row>
    <row r="43310" spans="7:7">
      <c r="G43310" s="14"/>
    </row>
    <row r="43311" spans="7:7">
      <c r="G43311" s="14"/>
    </row>
    <row r="43312" spans="7:7">
      <c r="G43312" s="14"/>
    </row>
    <row r="43313" spans="7:7">
      <c r="G43313" s="14"/>
    </row>
    <row r="43314" spans="7:7">
      <c r="G43314" s="14"/>
    </row>
    <row r="43315" spans="7:7">
      <c r="G43315" s="14"/>
    </row>
    <row r="43316" spans="7:7">
      <c r="G43316" s="14"/>
    </row>
    <row r="43317" spans="7:7">
      <c r="G43317" s="14"/>
    </row>
    <row r="43318" spans="7:7">
      <c r="G43318" s="14"/>
    </row>
    <row r="43319" spans="7:7">
      <c r="G43319" s="14"/>
    </row>
    <row r="43320" spans="7:7">
      <c r="G43320" s="14"/>
    </row>
    <row r="43321" spans="7:7">
      <c r="G43321" s="14"/>
    </row>
    <row r="43322" spans="7:7">
      <c r="G43322" s="14"/>
    </row>
    <row r="43323" spans="7:7">
      <c r="G43323" s="14"/>
    </row>
    <row r="43324" spans="7:7">
      <c r="G43324" s="14"/>
    </row>
    <row r="43325" spans="7:7">
      <c r="G43325" s="14"/>
    </row>
    <row r="43326" spans="7:7">
      <c r="G43326" s="14"/>
    </row>
    <row r="43327" spans="7:7">
      <c r="G43327" s="14"/>
    </row>
    <row r="43328" spans="7:7">
      <c r="G43328" s="14"/>
    </row>
    <row r="43329" spans="7:7">
      <c r="G43329" s="14"/>
    </row>
    <row r="43330" spans="7:7">
      <c r="G43330" s="14"/>
    </row>
    <row r="43331" spans="7:7">
      <c r="G43331" s="14"/>
    </row>
    <row r="43332" spans="7:7">
      <c r="G43332" s="14"/>
    </row>
    <row r="43333" spans="7:7">
      <c r="G43333" s="14"/>
    </row>
    <row r="43334" spans="7:7">
      <c r="G43334" s="14"/>
    </row>
    <row r="43335" spans="7:7">
      <c r="G43335" s="14"/>
    </row>
    <row r="43336" spans="7:7">
      <c r="G43336" s="14"/>
    </row>
    <row r="43337" spans="7:7">
      <c r="G43337" s="14"/>
    </row>
    <row r="43338" spans="7:7">
      <c r="G43338" s="14"/>
    </row>
    <row r="43339" spans="7:7">
      <c r="G43339" s="14"/>
    </row>
    <row r="43340" spans="7:7">
      <c r="G43340" s="14"/>
    </row>
    <row r="43341" spans="7:7">
      <c r="G43341" s="14"/>
    </row>
    <row r="43342" spans="7:7">
      <c r="G43342" s="14"/>
    </row>
    <row r="43343" spans="7:7">
      <c r="G43343" s="14"/>
    </row>
    <row r="43344" spans="7:7">
      <c r="G43344" s="14"/>
    </row>
    <row r="43345" spans="7:7">
      <c r="G43345" s="14"/>
    </row>
    <row r="43346" spans="7:7">
      <c r="G43346" s="14"/>
    </row>
    <row r="43347" spans="7:7">
      <c r="G43347" s="14"/>
    </row>
    <row r="43348" spans="7:7">
      <c r="G43348" s="14"/>
    </row>
    <row r="43349" spans="7:7">
      <c r="G43349" s="14"/>
    </row>
    <row r="43350" spans="7:7">
      <c r="G43350" s="14"/>
    </row>
    <row r="43351" spans="7:7">
      <c r="G43351" s="14"/>
    </row>
    <row r="43352" spans="7:7">
      <c r="G43352" s="14"/>
    </row>
    <row r="43353" spans="7:7">
      <c r="G43353" s="14"/>
    </row>
    <row r="43354" spans="7:7">
      <c r="G43354" s="14"/>
    </row>
    <row r="43355" spans="7:7">
      <c r="G43355" s="14"/>
    </row>
    <row r="43356" spans="7:7">
      <c r="G43356" s="14"/>
    </row>
    <row r="43357" spans="7:7">
      <c r="G43357" s="14"/>
    </row>
    <row r="43358" spans="7:7">
      <c r="G43358" s="14"/>
    </row>
    <row r="43359" spans="7:7">
      <c r="G43359" s="14"/>
    </row>
    <row r="43360" spans="7:7">
      <c r="G43360" s="14"/>
    </row>
    <row r="43361" spans="7:7">
      <c r="G43361" s="14"/>
    </row>
    <row r="43362" spans="7:7">
      <c r="G43362" s="14"/>
    </row>
    <row r="43363" spans="7:7">
      <c r="G43363" s="14"/>
    </row>
    <row r="43364" spans="7:7">
      <c r="G43364" s="14"/>
    </row>
    <row r="43365" spans="7:7">
      <c r="G43365" s="14"/>
    </row>
    <row r="43366" spans="7:7">
      <c r="G43366" s="14"/>
    </row>
    <row r="43367" spans="7:7">
      <c r="G43367" s="14"/>
    </row>
    <row r="43368" spans="7:7">
      <c r="G43368" s="14"/>
    </row>
    <row r="43369" spans="7:7">
      <c r="G43369" s="14"/>
    </row>
    <row r="43370" spans="7:7">
      <c r="G43370" s="14"/>
    </row>
    <row r="43371" spans="7:7">
      <c r="G43371" s="14"/>
    </row>
    <row r="43372" spans="7:7">
      <c r="G43372" s="14"/>
    </row>
    <row r="43373" spans="7:7">
      <c r="G43373" s="14"/>
    </row>
    <row r="43374" spans="7:7">
      <c r="G43374" s="14"/>
    </row>
    <row r="43375" spans="7:7">
      <c r="G43375" s="14"/>
    </row>
    <row r="43376" spans="7:7">
      <c r="G43376" s="14"/>
    </row>
    <row r="43377" spans="7:7">
      <c r="G43377" s="14"/>
    </row>
    <row r="43378" spans="7:7">
      <c r="G43378" s="14"/>
    </row>
    <row r="43379" spans="7:7">
      <c r="G43379" s="14"/>
    </row>
    <row r="43380" spans="7:7">
      <c r="G43380" s="14"/>
    </row>
    <row r="43381" spans="7:7">
      <c r="G43381" s="14"/>
    </row>
    <row r="43382" spans="7:7">
      <c r="G43382" s="14"/>
    </row>
    <row r="43383" spans="7:7">
      <c r="G43383" s="14"/>
    </row>
    <row r="43384" spans="7:7">
      <c r="G43384" s="14"/>
    </row>
    <row r="43385" spans="7:7">
      <c r="G43385" s="14"/>
    </row>
    <row r="43386" spans="7:7">
      <c r="G43386" s="14"/>
    </row>
    <row r="43387" spans="7:7">
      <c r="G43387" s="14"/>
    </row>
    <row r="43388" spans="7:7">
      <c r="G43388" s="14"/>
    </row>
    <row r="43389" spans="7:7">
      <c r="G43389" s="14"/>
    </row>
    <row r="43390" spans="7:7">
      <c r="G43390" s="14"/>
    </row>
    <row r="43391" spans="7:7">
      <c r="G43391" s="14"/>
    </row>
    <row r="43392" spans="7:7">
      <c r="G43392" s="14"/>
    </row>
    <row r="43393" spans="7:7">
      <c r="G43393" s="14"/>
    </row>
    <row r="43394" spans="7:7">
      <c r="G43394" s="14"/>
    </row>
    <row r="43395" spans="7:7">
      <c r="G43395" s="14"/>
    </row>
    <row r="43396" spans="7:7">
      <c r="G43396" s="14"/>
    </row>
    <row r="43397" spans="7:7">
      <c r="G43397" s="14"/>
    </row>
    <row r="43398" spans="7:7">
      <c r="G43398" s="14"/>
    </row>
    <row r="43399" spans="7:7">
      <c r="G43399" s="14"/>
    </row>
    <row r="43400" spans="7:7">
      <c r="G43400" s="14"/>
    </row>
    <row r="43401" spans="7:7">
      <c r="G43401" s="14"/>
    </row>
    <row r="43402" spans="7:7">
      <c r="G43402" s="14"/>
    </row>
    <row r="43403" spans="7:7">
      <c r="G43403" s="14"/>
    </row>
    <row r="43404" spans="7:7">
      <c r="G43404" s="14"/>
    </row>
    <row r="43405" spans="7:7">
      <c r="G43405" s="14"/>
    </row>
    <row r="43406" spans="7:7">
      <c r="G43406" s="14"/>
    </row>
    <row r="43407" spans="7:7">
      <c r="G43407" s="14"/>
    </row>
    <row r="43408" spans="7:7">
      <c r="G43408" s="14"/>
    </row>
    <row r="43409" spans="7:7">
      <c r="G43409" s="14"/>
    </row>
    <row r="43410" spans="7:7">
      <c r="G43410" s="14"/>
    </row>
    <row r="43411" spans="7:7">
      <c r="G43411" s="14"/>
    </row>
    <row r="43412" spans="7:7">
      <c r="G43412" s="14"/>
    </row>
    <row r="43413" spans="7:7">
      <c r="G43413" s="14"/>
    </row>
    <row r="43414" spans="7:7">
      <c r="G43414" s="14"/>
    </row>
    <row r="43415" spans="7:7">
      <c r="G43415" s="14"/>
    </row>
    <row r="43416" spans="7:7">
      <c r="G43416" s="14"/>
    </row>
    <row r="43417" spans="7:7">
      <c r="G43417" s="14"/>
    </row>
    <row r="43418" spans="7:7">
      <c r="G43418" s="14"/>
    </row>
    <row r="43419" spans="7:7">
      <c r="G43419" s="14"/>
    </row>
    <row r="43420" spans="7:7">
      <c r="G43420" s="14"/>
    </row>
    <row r="43421" spans="7:7">
      <c r="G43421" s="14"/>
    </row>
    <row r="43422" spans="7:7">
      <c r="G43422" s="14"/>
    </row>
    <row r="43423" spans="7:7">
      <c r="G43423" s="14"/>
    </row>
    <row r="43424" spans="7:7">
      <c r="G43424" s="14"/>
    </row>
    <row r="43425" spans="7:7">
      <c r="G43425" s="14"/>
    </row>
    <row r="43426" spans="7:7">
      <c r="G43426" s="14"/>
    </row>
    <row r="43427" spans="7:7">
      <c r="G43427" s="14"/>
    </row>
    <row r="43428" spans="7:7">
      <c r="G43428" s="14"/>
    </row>
    <row r="43429" spans="7:7">
      <c r="G43429" s="14"/>
    </row>
    <row r="43430" spans="7:7">
      <c r="G43430" s="14"/>
    </row>
    <row r="43431" spans="7:7">
      <c r="G43431" s="14"/>
    </row>
    <row r="43432" spans="7:7">
      <c r="G43432" s="14"/>
    </row>
    <row r="43433" spans="7:7">
      <c r="G43433" s="14"/>
    </row>
    <row r="43434" spans="7:7">
      <c r="G43434" s="14"/>
    </row>
    <row r="43435" spans="7:7">
      <c r="G43435" s="14"/>
    </row>
    <row r="43436" spans="7:7">
      <c r="G43436" s="14"/>
    </row>
    <row r="43437" spans="7:7">
      <c r="G43437" s="14"/>
    </row>
    <row r="43438" spans="7:7">
      <c r="G43438" s="14"/>
    </row>
    <row r="43439" spans="7:7">
      <c r="G43439" s="14"/>
    </row>
    <row r="43440" spans="7:7">
      <c r="G43440" s="14"/>
    </row>
    <row r="43441" spans="7:7">
      <c r="G43441" s="14"/>
    </row>
    <row r="43442" spans="7:7">
      <c r="G43442" s="14"/>
    </row>
    <row r="43443" spans="7:7">
      <c r="G43443" s="14"/>
    </row>
    <row r="43444" spans="7:7">
      <c r="G43444" s="14"/>
    </row>
    <row r="43445" spans="7:7">
      <c r="G43445" s="14"/>
    </row>
    <row r="43446" spans="7:7">
      <c r="G43446" s="14"/>
    </row>
    <row r="43447" spans="7:7">
      <c r="G43447" s="14"/>
    </row>
    <row r="43448" spans="7:7">
      <c r="G43448" s="14"/>
    </row>
    <row r="43449" spans="7:7">
      <c r="G43449" s="14"/>
    </row>
    <row r="43450" spans="7:7">
      <c r="G43450" s="14"/>
    </row>
    <row r="43451" spans="7:7">
      <c r="G43451" s="14"/>
    </row>
    <row r="43452" spans="7:7">
      <c r="G43452" s="14"/>
    </row>
    <row r="43453" spans="7:7">
      <c r="G43453" s="14"/>
    </row>
    <row r="43454" spans="7:7">
      <c r="G43454" s="14"/>
    </row>
    <row r="43455" spans="7:7">
      <c r="G43455" s="14"/>
    </row>
    <row r="43456" spans="7:7">
      <c r="G43456" s="14"/>
    </row>
    <row r="43457" spans="7:7">
      <c r="G43457" s="14"/>
    </row>
    <row r="43458" spans="7:7">
      <c r="G43458" s="14"/>
    </row>
    <row r="43459" spans="7:7">
      <c r="G43459" s="14"/>
    </row>
    <row r="43460" spans="7:7">
      <c r="G43460" s="14"/>
    </row>
    <row r="43461" spans="7:7">
      <c r="G43461" s="14"/>
    </row>
    <row r="43462" spans="7:7">
      <c r="G43462" s="14"/>
    </row>
    <row r="43463" spans="7:7">
      <c r="G43463" s="14"/>
    </row>
    <row r="43464" spans="7:7">
      <c r="G43464" s="14"/>
    </row>
    <row r="43465" spans="7:7">
      <c r="G43465" s="14"/>
    </row>
    <row r="43466" spans="7:7">
      <c r="G43466" s="14"/>
    </row>
    <row r="43467" spans="7:7">
      <c r="G43467" s="14"/>
    </row>
    <row r="43468" spans="7:7">
      <c r="G43468" s="14"/>
    </row>
    <row r="43469" spans="7:7">
      <c r="G43469" s="14"/>
    </row>
    <row r="43470" spans="7:7">
      <c r="G43470" s="14"/>
    </row>
    <row r="43471" spans="7:7">
      <c r="G43471" s="14"/>
    </row>
    <row r="43472" spans="7:7">
      <c r="G43472" s="14"/>
    </row>
    <row r="43473" spans="7:7">
      <c r="G43473" s="14"/>
    </row>
    <row r="43474" spans="7:7">
      <c r="G43474" s="14"/>
    </row>
    <row r="43475" spans="7:7">
      <c r="G43475" s="14"/>
    </row>
    <row r="43476" spans="7:7">
      <c r="G43476" s="14"/>
    </row>
    <row r="43477" spans="7:7">
      <c r="G43477" s="14"/>
    </row>
    <row r="43478" spans="7:7">
      <c r="G43478" s="14"/>
    </row>
    <row r="43479" spans="7:7">
      <c r="G43479" s="14"/>
    </row>
    <row r="43480" spans="7:7">
      <c r="G43480" s="14"/>
    </row>
    <row r="43481" spans="7:7">
      <c r="G43481" s="14"/>
    </row>
    <row r="43482" spans="7:7">
      <c r="G43482" s="14"/>
    </row>
    <row r="43483" spans="7:7">
      <c r="G43483" s="14"/>
    </row>
    <row r="43484" spans="7:7">
      <c r="G43484" s="14"/>
    </row>
    <row r="43485" spans="7:7">
      <c r="G43485" s="14"/>
    </row>
    <row r="43486" spans="7:7">
      <c r="G43486" s="14"/>
    </row>
    <row r="43487" spans="7:7">
      <c r="G43487" s="14"/>
    </row>
    <row r="43488" spans="7:7">
      <c r="G43488" s="14"/>
    </row>
    <row r="43489" spans="7:7">
      <c r="G43489" s="14"/>
    </row>
    <row r="43490" spans="7:7">
      <c r="G43490" s="14"/>
    </row>
    <row r="43491" spans="7:7">
      <c r="G43491" s="14"/>
    </row>
    <row r="43492" spans="7:7">
      <c r="G43492" s="14"/>
    </row>
    <row r="43493" spans="7:7">
      <c r="G43493" s="14"/>
    </row>
    <row r="43494" spans="7:7">
      <c r="G43494" s="14"/>
    </row>
    <row r="43495" spans="7:7">
      <c r="G43495" s="14"/>
    </row>
    <row r="43496" spans="7:7">
      <c r="G43496" s="14"/>
    </row>
    <row r="43497" spans="7:7">
      <c r="G43497" s="14"/>
    </row>
    <row r="43498" spans="7:7">
      <c r="G43498" s="14"/>
    </row>
    <row r="43499" spans="7:7">
      <c r="G43499" s="14"/>
    </row>
    <row r="43500" spans="7:7">
      <c r="G43500" s="14"/>
    </row>
    <row r="43501" spans="7:7">
      <c r="G43501" s="14"/>
    </row>
    <row r="43502" spans="7:7">
      <c r="G43502" s="14"/>
    </row>
    <row r="43503" spans="7:7">
      <c r="G43503" s="14"/>
    </row>
    <row r="43504" spans="7:7">
      <c r="G43504" s="14"/>
    </row>
    <row r="43505" spans="7:7">
      <c r="G43505" s="14"/>
    </row>
    <row r="43506" spans="7:7">
      <c r="G43506" s="14"/>
    </row>
    <row r="43507" spans="7:7">
      <c r="G43507" s="14"/>
    </row>
    <row r="43508" spans="7:7">
      <c r="G43508" s="14"/>
    </row>
    <row r="43509" spans="7:7">
      <c r="G43509" s="14"/>
    </row>
    <row r="43510" spans="7:7">
      <c r="G43510" s="14"/>
    </row>
    <row r="43511" spans="7:7">
      <c r="G43511" s="14"/>
    </row>
    <row r="43512" spans="7:7">
      <c r="G43512" s="14"/>
    </row>
    <row r="43513" spans="7:7">
      <c r="G43513" s="14"/>
    </row>
    <row r="43514" spans="7:7">
      <c r="G43514" s="14"/>
    </row>
    <row r="43515" spans="7:7">
      <c r="G43515" s="14"/>
    </row>
    <row r="43516" spans="7:7">
      <c r="G43516" s="14"/>
    </row>
    <row r="43517" spans="7:7">
      <c r="G43517" s="14"/>
    </row>
    <row r="43518" spans="7:7">
      <c r="G43518" s="14"/>
    </row>
    <row r="43519" spans="7:7">
      <c r="G43519" s="14"/>
    </row>
    <row r="43520" spans="7:7">
      <c r="G43520" s="14"/>
    </row>
    <row r="43521" spans="7:7">
      <c r="G43521" s="14"/>
    </row>
    <row r="43522" spans="7:7">
      <c r="G43522" s="14"/>
    </row>
    <row r="43523" spans="7:7">
      <c r="G43523" s="14"/>
    </row>
    <row r="43524" spans="7:7">
      <c r="G43524" s="14"/>
    </row>
    <row r="43525" spans="7:7">
      <c r="G43525" s="14"/>
    </row>
    <row r="43526" spans="7:7">
      <c r="G43526" s="14"/>
    </row>
    <row r="43527" spans="7:7">
      <c r="G43527" s="14"/>
    </row>
    <row r="43528" spans="7:7">
      <c r="G43528" s="14"/>
    </row>
    <row r="43529" spans="7:7">
      <c r="G43529" s="14"/>
    </row>
    <row r="43530" spans="7:7">
      <c r="G43530" s="14"/>
    </row>
    <row r="43531" spans="7:7">
      <c r="G43531" s="14"/>
    </row>
    <row r="43532" spans="7:7">
      <c r="G43532" s="14"/>
    </row>
    <row r="43533" spans="7:7">
      <c r="G43533" s="14"/>
    </row>
    <row r="43534" spans="7:7">
      <c r="G43534" s="14"/>
    </row>
    <row r="43535" spans="7:7">
      <c r="G43535" s="14"/>
    </row>
    <row r="43536" spans="7:7">
      <c r="G43536" s="14"/>
    </row>
    <row r="43537" spans="7:7">
      <c r="G43537" s="14"/>
    </row>
    <row r="43538" spans="7:7">
      <c r="G43538" s="14"/>
    </row>
    <row r="43539" spans="7:7">
      <c r="G43539" s="14"/>
    </row>
    <row r="43540" spans="7:7">
      <c r="G43540" s="14"/>
    </row>
    <row r="43541" spans="7:7">
      <c r="G43541" s="14"/>
    </row>
    <row r="43542" spans="7:7">
      <c r="G43542" s="14"/>
    </row>
    <row r="43543" spans="7:7">
      <c r="G43543" s="14"/>
    </row>
    <row r="43544" spans="7:7">
      <c r="G43544" s="14"/>
    </row>
    <row r="43545" spans="7:7">
      <c r="G43545" s="14"/>
    </row>
    <row r="43546" spans="7:7">
      <c r="G43546" s="14"/>
    </row>
    <row r="43547" spans="7:7">
      <c r="G43547" s="14"/>
    </row>
    <row r="43548" spans="7:7">
      <c r="G43548" s="14"/>
    </row>
    <row r="43549" spans="7:7">
      <c r="G43549" s="14"/>
    </row>
    <row r="43550" spans="7:7">
      <c r="G43550" s="14"/>
    </row>
    <row r="43551" spans="7:7">
      <c r="G43551" s="14"/>
    </row>
    <row r="43552" spans="7:7">
      <c r="G43552" s="14"/>
    </row>
    <row r="43553" spans="7:7">
      <c r="G43553" s="14"/>
    </row>
    <row r="43554" spans="7:7">
      <c r="G43554" s="14"/>
    </row>
    <row r="43555" spans="7:7">
      <c r="G43555" s="14"/>
    </row>
    <row r="43556" spans="7:7">
      <c r="G43556" s="14"/>
    </row>
    <row r="43557" spans="7:7">
      <c r="G43557" s="14"/>
    </row>
    <row r="43558" spans="7:7">
      <c r="G43558" s="14"/>
    </row>
    <row r="43559" spans="7:7">
      <c r="G43559" s="14"/>
    </row>
    <row r="43560" spans="7:7">
      <c r="G43560" s="14"/>
    </row>
    <row r="43561" spans="7:7">
      <c r="G43561" s="14"/>
    </row>
    <row r="43562" spans="7:7">
      <c r="G43562" s="14"/>
    </row>
    <row r="43563" spans="7:7">
      <c r="G43563" s="14"/>
    </row>
    <row r="43564" spans="7:7">
      <c r="G43564" s="14"/>
    </row>
    <row r="43565" spans="7:7">
      <c r="G43565" s="14"/>
    </row>
    <row r="43566" spans="7:7">
      <c r="G43566" s="14"/>
    </row>
    <row r="43567" spans="7:7">
      <c r="G43567" s="14"/>
    </row>
    <row r="43568" spans="7:7">
      <c r="G43568" s="14"/>
    </row>
    <row r="43569" spans="7:7">
      <c r="G43569" s="14"/>
    </row>
    <row r="43570" spans="7:7">
      <c r="G43570" s="14"/>
    </row>
    <row r="43571" spans="7:7">
      <c r="G43571" s="14"/>
    </row>
    <row r="43572" spans="7:7">
      <c r="G43572" s="14"/>
    </row>
    <row r="43573" spans="7:7">
      <c r="G43573" s="14"/>
    </row>
    <row r="43574" spans="7:7">
      <c r="G43574" s="14"/>
    </row>
    <row r="43575" spans="7:7">
      <c r="G43575" s="14"/>
    </row>
    <row r="43576" spans="7:7">
      <c r="G43576" s="14"/>
    </row>
    <row r="43577" spans="7:7">
      <c r="G43577" s="14"/>
    </row>
    <row r="43578" spans="7:7">
      <c r="G43578" s="14"/>
    </row>
    <row r="43579" spans="7:7">
      <c r="G43579" s="14"/>
    </row>
    <row r="43580" spans="7:7">
      <c r="G43580" s="14"/>
    </row>
    <row r="43581" spans="7:7">
      <c r="G43581" s="14"/>
    </row>
    <row r="43582" spans="7:7">
      <c r="G43582" s="14"/>
    </row>
    <row r="43583" spans="7:7">
      <c r="G43583" s="14"/>
    </row>
    <row r="43584" spans="7:7">
      <c r="G43584" s="14"/>
    </row>
    <row r="43585" spans="7:7">
      <c r="G43585" s="14"/>
    </row>
    <row r="43586" spans="7:7">
      <c r="G43586" s="14"/>
    </row>
    <row r="43587" spans="7:7">
      <c r="G43587" s="14"/>
    </row>
    <row r="43588" spans="7:7">
      <c r="G43588" s="14"/>
    </row>
    <row r="43589" spans="7:7">
      <c r="G43589" s="14"/>
    </row>
    <row r="43590" spans="7:7">
      <c r="G43590" s="14"/>
    </row>
    <row r="43591" spans="7:7">
      <c r="G43591" s="14"/>
    </row>
    <row r="43592" spans="7:7">
      <c r="G43592" s="14"/>
    </row>
    <row r="43593" spans="7:7">
      <c r="G43593" s="14"/>
    </row>
    <row r="43594" spans="7:7">
      <c r="G43594" s="14"/>
    </row>
    <row r="43595" spans="7:7">
      <c r="G43595" s="14"/>
    </row>
    <row r="43596" spans="7:7">
      <c r="G43596" s="14"/>
    </row>
    <row r="43597" spans="7:7">
      <c r="G43597" s="14"/>
    </row>
    <row r="43598" spans="7:7">
      <c r="G43598" s="14"/>
    </row>
    <row r="43599" spans="7:7">
      <c r="G43599" s="14"/>
    </row>
    <row r="43600" spans="7:7">
      <c r="G43600" s="14"/>
    </row>
    <row r="43601" spans="7:7">
      <c r="G43601" s="14"/>
    </row>
    <row r="43602" spans="7:7">
      <c r="G43602" s="14"/>
    </row>
    <row r="43603" spans="7:7">
      <c r="G43603" s="14"/>
    </row>
    <row r="43604" spans="7:7">
      <c r="G43604" s="14"/>
    </row>
    <row r="43605" spans="7:7">
      <c r="G43605" s="14"/>
    </row>
    <row r="43606" spans="7:7">
      <c r="G43606" s="14"/>
    </row>
    <row r="43607" spans="7:7">
      <c r="G43607" s="14"/>
    </row>
    <row r="43608" spans="7:7">
      <c r="G43608" s="14"/>
    </row>
    <row r="43609" spans="7:7">
      <c r="G43609" s="14"/>
    </row>
    <row r="43610" spans="7:7">
      <c r="G43610" s="14"/>
    </row>
    <row r="43611" spans="7:7">
      <c r="G43611" s="14"/>
    </row>
    <row r="43612" spans="7:7">
      <c r="G43612" s="14"/>
    </row>
    <row r="43613" spans="7:7">
      <c r="G43613" s="14"/>
    </row>
    <row r="43614" spans="7:7">
      <c r="G43614" s="14"/>
    </row>
    <row r="43615" spans="7:7">
      <c r="G43615" s="14"/>
    </row>
    <row r="43616" spans="7:7">
      <c r="G43616" s="14"/>
    </row>
    <row r="43617" spans="7:7">
      <c r="G43617" s="14"/>
    </row>
    <row r="43618" spans="7:7">
      <c r="G43618" s="14"/>
    </row>
    <row r="43619" spans="7:7">
      <c r="G43619" s="14"/>
    </row>
    <row r="43620" spans="7:7">
      <c r="G43620" s="14"/>
    </row>
    <row r="43621" spans="7:7">
      <c r="G43621" s="14"/>
    </row>
    <row r="43622" spans="7:7">
      <c r="G43622" s="14"/>
    </row>
    <row r="43623" spans="7:7">
      <c r="G43623" s="14"/>
    </row>
    <row r="43624" spans="7:7">
      <c r="G43624" s="14"/>
    </row>
    <row r="43625" spans="7:7">
      <c r="G43625" s="14"/>
    </row>
    <row r="43626" spans="7:7">
      <c r="G43626" s="14"/>
    </row>
    <row r="43627" spans="7:7">
      <c r="G43627" s="14"/>
    </row>
    <row r="43628" spans="7:7">
      <c r="G43628" s="14"/>
    </row>
    <row r="43629" spans="7:7">
      <c r="G43629" s="14"/>
    </row>
    <row r="43630" spans="7:7">
      <c r="G43630" s="14"/>
    </row>
    <row r="43631" spans="7:7">
      <c r="G43631" s="14"/>
    </row>
    <row r="43632" spans="7:7">
      <c r="G43632" s="14"/>
    </row>
    <row r="43633" spans="7:7">
      <c r="G43633" s="14"/>
    </row>
    <row r="43634" spans="7:7">
      <c r="G43634" s="14"/>
    </row>
    <row r="43635" spans="7:7">
      <c r="G43635" s="14"/>
    </row>
    <row r="43636" spans="7:7">
      <c r="G43636" s="14"/>
    </row>
    <row r="43637" spans="7:7">
      <c r="G43637" s="14"/>
    </row>
    <row r="43638" spans="7:7">
      <c r="G43638" s="14"/>
    </row>
    <row r="43639" spans="7:7">
      <c r="G43639" s="14"/>
    </row>
    <row r="43640" spans="7:7">
      <c r="G43640" s="14"/>
    </row>
    <row r="43641" spans="7:7">
      <c r="G43641" s="14"/>
    </row>
    <row r="43642" spans="7:7">
      <c r="G43642" s="14"/>
    </row>
    <row r="43643" spans="7:7">
      <c r="G43643" s="14"/>
    </row>
    <row r="43644" spans="7:7">
      <c r="G43644" s="14"/>
    </row>
    <row r="43645" spans="7:7">
      <c r="G43645" s="14"/>
    </row>
    <row r="43646" spans="7:7">
      <c r="G43646" s="14"/>
    </row>
    <row r="43647" spans="7:7">
      <c r="G43647" s="14"/>
    </row>
    <row r="43648" spans="7:7">
      <c r="G43648" s="14"/>
    </row>
    <row r="43649" spans="7:7">
      <c r="G43649" s="14"/>
    </row>
    <row r="43650" spans="7:7">
      <c r="G43650" s="14"/>
    </row>
    <row r="43651" spans="7:7">
      <c r="G43651" s="14"/>
    </row>
    <row r="43652" spans="7:7">
      <c r="G43652" s="14"/>
    </row>
    <row r="43653" spans="7:7">
      <c r="G43653" s="14"/>
    </row>
    <row r="43654" spans="7:7">
      <c r="G43654" s="14"/>
    </row>
    <row r="43655" spans="7:7">
      <c r="G43655" s="14"/>
    </row>
    <row r="43656" spans="7:7">
      <c r="G43656" s="14"/>
    </row>
    <row r="43657" spans="7:7">
      <c r="G43657" s="14"/>
    </row>
    <row r="43658" spans="7:7">
      <c r="G43658" s="14"/>
    </row>
    <row r="43659" spans="7:7">
      <c r="G43659" s="14"/>
    </row>
    <row r="43660" spans="7:7">
      <c r="G43660" s="14"/>
    </row>
    <row r="43661" spans="7:7">
      <c r="G43661" s="14"/>
    </row>
    <row r="43662" spans="7:7">
      <c r="G43662" s="14"/>
    </row>
    <row r="43663" spans="7:7">
      <c r="G43663" s="14"/>
    </row>
    <row r="43664" spans="7:7">
      <c r="G43664" s="14"/>
    </row>
    <row r="43665" spans="7:7">
      <c r="G43665" s="14"/>
    </row>
    <row r="43666" spans="7:7">
      <c r="G43666" s="14"/>
    </row>
    <row r="43667" spans="7:7">
      <c r="G43667" s="14"/>
    </row>
    <row r="43668" spans="7:7">
      <c r="G43668" s="14"/>
    </row>
    <row r="43669" spans="7:7">
      <c r="G43669" s="14"/>
    </row>
    <row r="43670" spans="7:7">
      <c r="G43670" s="14"/>
    </row>
    <row r="43671" spans="7:7">
      <c r="G43671" s="14"/>
    </row>
    <row r="43672" spans="7:7">
      <c r="G43672" s="14"/>
    </row>
    <row r="43673" spans="7:7">
      <c r="G43673" s="14"/>
    </row>
    <row r="43674" spans="7:7">
      <c r="G43674" s="14"/>
    </row>
    <row r="43675" spans="7:7">
      <c r="G43675" s="14"/>
    </row>
    <row r="43676" spans="7:7">
      <c r="G43676" s="14"/>
    </row>
    <row r="43677" spans="7:7">
      <c r="G43677" s="14"/>
    </row>
    <row r="43678" spans="7:7">
      <c r="G43678" s="14"/>
    </row>
    <row r="43679" spans="7:7">
      <c r="G43679" s="14"/>
    </row>
    <row r="43680" spans="7:7">
      <c r="G43680" s="14"/>
    </row>
    <row r="43681" spans="7:7">
      <c r="G43681" s="14"/>
    </row>
    <row r="43682" spans="7:7">
      <c r="G43682" s="14"/>
    </row>
    <row r="43683" spans="7:7">
      <c r="G43683" s="14"/>
    </row>
    <row r="43684" spans="7:7">
      <c r="G43684" s="14"/>
    </row>
    <row r="43685" spans="7:7">
      <c r="G43685" s="14"/>
    </row>
    <row r="43686" spans="7:7">
      <c r="G43686" s="14"/>
    </row>
    <row r="43687" spans="7:7">
      <c r="G43687" s="14"/>
    </row>
    <row r="43688" spans="7:7">
      <c r="G43688" s="14"/>
    </row>
    <row r="43689" spans="7:7">
      <c r="G43689" s="14"/>
    </row>
    <row r="43690" spans="7:7">
      <c r="G43690" s="14"/>
    </row>
    <row r="43691" spans="7:7">
      <c r="G43691" s="14"/>
    </row>
    <row r="43692" spans="7:7">
      <c r="G43692" s="14"/>
    </row>
    <row r="43693" spans="7:7">
      <c r="G43693" s="14"/>
    </row>
    <row r="43694" spans="7:7">
      <c r="G43694" s="14"/>
    </row>
    <row r="43695" spans="7:7">
      <c r="G43695" s="14"/>
    </row>
    <row r="43696" spans="7:7">
      <c r="G43696" s="14"/>
    </row>
    <row r="43697" spans="7:7">
      <c r="G43697" s="14"/>
    </row>
    <row r="43698" spans="7:7">
      <c r="G43698" s="14"/>
    </row>
    <row r="43699" spans="7:7">
      <c r="G43699" s="14"/>
    </row>
    <row r="43700" spans="7:7">
      <c r="G43700" s="14"/>
    </row>
    <row r="43701" spans="7:7">
      <c r="G43701" s="14"/>
    </row>
    <row r="43702" spans="7:7">
      <c r="G43702" s="14"/>
    </row>
    <row r="43703" spans="7:7">
      <c r="G43703" s="14"/>
    </row>
    <row r="43704" spans="7:7">
      <c r="G43704" s="14"/>
    </row>
    <row r="43705" spans="7:7">
      <c r="G43705" s="14"/>
    </row>
    <row r="43706" spans="7:7">
      <c r="G43706" s="14"/>
    </row>
    <row r="43707" spans="7:7">
      <c r="G43707" s="14"/>
    </row>
    <row r="43708" spans="7:7">
      <c r="G43708" s="14"/>
    </row>
    <row r="43709" spans="7:7">
      <c r="G43709" s="14"/>
    </row>
    <row r="43710" spans="7:7">
      <c r="G43710" s="14"/>
    </row>
    <row r="43711" spans="7:7">
      <c r="G43711" s="14"/>
    </row>
    <row r="43712" spans="7:7">
      <c r="G43712" s="14"/>
    </row>
    <row r="43713" spans="7:7">
      <c r="G43713" s="14"/>
    </row>
    <row r="43714" spans="7:7">
      <c r="G43714" s="14"/>
    </row>
    <row r="43715" spans="7:7">
      <c r="G43715" s="14"/>
    </row>
    <row r="43716" spans="7:7">
      <c r="G43716" s="14"/>
    </row>
    <row r="43717" spans="7:7">
      <c r="G43717" s="14"/>
    </row>
    <row r="43718" spans="7:7">
      <c r="G43718" s="14"/>
    </row>
    <row r="43719" spans="7:7">
      <c r="G43719" s="14"/>
    </row>
    <row r="43720" spans="7:7">
      <c r="G43720" s="14"/>
    </row>
    <row r="43721" spans="7:7">
      <c r="G43721" s="14"/>
    </row>
    <row r="43722" spans="7:7">
      <c r="G43722" s="14"/>
    </row>
    <row r="43723" spans="7:7">
      <c r="G43723" s="14"/>
    </row>
    <row r="43724" spans="7:7">
      <c r="G43724" s="14"/>
    </row>
    <row r="43725" spans="7:7">
      <c r="G43725" s="14"/>
    </row>
    <row r="43726" spans="7:7">
      <c r="G43726" s="14"/>
    </row>
    <row r="43727" spans="7:7">
      <c r="G43727" s="14"/>
    </row>
    <row r="43728" spans="7:7">
      <c r="G43728" s="14"/>
    </row>
    <row r="43729" spans="7:7">
      <c r="G43729" s="14"/>
    </row>
    <row r="43730" spans="7:7">
      <c r="G43730" s="14"/>
    </row>
    <row r="43731" spans="7:7">
      <c r="G43731" s="14"/>
    </row>
    <row r="43732" spans="7:7">
      <c r="G43732" s="14"/>
    </row>
    <row r="43733" spans="7:7">
      <c r="G43733" s="14"/>
    </row>
    <row r="43734" spans="7:7">
      <c r="G43734" s="14"/>
    </row>
    <row r="43735" spans="7:7">
      <c r="G43735" s="14"/>
    </row>
    <row r="43736" spans="7:7">
      <c r="G43736" s="14"/>
    </row>
    <row r="43737" spans="7:7">
      <c r="G43737" s="14"/>
    </row>
    <row r="43738" spans="7:7">
      <c r="G43738" s="14"/>
    </row>
    <row r="43739" spans="7:7">
      <c r="G43739" s="14"/>
    </row>
    <row r="43740" spans="7:7">
      <c r="G43740" s="14"/>
    </row>
    <row r="43741" spans="7:7">
      <c r="G43741" s="14"/>
    </row>
    <row r="43742" spans="7:7">
      <c r="G43742" s="14"/>
    </row>
    <row r="43743" spans="7:7">
      <c r="G43743" s="14"/>
    </row>
    <row r="43744" spans="7:7">
      <c r="G43744" s="14"/>
    </row>
    <row r="43745" spans="7:7">
      <c r="G43745" s="14"/>
    </row>
    <row r="43746" spans="7:7">
      <c r="G43746" s="14"/>
    </row>
    <row r="43747" spans="7:7">
      <c r="G43747" s="14"/>
    </row>
    <row r="43748" spans="7:7">
      <c r="G43748" s="14"/>
    </row>
    <row r="43749" spans="7:7">
      <c r="G43749" s="14"/>
    </row>
    <row r="43750" spans="7:7">
      <c r="G43750" s="14"/>
    </row>
    <row r="43751" spans="7:7">
      <c r="G43751" s="14"/>
    </row>
    <row r="43752" spans="7:7">
      <c r="G43752" s="14"/>
    </row>
    <row r="43753" spans="7:7">
      <c r="G43753" s="14"/>
    </row>
    <row r="43754" spans="7:7">
      <c r="G43754" s="14"/>
    </row>
    <row r="43755" spans="7:7">
      <c r="G43755" s="14"/>
    </row>
    <row r="43756" spans="7:7">
      <c r="G43756" s="14"/>
    </row>
    <row r="43757" spans="7:7">
      <c r="G43757" s="14"/>
    </row>
    <row r="43758" spans="7:7">
      <c r="G43758" s="14"/>
    </row>
    <row r="43759" spans="7:7">
      <c r="G43759" s="14"/>
    </row>
    <row r="43760" spans="7:7">
      <c r="G43760" s="14"/>
    </row>
    <row r="43761" spans="7:7">
      <c r="G43761" s="14"/>
    </row>
    <row r="43762" spans="7:7">
      <c r="G43762" s="14"/>
    </row>
    <row r="43763" spans="7:7">
      <c r="G43763" s="14"/>
    </row>
    <row r="43764" spans="7:7">
      <c r="G43764" s="14"/>
    </row>
    <row r="43765" spans="7:7">
      <c r="G43765" s="14"/>
    </row>
    <row r="43766" spans="7:7">
      <c r="G43766" s="14"/>
    </row>
    <row r="43767" spans="7:7">
      <c r="G43767" s="14"/>
    </row>
    <row r="43768" spans="7:7">
      <c r="G43768" s="14"/>
    </row>
    <row r="43769" spans="7:7">
      <c r="G43769" s="14"/>
    </row>
    <row r="43770" spans="7:7">
      <c r="G43770" s="14"/>
    </row>
    <row r="43771" spans="7:7">
      <c r="G43771" s="14"/>
    </row>
    <row r="43772" spans="7:7">
      <c r="G43772" s="14"/>
    </row>
    <row r="43773" spans="7:7">
      <c r="G43773" s="14"/>
    </row>
    <row r="43774" spans="7:7">
      <c r="G43774" s="14"/>
    </row>
    <row r="43775" spans="7:7">
      <c r="G43775" s="14"/>
    </row>
    <row r="43776" spans="7:7">
      <c r="G43776" s="14"/>
    </row>
    <row r="43777" spans="7:7">
      <c r="G43777" s="14"/>
    </row>
    <row r="43778" spans="7:7">
      <c r="G43778" s="14"/>
    </row>
    <row r="43779" spans="7:7">
      <c r="G43779" s="14"/>
    </row>
    <row r="43780" spans="7:7">
      <c r="G43780" s="14"/>
    </row>
    <row r="43781" spans="7:7">
      <c r="G43781" s="14"/>
    </row>
    <row r="43782" spans="7:7">
      <c r="G43782" s="14"/>
    </row>
    <row r="43783" spans="7:7">
      <c r="G43783" s="14"/>
    </row>
    <row r="43784" spans="7:7">
      <c r="G43784" s="14"/>
    </row>
    <row r="43785" spans="7:7">
      <c r="G43785" s="14"/>
    </row>
    <row r="43786" spans="7:7">
      <c r="G43786" s="14"/>
    </row>
    <row r="43787" spans="7:7">
      <c r="G43787" s="14"/>
    </row>
    <row r="43788" spans="7:7">
      <c r="G43788" s="14"/>
    </row>
    <row r="43789" spans="7:7">
      <c r="G43789" s="14"/>
    </row>
    <row r="43790" spans="7:7">
      <c r="G43790" s="14"/>
    </row>
    <row r="43791" spans="7:7">
      <c r="G43791" s="14"/>
    </row>
    <row r="43792" spans="7:7">
      <c r="G43792" s="14"/>
    </row>
    <row r="43793" spans="7:7">
      <c r="G43793" s="14"/>
    </row>
    <row r="43794" spans="7:7">
      <c r="G43794" s="14"/>
    </row>
    <row r="43795" spans="7:7">
      <c r="G43795" s="14"/>
    </row>
    <row r="43796" spans="7:7">
      <c r="G43796" s="14"/>
    </row>
    <row r="43797" spans="7:7">
      <c r="G43797" s="14"/>
    </row>
    <row r="43798" spans="7:7">
      <c r="G43798" s="14"/>
    </row>
    <row r="43799" spans="7:7">
      <c r="G43799" s="14"/>
    </row>
    <row r="43800" spans="7:7">
      <c r="G43800" s="14"/>
    </row>
    <row r="43801" spans="7:7">
      <c r="G43801" s="14"/>
    </row>
    <row r="43802" spans="7:7">
      <c r="G43802" s="14"/>
    </row>
    <row r="43803" spans="7:7">
      <c r="G43803" s="14"/>
    </row>
    <row r="43804" spans="7:7">
      <c r="G43804" s="14"/>
    </row>
    <row r="43805" spans="7:7">
      <c r="G43805" s="14"/>
    </row>
    <row r="43806" spans="7:7">
      <c r="G43806" s="14"/>
    </row>
    <row r="43807" spans="7:7">
      <c r="G43807" s="14"/>
    </row>
    <row r="43808" spans="7:7">
      <c r="G43808" s="14"/>
    </row>
    <row r="43809" spans="7:7">
      <c r="G43809" s="14"/>
    </row>
    <row r="43810" spans="7:7">
      <c r="G43810" s="14"/>
    </row>
    <row r="43811" spans="7:7">
      <c r="G43811" s="14"/>
    </row>
    <row r="43812" spans="7:7">
      <c r="G43812" s="14"/>
    </row>
    <row r="43813" spans="7:7">
      <c r="G43813" s="14"/>
    </row>
    <row r="43814" spans="7:7">
      <c r="G43814" s="14"/>
    </row>
    <row r="43815" spans="7:7">
      <c r="G43815" s="14"/>
    </row>
    <row r="43816" spans="7:7">
      <c r="G43816" s="14"/>
    </row>
    <row r="43817" spans="7:7">
      <c r="G43817" s="14"/>
    </row>
    <row r="43818" spans="7:7">
      <c r="G43818" s="14"/>
    </row>
    <row r="43819" spans="7:7">
      <c r="G43819" s="14"/>
    </row>
    <row r="43820" spans="7:7">
      <c r="G43820" s="14"/>
    </row>
    <row r="43821" spans="7:7">
      <c r="G43821" s="14"/>
    </row>
    <row r="43822" spans="7:7">
      <c r="G43822" s="14"/>
    </row>
    <row r="43823" spans="7:7">
      <c r="G43823" s="14"/>
    </row>
    <row r="43824" spans="7:7">
      <c r="G43824" s="14"/>
    </row>
    <row r="43825" spans="7:7">
      <c r="G43825" s="14"/>
    </row>
    <row r="43826" spans="7:7">
      <c r="G43826" s="14"/>
    </row>
    <row r="43827" spans="7:7">
      <c r="G43827" s="14"/>
    </row>
    <row r="43828" spans="7:7">
      <c r="G43828" s="14"/>
    </row>
    <row r="43829" spans="7:7">
      <c r="G43829" s="14"/>
    </row>
    <row r="43830" spans="7:7">
      <c r="G43830" s="14"/>
    </row>
    <row r="43831" spans="7:7">
      <c r="G43831" s="14"/>
    </row>
    <row r="43832" spans="7:7">
      <c r="G43832" s="14"/>
    </row>
    <row r="43833" spans="7:7">
      <c r="G43833" s="14"/>
    </row>
    <row r="43834" spans="7:7">
      <c r="G43834" s="14"/>
    </row>
    <row r="43835" spans="7:7">
      <c r="G43835" s="14"/>
    </row>
    <row r="43836" spans="7:7">
      <c r="G43836" s="14"/>
    </row>
    <row r="43837" spans="7:7">
      <c r="G43837" s="14"/>
    </row>
    <row r="43838" spans="7:7">
      <c r="G43838" s="14"/>
    </row>
    <row r="43839" spans="7:7">
      <c r="G43839" s="14"/>
    </row>
    <row r="43840" spans="7:7">
      <c r="G43840" s="14"/>
    </row>
    <row r="43841" spans="7:7">
      <c r="G43841" s="14"/>
    </row>
    <row r="43842" spans="7:7">
      <c r="G43842" s="14"/>
    </row>
    <row r="43843" spans="7:7">
      <c r="G43843" s="14"/>
    </row>
    <row r="43844" spans="7:7">
      <c r="G43844" s="14"/>
    </row>
    <row r="43845" spans="7:7">
      <c r="G43845" s="14"/>
    </row>
    <row r="43846" spans="7:7">
      <c r="G43846" s="14"/>
    </row>
    <row r="43847" spans="7:7">
      <c r="G43847" s="14"/>
    </row>
    <row r="43848" spans="7:7">
      <c r="G43848" s="14"/>
    </row>
    <row r="43849" spans="7:7">
      <c r="G43849" s="14"/>
    </row>
    <row r="43850" spans="7:7">
      <c r="G43850" s="14"/>
    </row>
    <row r="43851" spans="7:7">
      <c r="G43851" s="14"/>
    </row>
    <row r="43852" spans="7:7">
      <c r="G43852" s="14"/>
    </row>
    <row r="43853" spans="7:7">
      <c r="G43853" s="14"/>
    </row>
    <row r="43854" spans="7:7">
      <c r="G43854" s="14"/>
    </row>
    <row r="43855" spans="7:7">
      <c r="G43855" s="14"/>
    </row>
    <row r="43856" spans="7:7">
      <c r="G43856" s="14"/>
    </row>
    <row r="43857" spans="7:7">
      <c r="G43857" s="14"/>
    </row>
    <row r="43858" spans="7:7">
      <c r="G43858" s="14"/>
    </row>
    <row r="43859" spans="7:7">
      <c r="G43859" s="14"/>
    </row>
    <row r="43860" spans="7:7">
      <c r="G43860" s="14"/>
    </row>
    <row r="43861" spans="7:7">
      <c r="G43861" s="14"/>
    </row>
    <row r="43862" spans="7:7">
      <c r="G43862" s="14"/>
    </row>
    <row r="43863" spans="7:7">
      <c r="G43863" s="14"/>
    </row>
    <row r="43864" spans="7:7">
      <c r="G43864" s="14"/>
    </row>
    <row r="43865" spans="7:7">
      <c r="G43865" s="14"/>
    </row>
    <row r="43866" spans="7:7">
      <c r="G43866" s="14"/>
    </row>
    <row r="43867" spans="7:7">
      <c r="G43867" s="14"/>
    </row>
    <row r="43868" spans="7:7">
      <c r="G43868" s="14"/>
    </row>
    <row r="43869" spans="7:7">
      <c r="G43869" s="14"/>
    </row>
    <row r="43870" spans="7:7">
      <c r="G43870" s="14"/>
    </row>
    <row r="43871" spans="7:7">
      <c r="G43871" s="14"/>
    </row>
    <row r="43872" spans="7:7">
      <c r="G43872" s="14"/>
    </row>
    <row r="43873" spans="7:7">
      <c r="G43873" s="14"/>
    </row>
    <row r="43874" spans="7:7">
      <c r="G43874" s="14"/>
    </row>
    <row r="43875" spans="7:7">
      <c r="G43875" s="14"/>
    </row>
    <row r="43876" spans="7:7">
      <c r="G43876" s="14"/>
    </row>
    <row r="43877" spans="7:7">
      <c r="G43877" s="14"/>
    </row>
    <row r="43878" spans="7:7">
      <c r="G43878" s="14"/>
    </row>
    <row r="43879" spans="7:7">
      <c r="G43879" s="14"/>
    </row>
    <row r="43880" spans="7:7">
      <c r="G43880" s="14"/>
    </row>
    <row r="43881" spans="7:7">
      <c r="G43881" s="14"/>
    </row>
    <row r="43882" spans="7:7">
      <c r="G43882" s="14"/>
    </row>
    <row r="43883" spans="7:7">
      <c r="G43883" s="14"/>
    </row>
    <row r="43884" spans="7:7">
      <c r="G43884" s="14"/>
    </row>
    <row r="43885" spans="7:7">
      <c r="G43885" s="14"/>
    </row>
    <row r="43886" spans="7:7">
      <c r="G43886" s="14"/>
    </row>
    <row r="43887" spans="7:7">
      <c r="G43887" s="14"/>
    </row>
    <row r="43888" spans="7:7">
      <c r="G43888" s="14"/>
    </row>
    <row r="43889" spans="7:7">
      <c r="G43889" s="14"/>
    </row>
    <row r="43890" spans="7:7">
      <c r="G43890" s="14"/>
    </row>
    <row r="43891" spans="7:7">
      <c r="G43891" s="14"/>
    </row>
    <row r="43892" spans="7:7">
      <c r="G43892" s="14"/>
    </row>
    <row r="43893" spans="7:7">
      <c r="G43893" s="14"/>
    </row>
    <row r="43894" spans="7:7">
      <c r="G43894" s="14"/>
    </row>
    <row r="43895" spans="7:7">
      <c r="G43895" s="14"/>
    </row>
    <row r="43896" spans="7:7">
      <c r="G43896" s="14"/>
    </row>
    <row r="43897" spans="7:7">
      <c r="G43897" s="14"/>
    </row>
    <row r="43898" spans="7:7">
      <c r="G43898" s="14"/>
    </row>
    <row r="43899" spans="7:7">
      <c r="G43899" s="14"/>
    </row>
    <row r="43900" spans="7:7">
      <c r="G43900" s="14"/>
    </row>
    <row r="43901" spans="7:7">
      <c r="G43901" s="14"/>
    </row>
    <row r="43902" spans="7:7">
      <c r="G43902" s="14"/>
    </row>
    <row r="43903" spans="7:7">
      <c r="G43903" s="14"/>
    </row>
    <row r="43904" spans="7:7">
      <c r="G43904" s="14"/>
    </row>
    <row r="43905" spans="7:7">
      <c r="G43905" s="14"/>
    </row>
    <row r="43906" spans="7:7">
      <c r="G43906" s="14"/>
    </row>
    <row r="43907" spans="7:7">
      <c r="G43907" s="14"/>
    </row>
    <row r="43908" spans="7:7">
      <c r="G43908" s="14"/>
    </row>
    <row r="43909" spans="7:7">
      <c r="G43909" s="14"/>
    </row>
    <row r="43910" spans="7:7">
      <c r="G43910" s="14"/>
    </row>
    <row r="43911" spans="7:7">
      <c r="G43911" s="14"/>
    </row>
    <row r="43912" spans="7:7">
      <c r="G43912" s="14"/>
    </row>
    <row r="43913" spans="7:7">
      <c r="G43913" s="14"/>
    </row>
    <row r="43914" spans="7:7">
      <c r="G43914" s="14"/>
    </row>
    <row r="43915" spans="7:7">
      <c r="G43915" s="14"/>
    </row>
    <row r="43916" spans="7:7">
      <c r="G43916" s="14"/>
    </row>
    <row r="43917" spans="7:7">
      <c r="G43917" s="14"/>
    </row>
    <row r="43918" spans="7:7">
      <c r="G43918" s="14"/>
    </row>
    <row r="43919" spans="7:7">
      <c r="G43919" s="14"/>
    </row>
    <row r="43920" spans="7:7">
      <c r="G43920" s="14"/>
    </row>
    <row r="43921" spans="7:7">
      <c r="G43921" s="14"/>
    </row>
    <row r="43922" spans="7:7">
      <c r="G43922" s="14"/>
    </row>
    <row r="43923" spans="7:7">
      <c r="G43923" s="14"/>
    </row>
    <row r="43924" spans="7:7">
      <c r="G43924" s="14"/>
    </row>
    <row r="43925" spans="7:7">
      <c r="G43925" s="14"/>
    </row>
    <row r="43926" spans="7:7">
      <c r="G43926" s="14"/>
    </row>
    <row r="43927" spans="7:7">
      <c r="G43927" s="14"/>
    </row>
    <row r="43928" spans="7:7">
      <c r="G43928" s="14"/>
    </row>
    <row r="43929" spans="7:7">
      <c r="G43929" s="14"/>
    </row>
    <row r="43930" spans="7:7">
      <c r="G43930" s="14"/>
    </row>
    <row r="43931" spans="7:7">
      <c r="G43931" s="14"/>
    </row>
    <row r="43932" spans="7:7">
      <c r="G43932" s="14"/>
    </row>
    <row r="43933" spans="7:7">
      <c r="G43933" s="14"/>
    </row>
    <row r="43934" spans="7:7">
      <c r="G43934" s="14"/>
    </row>
    <row r="43935" spans="7:7">
      <c r="G43935" s="14"/>
    </row>
    <row r="43936" spans="7:7">
      <c r="G43936" s="14"/>
    </row>
    <row r="43937" spans="7:7">
      <c r="G43937" s="14"/>
    </row>
    <row r="43938" spans="7:7">
      <c r="G43938" s="14"/>
    </row>
    <row r="43939" spans="7:7">
      <c r="G43939" s="14"/>
    </row>
    <row r="43940" spans="7:7">
      <c r="G43940" s="14"/>
    </row>
    <row r="43941" spans="7:7">
      <c r="G43941" s="14"/>
    </row>
    <row r="43942" spans="7:7">
      <c r="G43942" s="14"/>
    </row>
    <row r="43943" spans="7:7">
      <c r="G43943" s="14"/>
    </row>
    <row r="43944" spans="7:7">
      <c r="G43944" s="14"/>
    </row>
    <row r="43945" spans="7:7">
      <c r="G43945" s="14"/>
    </row>
    <row r="43946" spans="7:7">
      <c r="G43946" s="14"/>
    </row>
    <row r="43947" spans="7:7">
      <c r="G43947" s="14"/>
    </row>
    <row r="43948" spans="7:7">
      <c r="G43948" s="14"/>
    </row>
    <row r="43949" spans="7:7">
      <c r="G43949" s="14"/>
    </row>
    <row r="43950" spans="7:7">
      <c r="G43950" s="14"/>
    </row>
    <row r="43951" spans="7:7">
      <c r="G43951" s="14"/>
    </row>
    <row r="43952" spans="7:7">
      <c r="G43952" s="14"/>
    </row>
    <row r="43953" spans="7:7">
      <c r="G43953" s="14"/>
    </row>
    <row r="43954" spans="7:7">
      <c r="G43954" s="14"/>
    </row>
    <row r="43955" spans="7:7">
      <c r="G43955" s="14"/>
    </row>
    <row r="43956" spans="7:7">
      <c r="G43956" s="14"/>
    </row>
    <row r="43957" spans="7:7">
      <c r="G43957" s="14"/>
    </row>
    <row r="43958" spans="7:7">
      <c r="G43958" s="14"/>
    </row>
    <row r="43959" spans="7:7">
      <c r="G43959" s="14"/>
    </row>
    <row r="43960" spans="7:7">
      <c r="G43960" s="14"/>
    </row>
    <row r="43961" spans="7:7">
      <c r="G43961" s="14"/>
    </row>
    <row r="43962" spans="7:7">
      <c r="G43962" s="14"/>
    </row>
    <row r="43963" spans="7:7">
      <c r="G43963" s="14"/>
    </row>
    <row r="43964" spans="7:7">
      <c r="G43964" s="14"/>
    </row>
    <row r="43965" spans="7:7">
      <c r="G43965" s="14"/>
    </row>
    <row r="43966" spans="7:7">
      <c r="G43966" s="14"/>
    </row>
    <row r="43967" spans="7:7">
      <c r="G43967" s="14"/>
    </row>
    <row r="43968" spans="7:7">
      <c r="G43968" s="14"/>
    </row>
    <row r="43969" spans="7:7">
      <c r="G43969" s="14"/>
    </row>
    <row r="43970" spans="7:7">
      <c r="G43970" s="14"/>
    </row>
    <row r="43971" spans="7:7">
      <c r="G43971" s="14"/>
    </row>
    <row r="43972" spans="7:7">
      <c r="G43972" s="14"/>
    </row>
    <row r="43973" spans="7:7">
      <c r="G43973" s="14"/>
    </row>
    <row r="43974" spans="7:7">
      <c r="G43974" s="14"/>
    </row>
    <row r="43975" spans="7:7">
      <c r="G43975" s="14"/>
    </row>
    <row r="43976" spans="7:7">
      <c r="G43976" s="14"/>
    </row>
    <row r="43977" spans="7:7">
      <c r="G43977" s="14"/>
    </row>
    <row r="43978" spans="7:7">
      <c r="G43978" s="14"/>
    </row>
    <row r="43979" spans="7:7">
      <c r="G43979" s="14"/>
    </row>
    <row r="43980" spans="7:7">
      <c r="G43980" s="14"/>
    </row>
    <row r="43981" spans="7:7">
      <c r="G43981" s="14"/>
    </row>
    <row r="43982" spans="7:7">
      <c r="G43982" s="14"/>
    </row>
    <row r="43983" spans="7:7">
      <c r="G43983" s="14"/>
    </row>
    <row r="43984" spans="7:7">
      <c r="G43984" s="14"/>
    </row>
    <row r="43985" spans="7:7">
      <c r="G43985" s="14"/>
    </row>
    <row r="43986" spans="7:7">
      <c r="G43986" s="14"/>
    </row>
    <row r="43987" spans="7:7">
      <c r="G43987" s="14"/>
    </row>
    <row r="43988" spans="7:7">
      <c r="G43988" s="14"/>
    </row>
    <row r="43989" spans="7:7">
      <c r="G43989" s="14"/>
    </row>
    <row r="43990" spans="7:7">
      <c r="G43990" s="14"/>
    </row>
    <row r="43991" spans="7:7">
      <c r="G43991" s="14"/>
    </row>
    <row r="43992" spans="7:7">
      <c r="G43992" s="14"/>
    </row>
    <row r="43993" spans="7:7">
      <c r="G43993" s="14"/>
    </row>
    <row r="43994" spans="7:7">
      <c r="G43994" s="14"/>
    </row>
    <row r="43995" spans="7:7">
      <c r="G43995" s="14"/>
    </row>
    <row r="43996" spans="7:7">
      <c r="G43996" s="14"/>
    </row>
    <row r="43997" spans="7:7">
      <c r="G43997" s="14"/>
    </row>
    <row r="43998" spans="7:7">
      <c r="G43998" s="14"/>
    </row>
    <row r="43999" spans="7:7">
      <c r="G43999" s="14"/>
    </row>
    <row r="44000" spans="7:7">
      <c r="G44000" s="14"/>
    </row>
    <row r="44001" spans="7:7">
      <c r="G44001" s="14"/>
    </row>
    <row r="44002" spans="7:7">
      <c r="G44002" s="14"/>
    </row>
    <row r="44003" spans="7:7">
      <c r="G44003" s="14"/>
    </row>
    <row r="44004" spans="7:7">
      <c r="G44004" s="14"/>
    </row>
    <row r="44005" spans="7:7">
      <c r="G44005" s="14"/>
    </row>
    <row r="44006" spans="7:7">
      <c r="G44006" s="14"/>
    </row>
    <row r="44007" spans="7:7">
      <c r="G44007" s="14"/>
    </row>
    <row r="44008" spans="7:7">
      <c r="G44008" s="14"/>
    </row>
    <row r="44009" spans="7:7">
      <c r="G44009" s="14"/>
    </row>
    <row r="44010" spans="7:7">
      <c r="G44010" s="14"/>
    </row>
    <row r="44011" spans="7:7">
      <c r="G44011" s="14"/>
    </row>
    <row r="44012" spans="7:7">
      <c r="G44012" s="14"/>
    </row>
    <row r="44013" spans="7:7">
      <c r="G44013" s="14"/>
    </row>
    <row r="44014" spans="7:7">
      <c r="G44014" s="14"/>
    </row>
    <row r="44015" spans="7:7">
      <c r="G44015" s="14"/>
    </row>
    <row r="44016" spans="7:7">
      <c r="G44016" s="14"/>
    </row>
    <row r="44017" spans="7:7">
      <c r="G44017" s="14"/>
    </row>
    <row r="44018" spans="7:7">
      <c r="G44018" s="14"/>
    </row>
    <row r="44019" spans="7:7">
      <c r="G44019" s="14"/>
    </row>
    <row r="44020" spans="7:7">
      <c r="G44020" s="14"/>
    </row>
    <row r="44021" spans="7:7">
      <c r="G44021" s="14"/>
    </row>
    <row r="44022" spans="7:7">
      <c r="G44022" s="14"/>
    </row>
    <row r="44023" spans="7:7">
      <c r="G44023" s="14"/>
    </row>
    <row r="44024" spans="7:7">
      <c r="G44024" s="14"/>
    </row>
    <row r="44025" spans="7:7">
      <c r="G44025" s="14"/>
    </row>
    <row r="44026" spans="7:7">
      <c r="G44026" s="14"/>
    </row>
    <row r="44027" spans="7:7">
      <c r="G44027" s="14"/>
    </row>
    <row r="44028" spans="7:7">
      <c r="G44028" s="14"/>
    </row>
    <row r="44029" spans="7:7">
      <c r="G44029" s="14"/>
    </row>
    <row r="44030" spans="7:7">
      <c r="G44030" s="14"/>
    </row>
    <row r="44031" spans="7:7">
      <c r="G44031" s="14"/>
    </row>
    <row r="44032" spans="7:7">
      <c r="G44032" s="14"/>
    </row>
    <row r="44033" spans="7:7">
      <c r="G44033" s="14"/>
    </row>
    <row r="44034" spans="7:7">
      <c r="G44034" s="14"/>
    </row>
    <row r="44035" spans="7:7">
      <c r="G44035" s="14"/>
    </row>
    <row r="44036" spans="7:7">
      <c r="G44036" s="14"/>
    </row>
    <row r="44037" spans="7:7">
      <c r="G44037" s="14"/>
    </row>
    <row r="44038" spans="7:7">
      <c r="G44038" s="14"/>
    </row>
    <row r="44039" spans="7:7">
      <c r="G44039" s="14"/>
    </row>
    <row r="44040" spans="7:7">
      <c r="G44040" s="14"/>
    </row>
    <row r="44041" spans="7:7">
      <c r="G44041" s="14"/>
    </row>
    <row r="44042" spans="7:7">
      <c r="G44042" s="14"/>
    </row>
    <row r="44043" spans="7:7">
      <c r="G44043" s="14"/>
    </row>
    <row r="44044" spans="7:7">
      <c r="G44044" s="14"/>
    </row>
    <row r="44045" spans="7:7">
      <c r="G44045" s="14"/>
    </row>
    <row r="44046" spans="7:7">
      <c r="G44046" s="14"/>
    </row>
    <row r="44047" spans="7:7">
      <c r="G44047" s="14"/>
    </row>
    <row r="44048" spans="7:7">
      <c r="G44048" s="14"/>
    </row>
    <row r="44049" spans="7:7">
      <c r="G44049" s="14"/>
    </row>
    <row r="44050" spans="7:7">
      <c r="G44050" s="14"/>
    </row>
    <row r="44051" spans="7:7">
      <c r="G44051" s="14"/>
    </row>
    <row r="44052" spans="7:7">
      <c r="G44052" s="14"/>
    </row>
    <row r="44053" spans="7:7">
      <c r="G44053" s="14"/>
    </row>
    <row r="44054" spans="7:7">
      <c r="G44054" s="14"/>
    </row>
    <row r="44055" spans="7:7">
      <c r="G44055" s="14"/>
    </row>
    <row r="44056" spans="7:7">
      <c r="G44056" s="14"/>
    </row>
    <row r="44057" spans="7:7">
      <c r="G44057" s="14"/>
    </row>
    <row r="44058" spans="7:7">
      <c r="G44058" s="14"/>
    </row>
    <row r="44059" spans="7:7">
      <c r="G44059" s="14"/>
    </row>
    <row r="44060" spans="7:7">
      <c r="G44060" s="14"/>
    </row>
    <row r="44061" spans="7:7">
      <c r="G44061" s="14"/>
    </row>
    <row r="44062" spans="7:7">
      <c r="G44062" s="14"/>
    </row>
    <row r="44063" spans="7:7">
      <c r="G44063" s="14"/>
    </row>
    <row r="44064" spans="7:7">
      <c r="G44064" s="14"/>
    </row>
    <row r="44065" spans="7:7">
      <c r="G44065" s="14"/>
    </row>
    <row r="44066" spans="7:7">
      <c r="G44066" s="14"/>
    </row>
    <row r="44067" spans="7:7">
      <c r="G44067" s="14"/>
    </row>
    <row r="44068" spans="7:7">
      <c r="G44068" s="14"/>
    </row>
    <row r="44069" spans="7:7">
      <c r="G44069" s="14"/>
    </row>
    <row r="44070" spans="7:7">
      <c r="G44070" s="14"/>
    </row>
    <row r="44071" spans="7:7">
      <c r="G44071" s="14"/>
    </row>
    <row r="44072" spans="7:7">
      <c r="G44072" s="14"/>
    </row>
    <row r="44073" spans="7:7">
      <c r="G44073" s="14"/>
    </row>
    <row r="44074" spans="7:7">
      <c r="G44074" s="14"/>
    </row>
    <row r="44075" spans="7:7">
      <c r="G44075" s="14"/>
    </row>
    <row r="44076" spans="7:7">
      <c r="G44076" s="14"/>
    </row>
    <row r="44077" spans="7:7">
      <c r="G44077" s="14"/>
    </row>
    <row r="44078" spans="7:7">
      <c r="G44078" s="14"/>
    </row>
    <row r="44079" spans="7:7">
      <c r="G44079" s="14"/>
    </row>
    <row r="44080" spans="7:7">
      <c r="G44080" s="14"/>
    </row>
    <row r="44081" spans="7:7">
      <c r="G44081" s="14"/>
    </row>
    <row r="44082" spans="7:7">
      <c r="G44082" s="14"/>
    </row>
    <row r="44083" spans="7:7">
      <c r="G44083" s="14"/>
    </row>
    <row r="44084" spans="7:7">
      <c r="G44084" s="14"/>
    </row>
    <row r="44085" spans="7:7">
      <c r="G44085" s="14"/>
    </row>
    <row r="44086" spans="7:7">
      <c r="G44086" s="14"/>
    </row>
    <row r="44087" spans="7:7">
      <c r="G44087" s="14"/>
    </row>
    <row r="44088" spans="7:7">
      <c r="G44088" s="14"/>
    </row>
    <row r="44089" spans="7:7">
      <c r="G44089" s="14"/>
    </row>
    <row r="44090" spans="7:7">
      <c r="G44090" s="14"/>
    </row>
    <row r="44091" spans="7:7">
      <c r="G44091" s="14"/>
    </row>
    <row r="44092" spans="7:7">
      <c r="G44092" s="14"/>
    </row>
    <row r="44093" spans="7:7">
      <c r="G44093" s="14"/>
    </row>
    <row r="44094" spans="7:7">
      <c r="G44094" s="14"/>
    </row>
    <row r="44095" spans="7:7">
      <c r="G44095" s="14"/>
    </row>
    <row r="44096" spans="7:7">
      <c r="G44096" s="14"/>
    </row>
    <row r="44097" spans="7:7">
      <c r="G44097" s="14"/>
    </row>
    <row r="44098" spans="7:7">
      <c r="G44098" s="14"/>
    </row>
    <row r="44099" spans="7:7">
      <c r="G44099" s="14"/>
    </row>
    <row r="44100" spans="7:7">
      <c r="G44100" s="14"/>
    </row>
    <row r="44101" spans="7:7">
      <c r="G44101" s="14"/>
    </row>
    <row r="44102" spans="7:7">
      <c r="G44102" s="14"/>
    </row>
    <row r="44103" spans="7:7">
      <c r="G44103" s="14"/>
    </row>
    <row r="44104" spans="7:7">
      <c r="G44104" s="14"/>
    </row>
    <row r="44105" spans="7:7">
      <c r="G44105" s="14"/>
    </row>
    <row r="44106" spans="7:7">
      <c r="G44106" s="14"/>
    </row>
    <row r="44107" spans="7:7">
      <c r="G44107" s="14"/>
    </row>
    <row r="44108" spans="7:7">
      <c r="G44108" s="14"/>
    </row>
    <row r="44109" spans="7:7">
      <c r="G44109" s="14"/>
    </row>
    <row r="44110" spans="7:7">
      <c r="G44110" s="14"/>
    </row>
    <row r="44111" spans="7:7">
      <c r="G44111" s="14"/>
    </row>
    <row r="44112" spans="7:7">
      <c r="G44112" s="14"/>
    </row>
    <row r="44113" spans="7:7">
      <c r="G44113" s="14"/>
    </row>
    <row r="44114" spans="7:7">
      <c r="G44114" s="14"/>
    </row>
    <row r="44115" spans="7:7">
      <c r="G44115" s="14"/>
    </row>
    <row r="44116" spans="7:7">
      <c r="G44116" s="14"/>
    </row>
    <row r="44117" spans="7:7">
      <c r="G44117" s="14"/>
    </row>
    <row r="44118" spans="7:7">
      <c r="G44118" s="14"/>
    </row>
    <row r="44119" spans="7:7">
      <c r="G44119" s="14"/>
    </row>
    <row r="44120" spans="7:7">
      <c r="G44120" s="14"/>
    </row>
    <row r="44121" spans="7:7">
      <c r="G44121" s="14"/>
    </row>
    <row r="44122" spans="7:7">
      <c r="G44122" s="14"/>
    </row>
    <row r="44123" spans="7:7">
      <c r="G44123" s="14"/>
    </row>
    <row r="44124" spans="7:7">
      <c r="G44124" s="14"/>
    </row>
    <row r="44125" spans="7:7">
      <c r="G44125" s="14"/>
    </row>
    <row r="44126" spans="7:7">
      <c r="G44126" s="14"/>
    </row>
    <row r="44127" spans="7:7">
      <c r="G44127" s="14"/>
    </row>
    <row r="44128" spans="7:7">
      <c r="G44128" s="14"/>
    </row>
    <row r="44129" spans="7:7">
      <c r="G44129" s="14"/>
    </row>
    <row r="44130" spans="7:7">
      <c r="G44130" s="14"/>
    </row>
    <row r="44131" spans="7:7">
      <c r="G44131" s="14"/>
    </row>
    <row r="44132" spans="7:7">
      <c r="G44132" s="14"/>
    </row>
    <row r="44133" spans="7:7">
      <c r="G44133" s="14"/>
    </row>
    <row r="44134" spans="7:7">
      <c r="G44134" s="14"/>
    </row>
    <row r="44135" spans="7:7">
      <c r="G44135" s="14"/>
    </row>
    <row r="44136" spans="7:7">
      <c r="G44136" s="14"/>
    </row>
    <row r="44137" spans="7:7">
      <c r="G44137" s="14"/>
    </row>
    <row r="44138" spans="7:7">
      <c r="G44138" s="14"/>
    </row>
    <row r="44139" spans="7:7">
      <c r="G44139" s="14"/>
    </row>
    <row r="44140" spans="7:7">
      <c r="G44140" s="14"/>
    </row>
    <row r="44141" spans="7:7">
      <c r="G44141" s="14"/>
    </row>
    <row r="44142" spans="7:7">
      <c r="G44142" s="14"/>
    </row>
    <row r="44143" spans="7:7">
      <c r="G44143" s="14"/>
    </row>
    <row r="44144" spans="7:7">
      <c r="G44144" s="14"/>
    </row>
    <row r="44145" spans="7:7">
      <c r="G44145" s="14"/>
    </row>
    <row r="44146" spans="7:7">
      <c r="G44146" s="14"/>
    </row>
    <row r="44147" spans="7:7">
      <c r="G44147" s="14"/>
    </row>
    <row r="44148" spans="7:7">
      <c r="G44148" s="14"/>
    </row>
    <row r="44149" spans="7:7">
      <c r="G44149" s="14"/>
    </row>
    <row r="44150" spans="7:7">
      <c r="G44150" s="14"/>
    </row>
    <row r="44151" spans="7:7">
      <c r="G44151" s="14"/>
    </row>
    <row r="44152" spans="7:7">
      <c r="G44152" s="14"/>
    </row>
    <row r="44153" spans="7:7">
      <c r="G44153" s="14"/>
    </row>
    <row r="44154" spans="7:7">
      <c r="G44154" s="14"/>
    </row>
    <row r="44155" spans="7:7">
      <c r="G44155" s="14"/>
    </row>
    <row r="44156" spans="7:7">
      <c r="G44156" s="14"/>
    </row>
    <row r="44157" spans="7:7">
      <c r="G44157" s="14"/>
    </row>
    <row r="44158" spans="7:7">
      <c r="G44158" s="14"/>
    </row>
    <row r="44159" spans="7:7">
      <c r="G44159" s="14"/>
    </row>
    <row r="44160" spans="7:7">
      <c r="G44160" s="14"/>
    </row>
    <row r="44161" spans="7:7">
      <c r="G44161" s="14"/>
    </row>
    <row r="44162" spans="7:7">
      <c r="G44162" s="14"/>
    </row>
    <row r="44163" spans="7:7">
      <c r="G44163" s="14"/>
    </row>
    <row r="44164" spans="7:7">
      <c r="G44164" s="14"/>
    </row>
    <row r="44165" spans="7:7">
      <c r="G44165" s="14"/>
    </row>
    <row r="44166" spans="7:7">
      <c r="G44166" s="14"/>
    </row>
    <row r="44167" spans="7:7">
      <c r="G44167" s="14"/>
    </row>
    <row r="44168" spans="7:7">
      <c r="G44168" s="14"/>
    </row>
    <row r="44169" spans="7:7">
      <c r="G44169" s="14"/>
    </row>
    <row r="44170" spans="7:7">
      <c r="G44170" s="14"/>
    </row>
    <row r="44171" spans="7:7">
      <c r="G44171" s="14"/>
    </row>
    <row r="44172" spans="7:7">
      <c r="G44172" s="14"/>
    </row>
    <row r="44173" spans="7:7">
      <c r="G44173" s="14"/>
    </row>
    <row r="44174" spans="7:7">
      <c r="G44174" s="14"/>
    </row>
    <row r="44175" spans="7:7">
      <c r="G44175" s="14"/>
    </row>
    <row r="44176" spans="7:7">
      <c r="G44176" s="14"/>
    </row>
    <row r="44177" spans="7:7">
      <c r="G44177" s="14"/>
    </row>
    <row r="44178" spans="7:7">
      <c r="G44178" s="14"/>
    </row>
    <row r="44179" spans="7:7">
      <c r="G44179" s="14"/>
    </row>
    <row r="44180" spans="7:7">
      <c r="G44180" s="14"/>
    </row>
    <row r="44181" spans="7:7">
      <c r="G44181" s="14"/>
    </row>
    <row r="44182" spans="7:7">
      <c r="G44182" s="14"/>
    </row>
    <row r="44183" spans="7:7">
      <c r="G44183" s="14"/>
    </row>
    <row r="44184" spans="7:7">
      <c r="G44184" s="14"/>
    </row>
    <row r="44185" spans="7:7">
      <c r="G44185" s="14"/>
    </row>
    <row r="44186" spans="7:7">
      <c r="G44186" s="14"/>
    </row>
    <row r="44187" spans="7:7">
      <c r="G44187" s="14"/>
    </row>
    <row r="44188" spans="7:7">
      <c r="G44188" s="14"/>
    </row>
    <row r="44189" spans="7:7">
      <c r="G44189" s="14"/>
    </row>
    <row r="44190" spans="7:7">
      <c r="G44190" s="14"/>
    </row>
    <row r="44191" spans="7:7">
      <c r="G44191" s="14"/>
    </row>
    <row r="44192" spans="7:7">
      <c r="G44192" s="14"/>
    </row>
    <row r="44193" spans="7:7">
      <c r="G44193" s="14"/>
    </row>
    <row r="44194" spans="7:7">
      <c r="G44194" s="14"/>
    </row>
    <row r="44195" spans="7:7">
      <c r="G44195" s="14"/>
    </row>
    <row r="44196" spans="7:7">
      <c r="G44196" s="14"/>
    </row>
    <row r="44197" spans="7:7">
      <c r="G44197" s="14"/>
    </row>
    <row r="44198" spans="7:7">
      <c r="G44198" s="14"/>
    </row>
    <row r="44199" spans="7:7">
      <c r="G44199" s="14"/>
    </row>
    <row r="44200" spans="7:7">
      <c r="G44200" s="14"/>
    </row>
    <row r="44201" spans="7:7">
      <c r="G44201" s="14"/>
    </row>
    <row r="44202" spans="7:7">
      <c r="G44202" s="14"/>
    </row>
    <row r="44203" spans="7:7">
      <c r="G44203" s="14"/>
    </row>
    <row r="44204" spans="7:7">
      <c r="G44204" s="14"/>
    </row>
    <row r="44205" spans="7:7">
      <c r="G44205" s="14"/>
    </row>
    <row r="44206" spans="7:7">
      <c r="G44206" s="14"/>
    </row>
    <row r="44207" spans="7:7">
      <c r="G44207" s="14"/>
    </row>
    <row r="44208" spans="7:7">
      <c r="G44208" s="14"/>
    </row>
    <row r="44209" spans="7:7">
      <c r="G44209" s="14"/>
    </row>
    <row r="44210" spans="7:7">
      <c r="G44210" s="14"/>
    </row>
    <row r="44211" spans="7:7">
      <c r="G44211" s="14"/>
    </row>
    <row r="44212" spans="7:7">
      <c r="G44212" s="14"/>
    </row>
    <row r="44213" spans="7:7">
      <c r="G44213" s="14"/>
    </row>
    <row r="44214" spans="7:7">
      <c r="G44214" s="14"/>
    </row>
    <row r="44215" spans="7:7">
      <c r="G44215" s="14"/>
    </row>
    <row r="44216" spans="7:7">
      <c r="G44216" s="14"/>
    </row>
    <row r="44217" spans="7:7">
      <c r="G44217" s="14"/>
    </row>
    <row r="44218" spans="7:7">
      <c r="G44218" s="14"/>
    </row>
    <row r="44219" spans="7:7">
      <c r="G44219" s="14"/>
    </row>
    <row r="44220" spans="7:7">
      <c r="G44220" s="14"/>
    </row>
    <row r="44221" spans="7:7">
      <c r="G44221" s="14"/>
    </row>
    <row r="44222" spans="7:7">
      <c r="G44222" s="14"/>
    </row>
    <row r="44223" spans="7:7">
      <c r="G44223" s="14"/>
    </row>
    <row r="44224" spans="7:7">
      <c r="G44224" s="14"/>
    </row>
    <row r="44225" spans="7:7">
      <c r="G44225" s="14"/>
    </row>
    <row r="44226" spans="7:7">
      <c r="G44226" s="14"/>
    </row>
    <row r="44227" spans="7:7">
      <c r="G44227" s="14"/>
    </row>
    <row r="44228" spans="7:7">
      <c r="G44228" s="14"/>
    </row>
    <row r="44229" spans="7:7">
      <c r="G44229" s="14"/>
    </row>
    <row r="44230" spans="7:7">
      <c r="G44230" s="14"/>
    </row>
    <row r="44231" spans="7:7">
      <c r="G44231" s="14"/>
    </row>
    <row r="44232" spans="7:7">
      <c r="G44232" s="14"/>
    </row>
    <row r="44233" spans="7:7">
      <c r="G44233" s="14"/>
    </row>
    <row r="44234" spans="7:7">
      <c r="G44234" s="14"/>
    </row>
    <row r="44235" spans="7:7">
      <c r="G44235" s="14"/>
    </row>
    <row r="44236" spans="7:7">
      <c r="G44236" s="14"/>
    </row>
    <row r="44237" spans="7:7">
      <c r="G44237" s="14"/>
    </row>
    <row r="44238" spans="7:7">
      <c r="G44238" s="14"/>
    </row>
    <row r="44239" spans="7:7">
      <c r="G44239" s="14"/>
    </row>
    <row r="44240" spans="7:7">
      <c r="G44240" s="14"/>
    </row>
    <row r="44241" spans="7:7">
      <c r="G44241" s="14"/>
    </row>
    <row r="44242" spans="7:7">
      <c r="G44242" s="14"/>
    </row>
    <row r="44243" spans="7:7">
      <c r="G44243" s="14"/>
    </row>
    <row r="44244" spans="7:7">
      <c r="G44244" s="14"/>
    </row>
    <row r="44245" spans="7:7">
      <c r="G44245" s="14"/>
    </row>
    <row r="44246" spans="7:7">
      <c r="G44246" s="14"/>
    </row>
    <row r="44247" spans="7:7">
      <c r="G44247" s="14"/>
    </row>
    <row r="44248" spans="7:7">
      <c r="G44248" s="14"/>
    </row>
    <row r="44249" spans="7:7">
      <c r="G44249" s="14"/>
    </row>
    <row r="44250" spans="7:7">
      <c r="G44250" s="14"/>
    </row>
    <row r="44251" spans="7:7">
      <c r="G44251" s="14"/>
    </row>
    <row r="44252" spans="7:7">
      <c r="G44252" s="14"/>
    </row>
    <row r="44253" spans="7:7">
      <c r="G44253" s="14"/>
    </row>
    <row r="44254" spans="7:7">
      <c r="G44254" s="14"/>
    </row>
    <row r="44255" spans="7:7">
      <c r="G44255" s="14"/>
    </row>
    <row r="44256" spans="7:7">
      <c r="G44256" s="14"/>
    </row>
    <row r="44257" spans="7:7">
      <c r="G44257" s="14"/>
    </row>
    <row r="44258" spans="7:7">
      <c r="G44258" s="14"/>
    </row>
    <row r="44259" spans="7:7">
      <c r="G44259" s="14"/>
    </row>
    <row r="44260" spans="7:7">
      <c r="G44260" s="14"/>
    </row>
    <row r="44261" spans="7:7">
      <c r="G44261" s="14"/>
    </row>
    <row r="44262" spans="7:7">
      <c r="G44262" s="14"/>
    </row>
    <row r="44263" spans="7:7">
      <c r="G44263" s="14"/>
    </row>
    <row r="44264" spans="7:7">
      <c r="G44264" s="14"/>
    </row>
    <row r="44265" spans="7:7">
      <c r="G44265" s="14"/>
    </row>
    <row r="44266" spans="7:7">
      <c r="G44266" s="14"/>
    </row>
    <row r="44267" spans="7:7">
      <c r="G44267" s="14"/>
    </row>
    <row r="44268" spans="7:7">
      <c r="G44268" s="14"/>
    </row>
    <row r="44269" spans="7:7">
      <c r="G44269" s="14"/>
    </row>
    <row r="44270" spans="7:7">
      <c r="G44270" s="14"/>
    </row>
    <row r="44271" spans="7:7">
      <c r="G44271" s="14"/>
    </row>
    <row r="44272" spans="7:7">
      <c r="G44272" s="14"/>
    </row>
    <row r="44273" spans="7:7">
      <c r="G44273" s="14"/>
    </row>
    <row r="44274" spans="7:7">
      <c r="G44274" s="14"/>
    </row>
    <row r="44275" spans="7:7">
      <c r="G44275" s="14"/>
    </row>
    <row r="44276" spans="7:7">
      <c r="G44276" s="14"/>
    </row>
    <row r="44277" spans="7:7">
      <c r="G44277" s="14"/>
    </row>
    <row r="44278" spans="7:7">
      <c r="G44278" s="14"/>
    </row>
    <row r="44279" spans="7:7">
      <c r="G44279" s="14"/>
    </row>
    <row r="44280" spans="7:7">
      <c r="G44280" s="14"/>
    </row>
    <row r="44281" spans="7:7">
      <c r="G44281" s="14"/>
    </row>
    <row r="44282" spans="7:7">
      <c r="G44282" s="14"/>
    </row>
    <row r="44283" spans="7:7">
      <c r="G44283" s="14"/>
    </row>
    <row r="44284" spans="7:7">
      <c r="G44284" s="14"/>
    </row>
    <row r="44285" spans="7:7">
      <c r="G44285" s="14"/>
    </row>
    <row r="44286" spans="7:7">
      <c r="G44286" s="14"/>
    </row>
    <row r="44287" spans="7:7">
      <c r="G44287" s="14"/>
    </row>
    <row r="44288" spans="7:7">
      <c r="G44288" s="14"/>
    </row>
    <row r="44289" spans="7:7">
      <c r="G44289" s="14"/>
    </row>
    <row r="44290" spans="7:7">
      <c r="G44290" s="14"/>
    </row>
    <row r="44291" spans="7:7">
      <c r="G44291" s="14"/>
    </row>
    <row r="44292" spans="7:7">
      <c r="G44292" s="14"/>
    </row>
    <row r="44293" spans="7:7">
      <c r="G44293" s="14"/>
    </row>
    <row r="44294" spans="7:7">
      <c r="G44294" s="14"/>
    </row>
    <row r="44295" spans="7:7">
      <c r="G44295" s="14"/>
    </row>
    <row r="44296" spans="7:7">
      <c r="G44296" s="14"/>
    </row>
    <row r="44297" spans="7:7">
      <c r="G44297" s="14"/>
    </row>
    <row r="44298" spans="7:7">
      <c r="G44298" s="14"/>
    </row>
    <row r="44299" spans="7:7">
      <c r="G44299" s="14"/>
    </row>
    <row r="44300" spans="7:7">
      <c r="G44300" s="14"/>
    </row>
    <row r="44301" spans="7:7">
      <c r="G44301" s="14"/>
    </row>
    <row r="44302" spans="7:7">
      <c r="G44302" s="14"/>
    </row>
    <row r="44303" spans="7:7">
      <c r="G44303" s="14"/>
    </row>
    <row r="44304" spans="7:7">
      <c r="G44304" s="14"/>
    </row>
    <row r="44305" spans="7:7">
      <c r="G44305" s="14"/>
    </row>
    <row r="44306" spans="7:7">
      <c r="G44306" s="14"/>
    </row>
    <row r="44307" spans="7:7">
      <c r="G44307" s="14"/>
    </row>
    <row r="44308" spans="7:7">
      <c r="G44308" s="14"/>
    </row>
    <row r="44309" spans="7:7">
      <c r="G44309" s="14"/>
    </row>
    <row r="44310" spans="7:7">
      <c r="G44310" s="14"/>
    </row>
    <row r="44311" spans="7:7">
      <c r="G44311" s="14"/>
    </row>
    <row r="44312" spans="7:7">
      <c r="G44312" s="14"/>
    </row>
    <row r="44313" spans="7:7">
      <c r="G44313" s="14"/>
    </row>
    <row r="44314" spans="7:7">
      <c r="G44314" s="14"/>
    </row>
    <row r="44315" spans="7:7">
      <c r="G44315" s="14"/>
    </row>
    <row r="44316" spans="7:7">
      <c r="G44316" s="14"/>
    </row>
    <row r="44317" spans="7:7">
      <c r="G44317" s="14"/>
    </row>
    <row r="44318" spans="7:7">
      <c r="G44318" s="14"/>
    </row>
    <row r="44319" spans="7:7">
      <c r="G44319" s="14"/>
    </row>
    <row r="44320" spans="7:7">
      <c r="G44320" s="14"/>
    </row>
    <row r="44321" spans="7:7">
      <c r="G44321" s="14"/>
    </row>
    <row r="44322" spans="7:7">
      <c r="G44322" s="14"/>
    </row>
    <row r="44323" spans="7:7">
      <c r="G44323" s="14"/>
    </row>
    <row r="44324" spans="7:7">
      <c r="G44324" s="14"/>
    </row>
    <row r="44325" spans="7:7">
      <c r="G44325" s="14"/>
    </row>
    <row r="44326" spans="7:7">
      <c r="G44326" s="14"/>
    </row>
    <row r="44327" spans="7:7">
      <c r="G44327" s="14"/>
    </row>
    <row r="44328" spans="7:7">
      <c r="G44328" s="14"/>
    </row>
    <row r="44329" spans="7:7">
      <c r="G44329" s="14"/>
    </row>
    <row r="44330" spans="7:7">
      <c r="G44330" s="14"/>
    </row>
    <row r="44331" spans="7:7">
      <c r="G44331" s="14"/>
    </row>
    <row r="44332" spans="7:7">
      <c r="G44332" s="14"/>
    </row>
    <row r="44333" spans="7:7">
      <c r="G44333" s="14"/>
    </row>
    <row r="44334" spans="7:7">
      <c r="G44334" s="14"/>
    </row>
    <row r="44335" spans="7:7">
      <c r="G44335" s="14"/>
    </row>
    <row r="44336" spans="7:7">
      <c r="G44336" s="14"/>
    </row>
    <row r="44337" spans="7:7">
      <c r="G44337" s="14"/>
    </row>
    <row r="44338" spans="7:7">
      <c r="G44338" s="14"/>
    </row>
    <row r="44339" spans="7:7">
      <c r="G44339" s="14"/>
    </row>
    <row r="44340" spans="7:7">
      <c r="G44340" s="14"/>
    </row>
    <row r="44341" spans="7:7">
      <c r="G44341" s="14"/>
    </row>
    <row r="44342" spans="7:7">
      <c r="G44342" s="14"/>
    </row>
    <row r="44343" spans="7:7">
      <c r="G44343" s="14"/>
    </row>
    <row r="44344" spans="7:7">
      <c r="G44344" s="14"/>
    </row>
    <row r="44345" spans="7:7">
      <c r="G44345" s="14"/>
    </row>
    <row r="44346" spans="7:7">
      <c r="G44346" s="14"/>
    </row>
    <row r="44347" spans="7:7">
      <c r="G44347" s="14"/>
    </row>
    <row r="44348" spans="7:7">
      <c r="G44348" s="14"/>
    </row>
    <row r="44349" spans="7:7">
      <c r="G44349" s="14"/>
    </row>
    <row r="44350" spans="7:7">
      <c r="G44350" s="14"/>
    </row>
    <row r="44351" spans="7:7">
      <c r="G44351" s="14"/>
    </row>
    <row r="44352" spans="7:7">
      <c r="G44352" s="14"/>
    </row>
    <row r="44353" spans="7:7">
      <c r="G44353" s="14"/>
    </row>
    <row r="44354" spans="7:7">
      <c r="G44354" s="14"/>
    </row>
    <row r="44355" spans="7:7">
      <c r="G44355" s="14"/>
    </row>
    <row r="44356" spans="7:7">
      <c r="G44356" s="14"/>
    </row>
    <row r="44357" spans="7:7">
      <c r="G44357" s="14"/>
    </row>
    <row r="44358" spans="7:7">
      <c r="G44358" s="14"/>
    </row>
    <row r="44359" spans="7:7">
      <c r="G44359" s="14"/>
    </row>
    <row r="44360" spans="7:7">
      <c r="G44360" s="14"/>
    </row>
    <row r="44361" spans="7:7">
      <c r="G44361" s="14"/>
    </row>
    <row r="44362" spans="7:7">
      <c r="G44362" s="14"/>
    </row>
    <row r="44363" spans="7:7">
      <c r="G44363" s="14"/>
    </row>
    <row r="44364" spans="7:7">
      <c r="G44364" s="14"/>
    </row>
    <row r="44365" spans="7:7">
      <c r="G44365" s="14"/>
    </row>
    <row r="44366" spans="7:7">
      <c r="G44366" s="14"/>
    </row>
    <row r="44367" spans="7:7">
      <c r="G44367" s="14"/>
    </row>
    <row r="44368" spans="7:7">
      <c r="G44368" s="14"/>
    </row>
    <row r="44369" spans="7:7">
      <c r="G44369" s="14"/>
    </row>
    <row r="44370" spans="7:7">
      <c r="G44370" s="14"/>
    </row>
    <row r="44371" spans="7:7">
      <c r="G44371" s="14"/>
    </row>
    <row r="44372" spans="7:7">
      <c r="G44372" s="14"/>
    </row>
    <row r="44373" spans="7:7">
      <c r="G44373" s="14"/>
    </row>
    <row r="44374" spans="7:7">
      <c r="G44374" s="14"/>
    </row>
    <row r="44375" spans="7:7">
      <c r="G44375" s="14"/>
    </row>
    <row r="44376" spans="7:7">
      <c r="G44376" s="14"/>
    </row>
    <row r="44377" spans="7:7">
      <c r="G44377" s="14"/>
    </row>
    <row r="44378" spans="7:7">
      <c r="G44378" s="14"/>
    </row>
    <row r="44379" spans="7:7">
      <c r="G44379" s="14"/>
    </row>
    <row r="44380" spans="7:7">
      <c r="G44380" s="14"/>
    </row>
    <row r="44381" spans="7:7">
      <c r="G44381" s="14"/>
    </row>
    <row r="44382" spans="7:7">
      <c r="G44382" s="14"/>
    </row>
    <row r="44383" spans="7:7">
      <c r="G44383" s="14"/>
    </row>
    <row r="44384" spans="7:7">
      <c r="G44384" s="14"/>
    </row>
    <row r="44385" spans="7:7">
      <c r="G44385" s="14"/>
    </row>
    <row r="44386" spans="7:7">
      <c r="G44386" s="14"/>
    </row>
    <row r="44387" spans="7:7">
      <c r="G44387" s="14"/>
    </row>
    <row r="44388" spans="7:7">
      <c r="G44388" s="14"/>
    </row>
    <row r="44389" spans="7:7">
      <c r="G44389" s="14"/>
    </row>
    <row r="44390" spans="7:7">
      <c r="G44390" s="14"/>
    </row>
    <row r="44391" spans="7:7">
      <c r="G44391" s="14"/>
    </row>
    <row r="44392" spans="7:7">
      <c r="G44392" s="14"/>
    </row>
    <row r="44393" spans="7:7">
      <c r="G44393" s="14"/>
    </row>
    <row r="44394" spans="7:7">
      <c r="G44394" s="14"/>
    </row>
    <row r="44395" spans="7:7">
      <c r="G44395" s="14"/>
    </row>
    <row r="44396" spans="7:7">
      <c r="G44396" s="14"/>
    </row>
    <row r="44397" spans="7:7">
      <c r="G44397" s="14"/>
    </row>
    <row r="44398" spans="7:7">
      <c r="G44398" s="14"/>
    </row>
    <row r="44399" spans="7:7">
      <c r="G44399" s="14"/>
    </row>
    <row r="44400" spans="7:7">
      <c r="G44400" s="14"/>
    </row>
    <row r="44401" spans="7:7">
      <c r="G44401" s="14"/>
    </row>
    <row r="44402" spans="7:7">
      <c r="G44402" s="14"/>
    </row>
    <row r="44403" spans="7:7">
      <c r="G44403" s="14"/>
    </row>
    <row r="44404" spans="7:7">
      <c r="G44404" s="14"/>
    </row>
    <row r="44405" spans="7:7">
      <c r="G44405" s="14"/>
    </row>
    <row r="44406" spans="7:7">
      <c r="G44406" s="14"/>
    </row>
    <row r="44407" spans="7:7">
      <c r="G44407" s="14"/>
    </row>
    <row r="44408" spans="7:7">
      <c r="G44408" s="14"/>
    </row>
    <row r="44409" spans="7:7">
      <c r="G44409" s="14"/>
    </row>
    <row r="44410" spans="7:7">
      <c r="G44410" s="14"/>
    </row>
    <row r="44411" spans="7:7">
      <c r="G44411" s="14"/>
    </row>
    <row r="44412" spans="7:7">
      <c r="G44412" s="14"/>
    </row>
    <row r="44413" spans="7:7">
      <c r="G44413" s="14"/>
    </row>
    <row r="44414" spans="7:7">
      <c r="G44414" s="14"/>
    </row>
    <row r="44415" spans="7:7">
      <c r="G44415" s="14"/>
    </row>
    <row r="44416" spans="7:7">
      <c r="G44416" s="14"/>
    </row>
    <row r="44417" spans="7:7">
      <c r="G44417" s="14"/>
    </row>
    <row r="44418" spans="7:7">
      <c r="G44418" s="14"/>
    </row>
    <row r="44419" spans="7:7">
      <c r="G44419" s="14"/>
    </row>
    <row r="44420" spans="7:7">
      <c r="G44420" s="14"/>
    </row>
    <row r="44421" spans="7:7">
      <c r="G44421" s="14"/>
    </row>
    <row r="44422" spans="7:7">
      <c r="G44422" s="14"/>
    </row>
    <row r="44423" spans="7:7">
      <c r="G44423" s="14"/>
    </row>
    <row r="44424" spans="7:7">
      <c r="G44424" s="14"/>
    </row>
    <row r="44425" spans="7:7">
      <c r="G44425" s="14"/>
    </row>
    <row r="44426" spans="7:7">
      <c r="G44426" s="14"/>
    </row>
    <row r="44427" spans="7:7">
      <c r="G44427" s="14"/>
    </row>
    <row r="44428" spans="7:7">
      <c r="G44428" s="14"/>
    </row>
    <row r="44429" spans="7:7">
      <c r="G44429" s="14"/>
    </row>
    <row r="44430" spans="7:7">
      <c r="G44430" s="14"/>
    </row>
    <row r="44431" spans="7:7">
      <c r="G44431" s="14"/>
    </row>
    <row r="44432" spans="7:7">
      <c r="G44432" s="14"/>
    </row>
    <row r="44433" spans="7:7">
      <c r="G44433" s="14"/>
    </row>
    <row r="44434" spans="7:7">
      <c r="G44434" s="14"/>
    </row>
    <row r="44435" spans="7:7">
      <c r="G44435" s="14"/>
    </row>
    <row r="44436" spans="7:7">
      <c r="G44436" s="14"/>
    </row>
    <row r="44437" spans="7:7">
      <c r="G44437" s="14"/>
    </row>
    <row r="44438" spans="7:7">
      <c r="G44438" s="14"/>
    </row>
    <row r="44439" spans="7:7">
      <c r="G44439" s="14"/>
    </row>
    <row r="44440" spans="7:7">
      <c r="G44440" s="14"/>
    </row>
    <row r="44441" spans="7:7">
      <c r="G44441" s="14"/>
    </row>
    <row r="44442" spans="7:7">
      <c r="G44442" s="14"/>
    </row>
    <row r="44443" spans="7:7">
      <c r="G44443" s="14"/>
    </row>
    <row r="44444" spans="7:7">
      <c r="G44444" s="14"/>
    </row>
    <row r="44445" spans="7:7">
      <c r="G44445" s="14"/>
    </row>
    <row r="44446" spans="7:7">
      <c r="G44446" s="14"/>
    </row>
    <row r="44447" spans="7:7">
      <c r="G44447" s="14"/>
    </row>
    <row r="44448" spans="7:7">
      <c r="G44448" s="14"/>
    </row>
    <row r="44449" spans="7:7">
      <c r="G44449" s="14"/>
    </row>
    <row r="44450" spans="7:7">
      <c r="G44450" s="14"/>
    </row>
    <row r="44451" spans="7:7">
      <c r="G44451" s="14"/>
    </row>
    <row r="44452" spans="7:7">
      <c r="G44452" s="14"/>
    </row>
    <row r="44453" spans="7:7">
      <c r="G44453" s="14"/>
    </row>
    <row r="44454" spans="7:7">
      <c r="G44454" s="14"/>
    </row>
    <row r="44455" spans="7:7">
      <c r="G44455" s="14"/>
    </row>
    <row r="44456" spans="7:7">
      <c r="G44456" s="14"/>
    </row>
    <row r="44457" spans="7:7">
      <c r="G44457" s="14"/>
    </row>
    <row r="44458" spans="7:7">
      <c r="G44458" s="14"/>
    </row>
    <row r="44459" spans="7:7">
      <c r="G44459" s="14"/>
    </row>
    <row r="44460" spans="7:7">
      <c r="G44460" s="14"/>
    </row>
    <row r="44461" spans="7:7">
      <c r="G44461" s="14"/>
    </row>
    <row r="44462" spans="7:7">
      <c r="G44462" s="14"/>
    </row>
    <row r="44463" spans="7:7">
      <c r="G44463" s="14"/>
    </row>
    <row r="44464" spans="7:7">
      <c r="G44464" s="14"/>
    </row>
    <row r="44465" spans="7:7">
      <c r="G44465" s="14"/>
    </row>
    <row r="44466" spans="7:7">
      <c r="G44466" s="14"/>
    </row>
    <row r="44467" spans="7:7">
      <c r="G44467" s="14"/>
    </row>
    <row r="44468" spans="7:7">
      <c r="G44468" s="14"/>
    </row>
    <row r="44469" spans="7:7">
      <c r="G44469" s="14"/>
    </row>
    <row r="44470" spans="7:7">
      <c r="G44470" s="14"/>
    </row>
    <row r="44471" spans="7:7">
      <c r="G44471" s="14"/>
    </row>
    <row r="44472" spans="7:7">
      <c r="G44472" s="14"/>
    </row>
    <row r="44473" spans="7:7">
      <c r="G44473" s="14"/>
    </row>
    <row r="44474" spans="7:7">
      <c r="G44474" s="14"/>
    </row>
    <row r="44475" spans="7:7">
      <c r="G44475" s="14"/>
    </row>
    <row r="44476" spans="7:7">
      <c r="G44476" s="14"/>
    </row>
    <row r="44477" spans="7:7">
      <c r="G44477" s="14"/>
    </row>
    <row r="44478" spans="7:7">
      <c r="G44478" s="14"/>
    </row>
    <row r="44479" spans="7:7">
      <c r="G44479" s="14"/>
    </row>
    <row r="44480" spans="7:7">
      <c r="G44480" s="14"/>
    </row>
    <row r="44481" spans="7:7">
      <c r="G44481" s="14"/>
    </row>
    <row r="44482" spans="7:7">
      <c r="G44482" s="14"/>
    </row>
    <row r="44483" spans="7:7">
      <c r="G44483" s="14"/>
    </row>
    <row r="44484" spans="7:7">
      <c r="G44484" s="14"/>
    </row>
    <row r="44485" spans="7:7">
      <c r="G44485" s="14"/>
    </row>
    <row r="44486" spans="7:7">
      <c r="G44486" s="14"/>
    </row>
    <row r="44487" spans="7:7">
      <c r="G44487" s="14"/>
    </row>
    <row r="44488" spans="7:7">
      <c r="G44488" s="14"/>
    </row>
    <row r="44489" spans="7:7">
      <c r="G44489" s="14"/>
    </row>
    <row r="44490" spans="7:7">
      <c r="G44490" s="14"/>
    </row>
    <row r="44491" spans="7:7">
      <c r="G44491" s="14"/>
    </row>
    <row r="44492" spans="7:7">
      <c r="G44492" s="14"/>
    </row>
    <row r="44493" spans="7:7">
      <c r="G44493" s="14"/>
    </row>
    <row r="44494" spans="7:7">
      <c r="G44494" s="14"/>
    </row>
    <row r="44495" spans="7:7">
      <c r="G44495" s="14"/>
    </row>
    <row r="44496" spans="7:7">
      <c r="G44496" s="14"/>
    </row>
    <row r="44497" spans="7:7">
      <c r="G44497" s="14"/>
    </row>
    <row r="44498" spans="7:7">
      <c r="G44498" s="14"/>
    </row>
    <row r="44499" spans="7:7">
      <c r="G44499" s="14"/>
    </row>
    <row r="44500" spans="7:7">
      <c r="G44500" s="14"/>
    </row>
    <row r="44501" spans="7:7">
      <c r="G44501" s="14"/>
    </row>
    <row r="44502" spans="7:7">
      <c r="G44502" s="14"/>
    </row>
    <row r="44503" spans="7:7">
      <c r="G44503" s="14"/>
    </row>
    <row r="44504" spans="7:7">
      <c r="G44504" s="14"/>
    </row>
    <row r="44505" spans="7:7">
      <c r="G44505" s="14"/>
    </row>
    <row r="44506" spans="7:7">
      <c r="G44506" s="14"/>
    </row>
    <row r="44507" spans="7:7">
      <c r="G44507" s="14"/>
    </row>
    <row r="44508" spans="7:7">
      <c r="G44508" s="14"/>
    </row>
    <row r="44509" spans="7:7">
      <c r="G44509" s="14"/>
    </row>
    <row r="44510" spans="7:7">
      <c r="G44510" s="14"/>
    </row>
    <row r="44511" spans="7:7">
      <c r="G44511" s="14"/>
    </row>
    <row r="44512" spans="7:7">
      <c r="G44512" s="14"/>
    </row>
    <row r="44513" spans="7:7">
      <c r="G44513" s="14"/>
    </row>
    <row r="44514" spans="7:7">
      <c r="G44514" s="14"/>
    </row>
    <row r="44515" spans="7:7">
      <c r="G44515" s="14"/>
    </row>
    <row r="44516" spans="7:7">
      <c r="G44516" s="14"/>
    </row>
    <row r="44517" spans="7:7">
      <c r="G44517" s="14"/>
    </row>
    <row r="44518" spans="7:7">
      <c r="G44518" s="14"/>
    </row>
    <row r="44519" spans="7:7">
      <c r="G44519" s="14"/>
    </row>
    <row r="44520" spans="7:7">
      <c r="G44520" s="14"/>
    </row>
    <row r="44521" spans="7:7">
      <c r="G44521" s="14"/>
    </row>
    <row r="44522" spans="7:7">
      <c r="G44522" s="14"/>
    </row>
    <row r="44523" spans="7:7">
      <c r="G44523" s="14"/>
    </row>
    <row r="44524" spans="7:7">
      <c r="G44524" s="14"/>
    </row>
    <row r="44525" spans="7:7">
      <c r="G44525" s="14"/>
    </row>
    <row r="44526" spans="7:7">
      <c r="G44526" s="14"/>
    </row>
    <row r="44527" spans="7:7">
      <c r="G44527" s="14"/>
    </row>
    <row r="44528" spans="7:7">
      <c r="G44528" s="14"/>
    </row>
    <row r="44529" spans="7:7">
      <c r="G44529" s="14"/>
    </row>
    <row r="44530" spans="7:7">
      <c r="G44530" s="14"/>
    </row>
    <row r="44531" spans="7:7">
      <c r="G44531" s="14"/>
    </row>
    <row r="44532" spans="7:7">
      <c r="G44532" s="14"/>
    </row>
    <row r="44533" spans="7:7">
      <c r="G44533" s="14"/>
    </row>
    <row r="44534" spans="7:7">
      <c r="G44534" s="14"/>
    </row>
    <row r="44535" spans="7:7">
      <c r="G44535" s="14"/>
    </row>
    <row r="44536" spans="7:7">
      <c r="G44536" s="14"/>
    </row>
    <row r="44537" spans="7:7">
      <c r="G44537" s="14"/>
    </row>
    <row r="44538" spans="7:7">
      <c r="G44538" s="14"/>
    </row>
    <row r="44539" spans="7:7">
      <c r="G44539" s="14"/>
    </row>
    <row r="44540" spans="7:7">
      <c r="G44540" s="14"/>
    </row>
    <row r="44541" spans="7:7">
      <c r="G44541" s="14"/>
    </row>
    <row r="44542" spans="7:7">
      <c r="G44542" s="14"/>
    </row>
    <row r="44543" spans="7:7">
      <c r="G44543" s="14"/>
    </row>
    <row r="44544" spans="7:7">
      <c r="G44544" s="14"/>
    </row>
    <row r="44545" spans="7:7">
      <c r="G44545" s="14"/>
    </row>
    <row r="44546" spans="7:7">
      <c r="G44546" s="14"/>
    </row>
    <row r="44547" spans="7:7">
      <c r="G44547" s="14"/>
    </row>
    <row r="44548" spans="7:7">
      <c r="G44548" s="14"/>
    </row>
    <row r="44549" spans="7:7">
      <c r="G44549" s="14"/>
    </row>
    <row r="44550" spans="7:7">
      <c r="G44550" s="14"/>
    </row>
    <row r="44551" spans="7:7">
      <c r="G44551" s="14"/>
    </row>
    <row r="44552" spans="7:7">
      <c r="G44552" s="14"/>
    </row>
    <row r="44553" spans="7:7">
      <c r="G44553" s="14"/>
    </row>
    <row r="44554" spans="7:7">
      <c r="G44554" s="14"/>
    </row>
    <row r="44555" spans="7:7">
      <c r="G44555" s="14"/>
    </row>
    <row r="44556" spans="7:7">
      <c r="G44556" s="14"/>
    </row>
    <row r="44557" spans="7:7">
      <c r="G44557" s="14"/>
    </row>
    <row r="44558" spans="7:7">
      <c r="G44558" s="14"/>
    </row>
    <row r="44559" spans="7:7">
      <c r="G44559" s="14"/>
    </row>
    <row r="44560" spans="7:7">
      <c r="G44560" s="14"/>
    </row>
    <row r="44561" spans="7:7">
      <c r="G44561" s="14"/>
    </row>
    <row r="44562" spans="7:7">
      <c r="G44562" s="14"/>
    </row>
    <row r="44563" spans="7:7">
      <c r="G44563" s="14"/>
    </row>
    <row r="44564" spans="7:7">
      <c r="G44564" s="14"/>
    </row>
    <row r="44565" spans="7:7">
      <c r="G44565" s="14"/>
    </row>
    <row r="44566" spans="7:7">
      <c r="G44566" s="14"/>
    </row>
    <row r="44567" spans="7:7">
      <c r="G44567" s="14"/>
    </row>
    <row r="44568" spans="7:7">
      <c r="G44568" s="14"/>
    </row>
    <row r="44569" spans="7:7">
      <c r="G44569" s="14"/>
    </row>
    <row r="44570" spans="7:7">
      <c r="G44570" s="14"/>
    </row>
    <row r="44571" spans="7:7">
      <c r="G44571" s="14"/>
    </row>
    <row r="44572" spans="7:7">
      <c r="G44572" s="14"/>
    </row>
    <row r="44573" spans="7:7">
      <c r="G44573" s="14"/>
    </row>
    <row r="44574" spans="7:7">
      <c r="G44574" s="14"/>
    </row>
    <row r="44575" spans="7:7">
      <c r="G44575" s="14"/>
    </row>
    <row r="44576" spans="7:7">
      <c r="G44576" s="14"/>
    </row>
    <row r="44577" spans="7:7">
      <c r="G44577" s="14"/>
    </row>
    <row r="44578" spans="7:7">
      <c r="G44578" s="14"/>
    </row>
    <row r="44579" spans="7:7">
      <c r="G44579" s="14"/>
    </row>
    <row r="44580" spans="7:7">
      <c r="G44580" s="14"/>
    </row>
    <row r="44581" spans="7:7">
      <c r="G44581" s="14"/>
    </row>
    <row r="44582" spans="7:7">
      <c r="G44582" s="14"/>
    </row>
    <row r="44583" spans="7:7">
      <c r="G44583" s="14"/>
    </row>
    <row r="44584" spans="7:7">
      <c r="G44584" s="14"/>
    </row>
    <row r="44585" spans="7:7">
      <c r="G44585" s="14"/>
    </row>
    <row r="44586" spans="7:7">
      <c r="G44586" s="14"/>
    </row>
    <row r="44587" spans="7:7">
      <c r="G44587" s="14"/>
    </row>
    <row r="44588" spans="7:7">
      <c r="G44588" s="14"/>
    </row>
    <row r="44589" spans="7:7">
      <c r="G44589" s="14"/>
    </row>
    <row r="44590" spans="7:7">
      <c r="G44590" s="14"/>
    </row>
    <row r="44591" spans="7:7">
      <c r="G44591" s="14"/>
    </row>
    <row r="44592" spans="7:7">
      <c r="G44592" s="14"/>
    </row>
    <row r="44593" spans="7:7">
      <c r="G44593" s="14"/>
    </row>
    <row r="44594" spans="7:7">
      <c r="G44594" s="14"/>
    </row>
    <row r="44595" spans="7:7">
      <c r="G44595" s="14"/>
    </row>
    <row r="44596" spans="7:7">
      <c r="G44596" s="14"/>
    </row>
    <row r="44597" spans="7:7">
      <c r="G44597" s="14"/>
    </row>
    <row r="44598" spans="7:7">
      <c r="G44598" s="14"/>
    </row>
    <row r="44599" spans="7:7">
      <c r="G44599" s="14"/>
    </row>
    <row r="44600" spans="7:7">
      <c r="G44600" s="14"/>
    </row>
    <row r="44601" spans="7:7">
      <c r="G44601" s="14"/>
    </row>
    <row r="44602" spans="7:7">
      <c r="G44602" s="14"/>
    </row>
    <row r="44603" spans="7:7">
      <c r="G44603" s="14"/>
    </row>
    <row r="44604" spans="7:7">
      <c r="G44604" s="14"/>
    </row>
    <row r="44605" spans="7:7">
      <c r="G44605" s="14"/>
    </row>
    <row r="44606" spans="7:7">
      <c r="G44606" s="14"/>
    </row>
    <row r="44607" spans="7:7">
      <c r="G44607" s="14"/>
    </row>
    <row r="44608" spans="7:7">
      <c r="G44608" s="14"/>
    </row>
    <row r="44609" spans="7:7">
      <c r="G44609" s="14"/>
    </row>
    <row r="44610" spans="7:7">
      <c r="G44610" s="14"/>
    </row>
    <row r="44611" spans="7:7">
      <c r="G44611" s="14"/>
    </row>
    <row r="44612" spans="7:7">
      <c r="G44612" s="14"/>
    </row>
    <row r="44613" spans="7:7">
      <c r="G44613" s="14"/>
    </row>
    <row r="44614" spans="7:7">
      <c r="G44614" s="14"/>
    </row>
    <row r="44615" spans="7:7">
      <c r="G44615" s="14"/>
    </row>
    <row r="44616" spans="7:7">
      <c r="G44616" s="14"/>
    </row>
    <row r="44617" spans="7:7">
      <c r="G44617" s="14"/>
    </row>
    <row r="44618" spans="7:7">
      <c r="G44618" s="14"/>
    </row>
    <row r="44619" spans="7:7">
      <c r="G44619" s="14"/>
    </row>
    <row r="44620" spans="7:7">
      <c r="G44620" s="14"/>
    </row>
    <row r="44621" spans="7:7">
      <c r="G44621" s="14"/>
    </row>
    <row r="44622" spans="7:7">
      <c r="G44622" s="14"/>
    </row>
    <row r="44623" spans="7:7">
      <c r="G44623" s="14"/>
    </row>
    <row r="44624" spans="7:7">
      <c r="G44624" s="14"/>
    </row>
    <row r="44625" spans="7:7">
      <c r="G44625" s="14"/>
    </row>
    <row r="44626" spans="7:7">
      <c r="G44626" s="14"/>
    </row>
    <row r="44627" spans="7:7">
      <c r="G44627" s="14"/>
    </row>
    <row r="44628" spans="7:7">
      <c r="G44628" s="14"/>
    </row>
    <row r="44629" spans="7:7">
      <c r="G44629" s="14"/>
    </row>
    <row r="44630" spans="7:7">
      <c r="G44630" s="14"/>
    </row>
    <row r="44631" spans="7:7">
      <c r="G44631" s="14"/>
    </row>
    <row r="44632" spans="7:7">
      <c r="G44632" s="14"/>
    </row>
    <row r="44633" spans="7:7">
      <c r="G44633" s="14"/>
    </row>
    <row r="44634" spans="7:7">
      <c r="G44634" s="14"/>
    </row>
    <row r="44635" spans="7:7">
      <c r="G44635" s="14"/>
    </row>
    <row r="44636" spans="7:7">
      <c r="G44636" s="14"/>
    </row>
    <row r="44637" spans="7:7">
      <c r="G44637" s="14"/>
    </row>
    <row r="44638" spans="7:7">
      <c r="G44638" s="14"/>
    </row>
    <row r="44639" spans="7:7">
      <c r="G44639" s="14"/>
    </row>
    <row r="44640" spans="7:7">
      <c r="G44640" s="14"/>
    </row>
    <row r="44641" spans="7:7">
      <c r="G44641" s="14"/>
    </row>
    <row r="44642" spans="7:7">
      <c r="G44642" s="14"/>
    </row>
    <row r="44643" spans="7:7">
      <c r="G44643" s="14"/>
    </row>
    <row r="44644" spans="7:7">
      <c r="G44644" s="14"/>
    </row>
    <row r="44645" spans="7:7">
      <c r="G44645" s="14"/>
    </row>
    <row r="44646" spans="7:7">
      <c r="G44646" s="14"/>
    </row>
    <row r="44647" spans="7:7">
      <c r="G44647" s="14"/>
    </row>
    <row r="44648" spans="7:7">
      <c r="G44648" s="14"/>
    </row>
    <row r="44649" spans="7:7">
      <c r="G44649" s="14"/>
    </row>
    <row r="44650" spans="7:7">
      <c r="G44650" s="14"/>
    </row>
    <row r="44651" spans="7:7">
      <c r="G44651" s="14"/>
    </row>
    <row r="44652" spans="7:7">
      <c r="G44652" s="14"/>
    </row>
    <row r="44653" spans="7:7">
      <c r="G44653" s="14"/>
    </row>
    <row r="44654" spans="7:7">
      <c r="G44654" s="14"/>
    </row>
    <row r="44655" spans="7:7">
      <c r="G44655" s="14"/>
    </row>
    <row r="44656" spans="7:7">
      <c r="G44656" s="14"/>
    </row>
    <row r="44657" spans="7:7">
      <c r="G44657" s="14"/>
    </row>
    <row r="44658" spans="7:7">
      <c r="G44658" s="14"/>
    </row>
    <row r="44659" spans="7:7">
      <c r="G44659" s="14"/>
    </row>
    <row r="44660" spans="7:7">
      <c r="G44660" s="14"/>
    </row>
    <row r="44661" spans="7:7">
      <c r="G44661" s="14"/>
    </row>
    <row r="44662" spans="7:7">
      <c r="G44662" s="14"/>
    </row>
    <row r="44663" spans="7:7">
      <c r="G44663" s="14"/>
    </row>
    <row r="44664" spans="7:7">
      <c r="G44664" s="14"/>
    </row>
    <row r="44665" spans="7:7">
      <c r="G44665" s="14"/>
    </row>
    <row r="44666" spans="7:7">
      <c r="G44666" s="14"/>
    </row>
    <row r="44667" spans="7:7">
      <c r="G44667" s="14"/>
    </row>
    <row r="44668" spans="7:7">
      <c r="G44668" s="14"/>
    </row>
    <row r="44669" spans="7:7">
      <c r="G44669" s="14"/>
    </row>
    <row r="44670" spans="7:7">
      <c r="G44670" s="14"/>
    </row>
    <row r="44671" spans="7:7">
      <c r="G44671" s="14"/>
    </row>
    <row r="44672" spans="7:7">
      <c r="G44672" s="14"/>
    </row>
    <row r="44673" spans="7:7">
      <c r="G44673" s="14"/>
    </row>
    <row r="44674" spans="7:7">
      <c r="G44674" s="14"/>
    </row>
    <row r="44675" spans="7:7">
      <c r="G44675" s="14"/>
    </row>
    <row r="44676" spans="7:7">
      <c r="G44676" s="14"/>
    </row>
    <row r="44677" spans="7:7">
      <c r="G44677" s="14"/>
    </row>
    <row r="44678" spans="7:7">
      <c r="G44678" s="14"/>
    </row>
    <row r="44679" spans="7:7">
      <c r="G44679" s="14"/>
    </row>
    <row r="44680" spans="7:7">
      <c r="G44680" s="14"/>
    </row>
    <row r="44681" spans="7:7">
      <c r="G44681" s="14"/>
    </row>
    <row r="44682" spans="7:7">
      <c r="G44682" s="14"/>
    </row>
    <row r="44683" spans="7:7">
      <c r="G44683" s="14"/>
    </row>
    <row r="44684" spans="7:7">
      <c r="G44684" s="14"/>
    </row>
    <row r="44685" spans="7:7">
      <c r="G44685" s="14"/>
    </row>
    <row r="44686" spans="7:7">
      <c r="G44686" s="14"/>
    </row>
    <row r="44687" spans="7:7">
      <c r="G44687" s="14"/>
    </row>
    <row r="44688" spans="7:7">
      <c r="G44688" s="14"/>
    </row>
    <row r="44689" spans="7:7">
      <c r="G44689" s="14"/>
    </row>
    <row r="44690" spans="7:7">
      <c r="G44690" s="14"/>
    </row>
    <row r="44691" spans="7:7">
      <c r="G44691" s="14"/>
    </row>
    <row r="44692" spans="7:7">
      <c r="G44692" s="14"/>
    </row>
    <row r="44693" spans="7:7">
      <c r="G44693" s="14"/>
    </row>
    <row r="44694" spans="7:7">
      <c r="G44694" s="14"/>
    </row>
    <row r="44695" spans="7:7">
      <c r="G44695" s="14"/>
    </row>
    <row r="44696" spans="7:7">
      <c r="G44696" s="14"/>
    </row>
    <row r="44697" spans="7:7">
      <c r="G44697" s="14"/>
    </row>
    <row r="44698" spans="7:7">
      <c r="G44698" s="14"/>
    </row>
    <row r="44699" spans="7:7">
      <c r="G44699" s="14"/>
    </row>
    <row r="44700" spans="7:7">
      <c r="G44700" s="14"/>
    </row>
    <row r="44701" spans="7:7">
      <c r="G44701" s="14"/>
    </row>
    <row r="44702" spans="7:7">
      <c r="G44702" s="14"/>
    </row>
    <row r="44703" spans="7:7">
      <c r="G44703" s="14"/>
    </row>
    <row r="44704" spans="7:7">
      <c r="G44704" s="14"/>
    </row>
    <row r="44705" spans="7:7">
      <c r="G44705" s="14"/>
    </row>
    <row r="44706" spans="7:7">
      <c r="G44706" s="14"/>
    </row>
    <row r="44707" spans="7:7">
      <c r="G44707" s="14"/>
    </row>
    <row r="44708" spans="7:7">
      <c r="G44708" s="14"/>
    </row>
    <row r="44709" spans="7:7">
      <c r="G44709" s="14"/>
    </row>
    <row r="44710" spans="7:7">
      <c r="G44710" s="14"/>
    </row>
    <row r="44711" spans="7:7">
      <c r="G44711" s="14"/>
    </row>
    <row r="44712" spans="7:7">
      <c r="G44712" s="14"/>
    </row>
    <row r="44713" spans="7:7">
      <c r="G44713" s="14"/>
    </row>
    <row r="44714" spans="7:7">
      <c r="G44714" s="14"/>
    </row>
    <row r="44715" spans="7:7">
      <c r="G44715" s="14"/>
    </row>
    <row r="44716" spans="7:7">
      <c r="G44716" s="14"/>
    </row>
    <row r="44717" spans="7:7">
      <c r="G44717" s="14"/>
    </row>
    <row r="44718" spans="7:7">
      <c r="G44718" s="14"/>
    </row>
    <row r="44719" spans="7:7">
      <c r="G44719" s="14"/>
    </row>
    <row r="44720" spans="7:7">
      <c r="G44720" s="14"/>
    </row>
    <row r="44721" spans="7:7">
      <c r="G44721" s="14"/>
    </row>
    <row r="44722" spans="7:7">
      <c r="G44722" s="14"/>
    </row>
    <row r="44723" spans="7:7">
      <c r="G44723" s="14"/>
    </row>
    <row r="44724" spans="7:7">
      <c r="G44724" s="14"/>
    </row>
    <row r="44725" spans="7:7">
      <c r="G44725" s="14"/>
    </row>
    <row r="44726" spans="7:7">
      <c r="G44726" s="14"/>
    </row>
    <row r="44727" spans="7:7">
      <c r="G44727" s="14"/>
    </row>
    <row r="44728" spans="7:7">
      <c r="G44728" s="14"/>
    </row>
    <row r="44729" spans="7:7">
      <c r="G44729" s="14"/>
    </row>
    <row r="44730" spans="7:7">
      <c r="G44730" s="14"/>
    </row>
    <row r="44731" spans="7:7">
      <c r="G44731" s="14"/>
    </row>
    <row r="44732" spans="7:7">
      <c r="G44732" s="14"/>
    </row>
    <row r="44733" spans="7:7">
      <c r="G44733" s="14"/>
    </row>
    <row r="44734" spans="7:7">
      <c r="G44734" s="14"/>
    </row>
    <row r="44735" spans="7:7">
      <c r="G44735" s="14"/>
    </row>
    <row r="44736" spans="7:7">
      <c r="G44736" s="14"/>
    </row>
    <row r="44737" spans="7:7">
      <c r="G44737" s="14"/>
    </row>
    <row r="44738" spans="7:7">
      <c r="G44738" s="14"/>
    </row>
    <row r="44739" spans="7:7">
      <c r="G44739" s="14"/>
    </row>
    <row r="44740" spans="7:7">
      <c r="G44740" s="14"/>
    </row>
    <row r="44741" spans="7:7">
      <c r="G44741" s="14"/>
    </row>
    <row r="44742" spans="7:7">
      <c r="G44742" s="14"/>
    </row>
    <row r="44743" spans="7:7">
      <c r="G44743" s="14"/>
    </row>
    <row r="44744" spans="7:7">
      <c r="G44744" s="14"/>
    </row>
    <row r="44745" spans="7:7">
      <c r="G44745" s="14"/>
    </row>
    <row r="44746" spans="7:7">
      <c r="G44746" s="14"/>
    </row>
    <row r="44747" spans="7:7">
      <c r="G44747" s="14"/>
    </row>
    <row r="44748" spans="7:7">
      <c r="G44748" s="14"/>
    </row>
    <row r="44749" spans="7:7">
      <c r="G44749" s="14"/>
    </row>
    <row r="44750" spans="7:7">
      <c r="G44750" s="14"/>
    </row>
    <row r="44751" spans="7:7">
      <c r="G44751" s="14"/>
    </row>
    <row r="44752" spans="7:7">
      <c r="G44752" s="14"/>
    </row>
    <row r="44753" spans="7:7">
      <c r="G44753" s="14"/>
    </row>
    <row r="44754" spans="7:7">
      <c r="G44754" s="14"/>
    </row>
    <row r="44755" spans="7:7">
      <c r="G44755" s="14"/>
    </row>
    <row r="44756" spans="7:7">
      <c r="G44756" s="14"/>
    </row>
    <row r="44757" spans="7:7">
      <c r="G44757" s="14"/>
    </row>
    <row r="44758" spans="7:7">
      <c r="G44758" s="14"/>
    </row>
    <row r="44759" spans="7:7">
      <c r="G44759" s="14"/>
    </row>
    <row r="44760" spans="7:7">
      <c r="G44760" s="14"/>
    </row>
    <row r="44761" spans="7:7">
      <c r="G44761" s="14"/>
    </row>
    <row r="44762" spans="7:7">
      <c r="G44762" s="14"/>
    </row>
    <row r="44763" spans="7:7">
      <c r="G44763" s="14"/>
    </row>
    <row r="44764" spans="7:7">
      <c r="G44764" s="14"/>
    </row>
    <row r="44765" spans="7:7">
      <c r="G44765" s="14"/>
    </row>
    <row r="44766" spans="7:7">
      <c r="G44766" s="14"/>
    </row>
    <row r="44767" spans="7:7">
      <c r="G44767" s="14"/>
    </row>
    <row r="44768" spans="7:7">
      <c r="G44768" s="14"/>
    </row>
    <row r="44769" spans="7:7">
      <c r="G44769" s="14"/>
    </row>
    <row r="44770" spans="7:7">
      <c r="G44770" s="14"/>
    </row>
    <row r="44771" spans="7:7">
      <c r="G44771" s="14"/>
    </row>
    <row r="44772" spans="7:7">
      <c r="G44772" s="14"/>
    </row>
    <row r="44773" spans="7:7">
      <c r="G44773" s="14"/>
    </row>
    <row r="44774" spans="7:7">
      <c r="G44774" s="14"/>
    </row>
    <row r="44775" spans="7:7">
      <c r="G44775" s="14"/>
    </row>
    <row r="44776" spans="7:7">
      <c r="G44776" s="14"/>
    </row>
    <row r="44777" spans="7:7">
      <c r="G44777" s="14"/>
    </row>
    <row r="44778" spans="7:7">
      <c r="G44778" s="14"/>
    </row>
    <row r="44779" spans="7:7">
      <c r="G44779" s="14"/>
    </row>
    <row r="44780" spans="7:7">
      <c r="G44780" s="14"/>
    </row>
    <row r="44781" spans="7:7">
      <c r="G44781" s="14"/>
    </row>
    <row r="44782" spans="7:7">
      <c r="G44782" s="14"/>
    </row>
    <row r="44783" spans="7:7">
      <c r="G44783" s="14"/>
    </row>
    <row r="44784" spans="7:7">
      <c r="G44784" s="14"/>
    </row>
    <row r="44785" spans="7:7">
      <c r="G44785" s="14"/>
    </row>
    <row r="44786" spans="7:7">
      <c r="G44786" s="14"/>
    </row>
    <row r="44787" spans="7:7">
      <c r="G44787" s="14"/>
    </row>
    <row r="44788" spans="7:7">
      <c r="G44788" s="14"/>
    </row>
    <row r="44789" spans="7:7">
      <c r="G44789" s="14"/>
    </row>
    <row r="44790" spans="7:7">
      <c r="G44790" s="14"/>
    </row>
    <row r="44791" spans="7:7">
      <c r="G44791" s="14"/>
    </row>
    <row r="44792" spans="7:7">
      <c r="G44792" s="14"/>
    </row>
    <row r="44793" spans="7:7">
      <c r="G44793" s="14"/>
    </row>
    <row r="44794" spans="7:7">
      <c r="G44794" s="14"/>
    </row>
    <row r="44795" spans="7:7">
      <c r="G44795" s="14"/>
    </row>
    <row r="44796" spans="7:7">
      <c r="G44796" s="14"/>
    </row>
    <row r="44797" spans="7:7">
      <c r="G44797" s="14"/>
    </row>
    <row r="44798" spans="7:7">
      <c r="G44798" s="14"/>
    </row>
    <row r="44799" spans="7:7">
      <c r="G44799" s="14"/>
    </row>
    <row r="44800" spans="7:7">
      <c r="G44800" s="14"/>
    </row>
    <row r="44801" spans="7:7">
      <c r="G44801" s="14"/>
    </row>
    <row r="44802" spans="7:7">
      <c r="G44802" s="14"/>
    </row>
    <row r="44803" spans="7:7">
      <c r="G44803" s="14"/>
    </row>
    <row r="44804" spans="7:7">
      <c r="G44804" s="14"/>
    </row>
    <row r="44805" spans="7:7">
      <c r="G44805" s="14"/>
    </row>
    <row r="44806" spans="7:7">
      <c r="G44806" s="14"/>
    </row>
    <row r="44807" spans="7:7">
      <c r="G44807" s="14"/>
    </row>
    <row r="44808" spans="7:7">
      <c r="G44808" s="14"/>
    </row>
    <row r="44809" spans="7:7">
      <c r="G44809" s="14"/>
    </row>
    <row r="44810" spans="7:7">
      <c r="G44810" s="14"/>
    </row>
    <row r="44811" spans="7:7">
      <c r="G44811" s="14"/>
    </row>
    <row r="44812" spans="7:7">
      <c r="G44812" s="14"/>
    </row>
    <row r="44813" spans="7:7">
      <c r="G44813" s="14"/>
    </row>
    <row r="44814" spans="7:7">
      <c r="G44814" s="14"/>
    </row>
    <row r="44815" spans="7:7">
      <c r="G44815" s="14"/>
    </row>
    <row r="44816" spans="7:7">
      <c r="G44816" s="14"/>
    </row>
    <row r="44817" spans="7:7">
      <c r="G44817" s="14"/>
    </row>
    <row r="44818" spans="7:7">
      <c r="G44818" s="14"/>
    </row>
    <row r="44819" spans="7:7">
      <c r="G44819" s="14"/>
    </row>
    <row r="44820" spans="7:7">
      <c r="G44820" s="14"/>
    </row>
    <row r="44821" spans="7:7">
      <c r="G44821" s="14"/>
    </row>
    <row r="44822" spans="7:7">
      <c r="G44822" s="14"/>
    </row>
    <row r="44823" spans="7:7">
      <c r="G44823" s="14"/>
    </row>
    <row r="44824" spans="7:7">
      <c r="G44824" s="14"/>
    </row>
    <row r="44825" spans="7:7">
      <c r="G44825" s="14"/>
    </row>
    <row r="44826" spans="7:7">
      <c r="G44826" s="14"/>
    </row>
    <row r="44827" spans="7:7">
      <c r="G44827" s="14"/>
    </row>
    <row r="44828" spans="7:7">
      <c r="G44828" s="14"/>
    </row>
    <row r="44829" spans="7:7">
      <c r="G44829" s="14"/>
    </row>
    <row r="44830" spans="7:7">
      <c r="G44830" s="14"/>
    </row>
    <row r="44831" spans="7:7">
      <c r="G44831" s="14"/>
    </row>
    <row r="44832" spans="7:7">
      <c r="G44832" s="14"/>
    </row>
    <row r="44833" spans="7:7">
      <c r="G44833" s="14"/>
    </row>
    <row r="44834" spans="7:7">
      <c r="G44834" s="14"/>
    </row>
    <row r="44835" spans="7:7">
      <c r="G44835" s="14"/>
    </row>
    <row r="44836" spans="7:7">
      <c r="G44836" s="14"/>
    </row>
    <row r="44837" spans="7:7">
      <c r="G44837" s="14"/>
    </row>
    <row r="44838" spans="7:7">
      <c r="G44838" s="14"/>
    </row>
    <row r="44839" spans="7:7">
      <c r="G44839" s="14"/>
    </row>
    <row r="44840" spans="7:7">
      <c r="G44840" s="14"/>
    </row>
    <row r="44841" spans="7:7">
      <c r="G44841" s="14"/>
    </row>
    <row r="44842" spans="7:7">
      <c r="G44842" s="14"/>
    </row>
    <row r="44843" spans="7:7">
      <c r="G44843" s="14"/>
    </row>
    <row r="44844" spans="7:7">
      <c r="G44844" s="14"/>
    </row>
    <row r="44845" spans="7:7">
      <c r="G44845" s="14"/>
    </row>
    <row r="44846" spans="7:7">
      <c r="G44846" s="14"/>
    </row>
    <row r="44847" spans="7:7">
      <c r="G44847" s="14"/>
    </row>
    <row r="44848" spans="7:7">
      <c r="G44848" s="14"/>
    </row>
    <row r="44849" spans="7:7">
      <c r="G44849" s="14"/>
    </row>
    <row r="44850" spans="7:7">
      <c r="G44850" s="14"/>
    </row>
    <row r="44851" spans="7:7">
      <c r="G44851" s="14"/>
    </row>
    <row r="44852" spans="7:7">
      <c r="G44852" s="14"/>
    </row>
    <row r="44853" spans="7:7">
      <c r="G44853" s="14"/>
    </row>
    <row r="44854" spans="7:7">
      <c r="G44854" s="14"/>
    </row>
    <row r="44855" spans="7:7">
      <c r="G44855" s="14"/>
    </row>
    <row r="44856" spans="7:7">
      <c r="G44856" s="14"/>
    </row>
    <row r="44857" spans="7:7">
      <c r="G44857" s="14"/>
    </row>
    <row r="44858" spans="7:7">
      <c r="G44858" s="14"/>
    </row>
    <row r="44859" spans="7:7">
      <c r="G44859" s="14"/>
    </row>
    <row r="44860" spans="7:7">
      <c r="G44860" s="14"/>
    </row>
    <row r="44861" spans="7:7">
      <c r="G44861" s="14"/>
    </row>
    <row r="44862" spans="7:7">
      <c r="G44862" s="14"/>
    </row>
    <row r="44863" spans="7:7">
      <c r="G44863" s="14"/>
    </row>
    <row r="44864" spans="7:7">
      <c r="G44864" s="14"/>
    </row>
    <row r="44865" spans="7:7">
      <c r="G44865" s="14"/>
    </row>
    <row r="44866" spans="7:7">
      <c r="G44866" s="14"/>
    </row>
    <row r="44867" spans="7:7">
      <c r="G44867" s="14"/>
    </row>
    <row r="44868" spans="7:7">
      <c r="G44868" s="14"/>
    </row>
    <row r="44869" spans="7:7">
      <c r="G44869" s="14"/>
    </row>
    <row r="44870" spans="7:7">
      <c r="G44870" s="14"/>
    </row>
    <row r="44871" spans="7:7">
      <c r="G44871" s="14"/>
    </row>
    <row r="44872" spans="7:7">
      <c r="G44872" s="14"/>
    </row>
    <row r="44873" spans="7:7">
      <c r="G44873" s="14"/>
    </row>
    <row r="44874" spans="7:7">
      <c r="G44874" s="14"/>
    </row>
    <row r="44875" spans="7:7">
      <c r="G44875" s="14"/>
    </row>
    <row r="44876" spans="7:7">
      <c r="G44876" s="14"/>
    </row>
    <row r="44877" spans="7:7">
      <c r="G44877" s="14"/>
    </row>
    <row r="44878" spans="7:7">
      <c r="G44878" s="14"/>
    </row>
    <row r="44879" spans="7:7">
      <c r="G44879" s="14"/>
    </row>
    <row r="44880" spans="7:7">
      <c r="G44880" s="14"/>
    </row>
    <row r="44881" spans="7:7">
      <c r="G44881" s="14"/>
    </row>
    <row r="44882" spans="7:7">
      <c r="G44882" s="14"/>
    </row>
    <row r="44883" spans="7:7">
      <c r="G44883" s="14"/>
    </row>
    <row r="44884" spans="7:7">
      <c r="G44884" s="14"/>
    </row>
    <row r="44885" spans="7:7">
      <c r="G44885" s="14"/>
    </row>
    <row r="44886" spans="7:7">
      <c r="G44886" s="14"/>
    </row>
    <row r="44887" spans="7:7">
      <c r="G44887" s="14"/>
    </row>
    <row r="44888" spans="7:7">
      <c r="G44888" s="14"/>
    </row>
    <row r="44889" spans="7:7">
      <c r="G44889" s="14"/>
    </row>
    <row r="44890" spans="7:7">
      <c r="G44890" s="14"/>
    </row>
    <row r="44891" spans="7:7">
      <c r="G44891" s="14"/>
    </row>
    <row r="44892" spans="7:7">
      <c r="G44892" s="14"/>
    </row>
    <row r="44893" spans="7:7">
      <c r="G44893" s="14"/>
    </row>
    <row r="44894" spans="7:7">
      <c r="G44894" s="14"/>
    </row>
    <row r="44895" spans="7:7">
      <c r="G44895" s="14"/>
    </row>
    <row r="44896" spans="7:7">
      <c r="G44896" s="14"/>
    </row>
    <row r="44897" spans="7:7">
      <c r="G44897" s="14"/>
    </row>
    <row r="44898" spans="7:7">
      <c r="G44898" s="14"/>
    </row>
    <row r="44899" spans="7:7">
      <c r="G44899" s="14"/>
    </row>
    <row r="44900" spans="7:7">
      <c r="G44900" s="14"/>
    </row>
    <row r="44901" spans="7:7">
      <c r="G44901" s="14"/>
    </row>
    <row r="44902" spans="7:7">
      <c r="G44902" s="14"/>
    </row>
    <row r="44903" spans="7:7">
      <c r="G44903" s="14"/>
    </row>
    <row r="44904" spans="7:7">
      <c r="G44904" s="14"/>
    </row>
    <row r="44905" spans="7:7">
      <c r="G44905" s="14"/>
    </row>
    <row r="44906" spans="7:7">
      <c r="G44906" s="14"/>
    </row>
    <row r="44907" spans="7:7">
      <c r="G44907" s="14"/>
    </row>
    <row r="44908" spans="7:7">
      <c r="G44908" s="14"/>
    </row>
    <row r="44909" spans="7:7">
      <c r="G44909" s="14"/>
    </row>
    <row r="44910" spans="7:7">
      <c r="G44910" s="14"/>
    </row>
    <row r="44911" spans="7:7">
      <c r="G44911" s="14"/>
    </row>
    <row r="44912" spans="7:7">
      <c r="G44912" s="14"/>
    </row>
    <row r="44913" spans="7:7">
      <c r="G44913" s="14"/>
    </row>
    <row r="44914" spans="7:7">
      <c r="G44914" s="14"/>
    </row>
    <row r="44915" spans="7:7">
      <c r="G44915" s="14"/>
    </row>
    <row r="44916" spans="7:7">
      <c r="G44916" s="14"/>
    </row>
    <row r="44917" spans="7:7">
      <c r="G44917" s="14"/>
    </row>
    <row r="44918" spans="7:7">
      <c r="G44918" s="14"/>
    </row>
    <row r="44919" spans="7:7">
      <c r="G44919" s="14"/>
    </row>
    <row r="44920" spans="7:7">
      <c r="G44920" s="14"/>
    </row>
    <row r="44921" spans="7:7">
      <c r="G44921" s="14"/>
    </row>
    <row r="44922" spans="7:7">
      <c r="G44922" s="14"/>
    </row>
    <row r="44923" spans="7:7">
      <c r="G44923" s="14"/>
    </row>
    <row r="44924" spans="7:7">
      <c r="G44924" s="14"/>
    </row>
    <row r="44925" spans="7:7">
      <c r="G44925" s="14"/>
    </row>
    <row r="44926" spans="7:7">
      <c r="G44926" s="14"/>
    </row>
    <row r="44927" spans="7:7">
      <c r="G44927" s="14"/>
    </row>
    <row r="44928" spans="7:7">
      <c r="G44928" s="14"/>
    </row>
    <row r="44929" spans="7:7">
      <c r="G44929" s="14"/>
    </row>
    <row r="44930" spans="7:7">
      <c r="G44930" s="14"/>
    </row>
    <row r="44931" spans="7:7">
      <c r="G44931" s="14"/>
    </row>
    <row r="44932" spans="7:7">
      <c r="G44932" s="14"/>
    </row>
    <row r="44933" spans="7:7">
      <c r="G44933" s="14"/>
    </row>
    <row r="44934" spans="7:7">
      <c r="G44934" s="14"/>
    </row>
    <row r="44935" spans="7:7">
      <c r="G44935" s="14"/>
    </row>
    <row r="44936" spans="7:7">
      <c r="G44936" s="14"/>
    </row>
    <row r="44937" spans="7:7">
      <c r="G44937" s="14"/>
    </row>
    <row r="44938" spans="7:7">
      <c r="G44938" s="14"/>
    </row>
    <row r="44939" spans="7:7">
      <c r="G44939" s="14"/>
    </row>
    <row r="44940" spans="7:7">
      <c r="G44940" s="14"/>
    </row>
    <row r="44941" spans="7:7">
      <c r="G44941" s="14"/>
    </row>
    <row r="44942" spans="7:7">
      <c r="G44942" s="14"/>
    </row>
    <row r="44943" spans="7:7">
      <c r="G44943" s="14"/>
    </row>
    <row r="44944" spans="7:7">
      <c r="G44944" s="14"/>
    </row>
    <row r="44945" spans="7:7">
      <c r="G44945" s="14"/>
    </row>
    <row r="44946" spans="7:7">
      <c r="G44946" s="14"/>
    </row>
    <row r="44947" spans="7:7">
      <c r="G44947" s="14"/>
    </row>
    <row r="44948" spans="7:7">
      <c r="G44948" s="14"/>
    </row>
    <row r="44949" spans="7:7">
      <c r="G44949" s="14"/>
    </row>
    <row r="44950" spans="7:7">
      <c r="G44950" s="14"/>
    </row>
    <row r="44951" spans="7:7">
      <c r="G44951" s="14"/>
    </row>
    <row r="44952" spans="7:7">
      <c r="G44952" s="14"/>
    </row>
    <row r="44953" spans="7:7">
      <c r="G44953" s="14"/>
    </row>
    <row r="44954" spans="7:7">
      <c r="G44954" s="14"/>
    </row>
    <row r="44955" spans="7:7">
      <c r="G44955" s="14"/>
    </row>
    <row r="44956" spans="7:7">
      <c r="G44956" s="14"/>
    </row>
    <row r="44957" spans="7:7">
      <c r="G44957" s="14"/>
    </row>
    <row r="44958" spans="7:7">
      <c r="G44958" s="14"/>
    </row>
    <row r="44959" spans="7:7">
      <c r="G44959" s="14"/>
    </row>
    <row r="44960" spans="7:7">
      <c r="G44960" s="14"/>
    </row>
    <row r="44961" spans="7:7">
      <c r="G44961" s="14"/>
    </row>
    <row r="44962" spans="7:7">
      <c r="G44962" s="14"/>
    </row>
    <row r="44963" spans="7:7">
      <c r="G44963" s="14"/>
    </row>
    <row r="44964" spans="7:7">
      <c r="G44964" s="14"/>
    </row>
    <row r="44965" spans="7:7">
      <c r="G44965" s="14"/>
    </row>
    <row r="44966" spans="7:7">
      <c r="G44966" s="14"/>
    </row>
    <row r="44967" spans="7:7">
      <c r="G44967" s="14"/>
    </row>
    <row r="44968" spans="7:7">
      <c r="G44968" s="14"/>
    </row>
    <row r="44969" spans="7:7">
      <c r="G44969" s="14"/>
    </row>
    <row r="44970" spans="7:7">
      <c r="G44970" s="14"/>
    </row>
    <row r="44971" spans="7:7">
      <c r="G44971" s="14"/>
    </row>
    <row r="44972" spans="7:7">
      <c r="G44972" s="14"/>
    </row>
    <row r="44973" spans="7:7">
      <c r="G44973" s="14"/>
    </row>
    <row r="44974" spans="7:7">
      <c r="G44974" s="14"/>
    </row>
    <row r="44975" spans="7:7">
      <c r="G44975" s="14"/>
    </row>
    <row r="44976" spans="7:7">
      <c r="G44976" s="14"/>
    </row>
    <row r="44977" spans="7:7">
      <c r="G44977" s="14"/>
    </row>
    <row r="44978" spans="7:7">
      <c r="G44978" s="14"/>
    </row>
    <row r="44979" spans="7:7">
      <c r="G44979" s="14"/>
    </row>
    <row r="44980" spans="7:7">
      <c r="G44980" s="14"/>
    </row>
    <row r="44981" spans="7:7">
      <c r="G44981" s="14"/>
    </row>
    <row r="44982" spans="7:7">
      <c r="G44982" s="14"/>
    </row>
    <row r="44983" spans="7:7">
      <c r="G44983" s="14"/>
    </row>
    <row r="44984" spans="7:7">
      <c r="G44984" s="14"/>
    </row>
    <row r="44985" spans="7:7">
      <c r="G44985" s="14"/>
    </row>
    <row r="44986" spans="7:7">
      <c r="G44986" s="14"/>
    </row>
    <row r="44987" spans="7:7">
      <c r="G44987" s="14"/>
    </row>
    <row r="44988" spans="7:7">
      <c r="G44988" s="14"/>
    </row>
    <row r="44989" spans="7:7">
      <c r="G44989" s="14"/>
    </row>
    <row r="44990" spans="7:7">
      <c r="G44990" s="14"/>
    </row>
    <row r="44991" spans="7:7">
      <c r="G44991" s="14"/>
    </row>
    <row r="44992" spans="7:7">
      <c r="G44992" s="14"/>
    </row>
    <row r="44993" spans="7:7">
      <c r="G44993" s="14"/>
    </row>
    <row r="44994" spans="7:7">
      <c r="G44994" s="14"/>
    </row>
    <row r="44995" spans="7:7">
      <c r="G44995" s="14"/>
    </row>
    <row r="44996" spans="7:7">
      <c r="G44996" s="14"/>
    </row>
    <row r="44997" spans="7:7">
      <c r="G44997" s="14"/>
    </row>
    <row r="44998" spans="7:7">
      <c r="G44998" s="14"/>
    </row>
    <row r="44999" spans="7:7">
      <c r="G44999" s="14"/>
    </row>
    <row r="45000" spans="7:7">
      <c r="G45000" s="14"/>
    </row>
    <row r="45001" spans="7:7">
      <c r="G45001" s="14"/>
    </row>
    <row r="45002" spans="7:7">
      <c r="G45002" s="14"/>
    </row>
    <row r="45003" spans="7:7">
      <c r="G45003" s="14"/>
    </row>
    <row r="45004" spans="7:7">
      <c r="G45004" s="14"/>
    </row>
    <row r="45005" spans="7:7">
      <c r="G45005" s="14"/>
    </row>
    <row r="45006" spans="7:7">
      <c r="G45006" s="14"/>
    </row>
    <row r="45007" spans="7:7">
      <c r="G45007" s="14"/>
    </row>
    <row r="45008" spans="7:7">
      <c r="G45008" s="14"/>
    </row>
    <row r="45009" spans="7:7">
      <c r="G45009" s="14"/>
    </row>
    <row r="45010" spans="7:7">
      <c r="G45010" s="14"/>
    </row>
    <row r="45011" spans="7:7">
      <c r="G45011" s="14"/>
    </row>
    <row r="45012" spans="7:7">
      <c r="G45012" s="14"/>
    </row>
    <row r="45013" spans="7:7">
      <c r="G45013" s="14"/>
    </row>
    <row r="45014" spans="7:7">
      <c r="G45014" s="14"/>
    </row>
    <row r="45015" spans="7:7">
      <c r="G45015" s="14"/>
    </row>
    <row r="45016" spans="7:7">
      <c r="G45016" s="14"/>
    </row>
    <row r="45017" spans="7:7">
      <c r="G45017" s="14"/>
    </row>
    <row r="45018" spans="7:7">
      <c r="G45018" s="14"/>
    </row>
    <row r="45019" spans="7:7">
      <c r="G45019" s="14"/>
    </row>
    <row r="45020" spans="7:7">
      <c r="G45020" s="14"/>
    </row>
    <row r="45021" spans="7:7">
      <c r="G45021" s="14"/>
    </row>
    <row r="45022" spans="7:7">
      <c r="G45022" s="14"/>
    </row>
    <row r="45023" spans="7:7">
      <c r="G45023" s="14"/>
    </row>
    <row r="45024" spans="7:7">
      <c r="G45024" s="14"/>
    </row>
    <row r="45025" spans="7:7">
      <c r="G45025" s="14"/>
    </row>
    <row r="45026" spans="7:7">
      <c r="G45026" s="14"/>
    </row>
    <row r="45027" spans="7:7">
      <c r="G45027" s="14"/>
    </row>
    <row r="45028" spans="7:7">
      <c r="G45028" s="14"/>
    </row>
    <row r="45029" spans="7:7">
      <c r="G45029" s="14"/>
    </row>
    <row r="45030" spans="7:7">
      <c r="G45030" s="14"/>
    </row>
    <row r="45031" spans="7:7">
      <c r="G45031" s="14"/>
    </row>
    <row r="45032" spans="7:7">
      <c r="G45032" s="14"/>
    </row>
    <row r="45033" spans="7:7">
      <c r="G45033" s="14"/>
    </row>
    <row r="45034" spans="7:7">
      <c r="G45034" s="14"/>
    </row>
    <row r="45035" spans="7:7">
      <c r="G45035" s="14"/>
    </row>
    <row r="45036" spans="7:7">
      <c r="G45036" s="14"/>
    </row>
    <row r="45037" spans="7:7">
      <c r="G45037" s="14"/>
    </row>
    <row r="45038" spans="7:7">
      <c r="G45038" s="14"/>
    </row>
    <row r="45039" spans="7:7">
      <c r="G45039" s="14"/>
    </row>
    <row r="45040" spans="7:7">
      <c r="G45040" s="14"/>
    </row>
    <row r="45041" spans="7:7">
      <c r="G45041" s="14"/>
    </row>
    <row r="45042" spans="7:7">
      <c r="G45042" s="14"/>
    </row>
    <row r="45043" spans="7:7">
      <c r="G45043" s="14"/>
    </row>
    <row r="45044" spans="7:7">
      <c r="G45044" s="14"/>
    </row>
    <row r="45045" spans="7:7">
      <c r="G45045" s="14"/>
    </row>
    <row r="45046" spans="7:7">
      <c r="G45046" s="14"/>
    </row>
    <row r="45047" spans="7:7">
      <c r="G45047" s="14"/>
    </row>
    <row r="45048" spans="7:7">
      <c r="G45048" s="14"/>
    </row>
    <row r="45049" spans="7:7">
      <c r="G45049" s="14"/>
    </row>
    <row r="45050" spans="7:7">
      <c r="G45050" s="14"/>
    </row>
    <row r="45051" spans="7:7">
      <c r="G45051" s="14"/>
    </row>
    <row r="45052" spans="7:7">
      <c r="G45052" s="14"/>
    </row>
    <row r="45053" spans="7:7">
      <c r="G45053" s="14"/>
    </row>
    <row r="45054" spans="7:7">
      <c r="G45054" s="14"/>
    </row>
    <row r="45055" spans="7:7">
      <c r="G45055" s="14"/>
    </row>
    <row r="45056" spans="7:7">
      <c r="G45056" s="14"/>
    </row>
    <row r="45057" spans="7:7">
      <c r="G45057" s="14"/>
    </row>
    <row r="45058" spans="7:7">
      <c r="G45058" s="14"/>
    </row>
    <row r="45059" spans="7:7">
      <c r="G45059" s="14"/>
    </row>
    <row r="45060" spans="7:7">
      <c r="G45060" s="14"/>
    </row>
    <row r="45061" spans="7:7">
      <c r="G45061" s="14"/>
    </row>
    <row r="45062" spans="7:7">
      <c r="G45062" s="14"/>
    </row>
    <row r="45063" spans="7:7">
      <c r="G45063" s="14"/>
    </row>
    <row r="45064" spans="7:7">
      <c r="G45064" s="14"/>
    </row>
    <row r="45065" spans="7:7">
      <c r="G45065" s="14"/>
    </row>
    <row r="45066" spans="7:7">
      <c r="G45066" s="14"/>
    </row>
    <row r="45067" spans="7:7">
      <c r="G45067" s="14"/>
    </row>
    <row r="45068" spans="7:7">
      <c r="G45068" s="14"/>
    </row>
    <row r="45069" spans="7:7">
      <c r="G45069" s="14"/>
    </row>
    <row r="45070" spans="7:7">
      <c r="G45070" s="14"/>
    </row>
    <row r="45071" spans="7:7">
      <c r="G45071" s="14"/>
    </row>
    <row r="45072" spans="7:7">
      <c r="G45072" s="14"/>
    </row>
    <row r="45073" spans="7:7">
      <c r="G45073" s="14"/>
    </row>
    <row r="45074" spans="7:7">
      <c r="G45074" s="14"/>
    </row>
    <row r="45075" spans="7:7">
      <c r="G45075" s="14"/>
    </row>
    <row r="45076" spans="7:7">
      <c r="G45076" s="14"/>
    </row>
    <row r="45077" spans="7:7">
      <c r="G45077" s="14"/>
    </row>
    <row r="45078" spans="7:7">
      <c r="G45078" s="14"/>
    </row>
    <row r="45079" spans="7:7">
      <c r="G45079" s="14"/>
    </row>
    <row r="45080" spans="7:7">
      <c r="G45080" s="14"/>
    </row>
    <row r="45081" spans="7:7">
      <c r="G45081" s="14"/>
    </row>
    <row r="45082" spans="7:7">
      <c r="G45082" s="14"/>
    </row>
    <row r="45083" spans="7:7">
      <c r="G45083" s="14"/>
    </row>
    <row r="45084" spans="7:7">
      <c r="G45084" s="14"/>
    </row>
    <row r="45085" spans="7:7">
      <c r="G45085" s="14"/>
    </row>
    <row r="45086" spans="7:7">
      <c r="G45086" s="14"/>
    </row>
    <row r="45087" spans="7:7">
      <c r="G45087" s="14"/>
    </row>
    <row r="45088" spans="7:7">
      <c r="G45088" s="14"/>
    </row>
    <row r="45089" spans="7:7">
      <c r="G45089" s="14"/>
    </row>
    <row r="45090" spans="7:7">
      <c r="G45090" s="14"/>
    </row>
    <row r="45091" spans="7:7">
      <c r="G45091" s="14"/>
    </row>
    <row r="45092" spans="7:7">
      <c r="G45092" s="14"/>
    </row>
    <row r="45093" spans="7:7">
      <c r="G45093" s="14"/>
    </row>
    <row r="45094" spans="7:7">
      <c r="G45094" s="14"/>
    </row>
    <row r="45095" spans="7:7">
      <c r="G45095" s="14"/>
    </row>
    <row r="45096" spans="7:7">
      <c r="G45096" s="14"/>
    </row>
    <row r="45097" spans="7:7">
      <c r="G45097" s="14"/>
    </row>
    <row r="45098" spans="7:7">
      <c r="G45098" s="14"/>
    </row>
    <row r="45099" spans="7:7">
      <c r="G45099" s="14"/>
    </row>
    <row r="45100" spans="7:7">
      <c r="G45100" s="14"/>
    </row>
    <row r="45101" spans="7:7">
      <c r="G45101" s="14"/>
    </row>
    <row r="45102" spans="7:7">
      <c r="G45102" s="14"/>
    </row>
    <row r="45103" spans="7:7">
      <c r="G45103" s="14"/>
    </row>
    <row r="45104" spans="7:7">
      <c r="G45104" s="14"/>
    </row>
    <row r="45105" spans="7:7">
      <c r="G45105" s="14"/>
    </row>
    <row r="45106" spans="7:7">
      <c r="G45106" s="14"/>
    </row>
    <row r="45107" spans="7:7">
      <c r="G45107" s="14"/>
    </row>
    <row r="45108" spans="7:7">
      <c r="G45108" s="14"/>
    </row>
    <row r="45109" spans="7:7">
      <c r="G45109" s="14"/>
    </row>
    <row r="45110" spans="7:7">
      <c r="G45110" s="14"/>
    </row>
    <row r="45111" spans="7:7">
      <c r="G45111" s="14"/>
    </row>
    <row r="45112" spans="7:7">
      <c r="G45112" s="14"/>
    </row>
    <row r="45113" spans="7:7">
      <c r="G45113" s="14"/>
    </row>
    <row r="45114" spans="7:7">
      <c r="G45114" s="14"/>
    </row>
    <row r="45115" spans="7:7">
      <c r="G45115" s="14"/>
    </row>
    <row r="45116" spans="7:7">
      <c r="G45116" s="14"/>
    </row>
    <row r="45117" spans="7:7">
      <c r="G45117" s="14"/>
    </row>
    <row r="45118" spans="7:7">
      <c r="G45118" s="14"/>
    </row>
    <row r="45119" spans="7:7">
      <c r="G45119" s="14"/>
    </row>
    <row r="45120" spans="7:7">
      <c r="G45120" s="14"/>
    </row>
    <row r="45121" spans="7:7">
      <c r="G45121" s="14"/>
    </row>
    <row r="45122" spans="7:7">
      <c r="G45122" s="14"/>
    </row>
    <row r="45123" spans="7:7">
      <c r="G45123" s="14"/>
    </row>
    <row r="45124" spans="7:7">
      <c r="G45124" s="14"/>
    </row>
    <row r="45125" spans="7:7">
      <c r="G45125" s="14"/>
    </row>
    <row r="45126" spans="7:7">
      <c r="G45126" s="14"/>
    </row>
    <row r="45127" spans="7:7">
      <c r="G45127" s="14"/>
    </row>
    <row r="45128" spans="7:7">
      <c r="G45128" s="14"/>
    </row>
    <row r="45129" spans="7:7">
      <c r="G45129" s="14"/>
    </row>
    <row r="45130" spans="7:7">
      <c r="G45130" s="14"/>
    </row>
    <row r="45131" spans="7:7">
      <c r="G45131" s="14"/>
    </row>
    <row r="45132" spans="7:7">
      <c r="G45132" s="14"/>
    </row>
    <row r="45133" spans="7:7">
      <c r="G45133" s="14"/>
    </row>
    <row r="45134" spans="7:7">
      <c r="G45134" s="14"/>
    </row>
    <row r="45135" spans="7:7">
      <c r="G45135" s="14"/>
    </row>
    <row r="45136" spans="7:7">
      <c r="G45136" s="14"/>
    </row>
    <row r="45137" spans="7:7">
      <c r="G45137" s="14"/>
    </row>
    <row r="45138" spans="7:7">
      <c r="G45138" s="14"/>
    </row>
    <row r="45139" spans="7:7">
      <c r="G45139" s="14"/>
    </row>
    <row r="45140" spans="7:7">
      <c r="G45140" s="14"/>
    </row>
    <row r="45141" spans="7:7">
      <c r="G45141" s="14"/>
    </row>
    <row r="45142" spans="7:7">
      <c r="G45142" s="14"/>
    </row>
    <row r="45143" spans="7:7">
      <c r="G45143" s="14"/>
    </row>
    <row r="45144" spans="7:7">
      <c r="G45144" s="14"/>
    </row>
    <row r="45145" spans="7:7">
      <c r="G45145" s="14"/>
    </row>
    <row r="45146" spans="7:7">
      <c r="G45146" s="14"/>
    </row>
    <row r="45147" spans="7:7">
      <c r="G45147" s="14"/>
    </row>
    <row r="45148" spans="7:7">
      <c r="G45148" s="14"/>
    </row>
    <row r="45149" spans="7:7">
      <c r="G45149" s="14"/>
    </row>
    <row r="45150" spans="7:7">
      <c r="G45150" s="14"/>
    </row>
    <row r="45151" spans="7:7">
      <c r="G45151" s="14"/>
    </row>
    <row r="45152" spans="7:7">
      <c r="G45152" s="14"/>
    </row>
    <row r="45153" spans="7:7">
      <c r="G45153" s="14"/>
    </row>
    <row r="45154" spans="7:7">
      <c r="G45154" s="14"/>
    </row>
    <row r="45155" spans="7:7">
      <c r="G45155" s="14"/>
    </row>
    <row r="45156" spans="7:7">
      <c r="G45156" s="14"/>
    </row>
    <row r="45157" spans="7:7">
      <c r="G45157" s="14"/>
    </row>
    <row r="45158" spans="7:7">
      <c r="G45158" s="14"/>
    </row>
    <row r="45159" spans="7:7">
      <c r="G45159" s="14"/>
    </row>
    <row r="45160" spans="7:7">
      <c r="G45160" s="14"/>
    </row>
    <row r="45161" spans="7:7">
      <c r="G45161" s="14"/>
    </row>
    <row r="45162" spans="7:7">
      <c r="G45162" s="14"/>
    </row>
    <row r="45163" spans="7:7">
      <c r="G45163" s="14"/>
    </row>
    <row r="45164" spans="7:7">
      <c r="G45164" s="14"/>
    </row>
    <row r="45165" spans="7:7">
      <c r="G45165" s="14"/>
    </row>
    <row r="45166" spans="7:7">
      <c r="G45166" s="14"/>
    </row>
    <row r="45167" spans="7:7">
      <c r="G45167" s="14"/>
    </row>
    <row r="45168" spans="7:7">
      <c r="G45168" s="14"/>
    </row>
    <row r="45169" spans="7:7">
      <c r="G45169" s="14"/>
    </row>
    <row r="45170" spans="7:7">
      <c r="G45170" s="14"/>
    </row>
    <row r="45171" spans="7:7">
      <c r="G45171" s="14"/>
    </row>
    <row r="45172" spans="7:7">
      <c r="G45172" s="14"/>
    </row>
    <row r="45173" spans="7:7">
      <c r="G45173" s="14"/>
    </row>
    <row r="45174" spans="7:7">
      <c r="G45174" s="14"/>
    </row>
    <row r="45175" spans="7:7">
      <c r="G45175" s="14"/>
    </row>
    <row r="45176" spans="7:7">
      <c r="G45176" s="14"/>
    </row>
    <row r="45177" spans="7:7">
      <c r="G45177" s="14"/>
    </row>
    <row r="45178" spans="7:7">
      <c r="G45178" s="14"/>
    </row>
    <row r="45179" spans="7:7">
      <c r="G45179" s="14"/>
    </row>
    <row r="45180" spans="7:7">
      <c r="G45180" s="14"/>
    </row>
    <row r="45181" spans="7:7">
      <c r="G45181" s="14"/>
    </row>
    <row r="45182" spans="7:7">
      <c r="G45182" s="14"/>
    </row>
    <row r="45183" spans="7:7">
      <c r="G45183" s="14"/>
    </row>
    <row r="45184" spans="7:7">
      <c r="G45184" s="14"/>
    </row>
    <row r="45185" spans="7:7">
      <c r="G45185" s="14"/>
    </row>
    <row r="45186" spans="7:7">
      <c r="G45186" s="14"/>
    </row>
    <row r="45187" spans="7:7">
      <c r="G45187" s="14"/>
    </row>
    <row r="45188" spans="7:7">
      <c r="G45188" s="14"/>
    </row>
    <row r="45189" spans="7:7">
      <c r="G45189" s="14"/>
    </row>
    <row r="45190" spans="7:7">
      <c r="G45190" s="14"/>
    </row>
    <row r="45191" spans="7:7">
      <c r="G45191" s="14"/>
    </row>
    <row r="45192" spans="7:7">
      <c r="G45192" s="14"/>
    </row>
    <row r="45193" spans="7:7">
      <c r="G45193" s="14"/>
    </row>
    <row r="45194" spans="7:7">
      <c r="G45194" s="14"/>
    </row>
    <row r="45195" spans="7:7">
      <c r="G45195" s="14"/>
    </row>
    <row r="45196" spans="7:7">
      <c r="G45196" s="14"/>
    </row>
    <row r="45197" spans="7:7">
      <c r="G45197" s="14"/>
    </row>
    <row r="45198" spans="7:7">
      <c r="G45198" s="14"/>
    </row>
    <row r="45199" spans="7:7">
      <c r="G45199" s="14"/>
    </row>
    <row r="45200" spans="7:7">
      <c r="G45200" s="14"/>
    </row>
    <row r="45201" spans="7:7">
      <c r="G45201" s="14"/>
    </row>
    <row r="45202" spans="7:7">
      <c r="G45202" s="14"/>
    </row>
    <row r="45203" spans="7:7">
      <c r="G45203" s="14"/>
    </row>
    <row r="45204" spans="7:7">
      <c r="G45204" s="14"/>
    </row>
    <row r="45205" spans="7:7">
      <c r="G45205" s="14"/>
    </row>
    <row r="45206" spans="7:7">
      <c r="G45206" s="14"/>
    </row>
    <row r="45207" spans="7:7">
      <c r="G45207" s="14"/>
    </row>
    <row r="45208" spans="7:7">
      <c r="G45208" s="14"/>
    </row>
    <row r="45209" spans="7:7">
      <c r="G45209" s="14"/>
    </row>
    <row r="45210" spans="7:7">
      <c r="G45210" s="14"/>
    </row>
    <row r="45211" spans="7:7">
      <c r="G45211" s="14"/>
    </row>
    <row r="45212" spans="7:7">
      <c r="G45212" s="14"/>
    </row>
    <row r="45213" spans="7:7">
      <c r="G45213" s="14"/>
    </row>
    <row r="45214" spans="7:7">
      <c r="G45214" s="14"/>
    </row>
    <row r="45215" spans="7:7">
      <c r="G45215" s="14"/>
    </row>
    <row r="45216" spans="7:7">
      <c r="G45216" s="14"/>
    </row>
    <row r="45217" spans="7:7">
      <c r="G45217" s="14"/>
    </row>
    <row r="45218" spans="7:7">
      <c r="G45218" s="14"/>
    </row>
    <row r="45219" spans="7:7">
      <c r="G45219" s="14"/>
    </row>
    <row r="45220" spans="7:7">
      <c r="G45220" s="14"/>
    </row>
    <row r="45221" spans="7:7">
      <c r="G45221" s="14"/>
    </row>
    <row r="45222" spans="7:7">
      <c r="G45222" s="14"/>
    </row>
    <row r="45223" spans="7:7">
      <c r="G45223" s="14"/>
    </row>
    <row r="45224" spans="7:7">
      <c r="G45224" s="14"/>
    </row>
    <row r="45225" spans="7:7">
      <c r="G45225" s="14"/>
    </row>
    <row r="45226" spans="7:7">
      <c r="G45226" s="14"/>
    </row>
    <row r="45227" spans="7:7">
      <c r="G45227" s="14"/>
    </row>
    <row r="45228" spans="7:7">
      <c r="G45228" s="14"/>
    </row>
    <row r="45229" spans="7:7">
      <c r="G45229" s="14"/>
    </row>
    <row r="45230" spans="7:7">
      <c r="G45230" s="14"/>
    </row>
    <row r="45231" spans="7:7">
      <c r="G45231" s="14"/>
    </row>
    <row r="45232" spans="7:7">
      <c r="G45232" s="14"/>
    </row>
    <row r="45233" spans="7:7">
      <c r="G45233" s="14"/>
    </row>
    <row r="45234" spans="7:7">
      <c r="G45234" s="14"/>
    </row>
    <row r="45235" spans="7:7">
      <c r="G45235" s="14"/>
    </row>
    <row r="45236" spans="7:7">
      <c r="G45236" s="14"/>
    </row>
    <row r="45237" spans="7:7">
      <c r="G45237" s="14"/>
    </row>
    <row r="45238" spans="7:7">
      <c r="G45238" s="14"/>
    </row>
    <row r="45239" spans="7:7">
      <c r="G45239" s="14"/>
    </row>
    <row r="45240" spans="7:7">
      <c r="G45240" s="14"/>
    </row>
    <row r="45241" spans="7:7">
      <c r="G45241" s="14"/>
    </row>
    <row r="45242" spans="7:7">
      <c r="G45242" s="14"/>
    </row>
    <row r="45243" spans="7:7">
      <c r="G45243" s="14"/>
    </row>
    <row r="45244" spans="7:7">
      <c r="G45244" s="14"/>
    </row>
    <row r="45245" spans="7:7">
      <c r="G45245" s="14"/>
    </row>
    <row r="45246" spans="7:7">
      <c r="G45246" s="14"/>
    </row>
    <row r="45247" spans="7:7">
      <c r="G45247" s="14"/>
    </row>
    <row r="45248" spans="7:7">
      <c r="G45248" s="14"/>
    </row>
    <row r="45249" spans="7:7">
      <c r="G45249" s="14"/>
    </row>
    <row r="45250" spans="7:7">
      <c r="G45250" s="14"/>
    </row>
    <row r="45251" spans="7:7">
      <c r="G45251" s="14"/>
    </row>
    <row r="45252" spans="7:7">
      <c r="G45252" s="14"/>
    </row>
    <row r="45253" spans="7:7">
      <c r="G45253" s="14"/>
    </row>
    <row r="45254" spans="7:7">
      <c r="G45254" s="14"/>
    </row>
    <row r="45255" spans="7:7">
      <c r="G45255" s="14"/>
    </row>
    <row r="45256" spans="7:7">
      <c r="G45256" s="14"/>
    </row>
    <row r="45257" spans="7:7">
      <c r="G45257" s="14"/>
    </row>
    <row r="45258" spans="7:7">
      <c r="G45258" s="14"/>
    </row>
    <row r="45259" spans="7:7">
      <c r="G45259" s="14"/>
    </row>
    <row r="45260" spans="7:7">
      <c r="G45260" s="14"/>
    </row>
    <row r="45261" spans="7:7">
      <c r="G45261" s="14"/>
    </row>
    <row r="45262" spans="7:7">
      <c r="G45262" s="14"/>
    </row>
    <row r="45263" spans="7:7">
      <c r="G45263" s="14"/>
    </row>
    <row r="45264" spans="7:7">
      <c r="G45264" s="14"/>
    </row>
    <row r="45265" spans="7:7">
      <c r="G45265" s="14"/>
    </row>
    <row r="45266" spans="7:7">
      <c r="G45266" s="14"/>
    </row>
    <row r="45267" spans="7:7">
      <c r="G45267" s="14"/>
    </row>
    <row r="45268" spans="7:7">
      <c r="G45268" s="14"/>
    </row>
    <row r="45269" spans="7:7">
      <c r="G45269" s="14"/>
    </row>
    <row r="45270" spans="7:7">
      <c r="G45270" s="14"/>
    </row>
    <row r="45271" spans="7:7">
      <c r="G45271" s="14"/>
    </row>
    <row r="45272" spans="7:7">
      <c r="G45272" s="14"/>
    </row>
    <row r="45273" spans="7:7">
      <c r="G45273" s="14"/>
    </row>
    <row r="45274" spans="7:7">
      <c r="G45274" s="14"/>
    </row>
    <row r="45275" spans="7:7">
      <c r="G45275" s="14"/>
    </row>
    <row r="45276" spans="7:7">
      <c r="G45276" s="14"/>
    </row>
    <row r="45277" spans="7:7">
      <c r="G45277" s="14"/>
    </row>
    <row r="45278" spans="7:7">
      <c r="G45278" s="14"/>
    </row>
    <row r="45279" spans="7:7">
      <c r="G45279" s="14"/>
    </row>
    <row r="45280" spans="7:7">
      <c r="G45280" s="14"/>
    </row>
    <row r="45281" spans="7:7">
      <c r="G45281" s="14"/>
    </row>
    <row r="45282" spans="7:7">
      <c r="G45282" s="14"/>
    </row>
    <row r="45283" spans="7:7">
      <c r="G45283" s="14"/>
    </row>
    <row r="45284" spans="7:7">
      <c r="G45284" s="14"/>
    </row>
    <row r="45285" spans="7:7">
      <c r="G45285" s="14"/>
    </row>
    <row r="45286" spans="7:7">
      <c r="G45286" s="14"/>
    </row>
    <row r="45287" spans="7:7">
      <c r="G45287" s="14"/>
    </row>
    <row r="45288" spans="7:7">
      <c r="G45288" s="14"/>
    </row>
    <row r="45289" spans="7:7">
      <c r="G45289" s="14"/>
    </row>
    <row r="45290" spans="7:7">
      <c r="G45290" s="14"/>
    </row>
    <row r="45291" spans="7:7">
      <c r="G45291" s="14"/>
    </row>
    <row r="45292" spans="7:7">
      <c r="G45292" s="14"/>
    </row>
    <row r="45293" spans="7:7">
      <c r="G45293" s="14"/>
    </row>
    <row r="45294" spans="7:7">
      <c r="G45294" s="14"/>
    </row>
    <row r="45295" spans="7:7">
      <c r="G45295" s="14"/>
    </row>
    <row r="45296" spans="7:7">
      <c r="G45296" s="14"/>
    </row>
    <row r="45297" spans="7:7">
      <c r="G45297" s="14"/>
    </row>
    <row r="45298" spans="7:7">
      <c r="G45298" s="14"/>
    </row>
    <row r="45299" spans="7:7">
      <c r="G45299" s="14"/>
    </row>
    <row r="45300" spans="7:7">
      <c r="G45300" s="14"/>
    </row>
    <row r="45301" spans="7:7">
      <c r="G45301" s="14"/>
    </row>
    <row r="45302" spans="7:7">
      <c r="G45302" s="14"/>
    </row>
    <row r="45303" spans="7:7">
      <c r="G45303" s="14"/>
    </row>
    <row r="45304" spans="7:7">
      <c r="G45304" s="14"/>
    </row>
    <row r="45305" spans="7:7">
      <c r="G45305" s="14"/>
    </row>
    <row r="45306" spans="7:7">
      <c r="G45306" s="14"/>
    </row>
    <row r="45307" spans="7:7">
      <c r="G45307" s="14"/>
    </row>
    <row r="45308" spans="7:7">
      <c r="G45308" s="14"/>
    </row>
    <row r="45309" spans="7:7">
      <c r="G45309" s="14"/>
    </row>
    <row r="45310" spans="7:7">
      <c r="G45310" s="14"/>
    </row>
    <row r="45311" spans="7:7">
      <c r="G45311" s="14"/>
    </row>
    <row r="45312" spans="7:7">
      <c r="G45312" s="14"/>
    </row>
    <row r="45313" spans="7:7">
      <c r="G45313" s="14"/>
    </row>
    <row r="45314" spans="7:7">
      <c r="G45314" s="14"/>
    </row>
    <row r="45315" spans="7:7">
      <c r="G45315" s="14"/>
    </row>
    <row r="45316" spans="7:7">
      <c r="G45316" s="14"/>
    </row>
    <row r="45317" spans="7:7">
      <c r="G45317" s="14"/>
    </row>
    <row r="45318" spans="7:7">
      <c r="G45318" s="14"/>
    </row>
    <row r="45319" spans="7:7">
      <c r="G45319" s="14"/>
    </row>
    <row r="45320" spans="7:7">
      <c r="G45320" s="14"/>
    </row>
    <row r="45321" spans="7:7">
      <c r="G45321" s="14"/>
    </row>
    <row r="45322" spans="7:7">
      <c r="G45322" s="14"/>
    </row>
    <row r="45323" spans="7:7">
      <c r="G45323" s="14"/>
    </row>
    <row r="45324" spans="7:7">
      <c r="G45324" s="14"/>
    </row>
    <row r="45325" spans="7:7">
      <c r="G45325" s="14"/>
    </row>
    <row r="45326" spans="7:7">
      <c r="G45326" s="14"/>
    </row>
    <row r="45327" spans="7:7">
      <c r="G45327" s="14"/>
    </row>
    <row r="45328" spans="7:7">
      <c r="G45328" s="14"/>
    </row>
    <row r="45329" spans="7:7">
      <c r="G45329" s="14"/>
    </row>
    <row r="45330" spans="7:7">
      <c r="G45330" s="14"/>
    </row>
    <row r="45331" spans="7:7">
      <c r="G45331" s="14"/>
    </row>
    <row r="45332" spans="7:7">
      <c r="G45332" s="14"/>
    </row>
    <row r="45333" spans="7:7">
      <c r="G45333" s="14"/>
    </row>
    <row r="45334" spans="7:7">
      <c r="G45334" s="14"/>
    </row>
    <row r="45335" spans="7:7">
      <c r="G45335" s="14"/>
    </row>
    <row r="45336" spans="7:7">
      <c r="G45336" s="14"/>
    </row>
    <row r="45337" spans="7:7">
      <c r="G45337" s="14"/>
    </row>
    <row r="45338" spans="7:7">
      <c r="G45338" s="14"/>
    </row>
    <row r="45339" spans="7:7">
      <c r="G45339" s="14"/>
    </row>
    <row r="45340" spans="7:7">
      <c r="G45340" s="14"/>
    </row>
    <row r="45341" spans="7:7">
      <c r="G45341" s="14"/>
    </row>
    <row r="45342" spans="7:7">
      <c r="G45342" s="14"/>
    </row>
    <row r="45343" spans="7:7">
      <c r="G45343" s="14"/>
    </row>
    <row r="45344" spans="7:7">
      <c r="G45344" s="14"/>
    </row>
    <row r="45345" spans="7:7">
      <c r="G45345" s="14"/>
    </row>
    <row r="45346" spans="7:7">
      <c r="G45346" s="14"/>
    </row>
    <row r="45347" spans="7:7">
      <c r="G45347" s="14"/>
    </row>
    <row r="45348" spans="7:7">
      <c r="G45348" s="14"/>
    </row>
    <row r="45349" spans="7:7">
      <c r="G45349" s="14"/>
    </row>
    <row r="45350" spans="7:7">
      <c r="G45350" s="14"/>
    </row>
    <row r="45351" spans="7:7">
      <c r="G45351" s="14"/>
    </row>
    <row r="45352" spans="7:7">
      <c r="G45352" s="14"/>
    </row>
    <row r="45353" spans="7:7">
      <c r="G45353" s="14"/>
    </row>
    <row r="45354" spans="7:7">
      <c r="G45354" s="14"/>
    </row>
    <row r="45355" spans="7:7">
      <c r="G45355" s="14"/>
    </row>
    <row r="45356" spans="7:7">
      <c r="G45356" s="14"/>
    </row>
    <row r="45357" spans="7:7">
      <c r="G45357" s="14"/>
    </row>
    <row r="45358" spans="7:7">
      <c r="G45358" s="14"/>
    </row>
    <row r="45359" spans="7:7">
      <c r="G45359" s="14"/>
    </row>
    <row r="45360" spans="7:7">
      <c r="G45360" s="14"/>
    </row>
    <row r="45361" spans="7:7">
      <c r="G45361" s="14"/>
    </row>
    <row r="45362" spans="7:7">
      <c r="G45362" s="14"/>
    </row>
    <row r="45363" spans="7:7">
      <c r="G45363" s="14"/>
    </row>
    <row r="45364" spans="7:7">
      <c r="G45364" s="14"/>
    </row>
    <row r="45365" spans="7:7">
      <c r="G45365" s="14"/>
    </row>
    <row r="45366" spans="7:7">
      <c r="G45366" s="14"/>
    </row>
    <row r="45367" spans="7:7">
      <c r="G45367" s="14"/>
    </row>
    <row r="45368" spans="7:7">
      <c r="G45368" s="14"/>
    </row>
    <row r="45369" spans="7:7">
      <c r="G45369" s="14"/>
    </row>
    <row r="45370" spans="7:7">
      <c r="G45370" s="14"/>
    </row>
    <row r="45371" spans="7:7">
      <c r="G45371" s="14"/>
    </row>
    <row r="45372" spans="7:7">
      <c r="G45372" s="14"/>
    </row>
    <row r="45373" spans="7:7">
      <c r="G45373" s="14"/>
    </row>
    <row r="45374" spans="7:7">
      <c r="G45374" s="14"/>
    </row>
    <row r="45375" spans="7:7">
      <c r="G45375" s="14"/>
    </row>
    <row r="45376" spans="7:7">
      <c r="G45376" s="14"/>
    </row>
    <row r="45377" spans="7:7">
      <c r="G45377" s="14"/>
    </row>
    <row r="45378" spans="7:7">
      <c r="G45378" s="14"/>
    </row>
    <row r="45379" spans="7:7">
      <c r="G45379" s="14"/>
    </row>
    <row r="45380" spans="7:7">
      <c r="G45380" s="14"/>
    </row>
    <row r="45381" spans="7:7">
      <c r="G45381" s="14"/>
    </row>
    <row r="45382" spans="7:7">
      <c r="G45382" s="14"/>
    </row>
    <row r="45383" spans="7:7">
      <c r="G45383" s="14"/>
    </row>
    <row r="45384" spans="7:7">
      <c r="G45384" s="14"/>
    </row>
    <row r="45385" spans="7:7">
      <c r="G45385" s="14"/>
    </row>
    <row r="45386" spans="7:7">
      <c r="G45386" s="14"/>
    </row>
    <row r="45387" spans="7:7">
      <c r="G45387" s="14"/>
    </row>
    <row r="45388" spans="7:7">
      <c r="G45388" s="14"/>
    </row>
    <row r="45389" spans="7:7">
      <c r="G45389" s="14"/>
    </row>
    <row r="45390" spans="7:7">
      <c r="G45390" s="14"/>
    </row>
    <row r="45391" spans="7:7">
      <c r="G45391" s="14"/>
    </row>
    <row r="45392" spans="7:7">
      <c r="G45392" s="14"/>
    </row>
    <row r="45393" spans="7:7">
      <c r="G45393" s="14"/>
    </row>
    <row r="45394" spans="7:7">
      <c r="G45394" s="14"/>
    </row>
    <row r="45395" spans="7:7">
      <c r="G45395" s="14"/>
    </row>
    <row r="45396" spans="7:7">
      <c r="G45396" s="14"/>
    </row>
    <row r="45397" spans="7:7">
      <c r="G45397" s="14"/>
    </row>
    <row r="45398" spans="7:7">
      <c r="G45398" s="14"/>
    </row>
    <row r="45399" spans="7:7">
      <c r="G45399" s="14"/>
    </row>
    <row r="45400" spans="7:7">
      <c r="G45400" s="14"/>
    </row>
    <row r="45401" spans="7:7">
      <c r="G45401" s="14"/>
    </row>
    <row r="45402" spans="7:7">
      <c r="G45402" s="14"/>
    </row>
    <row r="45403" spans="7:7">
      <c r="G45403" s="14"/>
    </row>
    <row r="45404" spans="7:7">
      <c r="G45404" s="14"/>
    </row>
    <row r="45405" spans="7:7">
      <c r="G45405" s="14"/>
    </row>
    <row r="45406" spans="7:7">
      <c r="G45406" s="14"/>
    </row>
    <row r="45407" spans="7:7">
      <c r="G45407" s="14"/>
    </row>
    <row r="45408" spans="7:7">
      <c r="G45408" s="14"/>
    </row>
    <row r="45409" spans="7:7">
      <c r="G45409" s="14"/>
    </row>
    <row r="45410" spans="7:7">
      <c r="G45410" s="14"/>
    </row>
    <row r="45411" spans="7:7">
      <c r="G45411" s="14"/>
    </row>
    <row r="45412" spans="7:7">
      <c r="G45412" s="14"/>
    </row>
    <row r="45413" spans="7:7">
      <c r="G45413" s="14"/>
    </row>
    <row r="45414" spans="7:7">
      <c r="G45414" s="14"/>
    </row>
    <row r="45415" spans="7:7">
      <c r="G45415" s="14"/>
    </row>
    <row r="45416" spans="7:7">
      <c r="G45416" s="14"/>
    </row>
    <row r="45417" spans="7:7">
      <c r="G45417" s="14"/>
    </row>
    <row r="45418" spans="7:7">
      <c r="G45418" s="14"/>
    </row>
    <row r="45419" spans="7:7">
      <c r="G45419" s="14"/>
    </row>
    <row r="45420" spans="7:7">
      <c r="G45420" s="14"/>
    </row>
    <row r="45421" spans="7:7">
      <c r="G45421" s="14"/>
    </row>
    <row r="45422" spans="7:7">
      <c r="G45422" s="14"/>
    </row>
    <row r="45423" spans="7:7">
      <c r="G45423" s="14"/>
    </row>
    <row r="45424" spans="7:7">
      <c r="G45424" s="14"/>
    </row>
    <row r="45425" spans="7:7">
      <c r="G45425" s="14"/>
    </row>
    <row r="45426" spans="7:7">
      <c r="G45426" s="14"/>
    </row>
    <row r="45427" spans="7:7">
      <c r="G45427" s="14"/>
    </row>
    <row r="45428" spans="7:7">
      <c r="G45428" s="14"/>
    </row>
    <row r="45429" spans="7:7">
      <c r="G45429" s="14"/>
    </row>
    <row r="45430" spans="7:7">
      <c r="G45430" s="14"/>
    </row>
    <row r="45431" spans="7:7">
      <c r="G45431" s="14"/>
    </row>
    <row r="45432" spans="7:7">
      <c r="G45432" s="14"/>
    </row>
    <row r="45433" spans="7:7">
      <c r="G45433" s="14"/>
    </row>
    <row r="45434" spans="7:7">
      <c r="G45434" s="14"/>
    </row>
    <row r="45435" spans="7:7">
      <c r="G45435" s="14"/>
    </row>
    <row r="45436" spans="7:7">
      <c r="G45436" s="14"/>
    </row>
    <row r="45437" spans="7:7">
      <c r="G45437" s="14"/>
    </row>
    <row r="45438" spans="7:7">
      <c r="G45438" s="14"/>
    </row>
    <row r="45439" spans="7:7">
      <c r="G45439" s="14"/>
    </row>
    <row r="45440" spans="7:7">
      <c r="G45440" s="14"/>
    </row>
    <row r="45441" spans="7:7">
      <c r="G45441" s="14"/>
    </row>
    <row r="45442" spans="7:7">
      <c r="G45442" s="14"/>
    </row>
    <row r="45443" spans="7:7">
      <c r="G45443" s="14"/>
    </row>
    <row r="45444" spans="7:7">
      <c r="G45444" s="14"/>
    </row>
    <row r="45445" spans="7:7">
      <c r="G45445" s="14"/>
    </row>
    <row r="45446" spans="7:7">
      <c r="G45446" s="14"/>
    </row>
    <row r="45447" spans="7:7">
      <c r="G45447" s="14"/>
    </row>
    <row r="45448" spans="7:7">
      <c r="G45448" s="14"/>
    </row>
    <row r="45449" spans="7:7">
      <c r="G45449" s="14"/>
    </row>
    <row r="45450" spans="7:7">
      <c r="G45450" s="14"/>
    </row>
    <row r="45451" spans="7:7">
      <c r="G45451" s="14"/>
    </row>
    <row r="45452" spans="7:7">
      <c r="G45452" s="14"/>
    </row>
    <row r="45453" spans="7:7">
      <c r="G45453" s="14"/>
    </row>
    <row r="45454" spans="7:7">
      <c r="G45454" s="14"/>
    </row>
    <row r="45455" spans="7:7">
      <c r="G45455" s="14"/>
    </row>
    <row r="45456" spans="7:7">
      <c r="G45456" s="14"/>
    </row>
    <row r="45457" spans="7:7">
      <c r="G45457" s="14"/>
    </row>
    <row r="45458" spans="7:7">
      <c r="G45458" s="14"/>
    </row>
    <row r="45459" spans="7:7">
      <c r="G45459" s="14"/>
    </row>
    <row r="45460" spans="7:7">
      <c r="G45460" s="14"/>
    </row>
    <row r="45461" spans="7:7">
      <c r="G45461" s="14"/>
    </row>
    <row r="45462" spans="7:7">
      <c r="G45462" s="14"/>
    </row>
    <row r="45463" spans="7:7">
      <c r="G45463" s="14"/>
    </row>
    <row r="45464" spans="7:7">
      <c r="G45464" s="14"/>
    </row>
    <row r="45465" spans="7:7">
      <c r="G45465" s="14"/>
    </row>
    <row r="45466" spans="7:7">
      <c r="G45466" s="14"/>
    </row>
    <row r="45467" spans="7:7">
      <c r="G45467" s="14"/>
    </row>
    <row r="45468" spans="7:7">
      <c r="G45468" s="14"/>
    </row>
    <row r="45469" spans="7:7">
      <c r="G45469" s="14"/>
    </row>
    <row r="45470" spans="7:7">
      <c r="G45470" s="14"/>
    </row>
    <row r="45471" spans="7:7">
      <c r="G45471" s="14"/>
    </row>
    <row r="45472" spans="7:7">
      <c r="G45472" s="14"/>
    </row>
    <row r="45473" spans="7:7">
      <c r="G45473" s="14"/>
    </row>
    <row r="45474" spans="7:7">
      <c r="G45474" s="14"/>
    </row>
    <row r="45475" spans="7:7">
      <c r="G45475" s="14"/>
    </row>
    <row r="45476" spans="7:7">
      <c r="G45476" s="14"/>
    </row>
    <row r="45477" spans="7:7">
      <c r="G45477" s="14"/>
    </row>
    <row r="45478" spans="7:7">
      <c r="G45478" s="14"/>
    </row>
    <row r="45479" spans="7:7">
      <c r="G45479" s="14"/>
    </row>
    <row r="45480" spans="7:7">
      <c r="G45480" s="14"/>
    </row>
    <row r="45481" spans="7:7">
      <c r="G45481" s="14"/>
    </row>
    <row r="45482" spans="7:7">
      <c r="G45482" s="14"/>
    </row>
    <row r="45483" spans="7:7">
      <c r="G45483" s="14"/>
    </row>
    <row r="45484" spans="7:7">
      <c r="G45484" s="14"/>
    </row>
    <row r="45485" spans="7:7">
      <c r="G45485" s="14"/>
    </row>
    <row r="45486" spans="7:7">
      <c r="G45486" s="14"/>
    </row>
    <row r="45487" spans="7:7">
      <c r="G45487" s="14"/>
    </row>
    <row r="45488" spans="7:7">
      <c r="G45488" s="14"/>
    </row>
    <row r="45489" spans="7:7">
      <c r="G45489" s="14"/>
    </row>
    <row r="45490" spans="7:7">
      <c r="G45490" s="14"/>
    </row>
    <row r="45491" spans="7:7">
      <c r="G45491" s="14"/>
    </row>
    <row r="45492" spans="7:7">
      <c r="G45492" s="14"/>
    </row>
    <row r="45493" spans="7:7">
      <c r="G45493" s="14"/>
    </row>
    <row r="45494" spans="7:7">
      <c r="G45494" s="14"/>
    </row>
    <row r="45495" spans="7:7">
      <c r="G45495" s="14"/>
    </row>
    <row r="45496" spans="7:7">
      <c r="G45496" s="14"/>
    </row>
    <row r="45497" spans="7:7">
      <c r="G45497" s="14"/>
    </row>
    <row r="45498" spans="7:7">
      <c r="G45498" s="14"/>
    </row>
    <row r="45499" spans="7:7">
      <c r="G45499" s="14"/>
    </row>
    <row r="45500" spans="7:7">
      <c r="G45500" s="14"/>
    </row>
    <row r="45501" spans="7:7">
      <c r="G45501" s="14"/>
    </row>
    <row r="45502" spans="7:7">
      <c r="G45502" s="14"/>
    </row>
    <row r="45503" spans="7:7">
      <c r="G45503" s="14"/>
    </row>
    <row r="45504" spans="7:7">
      <c r="G45504" s="14"/>
    </row>
    <row r="45505" spans="7:7">
      <c r="G45505" s="14"/>
    </row>
    <row r="45506" spans="7:7">
      <c r="G45506" s="14"/>
    </row>
    <row r="45507" spans="7:7">
      <c r="G45507" s="14"/>
    </row>
    <row r="45508" spans="7:7">
      <c r="G45508" s="14"/>
    </row>
    <row r="45509" spans="7:7">
      <c r="G45509" s="14"/>
    </row>
    <row r="45510" spans="7:7">
      <c r="G45510" s="14"/>
    </row>
    <row r="45511" spans="7:7">
      <c r="G45511" s="14"/>
    </row>
    <row r="45512" spans="7:7">
      <c r="G45512" s="14"/>
    </row>
    <row r="45513" spans="7:7">
      <c r="G45513" s="14"/>
    </row>
    <row r="45514" spans="7:7">
      <c r="G45514" s="14"/>
    </row>
    <row r="45515" spans="7:7">
      <c r="G45515" s="14"/>
    </row>
    <row r="45516" spans="7:7">
      <c r="G45516" s="14"/>
    </row>
    <row r="45517" spans="7:7">
      <c r="G45517" s="14"/>
    </row>
    <row r="45518" spans="7:7">
      <c r="G45518" s="14"/>
    </row>
    <row r="45519" spans="7:7">
      <c r="G45519" s="14"/>
    </row>
    <row r="45520" spans="7:7">
      <c r="G45520" s="14"/>
    </row>
    <row r="45521" spans="7:7">
      <c r="G45521" s="14"/>
    </row>
    <row r="45522" spans="7:7">
      <c r="G45522" s="14"/>
    </row>
    <row r="45523" spans="7:7">
      <c r="G45523" s="14"/>
    </row>
    <row r="45524" spans="7:7">
      <c r="G45524" s="14"/>
    </row>
    <row r="45525" spans="7:7">
      <c r="G45525" s="14"/>
    </row>
    <row r="45526" spans="7:7">
      <c r="G45526" s="14"/>
    </row>
    <row r="45527" spans="7:7">
      <c r="G45527" s="14"/>
    </row>
    <row r="45528" spans="7:7">
      <c r="G45528" s="14"/>
    </row>
    <row r="45529" spans="7:7">
      <c r="G45529" s="14"/>
    </row>
    <row r="45530" spans="7:7">
      <c r="G45530" s="14"/>
    </row>
    <row r="45531" spans="7:7">
      <c r="G45531" s="14"/>
    </row>
    <row r="45532" spans="7:7">
      <c r="G45532" s="14"/>
    </row>
    <row r="45533" spans="7:7">
      <c r="G45533" s="14"/>
    </row>
    <row r="45534" spans="7:7">
      <c r="G45534" s="14"/>
    </row>
    <row r="45535" spans="7:7">
      <c r="G45535" s="14"/>
    </row>
    <row r="45536" spans="7:7">
      <c r="G45536" s="14"/>
    </row>
    <row r="45537" spans="7:7">
      <c r="G45537" s="14"/>
    </row>
    <row r="45538" spans="7:7">
      <c r="G45538" s="14"/>
    </row>
    <row r="45539" spans="7:7">
      <c r="G45539" s="14"/>
    </row>
    <row r="45540" spans="7:7">
      <c r="G45540" s="14"/>
    </row>
    <row r="45541" spans="7:7">
      <c r="G45541" s="14"/>
    </row>
    <row r="45542" spans="7:7">
      <c r="G45542" s="14"/>
    </row>
    <row r="45543" spans="7:7">
      <c r="G45543" s="14"/>
    </row>
    <row r="45544" spans="7:7">
      <c r="G45544" s="14"/>
    </row>
    <row r="45545" spans="7:7">
      <c r="G45545" s="14"/>
    </row>
    <row r="45546" spans="7:7">
      <c r="G45546" s="14"/>
    </row>
    <row r="45547" spans="7:7">
      <c r="G45547" s="14"/>
    </row>
    <row r="45548" spans="7:7">
      <c r="G45548" s="14"/>
    </row>
    <row r="45549" spans="7:7">
      <c r="G45549" s="14"/>
    </row>
    <row r="45550" spans="7:7">
      <c r="G45550" s="14"/>
    </row>
    <row r="45551" spans="7:7">
      <c r="G45551" s="14"/>
    </row>
    <row r="45552" spans="7:7">
      <c r="G45552" s="14"/>
    </row>
    <row r="45553" spans="7:7">
      <c r="G45553" s="14"/>
    </row>
    <row r="45554" spans="7:7">
      <c r="G45554" s="14"/>
    </row>
    <row r="45555" spans="7:7">
      <c r="G45555" s="14"/>
    </row>
    <row r="45556" spans="7:7">
      <c r="G45556" s="14"/>
    </row>
    <row r="45557" spans="7:7">
      <c r="G45557" s="14"/>
    </row>
    <row r="45558" spans="7:7">
      <c r="G45558" s="14"/>
    </row>
    <row r="45559" spans="7:7">
      <c r="G45559" s="14"/>
    </row>
    <row r="45560" spans="7:7">
      <c r="G45560" s="14"/>
    </row>
    <row r="45561" spans="7:7">
      <c r="G45561" s="14"/>
    </row>
    <row r="45562" spans="7:7">
      <c r="G45562" s="14"/>
    </row>
    <row r="45563" spans="7:7">
      <c r="G45563" s="14"/>
    </row>
    <row r="45564" spans="7:7">
      <c r="G45564" s="14"/>
    </row>
    <row r="45565" spans="7:7">
      <c r="G45565" s="14"/>
    </row>
    <row r="45566" spans="7:7">
      <c r="G45566" s="14"/>
    </row>
    <row r="45567" spans="7:7">
      <c r="G45567" s="14"/>
    </row>
    <row r="45568" spans="7:7">
      <c r="G45568" s="14"/>
    </row>
    <row r="45569" spans="7:7">
      <c r="G45569" s="14"/>
    </row>
    <row r="45570" spans="7:7">
      <c r="G45570" s="14"/>
    </row>
    <row r="45571" spans="7:7">
      <c r="G45571" s="14"/>
    </row>
    <row r="45572" spans="7:7">
      <c r="G45572" s="14"/>
    </row>
    <row r="45573" spans="7:7">
      <c r="G45573" s="14"/>
    </row>
    <row r="45574" spans="7:7">
      <c r="G45574" s="14"/>
    </row>
    <row r="45575" spans="7:7">
      <c r="G45575" s="14"/>
    </row>
    <row r="45576" spans="7:7">
      <c r="G45576" s="14"/>
    </row>
    <row r="45577" spans="7:7">
      <c r="G45577" s="14"/>
    </row>
    <row r="45578" spans="7:7">
      <c r="G45578" s="14"/>
    </row>
    <row r="45579" spans="7:7">
      <c r="G45579" s="14"/>
    </row>
    <row r="45580" spans="7:7">
      <c r="G45580" s="14"/>
    </row>
    <row r="45581" spans="7:7">
      <c r="G45581" s="14"/>
    </row>
    <row r="45582" spans="7:7">
      <c r="G45582" s="14"/>
    </row>
    <row r="45583" spans="7:7">
      <c r="G45583" s="14"/>
    </row>
    <row r="45584" spans="7:7">
      <c r="G45584" s="14"/>
    </row>
    <row r="45585" spans="7:7">
      <c r="G45585" s="14"/>
    </row>
    <row r="45586" spans="7:7">
      <c r="G45586" s="14"/>
    </row>
    <row r="45587" spans="7:7">
      <c r="G45587" s="14"/>
    </row>
    <row r="45588" spans="7:7">
      <c r="G45588" s="14"/>
    </row>
    <row r="45589" spans="7:7">
      <c r="G45589" s="14"/>
    </row>
    <row r="45590" spans="7:7">
      <c r="G45590" s="14"/>
    </row>
    <row r="45591" spans="7:7">
      <c r="G45591" s="14"/>
    </row>
    <row r="45592" spans="7:7">
      <c r="G45592" s="14"/>
    </row>
    <row r="45593" spans="7:7">
      <c r="G45593" s="14"/>
    </row>
    <row r="45594" spans="7:7">
      <c r="G45594" s="14"/>
    </row>
    <row r="45595" spans="7:7">
      <c r="G45595" s="14"/>
    </row>
    <row r="45596" spans="7:7">
      <c r="G45596" s="14"/>
    </row>
    <row r="45597" spans="7:7">
      <c r="G45597" s="14"/>
    </row>
    <row r="45598" spans="7:7">
      <c r="G45598" s="14"/>
    </row>
    <row r="45599" spans="7:7">
      <c r="G45599" s="14"/>
    </row>
    <row r="45600" spans="7:7">
      <c r="G45600" s="14"/>
    </row>
    <row r="45601" spans="7:7">
      <c r="G45601" s="14"/>
    </row>
    <row r="45602" spans="7:7">
      <c r="G45602" s="14"/>
    </row>
    <row r="45603" spans="7:7">
      <c r="G45603" s="14"/>
    </row>
    <row r="45604" spans="7:7">
      <c r="G45604" s="14"/>
    </row>
    <row r="45605" spans="7:7">
      <c r="G45605" s="14"/>
    </row>
    <row r="45606" spans="7:7">
      <c r="G45606" s="14"/>
    </row>
    <row r="45607" spans="7:7">
      <c r="G45607" s="14"/>
    </row>
    <row r="45608" spans="7:7">
      <c r="G45608" s="14"/>
    </row>
    <row r="45609" spans="7:7">
      <c r="G45609" s="14"/>
    </row>
    <row r="45610" spans="7:7">
      <c r="G45610" s="14"/>
    </row>
    <row r="45611" spans="7:7">
      <c r="G45611" s="14"/>
    </row>
    <row r="45612" spans="7:7">
      <c r="G45612" s="14"/>
    </row>
    <row r="45613" spans="7:7">
      <c r="G45613" s="14"/>
    </row>
    <row r="45614" spans="7:7">
      <c r="G45614" s="14"/>
    </row>
    <row r="45615" spans="7:7">
      <c r="G45615" s="14"/>
    </row>
    <row r="45616" spans="7:7">
      <c r="G45616" s="14"/>
    </row>
    <row r="45617" spans="7:7">
      <c r="G45617" s="14"/>
    </row>
    <row r="45618" spans="7:7">
      <c r="G45618" s="14"/>
    </row>
    <row r="45619" spans="7:7">
      <c r="G45619" s="14"/>
    </row>
    <row r="45620" spans="7:7">
      <c r="G45620" s="14"/>
    </row>
    <row r="45621" spans="7:7">
      <c r="G45621" s="14"/>
    </row>
    <row r="45622" spans="7:7">
      <c r="G45622" s="14"/>
    </row>
    <row r="45623" spans="7:7">
      <c r="G45623" s="14"/>
    </row>
    <row r="45624" spans="7:7">
      <c r="G45624" s="14"/>
    </row>
    <row r="45625" spans="7:7">
      <c r="G45625" s="14"/>
    </row>
    <row r="45626" spans="7:7">
      <c r="G45626" s="14"/>
    </row>
    <row r="45627" spans="7:7">
      <c r="G45627" s="14"/>
    </row>
    <row r="45628" spans="7:7">
      <c r="G45628" s="14"/>
    </row>
    <row r="45629" spans="7:7">
      <c r="G45629" s="14"/>
    </row>
    <row r="45630" spans="7:7">
      <c r="G45630" s="14"/>
    </row>
    <row r="45631" spans="7:7">
      <c r="G45631" s="14"/>
    </row>
    <row r="45632" spans="7:7">
      <c r="G45632" s="14"/>
    </row>
    <row r="45633" spans="7:7">
      <c r="G45633" s="14"/>
    </row>
    <row r="45634" spans="7:7">
      <c r="G45634" s="14"/>
    </row>
    <row r="45635" spans="7:7">
      <c r="G45635" s="14"/>
    </row>
    <row r="45636" spans="7:7">
      <c r="G45636" s="14"/>
    </row>
    <row r="45637" spans="7:7">
      <c r="G45637" s="14"/>
    </row>
    <row r="45638" spans="7:7">
      <c r="G45638" s="14"/>
    </row>
    <row r="45639" spans="7:7">
      <c r="G45639" s="14"/>
    </row>
    <row r="45640" spans="7:7">
      <c r="G45640" s="14"/>
    </row>
    <row r="45641" spans="7:7">
      <c r="G45641" s="14"/>
    </row>
    <row r="45642" spans="7:7">
      <c r="G45642" s="14"/>
    </row>
    <row r="45643" spans="7:7">
      <c r="G45643" s="14"/>
    </row>
    <row r="45644" spans="7:7">
      <c r="G45644" s="14"/>
    </row>
    <row r="45645" spans="7:7">
      <c r="G45645" s="14"/>
    </row>
    <row r="45646" spans="7:7">
      <c r="G45646" s="14"/>
    </row>
    <row r="45647" spans="7:7">
      <c r="G45647" s="14"/>
    </row>
    <row r="45648" spans="7:7">
      <c r="G45648" s="14"/>
    </row>
    <row r="45649" spans="7:7">
      <c r="G45649" s="14"/>
    </row>
    <row r="45650" spans="7:7">
      <c r="G45650" s="14"/>
    </row>
    <row r="45651" spans="7:7">
      <c r="G45651" s="14"/>
    </row>
    <row r="45652" spans="7:7">
      <c r="G45652" s="14"/>
    </row>
    <row r="45653" spans="7:7">
      <c r="G45653" s="14"/>
    </row>
    <row r="45654" spans="7:7">
      <c r="G45654" s="14"/>
    </row>
    <row r="45655" spans="7:7">
      <c r="G45655" s="14"/>
    </row>
    <row r="45656" spans="7:7">
      <c r="G45656" s="14"/>
    </row>
    <row r="45657" spans="7:7">
      <c r="G45657" s="14"/>
    </row>
    <row r="45658" spans="7:7">
      <c r="G45658" s="14"/>
    </row>
    <row r="45659" spans="7:7">
      <c r="G45659" s="14"/>
    </row>
    <row r="45660" spans="7:7">
      <c r="G45660" s="14"/>
    </row>
    <row r="45661" spans="7:7">
      <c r="G45661" s="14"/>
    </row>
    <row r="45662" spans="7:7">
      <c r="G45662" s="14"/>
    </row>
    <row r="45663" spans="7:7">
      <c r="G45663" s="14"/>
    </row>
    <row r="45664" spans="7:7">
      <c r="G45664" s="14"/>
    </row>
    <row r="45665" spans="7:7">
      <c r="G45665" s="14"/>
    </row>
    <row r="45666" spans="7:7">
      <c r="G45666" s="14"/>
    </row>
    <row r="45667" spans="7:7">
      <c r="G45667" s="14"/>
    </row>
    <row r="45668" spans="7:7">
      <c r="G45668" s="14"/>
    </row>
    <row r="45669" spans="7:7">
      <c r="G45669" s="14"/>
    </row>
    <row r="45670" spans="7:7">
      <c r="G45670" s="14"/>
    </row>
    <row r="45671" spans="7:7">
      <c r="G45671" s="14"/>
    </row>
    <row r="45672" spans="7:7">
      <c r="G45672" s="14"/>
    </row>
    <row r="45673" spans="7:7">
      <c r="G45673" s="14"/>
    </row>
    <row r="45674" spans="7:7">
      <c r="G45674" s="14"/>
    </row>
    <row r="45675" spans="7:7">
      <c r="G45675" s="14"/>
    </row>
    <row r="45676" spans="7:7">
      <c r="G45676" s="14"/>
    </row>
    <row r="45677" spans="7:7">
      <c r="G45677" s="14"/>
    </row>
    <row r="45678" spans="7:7">
      <c r="G45678" s="14"/>
    </row>
    <row r="45679" spans="7:7">
      <c r="G45679" s="14"/>
    </row>
    <row r="45680" spans="7:7">
      <c r="G45680" s="14"/>
    </row>
    <row r="45681" spans="7:7">
      <c r="G45681" s="14"/>
    </row>
    <row r="45682" spans="7:7">
      <c r="G45682" s="14"/>
    </row>
    <row r="45683" spans="7:7">
      <c r="G45683" s="14"/>
    </row>
    <row r="45684" spans="7:7">
      <c r="G45684" s="14"/>
    </row>
    <row r="45685" spans="7:7">
      <c r="G45685" s="14"/>
    </row>
    <row r="45686" spans="7:7">
      <c r="G45686" s="14"/>
    </row>
    <row r="45687" spans="7:7">
      <c r="G45687" s="14"/>
    </row>
    <row r="45688" spans="7:7">
      <c r="G45688" s="14"/>
    </row>
    <row r="45689" spans="7:7">
      <c r="G45689" s="14"/>
    </row>
    <row r="45690" spans="7:7">
      <c r="G45690" s="14"/>
    </row>
    <row r="45691" spans="7:7">
      <c r="G45691" s="14"/>
    </row>
    <row r="45692" spans="7:7">
      <c r="G45692" s="14"/>
    </row>
    <row r="45693" spans="7:7">
      <c r="G45693" s="14"/>
    </row>
    <row r="45694" spans="7:7">
      <c r="G45694" s="14"/>
    </row>
    <row r="45695" spans="7:7">
      <c r="G45695" s="14"/>
    </row>
    <row r="45696" spans="7:7">
      <c r="G45696" s="14"/>
    </row>
    <row r="45697" spans="7:7">
      <c r="G45697" s="14"/>
    </row>
    <row r="45698" spans="7:7">
      <c r="G45698" s="14"/>
    </row>
    <row r="45699" spans="7:7">
      <c r="G45699" s="14"/>
    </row>
    <row r="45700" spans="7:7">
      <c r="G45700" s="14"/>
    </row>
    <row r="45701" spans="7:7">
      <c r="G45701" s="14"/>
    </row>
    <row r="45702" spans="7:7">
      <c r="G45702" s="14"/>
    </row>
    <row r="45703" spans="7:7">
      <c r="G45703" s="14"/>
    </row>
    <row r="45704" spans="7:7">
      <c r="G45704" s="14"/>
    </row>
    <row r="45705" spans="7:7">
      <c r="G45705" s="14"/>
    </row>
    <row r="45706" spans="7:7">
      <c r="G45706" s="14"/>
    </row>
    <row r="45707" spans="7:7">
      <c r="G45707" s="14"/>
    </row>
    <row r="45708" spans="7:7">
      <c r="G45708" s="14"/>
    </row>
    <row r="45709" spans="7:7">
      <c r="G45709" s="14"/>
    </row>
    <row r="45710" spans="7:7">
      <c r="G45710" s="14"/>
    </row>
    <row r="45711" spans="7:7">
      <c r="G45711" s="14"/>
    </row>
    <row r="45712" spans="7:7">
      <c r="G45712" s="14"/>
    </row>
    <row r="45713" spans="7:7">
      <c r="G45713" s="14"/>
    </row>
    <row r="45714" spans="7:7">
      <c r="G45714" s="14"/>
    </row>
    <row r="45715" spans="7:7">
      <c r="G45715" s="14"/>
    </row>
    <row r="45716" spans="7:7">
      <c r="G45716" s="14"/>
    </row>
    <row r="45717" spans="7:7">
      <c r="G45717" s="14"/>
    </row>
    <row r="45718" spans="7:7">
      <c r="G45718" s="14"/>
    </row>
    <row r="45719" spans="7:7">
      <c r="G45719" s="14"/>
    </row>
    <row r="45720" spans="7:7">
      <c r="G45720" s="14"/>
    </row>
    <row r="45721" spans="7:7">
      <c r="G45721" s="14"/>
    </row>
    <row r="45722" spans="7:7">
      <c r="G45722" s="14"/>
    </row>
    <row r="45723" spans="7:7">
      <c r="G45723" s="14"/>
    </row>
    <row r="45724" spans="7:7">
      <c r="G45724" s="14"/>
    </row>
    <row r="45725" spans="7:7">
      <c r="G45725" s="14"/>
    </row>
    <row r="45726" spans="7:7">
      <c r="G45726" s="14"/>
    </row>
    <row r="45727" spans="7:7">
      <c r="G45727" s="14"/>
    </row>
    <row r="45728" spans="7:7">
      <c r="G45728" s="14"/>
    </row>
    <row r="45729" spans="7:7">
      <c r="G45729" s="14"/>
    </row>
    <row r="45730" spans="7:7">
      <c r="G45730" s="14"/>
    </row>
    <row r="45731" spans="7:7">
      <c r="G45731" s="14"/>
    </row>
    <row r="45732" spans="7:7">
      <c r="G45732" s="14"/>
    </row>
    <row r="45733" spans="7:7">
      <c r="G45733" s="14"/>
    </row>
    <row r="45734" spans="7:7">
      <c r="G45734" s="14"/>
    </row>
    <row r="45735" spans="7:7">
      <c r="G45735" s="14"/>
    </row>
    <row r="45736" spans="7:7">
      <c r="G45736" s="14"/>
    </row>
    <row r="45737" spans="7:7">
      <c r="G45737" s="14"/>
    </row>
    <row r="45738" spans="7:7">
      <c r="G45738" s="14"/>
    </row>
    <row r="45739" spans="7:7">
      <c r="G45739" s="14"/>
    </row>
    <row r="45740" spans="7:7">
      <c r="G45740" s="14"/>
    </row>
    <row r="45741" spans="7:7">
      <c r="G45741" s="14"/>
    </row>
    <row r="45742" spans="7:7">
      <c r="G45742" s="14"/>
    </row>
    <row r="45743" spans="7:7">
      <c r="G45743" s="14"/>
    </row>
    <row r="45744" spans="7:7">
      <c r="G45744" s="14"/>
    </row>
    <row r="45745" spans="7:7">
      <c r="G45745" s="14"/>
    </row>
    <row r="45746" spans="7:7">
      <c r="G45746" s="14"/>
    </row>
    <row r="45747" spans="7:7">
      <c r="G45747" s="14"/>
    </row>
    <row r="45748" spans="7:7">
      <c r="G45748" s="14"/>
    </row>
    <row r="45749" spans="7:7">
      <c r="G45749" s="14"/>
    </row>
    <row r="45750" spans="7:7">
      <c r="G45750" s="14"/>
    </row>
    <row r="45751" spans="7:7">
      <c r="G45751" s="14"/>
    </row>
    <row r="45752" spans="7:7">
      <c r="G45752" s="14"/>
    </row>
    <row r="45753" spans="7:7">
      <c r="G45753" s="14"/>
    </row>
    <row r="45754" spans="7:7">
      <c r="G45754" s="14"/>
    </row>
    <row r="45755" spans="7:7">
      <c r="G45755" s="14"/>
    </row>
    <row r="45756" spans="7:7">
      <c r="G45756" s="14"/>
    </row>
    <row r="45757" spans="7:7">
      <c r="G45757" s="14"/>
    </row>
    <row r="45758" spans="7:7">
      <c r="G45758" s="14"/>
    </row>
    <row r="45759" spans="7:7">
      <c r="G45759" s="14"/>
    </row>
    <row r="45760" spans="7:7">
      <c r="G45760" s="14"/>
    </row>
    <row r="45761" spans="7:7">
      <c r="G45761" s="14"/>
    </row>
    <row r="45762" spans="7:7">
      <c r="G45762" s="14"/>
    </row>
    <row r="45763" spans="7:7">
      <c r="G45763" s="14"/>
    </row>
    <row r="45764" spans="7:7">
      <c r="G45764" s="14"/>
    </row>
    <row r="45765" spans="7:7">
      <c r="G45765" s="14"/>
    </row>
    <row r="45766" spans="7:7">
      <c r="G45766" s="14"/>
    </row>
    <row r="45767" spans="7:7">
      <c r="G45767" s="14"/>
    </row>
    <row r="45768" spans="7:7">
      <c r="G45768" s="14"/>
    </row>
    <row r="45769" spans="7:7">
      <c r="G45769" s="14"/>
    </row>
    <row r="45770" spans="7:7">
      <c r="G45770" s="14"/>
    </row>
    <row r="45771" spans="7:7">
      <c r="G45771" s="14"/>
    </row>
    <row r="45772" spans="7:7">
      <c r="G45772" s="14"/>
    </row>
    <row r="45773" spans="7:7">
      <c r="G45773" s="14"/>
    </row>
    <row r="45774" spans="7:7">
      <c r="G45774" s="14"/>
    </row>
    <row r="45775" spans="7:7">
      <c r="G45775" s="14"/>
    </row>
    <row r="45776" spans="7:7">
      <c r="G45776" s="14"/>
    </row>
    <row r="45777" spans="7:7">
      <c r="G45777" s="14"/>
    </row>
    <row r="45778" spans="7:7">
      <c r="G45778" s="14"/>
    </row>
    <row r="45779" spans="7:7">
      <c r="G45779" s="14"/>
    </row>
    <row r="45780" spans="7:7">
      <c r="G45780" s="14"/>
    </row>
    <row r="45781" spans="7:7">
      <c r="G45781" s="14"/>
    </row>
    <row r="45782" spans="7:7">
      <c r="G45782" s="14"/>
    </row>
    <row r="45783" spans="7:7">
      <c r="G45783" s="14"/>
    </row>
    <row r="45784" spans="7:7">
      <c r="G45784" s="14"/>
    </row>
    <row r="45785" spans="7:7">
      <c r="G45785" s="14"/>
    </row>
    <row r="45786" spans="7:7">
      <c r="G45786" s="14"/>
    </row>
    <row r="45787" spans="7:7">
      <c r="G45787" s="14"/>
    </row>
    <row r="45788" spans="7:7">
      <c r="G45788" s="14"/>
    </row>
    <row r="45789" spans="7:7">
      <c r="G45789" s="14"/>
    </row>
    <row r="45790" spans="7:7">
      <c r="G45790" s="14"/>
    </row>
    <row r="45791" spans="7:7">
      <c r="G45791" s="14"/>
    </row>
    <row r="45792" spans="7:7">
      <c r="G45792" s="14"/>
    </row>
    <row r="45793" spans="7:7">
      <c r="G45793" s="14"/>
    </row>
    <row r="45794" spans="7:7">
      <c r="G45794" s="14"/>
    </row>
    <row r="45795" spans="7:7">
      <c r="G45795" s="14"/>
    </row>
    <row r="45796" spans="7:7">
      <c r="G45796" s="14"/>
    </row>
    <row r="45797" spans="7:7">
      <c r="G45797" s="14"/>
    </row>
    <row r="45798" spans="7:7">
      <c r="G45798" s="14"/>
    </row>
    <row r="45799" spans="7:7">
      <c r="G45799" s="14"/>
    </row>
    <row r="45800" spans="7:7">
      <c r="G45800" s="14"/>
    </row>
    <row r="45801" spans="7:7">
      <c r="G45801" s="14"/>
    </row>
    <row r="45802" spans="7:7">
      <c r="G45802" s="14"/>
    </row>
    <row r="45803" spans="7:7">
      <c r="G45803" s="14"/>
    </row>
    <row r="45804" spans="7:7">
      <c r="G45804" s="14"/>
    </row>
    <row r="45805" spans="7:7">
      <c r="G45805" s="14"/>
    </row>
    <row r="45806" spans="7:7">
      <c r="G45806" s="14"/>
    </row>
    <row r="45807" spans="7:7">
      <c r="G45807" s="14"/>
    </row>
    <row r="45808" spans="7:7">
      <c r="G45808" s="14"/>
    </row>
    <row r="45809" spans="7:7">
      <c r="G45809" s="14"/>
    </row>
    <row r="45810" spans="7:7">
      <c r="G45810" s="14"/>
    </row>
    <row r="45811" spans="7:7">
      <c r="G45811" s="14"/>
    </row>
    <row r="45812" spans="7:7">
      <c r="G45812" s="14"/>
    </row>
    <row r="45813" spans="7:7">
      <c r="G45813" s="14"/>
    </row>
    <row r="45814" spans="7:7">
      <c r="G45814" s="14"/>
    </row>
    <row r="45815" spans="7:7">
      <c r="G45815" s="14"/>
    </row>
    <row r="45816" spans="7:7">
      <c r="G45816" s="14"/>
    </row>
    <row r="45817" spans="7:7">
      <c r="G45817" s="14"/>
    </row>
    <row r="45818" spans="7:7">
      <c r="G45818" s="14"/>
    </row>
    <row r="45819" spans="7:7">
      <c r="G45819" s="14"/>
    </row>
    <row r="45820" spans="7:7">
      <c r="G45820" s="14"/>
    </row>
    <row r="45821" spans="7:7">
      <c r="G45821" s="14"/>
    </row>
    <row r="45822" spans="7:7">
      <c r="G45822" s="14"/>
    </row>
    <row r="45823" spans="7:7">
      <c r="G45823" s="14"/>
    </row>
    <row r="45824" spans="7:7">
      <c r="G45824" s="14"/>
    </row>
    <row r="45825" spans="7:7">
      <c r="G45825" s="14"/>
    </row>
    <row r="45826" spans="7:7">
      <c r="G45826" s="14"/>
    </row>
    <row r="45827" spans="7:7">
      <c r="G45827" s="14"/>
    </row>
    <row r="45828" spans="7:7">
      <c r="G45828" s="14"/>
    </row>
    <row r="45829" spans="7:7">
      <c r="G45829" s="14"/>
    </row>
    <row r="45830" spans="7:7">
      <c r="G45830" s="14"/>
    </row>
    <row r="45831" spans="7:7">
      <c r="G45831" s="14"/>
    </row>
    <row r="45832" spans="7:7">
      <c r="G45832" s="14"/>
    </row>
    <row r="45833" spans="7:7">
      <c r="G45833" s="14"/>
    </row>
    <row r="45834" spans="7:7">
      <c r="G45834" s="14"/>
    </row>
    <row r="45835" spans="7:7">
      <c r="G45835" s="14"/>
    </row>
    <row r="45836" spans="7:7">
      <c r="G45836" s="14"/>
    </row>
    <row r="45837" spans="7:7">
      <c r="G45837" s="14"/>
    </row>
    <row r="45838" spans="7:7">
      <c r="G45838" s="14"/>
    </row>
    <row r="45839" spans="7:7">
      <c r="G45839" s="14"/>
    </row>
    <row r="45840" spans="7:7">
      <c r="G45840" s="14"/>
    </row>
    <row r="45841" spans="7:7">
      <c r="G45841" s="14"/>
    </row>
    <row r="45842" spans="7:7">
      <c r="G45842" s="14"/>
    </row>
    <row r="45843" spans="7:7">
      <c r="G45843" s="14"/>
    </row>
    <row r="45844" spans="7:7">
      <c r="G45844" s="14"/>
    </row>
    <row r="45845" spans="7:7">
      <c r="G45845" s="14"/>
    </row>
    <row r="45846" spans="7:7">
      <c r="G45846" s="14"/>
    </row>
    <row r="45847" spans="7:7">
      <c r="G45847" s="14"/>
    </row>
    <row r="45848" spans="7:7">
      <c r="G45848" s="14"/>
    </row>
    <row r="45849" spans="7:7">
      <c r="G45849" s="14"/>
    </row>
    <row r="45850" spans="7:7">
      <c r="G45850" s="14"/>
    </row>
    <row r="45851" spans="7:7">
      <c r="G45851" s="14"/>
    </row>
    <row r="45852" spans="7:7">
      <c r="G45852" s="14"/>
    </row>
    <row r="45853" spans="7:7">
      <c r="G45853" s="14"/>
    </row>
    <row r="45854" spans="7:7">
      <c r="G45854" s="14"/>
    </row>
    <row r="45855" spans="7:7">
      <c r="G45855" s="14"/>
    </row>
    <row r="45856" spans="7:7">
      <c r="G45856" s="14"/>
    </row>
    <row r="45857" spans="7:7">
      <c r="G45857" s="14"/>
    </row>
    <row r="45858" spans="7:7">
      <c r="G45858" s="14"/>
    </row>
    <row r="45859" spans="7:7">
      <c r="G45859" s="14"/>
    </row>
    <row r="45860" spans="7:7">
      <c r="G45860" s="14"/>
    </row>
    <row r="45861" spans="7:7">
      <c r="G45861" s="14"/>
    </row>
    <row r="45862" spans="7:7">
      <c r="G45862" s="14"/>
    </row>
    <row r="45863" spans="7:7">
      <c r="G45863" s="14"/>
    </row>
    <row r="45864" spans="7:7">
      <c r="G45864" s="14"/>
    </row>
    <row r="45865" spans="7:7">
      <c r="G45865" s="14"/>
    </row>
    <row r="45866" spans="7:7">
      <c r="G45866" s="14"/>
    </row>
    <row r="45867" spans="7:7">
      <c r="G45867" s="14"/>
    </row>
    <row r="45868" spans="7:7">
      <c r="G45868" s="14"/>
    </row>
    <row r="45869" spans="7:7">
      <c r="G45869" s="14"/>
    </row>
    <row r="45870" spans="7:7">
      <c r="G45870" s="14"/>
    </row>
    <row r="45871" spans="7:7">
      <c r="G45871" s="14"/>
    </row>
    <row r="45872" spans="7:7">
      <c r="G45872" s="14"/>
    </row>
    <row r="45873" spans="7:7">
      <c r="G45873" s="14"/>
    </row>
    <row r="45874" spans="7:7">
      <c r="G45874" s="14"/>
    </row>
    <row r="45875" spans="7:7">
      <c r="G45875" s="14"/>
    </row>
    <row r="45876" spans="7:7">
      <c r="G45876" s="14"/>
    </row>
    <row r="45877" spans="7:7">
      <c r="G45877" s="14"/>
    </row>
    <row r="45878" spans="7:7">
      <c r="G45878" s="14"/>
    </row>
    <row r="45879" spans="7:7">
      <c r="G45879" s="14"/>
    </row>
    <row r="45880" spans="7:7">
      <c r="G45880" s="14"/>
    </row>
    <row r="45881" spans="7:7">
      <c r="G45881" s="14"/>
    </row>
    <row r="45882" spans="7:7">
      <c r="G45882" s="14"/>
    </row>
    <row r="45883" spans="7:7">
      <c r="G45883" s="14"/>
    </row>
    <row r="45884" spans="7:7">
      <c r="G45884" s="14"/>
    </row>
    <row r="45885" spans="7:7">
      <c r="G45885" s="14"/>
    </row>
    <row r="45886" spans="7:7">
      <c r="G45886" s="14"/>
    </row>
    <row r="45887" spans="7:7">
      <c r="G45887" s="14"/>
    </row>
    <row r="45888" spans="7:7">
      <c r="G45888" s="14"/>
    </row>
    <row r="45889" spans="7:7">
      <c r="G45889" s="14"/>
    </row>
    <row r="45890" spans="7:7">
      <c r="G45890" s="14"/>
    </row>
    <row r="45891" spans="7:7">
      <c r="G45891" s="14"/>
    </row>
    <row r="45892" spans="7:7">
      <c r="G45892" s="14"/>
    </row>
    <row r="45893" spans="7:7">
      <c r="G45893" s="14"/>
    </row>
    <row r="45894" spans="7:7">
      <c r="G45894" s="14"/>
    </row>
    <row r="45895" spans="7:7">
      <c r="G45895" s="14"/>
    </row>
    <row r="45896" spans="7:7">
      <c r="G45896" s="14"/>
    </row>
    <row r="45897" spans="7:7">
      <c r="G45897" s="14"/>
    </row>
    <row r="45898" spans="7:7">
      <c r="G45898" s="14"/>
    </row>
    <row r="45899" spans="7:7">
      <c r="G45899" s="14"/>
    </row>
    <row r="45900" spans="7:7">
      <c r="G45900" s="14"/>
    </row>
    <row r="45901" spans="7:7">
      <c r="G45901" s="14"/>
    </row>
    <row r="45902" spans="7:7">
      <c r="G45902" s="14"/>
    </row>
    <row r="45903" spans="7:7">
      <c r="G45903" s="14"/>
    </row>
    <row r="45904" spans="7:7">
      <c r="G45904" s="14"/>
    </row>
    <row r="45905" spans="7:7">
      <c r="G45905" s="14"/>
    </row>
    <row r="45906" spans="7:7">
      <c r="G45906" s="14"/>
    </row>
    <row r="45907" spans="7:7">
      <c r="G45907" s="14"/>
    </row>
    <row r="45908" spans="7:7">
      <c r="G45908" s="14"/>
    </row>
    <row r="45909" spans="7:7">
      <c r="G45909" s="14"/>
    </row>
    <row r="45910" spans="7:7">
      <c r="G45910" s="14"/>
    </row>
    <row r="45911" spans="7:7">
      <c r="G45911" s="14"/>
    </row>
    <row r="45912" spans="7:7">
      <c r="G45912" s="14"/>
    </row>
    <row r="45913" spans="7:7">
      <c r="G45913" s="14"/>
    </row>
    <row r="45914" spans="7:7">
      <c r="G45914" s="14"/>
    </row>
    <row r="45915" spans="7:7">
      <c r="G45915" s="14"/>
    </row>
    <row r="45916" spans="7:7">
      <c r="G45916" s="14"/>
    </row>
    <row r="45917" spans="7:7">
      <c r="G45917" s="14"/>
    </row>
    <row r="45918" spans="7:7">
      <c r="G45918" s="14"/>
    </row>
    <row r="45919" spans="7:7">
      <c r="G45919" s="14"/>
    </row>
    <row r="45920" spans="7:7">
      <c r="G45920" s="14"/>
    </row>
    <row r="45921" spans="7:7">
      <c r="G45921" s="14"/>
    </row>
    <row r="45922" spans="7:7">
      <c r="G45922" s="14"/>
    </row>
    <row r="45923" spans="7:7">
      <c r="G45923" s="14"/>
    </row>
    <row r="45924" spans="7:7">
      <c r="G45924" s="14"/>
    </row>
    <row r="45925" spans="7:7">
      <c r="G45925" s="14"/>
    </row>
    <row r="45926" spans="7:7">
      <c r="G45926" s="14"/>
    </row>
    <row r="45927" spans="7:7">
      <c r="G45927" s="14"/>
    </row>
    <row r="45928" spans="7:7">
      <c r="G45928" s="14"/>
    </row>
    <row r="45929" spans="7:7">
      <c r="G45929" s="14"/>
    </row>
    <row r="45930" spans="7:7">
      <c r="G45930" s="14"/>
    </row>
    <row r="45931" spans="7:7">
      <c r="G45931" s="14"/>
    </row>
    <row r="45932" spans="7:7">
      <c r="G45932" s="14"/>
    </row>
    <row r="45933" spans="7:7">
      <c r="G45933" s="14"/>
    </row>
    <row r="45934" spans="7:7">
      <c r="G45934" s="14"/>
    </row>
    <row r="45935" spans="7:7">
      <c r="G45935" s="14"/>
    </row>
    <row r="45936" spans="7:7">
      <c r="G45936" s="14"/>
    </row>
    <row r="45937" spans="7:7">
      <c r="G45937" s="14"/>
    </row>
    <row r="45938" spans="7:7">
      <c r="G45938" s="14"/>
    </row>
    <row r="45939" spans="7:7">
      <c r="G45939" s="14"/>
    </row>
    <row r="45940" spans="7:7">
      <c r="G45940" s="14"/>
    </row>
    <row r="45941" spans="7:7">
      <c r="G45941" s="14"/>
    </row>
    <row r="45942" spans="7:7">
      <c r="G45942" s="14"/>
    </row>
    <row r="45943" spans="7:7">
      <c r="G45943" s="14"/>
    </row>
    <row r="45944" spans="7:7">
      <c r="G45944" s="14"/>
    </row>
    <row r="45945" spans="7:7">
      <c r="G45945" s="14"/>
    </row>
    <row r="45946" spans="7:7">
      <c r="G45946" s="14"/>
    </row>
    <row r="45947" spans="7:7">
      <c r="G45947" s="14"/>
    </row>
    <row r="45948" spans="7:7">
      <c r="G45948" s="14"/>
    </row>
    <row r="45949" spans="7:7">
      <c r="G45949" s="14"/>
    </row>
    <row r="45950" spans="7:7">
      <c r="G45950" s="14"/>
    </row>
    <row r="45951" spans="7:7">
      <c r="G45951" s="14"/>
    </row>
    <row r="45952" spans="7:7">
      <c r="G45952" s="14"/>
    </row>
    <row r="45953" spans="7:7">
      <c r="G45953" s="14"/>
    </row>
    <row r="45954" spans="7:7">
      <c r="G45954" s="14"/>
    </row>
    <row r="45955" spans="7:7">
      <c r="G45955" s="14"/>
    </row>
    <row r="45956" spans="7:7">
      <c r="G45956" s="14"/>
    </row>
    <row r="45957" spans="7:7">
      <c r="G45957" s="14"/>
    </row>
    <row r="45958" spans="7:7">
      <c r="G45958" s="14"/>
    </row>
    <row r="45959" spans="7:7">
      <c r="G45959" s="14"/>
    </row>
    <row r="45960" spans="7:7">
      <c r="G45960" s="14"/>
    </row>
    <row r="45961" spans="7:7">
      <c r="G45961" s="14"/>
    </row>
    <row r="45962" spans="7:7">
      <c r="G45962" s="14"/>
    </row>
    <row r="45963" spans="7:7">
      <c r="G45963" s="14"/>
    </row>
    <row r="45964" spans="7:7">
      <c r="G45964" s="14"/>
    </row>
    <row r="45965" spans="7:7">
      <c r="G45965" s="14"/>
    </row>
    <row r="45966" spans="7:7">
      <c r="G45966" s="14"/>
    </row>
    <row r="45967" spans="7:7">
      <c r="G45967" s="14"/>
    </row>
    <row r="45968" spans="7:7">
      <c r="G45968" s="14"/>
    </row>
    <row r="45969" spans="7:7">
      <c r="G45969" s="14"/>
    </row>
    <row r="45970" spans="7:7">
      <c r="G45970" s="14"/>
    </row>
    <row r="45971" spans="7:7">
      <c r="G45971" s="14"/>
    </row>
    <row r="45972" spans="7:7">
      <c r="G45972" s="14"/>
    </row>
    <row r="45973" spans="7:7">
      <c r="G45973" s="14"/>
    </row>
    <row r="45974" spans="7:7">
      <c r="G45974" s="14"/>
    </row>
    <row r="45975" spans="7:7">
      <c r="G45975" s="14"/>
    </row>
    <row r="45976" spans="7:7">
      <c r="G45976" s="14"/>
    </row>
    <row r="45977" spans="7:7">
      <c r="G45977" s="14"/>
    </row>
    <row r="45978" spans="7:7">
      <c r="G45978" s="14"/>
    </row>
    <row r="45979" spans="7:7">
      <c r="G45979" s="14"/>
    </row>
    <row r="45980" spans="7:7">
      <c r="G45980" s="14"/>
    </row>
    <row r="45981" spans="7:7">
      <c r="G45981" s="14"/>
    </row>
    <row r="45982" spans="7:7">
      <c r="G45982" s="14"/>
    </row>
    <row r="45983" spans="7:7">
      <c r="G45983" s="14"/>
    </row>
    <row r="45984" spans="7:7">
      <c r="G45984" s="14"/>
    </row>
    <row r="45985" spans="7:7">
      <c r="G45985" s="14"/>
    </row>
    <row r="45986" spans="7:7">
      <c r="G45986" s="14"/>
    </row>
    <row r="45987" spans="7:7">
      <c r="G45987" s="14"/>
    </row>
    <row r="45988" spans="7:7">
      <c r="G45988" s="14"/>
    </row>
    <row r="45989" spans="7:7">
      <c r="G45989" s="14"/>
    </row>
    <row r="45990" spans="7:7">
      <c r="G45990" s="14"/>
    </row>
    <row r="45991" spans="7:7">
      <c r="G45991" s="14"/>
    </row>
    <row r="45992" spans="7:7">
      <c r="G45992" s="14"/>
    </row>
    <row r="45993" spans="7:7">
      <c r="G45993" s="14"/>
    </row>
    <row r="45994" spans="7:7">
      <c r="G45994" s="14"/>
    </row>
    <row r="45995" spans="7:7">
      <c r="G45995" s="14"/>
    </row>
    <row r="45996" spans="7:7">
      <c r="G45996" s="14"/>
    </row>
    <row r="45997" spans="7:7">
      <c r="G45997" s="14"/>
    </row>
    <row r="45998" spans="7:7">
      <c r="G45998" s="14"/>
    </row>
    <row r="45999" spans="7:7">
      <c r="G45999" s="14"/>
    </row>
    <row r="46000" spans="7:7">
      <c r="G46000" s="14"/>
    </row>
    <row r="46001" spans="7:7">
      <c r="G46001" s="14"/>
    </row>
    <row r="46002" spans="7:7">
      <c r="G46002" s="14"/>
    </row>
    <row r="46003" spans="7:7">
      <c r="G46003" s="14"/>
    </row>
    <row r="46004" spans="7:7">
      <c r="G46004" s="14"/>
    </row>
    <row r="46005" spans="7:7">
      <c r="G46005" s="14"/>
    </row>
    <row r="46006" spans="7:7">
      <c r="G46006" s="14"/>
    </row>
    <row r="46007" spans="7:7">
      <c r="G46007" s="14"/>
    </row>
    <row r="46008" spans="7:7">
      <c r="G46008" s="14"/>
    </row>
    <row r="46009" spans="7:7">
      <c r="G46009" s="14"/>
    </row>
    <row r="46010" spans="7:7">
      <c r="G46010" s="14"/>
    </row>
    <row r="46011" spans="7:7">
      <c r="G46011" s="14"/>
    </row>
    <row r="46012" spans="7:7">
      <c r="G46012" s="14"/>
    </row>
    <row r="46013" spans="7:7">
      <c r="G46013" s="14"/>
    </row>
    <row r="46014" spans="7:7">
      <c r="G46014" s="14"/>
    </row>
    <row r="46015" spans="7:7">
      <c r="G46015" s="14"/>
    </row>
    <row r="46016" spans="7:7">
      <c r="G46016" s="14"/>
    </row>
    <row r="46017" spans="7:7">
      <c r="G46017" s="14"/>
    </row>
    <row r="46018" spans="7:7">
      <c r="G46018" s="14"/>
    </row>
    <row r="46019" spans="7:7">
      <c r="G46019" s="14"/>
    </row>
    <row r="46020" spans="7:7">
      <c r="G46020" s="14"/>
    </row>
    <row r="46021" spans="7:7">
      <c r="G46021" s="14"/>
    </row>
    <row r="46022" spans="7:7">
      <c r="G46022" s="14"/>
    </row>
    <row r="46023" spans="7:7">
      <c r="G46023" s="14"/>
    </row>
    <row r="46024" spans="7:7">
      <c r="G46024" s="14"/>
    </row>
    <row r="46025" spans="7:7">
      <c r="G46025" s="14"/>
    </row>
    <row r="46026" spans="7:7">
      <c r="G46026" s="14"/>
    </row>
    <row r="46027" spans="7:7">
      <c r="G46027" s="14"/>
    </row>
    <row r="46028" spans="7:7">
      <c r="G46028" s="14"/>
    </row>
    <row r="46029" spans="7:7">
      <c r="G46029" s="14"/>
    </row>
    <row r="46030" spans="7:7">
      <c r="G46030" s="14"/>
    </row>
    <row r="46031" spans="7:7">
      <c r="G46031" s="14"/>
    </row>
    <row r="46032" spans="7:7">
      <c r="G46032" s="14"/>
    </row>
    <row r="46033" spans="7:7">
      <c r="G46033" s="14"/>
    </row>
    <row r="46034" spans="7:7">
      <c r="G46034" s="14"/>
    </row>
    <row r="46035" spans="7:7">
      <c r="G46035" s="14"/>
    </row>
    <row r="46036" spans="7:7">
      <c r="G46036" s="14"/>
    </row>
    <row r="46037" spans="7:7">
      <c r="G46037" s="14"/>
    </row>
    <row r="46038" spans="7:7">
      <c r="G46038" s="14"/>
    </row>
    <row r="46039" spans="7:7">
      <c r="G46039" s="14"/>
    </row>
    <row r="46040" spans="7:7">
      <c r="G46040" s="14"/>
    </row>
    <row r="46041" spans="7:7">
      <c r="G46041" s="14"/>
    </row>
    <row r="46042" spans="7:7">
      <c r="G46042" s="14"/>
    </row>
    <row r="46043" spans="7:7">
      <c r="G46043" s="14"/>
    </row>
    <row r="46044" spans="7:7">
      <c r="G46044" s="14"/>
    </row>
    <row r="46045" spans="7:7">
      <c r="G46045" s="14"/>
    </row>
    <row r="46046" spans="7:7">
      <c r="G46046" s="14"/>
    </row>
    <row r="46047" spans="7:7">
      <c r="G46047" s="14"/>
    </row>
    <row r="46048" spans="7:7">
      <c r="G46048" s="14"/>
    </row>
    <row r="46049" spans="7:7">
      <c r="G46049" s="14"/>
    </row>
    <row r="46050" spans="7:7">
      <c r="G46050" s="14"/>
    </row>
    <row r="46051" spans="7:7">
      <c r="G46051" s="14"/>
    </row>
    <row r="46052" spans="7:7">
      <c r="G46052" s="14"/>
    </row>
    <row r="46053" spans="7:7">
      <c r="G46053" s="14"/>
    </row>
    <row r="46054" spans="7:7">
      <c r="G46054" s="14"/>
    </row>
    <row r="46055" spans="7:7">
      <c r="G46055" s="14"/>
    </row>
    <row r="46056" spans="7:7">
      <c r="G46056" s="14"/>
    </row>
    <row r="46057" spans="7:7">
      <c r="G46057" s="14"/>
    </row>
    <row r="46058" spans="7:7">
      <c r="G46058" s="14"/>
    </row>
    <row r="46059" spans="7:7">
      <c r="G46059" s="14"/>
    </row>
    <row r="46060" spans="7:7">
      <c r="G46060" s="14"/>
    </row>
    <row r="46061" spans="7:7">
      <c r="G46061" s="14"/>
    </row>
    <row r="46062" spans="7:7">
      <c r="G46062" s="14"/>
    </row>
    <row r="46063" spans="7:7">
      <c r="G46063" s="14"/>
    </row>
    <row r="46064" spans="7:7">
      <c r="G46064" s="14"/>
    </row>
    <row r="46065" spans="7:7">
      <c r="G46065" s="14"/>
    </row>
    <row r="46066" spans="7:7">
      <c r="G46066" s="14"/>
    </row>
    <row r="46067" spans="7:7">
      <c r="G46067" s="14"/>
    </row>
    <row r="46068" spans="7:7">
      <c r="G46068" s="14"/>
    </row>
    <row r="46069" spans="7:7">
      <c r="G46069" s="14"/>
    </row>
    <row r="46070" spans="7:7">
      <c r="G46070" s="14"/>
    </row>
    <row r="46071" spans="7:7">
      <c r="G46071" s="14"/>
    </row>
    <row r="46072" spans="7:7">
      <c r="G46072" s="14"/>
    </row>
    <row r="46073" spans="7:7">
      <c r="G46073" s="14"/>
    </row>
    <row r="46074" spans="7:7">
      <c r="G46074" s="14"/>
    </row>
    <row r="46075" spans="7:7">
      <c r="G46075" s="14"/>
    </row>
    <row r="46076" spans="7:7">
      <c r="G46076" s="14"/>
    </row>
    <row r="46077" spans="7:7">
      <c r="G46077" s="14"/>
    </row>
    <row r="46078" spans="7:7">
      <c r="G46078" s="14"/>
    </row>
    <row r="46079" spans="7:7">
      <c r="G46079" s="14"/>
    </row>
    <row r="46080" spans="7:7">
      <c r="G46080" s="14"/>
    </row>
    <row r="46081" spans="7:7">
      <c r="G46081" s="14"/>
    </row>
    <row r="46082" spans="7:7">
      <c r="G46082" s="14"/>
    </row>
    <row r="46083" spans="7:7">
      <c r="G46083" s="14"/>
    </row>
    <row r="46084" spans="7:7">
      <c r="G46084" s="14"/>
    </row>
    <row r="46085" spans="7:7">
      <c r="G46085" s="14"/>
    </row>
    <row r="46086" spans="7:7">
      <c r="G46086" s="14"/>
    </row>
    <row r="46087" spans="7:7">
      <c r="G46087" s="14"/>
    </row>
    <row r="46088" spans="7:7">
      <c r="G46088" s="14"/>
    </row>
    <row r="46089" spans="7:7">
      <c r="G46089" s="14"/>
    </row>
    <row r="46090" spans="7:7">
      <c r="G46090" s="14"/>
    </row>
    <row r="46091" spans="7:7">
      <c r="G46091" s="14"/>
    </row>
    <row r="46092" spans="7:7">
      <c r="G46092" s="14"/>
    </row>
    <row r="46093" spans="7:7">
      <c r="G46093" s="14"/>
    </row>
    <row r="46094" spans="7:7">
      <c r="G46094" s="14"/>
    </row>
    <row r="46095" spans="7:7">
      <c r="G46095" s="14"/>
    </row>
    <row r="46096" spans="7:7">
      <c r="G46096" s="14"/>
    </row>
    <row r="46097" spans="7:7">
      <c r="G46097" s="14"/>
    </row>
    <row r="46098" spans="7:7">
      <c r="G46098" s="14"/>
    </row>
    <row r="46099" spans="7:7">
      <c r="G46099" s="14"/>
    </row>
    <row r="46100" spans="7:7">
      <c r="G46100" s="14"/>
    </row>
    <row r="46101" spans="7:7">
      <c r="G46101" s="14"/>
    </row>
    <row r="46102" spans="7:7">
      <c r="G46102" s="14"/>
    </row>
    <row r="46103" spans="7:7">
      <c r="G46103" s="14"/>
    </row>
    <row r="46104" spans="7:7">
      <c r="G46104" s="14"/>
    </row>
    <row r="46105" spans="7:7">
      <c r="G46105" s="14"/>
    </row>
    <row r="46106" spans="7:7">
      <c r="G46106" s="14"/>
    </row>
    <row r="46107" spans="7:7">
      <c r="G46107" s="14"/>
    </row>
    <row r="46108" spans="7:7">
      <c r="G46108" s="14"/>
    </row>
    <row r="46109" spans="7:7">
      <c r="G46109" s="14"/>
    </row>
    <row r="46110" spans="7:7">
      <c r="G46110" s="14"/>
    </row>
    <row r="46111" spans="7:7">
      <c r="G46111" s="14"/>
    </row>
    <row r="46112" spans="7:7">
      <c r="G46112" s="14"/>
    </row>
    <row r="46113" spans="7:7">
      <c r="G46113" s="14"/>
    </row>
    <row r="46114" spans="7:7">
      <c r="G46114" s="14"/>
    </row>
    <row r="46115" spans="7:7">
      <c r="G46115" s="14"/>
    </row>
    <row r="46116" spans="7:7">
      <c r="G46116" s="14"/>
    </row>
    <row r="46117" spans="7:7">
      <c r="G46117" s="14"/>
    </row>
    <row r="46118" spans="7:7">
      <c r="G46118" s="14"/>
    </row>
    <row r="46119" spans="7:7">
      <c r="G46119" s="14"/>
    </row>
    <row r="46120" spans="7:7">
      <c r="G46120" s="14"/>
    </row>
    <row r="46121" spans="7:7">
      <c r="G46121" s="14"/>
    </row>
    <row r="46122" spans="7:7">
      <c r="G46122" s="14"/>
    </row>
    <row r="46123" spans="7:7">
      <c r="G46123" s="14"/>
    </row>
    <row r="46124" spans="7:7">
      <c r="G46124" s="14"/>
    </row>
    <row r="46125" spans="7:7">
      <c r="G46125" s="14"/>
    </row>
    <row r="46126" spans="7:7">
      <c r="G46126" s="14"/>
    </row>
    <row r="46127" spans="7:7">
      <c r="G46127" s="14"/>
    </row>
    <row r="46128" spans="7:7">
      <c r="G46128" s="14"/>
    </row>
    <row r="46129" spans="7:7">
      <c r="G46129" s="14"/>
    </row>
    <row r="46130" spans="7:7">
      <c r="G46130" s="14"/>
    </row>
    <row r="46131" spans="7:7">
      <c r="G46131" s="14"/>
    </row>
    <row r="46132" spans="7:7">
      <c r="G46132" s="14"/>
    </row>
    <row r="46133" spans="7:7">
      <c r="G46133" s="14"/>
    </row>
    <row r="46134" spans="7:7">
      <c r="G46134" s="14"/>
    </row>
    <row r="46135" spans="7:7">
      <c r="G46135" s="14"/>
    </row>
    <row r="46136" spans="7:7">
      <c r="G46136" s="14"/>
    </row>
    <row r="46137" spans="7:7">
      <c r="G46137" s="14"/>
    </row>
    <row r="46138" spans="7:7">
      <c r="G46138" s="14"/>
    </row>
    <row r="46139" spans="7:7">
      <c r="G46139" s="14"/>
    </row>
    <row r="46140" spans="7:7">
      <c r="G46140" s="14"/>
    </row>
    <row r="46141" spans="7:7">
      <c r="G46141" s="14"/>
    </row>
    <row r="46142" spans="7:7">
      <c r="G46142" s="14"/>
    </row>
    <row r="46143" spans="7:7">
      <c r="G46143" s="14"/>
    </row>
    <row r="46144" spans="7:7">
      <c r="G46144" s="14"/>
    </row>
    <row r="46145" spans="7:7">
      <c r="G46145" s="14"/>
    </row>
    <row r="46146" spans="7:7">
      <c r="G46146" s="14"/>
    </row>
    <row r="46147" spans="7:7">
      <c r="G46147" s="14"/>
    </row>
    <row r="46148" spans="7:7">
      <c r="G46148" s="14"/>
    </row>
    <row r="46149" spans="7:7">
      <c r="G46149" s="14"/>
    </row>
    <row r="46150" spans="7:7">
      <c r="G46150" s="14"/>
    </row>
    <row r="46151" spans="7:7">
      <c r="G46151" s="14"/>
    </row>
    <row r="46152" spans="7:7">
      <c r="G46152" s="14"/>
    </row>
    <row r="46153" spans="7:7">
      <c r="G46153" s="14"/>
    </row>
    <row r="46154" spans="7:7">
      <c r="G46154" s="14"/>
    </row>
    <row r="46155" spans="7:7">
      <c r="G46155" s="14"/>
    </row>
    <row r="46156" spans="7:7">
      <c r="G46156" s="14"/>
    </row>
    <row r="46157" spans="7:7">
      <c r="G46157" s="14"/>
    </row>
    <row r="46158" spans="7:7">
      <c r="G46158" s="14"/>
    </row>
    <row r="46159" spans="7:7">
      <c r="G46159" s="14"/>
    </row>
    <row r="46160" spans="7:7">
      <c r="G46160" s="14"/>
    </row>
    <row r="46161" spans="7:7">
      <c r="G46161" s="14"/>
    </row>
    <row r="46162" spans="7:7">
      <c r="G46162" s="14"/>
    </row>
    <row r="46163" spans="7:7">
      <c r="G46163" s="14"/>
    </row>
    <row r="46164" spans="7:7">
      <c r="G46164" s="14"/>
    </row>
    <row r="46165" spans="7:7">
      <c r="G46165" s="14"/>
    </row>
    <row r="46166" spans="7:7">
      <c r="G46166" s="14"/>
    </row>
    <row r="46167" spans="7:7">
      <c r="G46167" s="14"/>
    </row>
    <row r="46168" spans="7:7">
      <c r="G46168" s="14"/>
    </row>
    <row r="46169" spans="7:7">
      <c r="G46169" s="14"/>
    </row>
    <row r="46170" spans="7:7">
      <c r="G46170" s="14"/>
    </row>
    <row r="46171" spans="7:7">
      <c r="G46171" s="14"/>
    </row>
    <row r="46172" spans="7:7">
      <c r="G46172" s="14"/>
    </row>
    <row r="46173" spans="7:7">
      <c r="G46173" s="14"/>
    </row>
    <row r="46174" spans="7:7">
      <c r="G46174" s="14"/>
    </row>
    <row r="46175" spans="7:7">
      <c r="G46175" s="14"/>
    </row>
    <row r="46176" spans="7:7">
      <c r="G46176" s="14"/>
    </row>
    <row r="46177" spans="7:7">
      <c r="G46177" s="14"/>
    </row>
    <row r="46178" spans="7:7">
      <c r="G46178" s="14"/>
    </row>
    <row r="46179" spans="7:7">
      <c r="G46179" s="14"/>
    </row>
    <row r="46180" spans="7:7">
      <c r="G46180" s="14"/>
    </row>
    <row r="46181" spans="7:7">
      <c r="G46181" s="14"/>
    </row>
    <row r="46182" spans="7:7">
      <c r="G46182" s="14"/>
    </row>
    <row r="46183" spans="7:7">
      <c r="G46183" s="14"/>
    </row>
    <row r="46184" spans="7:7">
      <c r="G46184" s="14"/>
    </row>
    <row r="46185" spans="7:7">
      <c r="G46185" s="14"/>
    </row>
    <row r="46186" spans="7:7">
      <c r="G46186" s="14"/>
    </row>
    <row r="46187" spans="7:7">
      <c r="G46187" s="14"/>
    </row>
    <row r="46188" spans="7:7">
      <c r="G46188" s="14"/>
    </row>
    <row r="46189" spans="7:7">
      <c r="G46189" s="14"/>
    </row>
    <row r="46190" spans="7:7">
      <c r="G46190" s="14"/>
    </row>
    <row r="46191" spans="7:7">
      <c r="G46191" s="14"/>
    </row>
    <row r="46192" spans="7:7">
      <c r="G46192" s="14"/>
    </row>
    <row r="46193" spans="7:7">
      <c r="G46193" s="14"/>
    </row>
    <row r="46194" spans="7:7">
      <c r="G46194" s="14"/>
    </row>
    <row r="46195" spans="7:7">
      <c r="G46195" s="14"/>
    </row>
    <row r="46196" spans="7:7">
      <c r="G46196" s="14"/>
    </row>
    <row r="46197" spans="7:7">
      <c r="G46197" s="14"/>
    </row>
    <row r="46198" spans="7:7">
      <c r="G46198" s="14"/>
    </row>
    <row r="46199" spans="7:7">
      <c r="G46199" s="14"/>
    </row>
    <row r="46200" spans="7:7">
      <c r="G46200" s="14"/>
    </row>
    <row r="46201" spans="7:7">
      <c r="G46201" s="14"/>
    </row>
    <row r="46202" spans="7:7">
      <c r="G46202" s="14"/>
    </row>
    <row r="46203" spans="7:7">
      <c r="G46203" s="14"/>
    </row>
    <row r="46204" spans="7:7">
      <c r="G46204" s="14"/>
    </row>
    <row r="46205" spans="7:7">
      <c r="G46205" s="14"/>
    </row>
    <row r="46206" spans="7:7">
      <c r="G46206" s="14"/>
    </row>
    <row r="46207" spans="7:7">
      <c r="G46207" s="14"/>
    </row>
    <row r="46208" spans="7:7">
      <c r="G46208" s="14"/>
    </row>
    <row r="46209" spans="7:7">
      <c r="G46209" s="14"/>
    </row>
    <row r="46210" spans="7:7">
      <c r="G46210" s="14"/>
    </row>
    <row r="46211" spans="7:7">
      <c r="G46211" s="14"/>
    </row>
    <row r="46212" spans="7:7">
      <c r="G46212" s="14"/>
    </row>
    <row r="46213" spans="7:7">
      <c r="G46213" s="14"/>
    </row>
    <row r="46214" spans="7:7">
      <c r="G46214" s="14"/>
    </row>
    <row r="46215" spans="7:7">
      <c r="G46215" s="14"/>
    </row>
    <row r="46216" spans="7:7">
      <c r="G46216" s="14"/>
    </row>
    <row r="46217" spans="7:7">
      <c r="G46217" s="14"/>
    </row>
    <row r="46218" spans="7:7">
      <c r="G46218" s="14"/>
    </row>
    <row r="46219" spans="7:7">
      <c r="G46219" s="14"/>
    </row>
    <row r="46220" spans="7:7">
      <c r="G46220" s="14"/>
    </row>
    <row r="46221" spans="7:7">
      <c r="G46221" s="14"/>
    </row>
    <row r="46222" spans="7:7">
      <c r="G46222" s="14"/>
    </row>
    <row r="46223" spans="7:7">
      <c r="G46223" s="14"/>
    </row>
    <row r="46224" spans="7:7">
      <c r="G46224" s="14"/>
    </row>
    <row r="46225" spans="7:7">
      <c r="G46225" s="14"/>
    </row>
    <row r="46226" spans="7:7">
      <c r="G46226" s="14"/>
    </row>
    <row r="46227" spans="7:7">
      <c r="G46227" s="14"/>
    </row>
    <row r="46228" spans="7:7">
      <c r="G46228" s="14"/>
    </row>
    <row r="46229" spans="7:7">
      <c r="G46229" s="14"/>
    </row>
    <row r="46230" spans="7:7">
      <c r="G46230" s="14"/>
    </row>
    <row r="46231" spans="7:7">
      <c r="G46231" s="14"/>
    </row>
    <row r="46232" spans="7:7">
      <c r="G46232" s="14"/>
    </row>
    <row r="46233" spans="7:7">
      <c r="G46233" s="14"/>
    </row>
    <row r="46234" spans="7:7">
      <c r="G46234" s="14"/>
    </row>
    <row r="46235" spans="7:7">
      <c r="G46235" s="14"/>
    </row>
    <row r="46236" spans="7:7">
      <c r="G46236" s="14"/>
    </row>
    <row r="46237" spans="7:7">
      <c r="G46237" s="14"/>
    </row>
    <row r="46238" spans="7:7">
      <c r="G46238" s="14"/>
    </row>
    <row r="46239" spans="7:7">
      <c r="G46239" s="14"/>
    </row>
    <row r="46240" spans="7:7">
      <c r="G46240" s="14"/>
    </row>
    <row r="46241" spans="7:7">
      <c r="G46241" s="14"/>
    </row>
    <row r="46242" spans="7:7">
      <c r="G46242" s="14"/>
    </row>
    <row r="46243" spans="7:7">
      <c r="G46243" s="14"/>
    </row>
    <row r="46244" spans="7:7">
      <c r="G46244" s="14"/>
    </row>
    <row r="46245" spans="7:7">
      <c r="G46245" s="14"/>
    </row>
    <row r="46246" spans="7:7">
      <c r="G46246" s="14"/>
    </row>
    <row r="46247" spans="7:7">
      <c r="G46247" s="14"/>
    </row>
    <row r="46248" spans="7:7">
      <c r="G46248" s="14"/>
    </row>
    <row r="46249" spans="7:7">
      <c r="G46249" s="14"/>
    </row>
    <row r="46250" spans="7:7">
      <c r="G46250" s="14"/>
    </row>
    <row r="46251" spans="7:7">
      <c r="G46251" s="14"/>
    </row>
    <row r="46252" spans="7:7">
      <c r="G46252" s="14"/>
    </row>
    <row r="46253" spans="7:7">
      <c r="G46253" s="14"/>
    </row>
    <row r="46254" spans="7:7">
      <c r="G46254" s="14"/>
    </row>
    <row r="46255" spans="7:7">
      <c r="G46255" s="14"/>
    </row>
    <row r="46256" spans="7:7">
      <c r="G46256" s="14"/>
    </row>
    <row r="46257" spans="7:7">
      <c r="G46257" s="14"/>
    </row>
    <row r="46258" spans="7:7">
      <c r="G46258" s="14"/>
    </row>
    <row r="46259" spans="7:7">
      <c r="G46259" s="14"/>
    </row>
    <row r="46260" spans="7:7">
      <c r="G46260" s="14"/>
    </row>
    <row r="46261" spans="7:7">
      <c r="G46261" s="14"/>
    </row>
    <row r="46262" spans="7:7">
      <c r="G46262" s="14"/>
    </row>
    <row r="46263" spans="7:7">
      <c r="G46263" s="14"/>
    </row>
    <row r="46264" spans="7:7">
      <c r="G46264" s="14"/>
    </row>
    <row r="46265" spans="7:7">
      <c r="G46265" s="14"/>
    </row>
    <row r="46266" spans="7:7">
      <c r="G46266" s="14"/>
    </row>
    <row r="46267" spans="7:7">
      <c r="G46267" s="14"/>
    </row>
    <row r="46268" spans="7:7">
      <c r="G46268" s="14"/>
    </row>
    <row r="46269" spans="7:7">
      <c r="G46269" s="14"/>
    </row>
    <row r="46270" spans="7:7">
      <c r="G46270" s="14"/>
    </row>
    <row r="46271" spans="7:7">
      <c r="G46271" s="14"/>
    </row>
    <row r="46272" spans="7:7">
      <c r="G46272" s="14"/>
    </row>
    <row r="46273" spans="7:7">
      <c r="G46273" s="14"/>
    </row>
    <row r="46274" spans="7:7">
      <c r="G46274" s="14"/>
    </row>
    <row r="46275" spans="7:7">
      <c r="G46275" s="14"/>
    </row>
    <row r="46276" spans="7:7">
      <c r="G46276" s="14"/>
    </row>
    <row r="46277" spans="7:7">
      <c r="G46277" s="14"/>
    </row>
    <row r="46278" spans="7:7">
      <c r="G46278" s="14"/>
    </row>
    <row r="46279" spans="7:7">
      <c r="G46279" s="14"/>
    </row>
    <row r="46280" spans="7:7">
      <c r="G46280" s="14"/>
    </row>
    <row r="46281" spans="7:7">
      <c r="G46281" s="14"/>
    </row>
    <row r="46282" spans="7:7">
      <c r="G46282" s="14"/>
    </row>
    <row r="46283" spans="7:7">
      <c r="G46283" s="14"/>
    </row>
    <row r="46284" spans="7:7">
      <c r="G46284" s="14"/>
    </row>
    <row r="46285" spans="7:7">
      <c r="G46285" s="14"/>
    </row>
    <row r="46286" spans="7:7">
      <c r="G46286" s="14"/>
    </row>
    <row r="46287" spans="7:7">
      <c r="G46287" s="14"/>
    </row>
    <row r="46288" spans="7:7">
      <c r="G46288" s="14"/>
    </row>
    <row r="46289" spans="7:7">
      <c r="G46289" s="14"/>
    </row>
    <row r="46290" spans="7:7">
      <c r="G46290" s="14"/>
    </row>
    <row r="46291" spans="7:7">
      <c r="G46291" s="14"/>
    </row>
    <row r="46292" spans="7:7">
      <c r="G46292" s="14"/>
    </row>
    <row r="46293" spans="7:7">
      <c r="G46293" s="14"/>
    </row>
    <row r="46294" spans="7:7">
      <c r="G46294" s="14"/>
    </row>
    <row r="46295" spans="7:7">
      <c r="G46295" s="14"/>
    </row>
    <row r="46296" spans="7:7">
      <c r="G46296" s="14"/>
    </row>
    <row r="46297" spans="7:7">
      <c r="G46297" s="14"/>
    </row>
    <row r="46298" spans="7:7">
      <c r="G46298" s="14"/>
    </row>
    <row r="46299" spans="7:7">
      <c r="G46299" s="14"/>
    </row>
    <row r="46300" spans="7:7">
      <c r="G46300" s="14"/>
    </row>
    <row r="46301" spans="7:7">
      <c r="G46301" s="14"/>
    </row>
    <row r="46302" spans="7:7">
      <c r="G46302" s="14"/>
    </row>
    <row r="46303" spans="7:7">
      <c r="G46303" s="14"/>
    </row>
    <row r="46304" spans="7:7">
      <c r="G46304" s="14"/>
    </row>
    <row r="46305" spans="7:7">
      <c r="G46305" s="14"/>
    </row>
    <row r="46306" spans="7:7">
      <c r="G46306" s="14"/>
    </row>
    <row r="46307" spans="7:7">
      <c r="G46307" s="14"/>
    </row>
    <row r="46308" spans="7:7">
      <c r="G46308" s="14"/>
    </row>
    <row r="46309" spans="7:7">
      <c r="G46309" s="14"/>
    </row>
    <row r="46310" spans="7:7">
      <c r="G46310" s="14"/>
    </row>
    <row r="46311" spans="7:7">
      <c r="G46311" s="14"/>
    </row>
    <row r="46312" spans="7:7">
      <c r="G46312" s="14"/>
    </row>
    <row r="46313" spans="7:7">
      <c r="G46313" s="14"/>
    </row>
    <row r="46314" spans="7:7">
      <c r="G46314" s="14"/>
    </row>
    <row r="46315" spans="7:7">
      <c r="G46315" s="14"/>
    </row>
    <row r="46316" spans="7:7">
      <c r="G46316" s="14"/>
    </row>
    <row r="46317" spans="7:7">
      <c r="G46317" s="14"/>
    </row>
    <row r="46318" spans="7:7">
      <c r="G46318" s="14"/>
    </row>
    <row r="46319" spans="7:7">
      <c r="G46319" s="14"/>
    </row>
    <row r="46320" spans="7:7">
      <c r="G46320" s="14"/>
    </row>
    <row r="46321" spans="7:7">
      <c r="G46321" s="14"/>
    </row>
    <row r="46322" spans="7:7">
      <c r="G46322" s="14"/>
    </row>
    <row r="46323" spans="7:7">
      <c r="G46323" s="14"/>
    </row>
    <row r="46324" spans="7:7">
      <c r="G46324" s="14"/>
    </row>
    <row r="46325" spans="7:7">
      <c r="G46325" s="14"/>
    </row>
    <row r="46326" spans="7:7">
      <c r="G46326" s="14"/>
    </row>
    <row r="46327" spans="7:7">
      <c r="G46327" s="14"/>
    </row>
    <row r="46328" spans="7:7">
      <c r="G46328" s="14"/>
    </row>
    <row r="46329" spans="7:7">
      <c r="G46329" s="14"/>
    </row>
    <row r="46330" spans="7:7">
      <c r="G46330" s="14"/>
    </row>
    <row r="46331" spans="7:7">
      <c r="G46331" s="14"/>
    </row>
    <row r="46332" spans="7:7">
      <c r="G46332" s="14"/>
    </row>
    <row r="46333" spans="7:7">
      <c r="G46333" s="14"/>
    </row>
    <row r="46334" spans="7:7">
      <c r="G46334" s="14"/>
    </row>
    <row r="46335" spans="7:7">
      <c r="G46335" s="14"/>
    </row>
    <row r="46336" spans="7:7">
      <c r="G46336" s="14"/>
    </row>
    <row r="46337" spans="7:7">
      <c r="G46337" s="14"/>
    </row>
    <row r="46338" spans="7:7">
      <c r="G46338" s="14"/>
    </row>
    <row r="46339" spans="7:7">
      <c r="G46339" s="14"/>
    </row>
    <row r="46340" spans="7:7">
      <c r="G46340" s="14"/>
    </row>
    <row r="46341" spans="7:7">
      <c r="G46341" s="14"/>
    </row>
    <row r="46342" spans="7:7">
      <c r="G46342" s="14"/>
    </row>
    <row r="46343" spans="7:7">
      <c r="G46343" s="14"/>
    </row>
    <row r="46344" spans="7:7">
      <c r="G46344" s="14"/>
    </row>
    <row r="46345" spans="7:7">
      <c r="G46345" s="14"/>
    </row>
    <row r="46346" spans="7:7">
      <c r="G46346" s="14"/>
    </row>
    <row r="46347" spans="7:7">
      <c r="G46347" s="14"/>
    </row>
    <row r="46348" spans="7:7">
      <c r="G46348" s="14"/>
    </row>
    <row r="46349" spans="7:7">
      <c r="G46349" s="14"/>
    </row>
    <row r="46350" spans="7:7">
      <c r="G46350" s="14"/>
    </row>
    <row r="46351" spans="7:7">
      <c r="G46351" s="14"/>
    </row>
    <row r="46352" spans="7:7">
      <c r="G46352" s="14"/>
    </row>
    <row r="46353" spans="7:7">
      <c r="G46353" s="14"/>
    </row>
    <row r="46354" spans="7:7">
      <c r="G46354" s="14"/>
    </row>
    <row r="46355" spans="7:7">
      <c r="G46355" s="14"/>
    </row>
    <row r="46356" spans="7:7">
      <c r="G46356" s="14"/>
    </row>
    <row r="46357" spans="7:7">
      <c r="G46357" s="14"/>
    </row>
    <row r="46358" spans="7:7">
      <c r="G46358" s="14"/>
    </row>
    <row r="46359" spans="7:7">
      <c r="G46359" s="14"/>
    </row>
    <row r="46360" spans="7:7">
      <c r="G46360" s="14"/>
    </row>
    <row r="46361" spans="7:7">
      <c r="G46361" s="14"/>
    </row>
    <row r="46362" spans="7:7">
      <c r="G46362" s="14"/>
    </row>
    <row r="46363" spans="7:7">
      <c r="G46363" s="14"/>
    </row>
    <row r="46364" spans="7:7">
      <c r="G46364" s="14"/>
    </row>
    <row r="46365" spans="7:7">
      <c r="G46365" s="14"/>
    </row>
    <row r="46366" spans="7:7">
      <c r="G46366" s="14"/>
    </row>
    <row r="46367" spans="7:7">
      <c r="G46367" s="14"/>
    </row>
    <row r="46368" spans="7:7">
      <c r="G46368" s="14"/>
    </row>
    <row r="46369" spans="7:7">
      <c r="G46369" s="14"/>
    </row>
    <row r="46370" spans="7:7">
      <c r="G46370" s="14"/>
    </row>
    <row r="46371" spans="7:7">
      <c r="G46371" s="14"/>
    </row>
    <row r="46372" spans="7:7">
      <c r="G46372" s="14"/>
    </row>
    <row r="46373" spans="7:7">
      <c r="G46373" s="14"/>
    </row>
    <row r="46374" spans="7:7">
      <c r="G46374" s="14"/>
    </row>
    <row r="46375" spans="7:7">
      <c r="G46375" s="14"/>
    </row>
    <row r="46376" spans="7:7">
      <c r="G46376" s="14"/>
    </row>
    <row r="46377" spans="7:7">
      <c r="G46377" s="14"/>
    </row>
    <row r="46378" spans="7:7">
      <c r="G46378" s="14"/>
    </row>
    <row r="46379" spans="7:7">
      <c r="G46379" s="14"/>
    </row>
    <row r="46380" spans="7:7">
      <c r="G46380" s="14"/>
    </row>
    <row r="46381" spans="7:7">
      <c r="G46381" s="14"/>
    </row>
    <row r="46382" spans="7:7">
      <c r="G46382" s="14"/>
    </row>
    <row r="46383" spans="7:7">
      <c r="G46383" s="14"/>
    </row>
    <row r="46384" spans="7:7">
      <c r="G46384" s="14"/>
    </row>
    <row r="46385" spans="7:7">
      <c r="G46385" s="14"/>
    </row>
    <row r="46386" spans="7:7">
      <c r="G46386" s="14"/>
    </row>
    <row r="46387" spans="7:7">
      <c r="G46387" s="14"/>
    </row>
    <row r="46388" spans="7:7">
      <c r="G46388" s="14"/>
    </row>
    <row r="46389" spans="7:7">
      <c r="G46389" s="14"/>
    </row>
    <row r="46390" spans="7:7">
      <c r="G46390" s="14"/>
    </row>
    <row r="46391" spans="7:7">
      <c r="G46391" s="14"/>
    </row>
    <row r="46392" spans="7:7">
      <c r="G46392" s="14"/>
    </row>
    <row r="46393" spans="7:7">
      <c r="G46393" s="14"/>
    </row>
    <row r="46394" spans="7:7">
      <c r="G46394" s="14"/>
    </row>
    <row r="46395" spans="7:7">
      <c r="G46395" s="14"/>
    </row>
    <row r="46396" spans="7:7">
      <c r="G46396" s="14"/>
    </row>
    <row r="46397" spans="7:7">
      <c r="G46397" s="14"/>
    </row>
    <row r="46398" spans="7:7">
      <c r="G46398" s="14"/>
    </row>
    <row r="46399" spans="7:7">
      <c r="G46399" s="14"/>
    </row>
    <row r="46400" spans="7:7">
      <c r="G46400" s="14"/>
    </row>
    <row r="46401" spans="7:7">
      <c r="G46401" s="14"/>
    </row>
    <row r="46402" spans="7:7">
      <c r="G46402" s="14"/>
    </row>
    <row r="46403" spans="7:7">
      <c r="G46403" s="14"/>
    </row>
    <row r="46404" spans="7:7">
      <c r="G46404" s="14"/>
    </row>
    <row r="46405" spans="7:7">
      <c r="G46405" s="14"/>
    </row>
    <row r="46406" spans="7:7">
      <c r="G46406" s="14"/>
    </row>
    <row r="46407" spans="7:7">
      <c r="G46407" s="14"/>
    </row>
    <row r="46408" spans="7:7">
      <c r="G46408" s="14"/>
    </row>
    <row r="46409" spans="7:7">
      <c r="G46409" s="14"/>
    </row>
    <row r="46410" spans="7:7">
      <c r="G46410" s="14"/>
    </row>
    <row r="46411" spans="7:7">
      <c r="G46411" s="14"/>
    </row>
    <row r="46412" spans="7:7">
      <c r="G46412" s="14"/>
    </row>
    <row r="46413" spans="7:7">
      <c r="G46413" s="14"/>
    </row>
    <row r="46414" spans="7:7">
      <c r="G46414" s="14"/>
    </row>
    <row r="46415" spans="7:7">
      <c r="G46415" s="14"/>
    </row>
    <row r="46416" spans="7:7">
      <c r="G46416" s="14"/>
    </row>
    <row r="46417" spans="7:7">
      <c r="G46417" s="14"/>
    </row>
    <row r="46418" spans="7:7">
      <c r="G46418" s="14"/>
    </row>
    <row r="46419" spans="7:7">
      <c r="G46419" s="14"/>
    </row>
    <row r="46420" spans="7:7">
      <c r="G46420" s="14"/>
    </row>
    <row r="46421" spans="7:7">
      <c r="G46421" s="14"/>
    </row>
    <row r="46422" spans="7:7">
      <c r="G46422" s="14"/>
    </row>
    <row r="46423" spans="7:7">
      <c r="G46423" s="14"/>
    </row>
    <row r="46424" spans="7:7">
      <c r="G46424" s="14"/>
    </row>
    <row r="46425" spans="7:7">
      <c r="G46425" s="14"/>
    </row>
    <row r="46426" spans="7:7">
      <c r="G46426" s="14"/>
    </row>
    <row r="46427" spans="7:7">
      <c r="G46427" s="14"/>
    </row>
    <row r="46428" spans="7:7">
      <c r="G46428" s="14"/>
    </row>
    <row r="46429" spans="7:7">
      <c r="G46429" s="14"/>
    </row>
    <row r="46430" spans="7:7">
      <c r="G46430" s="14"/>
    </row>
    <row r="46431" spans="7:7">
      <c r="G46431" s="14"/>
    </row>
    <row r="46432" spans="7:7">
      <c r="G46432" s="14"/>
    </row>
    <row r="46433" spans="7:7">
      <c r="G46433" s="14"/>
    </row>
    <row r="46434" spans="7:7">
      <c r="G46434" s="14"/>
    </row>
    <row r="46435" spans="7:7">
      <c r="G46435" s="14"/>
    </row>
    <row r="46436" spans="7:7">
      <c r="G46436" s="14"/>
    </row>
    <row r="46437" spans="7:7">
      <c r="G46437" s="14"/>
    </row>
    <row r="46438" spans="7:7">
      <c r="G46438" s="14"/>
    </row>
    <row r="46439" spans="7:7">
      <c r="G46439" s="14"/>
    </row>
    <row r="46440" spans="7:7">
      <c r="G46440" s="14"/>
    </row>
    <row r="46441" spans="7:7">
      <c r="G46441" s="14"/>
    </row>
    <row r="46442" spans="7:7">
      <c r="G46442" s="14"/>
    </row>
    <row r="46443" spans="7:7">
      <c r="G46443" s="14"/>
    </row>
    <row r="46444" spans="7:7">
      <c r="G46444" s="14"/>
    </row>
    <row r="46445" spans="7:7">
      <c r="G46445" s="14"/>
    </row>
    <row r="46446" spans="7:7">
      <c r="G46446" s="14"/>
    </row>
    <row r="46447" spans="7:7">
      <c r="G46447" s="14"/>
    </row>
    <row r="46448" spans="7:7">
      <c r="G46448" s="14"/>
    </row>
    <row r="46449" spans="7:7">
      <c r="G46449" s="14"/>
    </row>
    <row r="46450" spans="7:7">
      <c r="G46450" s="14"/>
    </row>
    <row r="46451" spans="7:7">
      <c r="G46451" s="14"/>
    </row>
    <row r="46452" spans="7:7">
      <c r="G46452" s="14"/>
    </row>
    <row r="46453" spans="7:7">
      <c r="G46453" s="14"/>
    </row>
    <row r="46454" spans="7:7">
      <c r="G46454" s="14"/>
    </row>
    <row r="46455" spans="7:7">
      <c r="G46455" s="14"/>
    </row>
    <row r="46456" spans="7:7">
      <c r="G46456" s="14"/>
    </row>
    <row r="46457" spans="7:7">
      <c r="G46457" s="14"/>
    </row>
    <row r="46458" spans="7:7">
      <c r="G46458" s="14"/>
    </row>
    <row r="46459" spans="7:7">
      <c r="G46459" s="14"/>
    </row>
    <row r="46460" spans="7:7">
      <c r="G46460" s="14"/>
    </row>
    <row r="46461" spans="7:7">
      <c r="G46461" s="14"/>
    </row>
    <row r="46462" spans="7:7">
      <c r="G46462" s="14"/>
    </row>
    <row r="46463" spans="7:7">
      <c r="G46463" s="14"/>
    </row>
    <row r="46464" spans="7:7">
      <c r="G46464" s="14"/>
    </row>
    <row r="46465" spans="7:7">
      <c r="G46465" s="14"/>
    </row>
    <row r="46466" spans="7:7">
      <c r="G46466" s="14"/>
    </row>
    <row r="46467" spans="7:7">
      <c r="G46467" s="14"/>
    </row>
    <row r="46468" spans="7:7">
      <c r="G46468" s="14"/>
    </row>
    <row r="46469" spans="7:7">
      <c r="G46469" s="14"/>
    </row>
    <row r="46470" spans="7:7">
      <c r="G46470" s="14"/>
    </row>
    <row r="46471" spans="7:7">
      <c r="G46471" s="14"/>
    </row>
    <row r="46472" spans="7:7">
      <c r="G46472" s="14"/>
    </row>
    <row r="46473" spans="7:7">
      <c r="G46473" s="14"/>
    </row>
    <row r="46474" spans="7:7">
      <c r="G46474" s="14"/>
    </row>
    <row r="46475" spans="7:7">
      <c r="G46475" s="14"/>
    </row>
    <row r="46476" spans="7:7">
      <c r="G46476" s="14"/>
    </row>
    <row r="46477" spans="7:7">
      <c r="G46477" s="14"/>
    </row>
    <row r="46478" spans="7:7">
      <c r="G46478" s="14"/>
    </row>
    <row r="46479" spans="7:7">
      <c r="G46479" s="14"/>
    </row>
    <row r="46480" spans="7:7">
      <c r="G46480" s="14"/>
    </row>
    <row r="46481" spans="7:7">
      <c r="G46481" s="14"/>
    </row>
    <row r="46482" spans="7:7">
      <c r="G46482" s="14"/>
    </row>
    <row r="46483" spans="7:7">
      <c r="G46483" s="14"/>
    </row>
    <row r="46484" spans="7:7">
      <c r="G46484" s="14"/>
    </row>
    <row r="46485" spans="7:7">
      <c r="G46485" s="14"/>
    </row>
    <row r="46486" spans="7:7">
      <c r="G46486" s="14"/>
    </row>
    <row r="46487" spans="7:7">
      <c r="G46487" s="14"/>
    </row>
    <row r="46488" spans="7:7">
      <c r="G46488" s="14"/>
    </row>
    <row r="46489" spans="7:7">
      <c r="G46489" s="14"/>
    </row>
    <row r="46490" spans="7:7">
      <c r="G46490" s="14"/>
    </row>
    <row r="46491" spans="7:7">
      <c r="G46491" s="14"/>
    </row>
    <row r="46492" spans="7:7">
      <c r="G46492" s="14"/>
    </row>
    <row r="46493" spans="7:7">
      <c r="G46493" s="14"/>
    </row>
    <row r="46494" spans="7:7">
      <c r="G46494" s="14"/>
    </row>
    <row r="46495" spans="7:7">
      <c r="G46495" s="14"/>
    </row>
    <row r="46496" spans="7:7">
      <c r="G46496" s="14"/>
    </row>
    <row r="46497" spans="7:7">
      <c r="G46497" s="14"/>
    </row>
    <row r="46498" spans="7:7">
      <c r="G46498" s="14"/>
    </row>
    <row r="46499" spans="7:7">
      <c r="G46499" s="14"/>
    </row>
    <row r="46500" spans="7:7">
      <c r="G46500" s="14"/>
    </row>
    <row r="46501" spans="7:7">
      <c r="G46501" s="14"/>
    </row>
    <row r="46502" spans="7:7">
      <c r="G46502" s="14"/>
    </row>
    <row r="46503" spans="7:7">
      <c r="G46503" s="14"/>
    </row>
    <row r="46504" spans="7:7">
      <c r="G46504" s="14"/>
    </row>
    <row r="46505" spans="7:7">
      <c r="G46505" s="14"/>
    </row>
    <row r="46506" spans="7:7">
      <c r="G46506" s="14"/>
    </row>
    <row r="46507" spans="7:7">
      <c r="G46507" s="14"/>
    </row>
    <row r="46508" spans="7:7">
      <c r="G46508" s="14"/>
    </row>
    <row r="46509" spans="7:7">
      <c r="G46509" s="14"/>
    </row>
    <row r="46510" spans="7:7">
      <c r="G46510" s="14"/>
    </row>
    <row r="46511" spans="7:7">
      <c r="G46511" s="14"/>
    </row>
    <row r="46512" spans="7:7">
      <c r="G46512" s="14"/>
    </row>
    <row r="46513" spans="7:7">
      <c r="G46513" s="14"/>
    </row>
    <row r="46514" spans="7:7">
      <c r="G46514" s="14"/>
    </row>
    <row r="46515" spans="7:7">
      <c r="G46515" s="14"/>
    </row>
    <row r="46516" spans="7:7">
      <c r="G46516" s="14"/>
    </row>
    <row r="46517" spans="7:7">
      <c r="G46517" s="14"/>
    </row>
    <row r="46518" spans="7:7">
      <c r="G46518" s="14"/>
    </row>
    <row r="46519" spans="7:7">
      <c r="G46519" s="14"/>
    </row>
    <row r="46520" spans="7:7">
      <c r="G46520" s="14"/>
    </row>
    <row r="46521" spans="7:7">
      <c r="G46521" s="14"/>
    </row>
    <row r="46522" spans="7:7">
      <c r="G46522" s="14"/>
    </row>
    <row r="46523" spans="7:7">
      <c r="G46523" s="14"/>
    </row>
    <row r="46524" spans="7:7">
      <c r="G46524" s="14"/>
    </row>
    <row r="46525" spans="7:7">
      <c r="G46525" s="14"/>
    </row>
    <row r="46526" spans="7:7">
      <c r="G46526" s="14"/>
    </row>
    <row r="46527" spans="7:7">
      <c r="G46527" s="14"/>
    </row>
    <row r="46528" spans="7:7">
      <c r="G46528" s="14"/>
    </row>
    <row r="46529" spans="7:7">
      <c r="G46529" s="14"/>
    </row>
    <row r="46530" spans="7:7">
      <c r="G46530" s="14"/>
    </row>
    <row r="46531" spans="7:7">
      <c r="G46531" s="14"/>
    </row>
    <row r="46532" spans="7:7">
      <c r="G46532" s="14"/>
    </row>
    <row r="46533" spans="7:7">
      <c r="G46533" s="14"/>
    </row>
    <row r="46534" spans="7:7">
      <c r="G46534" s="14"/>
    </row>
    <row r="46535" spans="7:7">
      <c r="G46535" s="14"/>
    </row>
    <row r="46536" spans="7:7">
      <c r="G46536" s="14"/>
    </row>
    <row r="46537" spans="7:7">
      <c r="G46537" s="14"/>
    </row>
    <row r="46538" spans="7:7">
      <c r="G46538" s="14"/>
    </row>
    <row r="46539" spans="7:7">
      <c r="G46539" s="14"/>
    </row>
    <row r="46540" spans="7:7">
      <c r="G46540" s="14"/>
    </row>
    <row r="46541" spans="7:7">
      <c r="G46541" s="14"/>
    </row>
    <row r="46542" spans="7:7">
      <c r="G46542" s="14"/>
    </row>
    <row r="46543" spans="7:7">
      <c r="G46543" s="14"/>
    </row>
    <row r="46544" spans="7:7">
      <c r="G46544" s="14"/>
    </row>
    <row r="46545" spans="7:7">
      <c r="G46545" s="14"/>
    </row>
    <row r="46546" spans="7:7">
      <c r="G46546" s="14"/>
    </row>
    <row r="46547" spans="7:7">
      <c r="G46547" s="14"/>
    </row>
    <row r="46548" spans="7:7">
      <c r="G46548" s="14"/>
    </row>
    <row r="46549" spans="7:7">
      <c r="G46549" s="14"/>
    </row>
    <row r="46550" spans="7:7">
      <c r="G46550" s="14"/>
    </row>
    <row r="46551" spans="7:7">
      <c r="G46551" s="14"/>
    </row>
    <row r="46552" spans="7:7">
      <c r="G46552" s="14"/>
    </row>
    <row r="46553" spans="7:7">
      <c r="G46553" s="14"/>
    </row>
    <row r="46554" spans="7:7">
      <c r="G46554" s="14"/>
    </row>
    <row r="46555" spans="7:7">
      <c r="G46555" s="14"/>
    </row>
    <row r="46556" spans="7:7">
      <c r="G46556" s="14"/>
    </row>
    <row r="46557" spans="7:7">
      <c r="G46557" s="14"/>
    </row>
    <row r="46558" spans="7:7">
      <c r="G46558" s="14"/>
    </row>
    <row r="46559" spans="7:7">
      <c r="G46559" s="14"/>
    </row>
    <row r="46560" spans="7:7">
      <c r="G46560" s="14"/>
    </row>
    <row r="46561" spans="7:7">
      <c r="G46561" s="14"/>
    </row>
    <row r="46562" spans="7:7">
      <c r="G46562" s="14"/>
    </row>
    <row r="46563" spans="7:7">
      <c r="G46563" s="14"/>
    </row>
    <row r="46564" spans="7:7">
      <c r="G46564" s="14"/>
    </row>
    <row r="46565" spans="7:7">
      <c r="G46565" s="14"/>
    </row>
    <row r="46566" spans="7:7">
      <c r="G46566" s="14"/>
    </row>
    <row r="46567" spans="7:7">
      <c r="G46567" s="14"/>
    </row>
    <row r="46568" spans="7:7">
      <c r="G46568" s="14"/>
    </row>
    <row r="46569" spans="7:7">
      <c r="G46569" s="14"/>
    </row>
    <row r="46570" spans="7:7">
      <c r="G46570" s="14"/>
    </row>
    <row r="46571" spans="7:7">
      <c r="G46571" s="14"/>
    </row>
    <row r="46572" spans="7:7">
      <c r="G46572" s="14"/>
    </row>
    <row r="46573" spans="7:7">
      <c r="G46573" s="14"/>
    </row>
    <row r="46574" spans="7:7">
      <c r="G46574" s="14"/>
    </row>
    <row r="46575" spans="7:7">
      <c r="G46575" s="14"/>
    </row>
    <row r="46576" spans="7:7">
      <c r="G46576" s="14"/>
    </row>
    <row r="46577" spans="7:7">
      <c r="G46577" s="14"/>
    </row>
    <row r="46578" spans="7:7">
      <c r="G46578" s="14"/>
    </row>
    <row r="46579" spans="7:7">
      <c r="G46579" s="14"/>
    </row>
    <row r="46580" spans="7:7">
      <c r="G46580" s="14"/>
    </row>
    <row r="46581" spans="7:7">
      <c r="G46581" s="14"/>
    </row>
    <row r="46582" spans="7:7">
      <c r="G46582" s="14"/>
    </row>
    <row r="46583" spans="7:7">
      <c r="G46583" s="14"/>
    </row>
    <row r="46584" spans="7:7">
      <c r="G46584" s="14"/>
    </row>
    <row r="46585" spans="7:7">
      <c r="G46585" s="14"/>
    </row>
    <row r="46586" spans="7:7">
      <c r="G46586" s="14"/>
    </row>
    <row r="46587" spans="7:7">
      <c r="G46587" s="14"/>
    </row>
    <row r="46588" spans="7:7">
      <c r="G46588" s="14"/>
    </row>
    <row r="46589" spans="7:7">
      <c r="G46589" s="14"/>
    </row>
    <row r="46590" spans="7:7">
      <c r="G46590" s="14"/>
    </row>
    <row r="46591" spans="7:7">
      <c r="G46591" s="14"/>
    </row>
    <row r="46592" spans="7:7">
      <c r="G46592" s="14"/>
    </row>
    <row r="46593" spans="7:7">
      <c r="G46593" s="14"/>
    </row>
    <row r="46594" spans="7:7">
      <c r="G46594" s="14"/>
    </row>
    <row r="46595" spans="7:7">
      <c r="G46595" s="14"/>
    </row>
    <row r="46596" spans="7:7">
      <c r="G46596" s="14"/>
    </row>
    <row r="46597" spans="7:7">
      <c r="G46597" s="14"/>
    </row>
    <row r="46598" spans="7:7">
      <c r="G46598" s="14"/>
    </row>
    <row r="46599" spans="7:7">
      <c r="G46599" s="14"/>
    </row>
    <row r="46600" spans="7:7">
      <c r="G46600" s="14"/>
    </row>
    <row r="46601" spans="7:7">
      <c r="G46601" s="14"/>
    </row>
    <row r="46602" spans="7:7">
      <c r="G46602" s="14"/>
    </row>
    <row r="46603" spans="7:7">
      <c r="G46603" s="14"/>
    </row>
    <row r="46604" spans="7:7">
      <c r="G46604" s="14"/>
    </row>
    <row r="46605" spans="7:7">
      <c r="G46605" s="14"/>
    </row>
    <row r="46606" spans="7:7">
      <c r="G46606" s="14"/>
    </row>
    <row r="46607" spans="7:7">
      <c r="G46607" s="14"/>
    </row>
    <row r="46608" spans="7:7">
      <c r="G46608" s="14"/>
    </row>
    <row r="46609" spans="7:7">
      <c r="G46609" s="14"/>
    </row>
    <row r="46610" spans="7:7">
      <c r="G46610" s="14"/>
    </row>
    <row r="46611" spans="7:7">
      <c r="G46611" s="14"/>
    </row>
    <row r="46612" spans="7:7">
      <c r="G46612" s="14"/>
    </row>
    <row r="46613" spans="7:7">
      <c r="G46613" s="14"/>
    </row>
    <row r="46614" spans="7:7">
      <c r="G46614" s="14"/>
    </row>
    <row r="46615" spans="7:7">
      <c r="G46615" s="14"/>
    </row>
    <row r="46616" spans="7:7">
      <c r="G46616" s="14"/>
    </row>
    <row r="46617" spans="7:7">
      <c r="G46617" s="14"/>
    </row>
    <row r="46618" spans="7:7">
      <c r="G46618" s="14"/>
    </row>
    <row r="46619" spans="7:7">
      <c r="G46619" s="14"/>
    </row>
    <row r="46620" spans="7:7">
      <c r="G46620" s="14"/>
    </row>
    <row r="46621" spans="7:7">
      <c r="G46621" s="14"/>
    </row>
    <row r="46622" spans="7:7">
      <c r="G46622" s="14"/>
    </row>
    <row r="46623" spans="7:7">
      <c r="G46623" s="14"/>
    </row>
    <row r="46624" spans="7:7">
      <c r="G46624" s="14"/>
    </row>
    <row r="46625" spans="7:7">
      <c r="G46625" s="14"/>
    </row>
    <row r="46626" spans="7:7">
      <c r="G46626" s="14"/>
    </row>
    <row r="46627" spans="7:7">
      <c r="G46627" s="14"/>
    </row>
    <row r="46628" spans="7:7">
      <c r="G46628" s="14"/>
    </row>
    <row r="46629" spans="7:7">
      <c r="G46629" s="14"/>
    </row>
    <row r="46630" spans="7:7">
      <c r="G46630" s="14"/>
    </row>
    <row r="46631" spans="7:7">
      <c r="G46631" s="14"/>
    </row>
    <row r="46632" spans="7:7">
      <c r="G46632" s="14"/>
    </row>
    <row r="46633" spans="7:7">
      <c r="G46633" s="14"/>
    </row>
    <row r="46634" spans="7:7">
      <c r="G46634" s="14"/>
    </row>
    <row r="46635" spans="7:7">
      <c r="G46635" s="14"/>
    </row>
    <row r="46636" spans="7:7">
      <c r="G46636" s="14"/>
    </row>
    <row r="46637" spans="7:7">
      <c r="G46637" s="14"/>
    </row>
    <row r="46638" spans="7:7">
      <c r="G46638" s="14"/>
    </row>
    <row r="46639" spans="7:7">
      <c r="G46639" s="14"/>
    </row>
    <row r="46640" spans="7:7">
      <c r="G46640" s="14"/>
    </row>
    <row r="46641" spans="7:7">
      <c r="G46641" s="14"/>
    </row>
    <row r="46642" spans="7:7">
      <c r="G46642" s="14"/>
    </row>
    <row r="46643" spans="7:7">
      <c r="G46643" s="14"/>
    </row>
    <row r="46644" spans="7:7">
      <c r="G46644" s="14"/>
    </row>
    <row r="46645" spans="7:7">
      <c r="G46645" s="14"/>
    </row>
    <row r="46646" spans="7:7">
      <c r="G46646" s="14"/>
    </row>
    <row r="46647" spans="7:7">
      <c r="G46647" s="14"/>
    </row>
    <row r="46648" spans="7:7">
      <c r="G46648" s="14"/>
    </row>
    <row r="46649" spans="7:7">
      <c r="G46649" s="14"/>
    </row>
    <row r="46650" spans="7:7">
      <c r="G46650" s="14"/>
    </row>
    <row r="46651" spans="7:7">
      <c r="G46651" s="14"/>
    </row>
    <row r="46652" spans="7:7">
      <c r="G46652" s="14"/>
    </row>
    <row r="46653" spans="7:7">
      <c r="G46653" s="14"/>
    </row>
    <row r="46654" spans="7:7">
      <c r="G46654" s="14"/>
    </row>
    <row r="46655" spans="7:7">
      <c r="G46655" s="14"/>
    </row>
    <row r="46656" spans="7:7">
      <c r="G46656" s="14"/>
    </row>
    <row r="46657" spans="7:7">
      <c r="G46657" s="14"/>
    </row>
    <row r="46658" spans="7:7">
      <c r="G46658" s="14"/>
    </row>
    <row r="46659" spans="7:7">
      <c r="G46659" s="14"/>
    </row>
    <row r="46660" spans="7:7">
      <c r="G46660" s="14"/>
    </row>
    <row r="46661" spans="7:7">
      <c r="G46661" s="14"/>
    </row>
    <row r="46662" spans="7:7">
      <c r="G46662" s="14"/>
    </row>
    <row r="46663" spans="7:7">
      <c r="G46663" s="14"/>
    </row>
    <row r="46664" spans="7:7">
      <c r="G46664" s="14"/>
    </row>
    <row r="46665" spans="7:7">
      <c r="G46665" s="14"/>
    </row>
    <row r="46666" spans="7:7">
      <c r="G46666" s="14"/>
    </row>
    <row r="46667" spans="7:7">
      <c r="G46667" s="14"/>
    </row>
    <row r="46668" spans="7:7">
      <c r="G46668" s="14"/>
    </row>
    <row r="46669" spans="7:7">
      <c r="G46669" s="14"/>
    </row>
    <row r="46670" spans="7:7">
      <c r="G46670" s="14"/>
    </row>
    <row r="46671" spans="7:7">
      <c r="G46671" s="14"/>
    </row>
    <row r="46672" spans="7:7">
      <c r="G46672" s="14"/>
    </row>
    <row r="46673" spans="7:7">
      <c r="G46673" s="14"/>
    </row>
    <row r="46674" spans="7:7">
      <c r="G46674" s="14"/>
    </row>
    <row r="46675" spans="7:7">
      <c r="G46675" s="14"/>
    </row>
    <row r="46676" spans="7:7">
      <c r="G46676" s="14"/>
    </row>
    <row r="46677" spans="7:7">
      <c r="G46677" s="14"/>
    </row>
    <row r="46678" spans="7:7">
      <c r="G46678" s="14"/>
    </row>
    <row r="46679" spans="7:7">
      <c r="G46679" s="14"/>
    </row>
    <row r="46680" spans="7:7">
      <c r="G46680" s="14"/>
    </row>
    <row r="46681" spans="7:7">
      <c r="G46681" s="14"/>
    </row>
    <row r="46682" spans="7:7">
      <c r="G46682" s="14"/>
    </row>
    <row r="46683" spans="7:7">
      <c r="G46683" s="14"/>
    </row>
    <row r="46684" spans="7:7">
      <c r="G46684" s="14"/>
    </row>
    <row r="46685" spans="7:7">
      <c r="G46685" s="14"/>
    </row>
    <row r="46686" spans="7:7">
      <c r="G46686" s="14"/>
    </row>
    <row r="46687" spans="7:7">
      <c r="G46687" s="14"/>
    </row>
    <row r="46688" spans="7:7">
      <c r="G46688" s="14"/>
    </row>
    <row r="46689" spans="7:7">
      <c r="G46689" s="14"/>
    </row>
    <row r="46690" spans="7:7">
      <c r="G46690" s="14"/>
    </row>
    <row r="46691" spans="7:7">
      <c r="G46691" s="14"/>
    </row>
    <row r="46692" spans="7:7">
      <c r="G46692" s="14"/>
    </row>
    <row r="46693" spans="7:7">
      <c r="G46693" s="14"/>
    </row>
    <row r="46694" spans="7:7">
      <c r="G46694" s="14"/>
    </row>
    <row r="46695" spans="7:7">
      <c r="G46695" s="14"/>
    </row>
    <row r="46696" spans="7:7">
      <c r="G46696" s="14"/>
    </row>
    <row r="46697" spans="7:7">
      <c r="G46697" s="14"/>
    </row>
    <row r="46698" spans="7:7">
      <c r="G46698" s="14"/>
    </row>
    <row r="46699" spans="7:7">
      <c r="G46699" s="14"/>
    </row>
    <row r="46700" spans="7:7">
      <c r="G46700" s="14"/>
    </row>
    <row r="46701" spans="7:7">
      <c r="G46701" s="14"/>
    </row>
    <row r="46702" spans="7:7">
      <c r="G46702" s="14"/>
    </row>
    <row r="46703" spans="7:7">
      <c r="G46703" s="14"/>
    </row>
    <row r="46704" spans="7:7">
      <c r="G46704" s="14"/>
    </row>
    <row r="46705" spans="7:7">
      <c r="G46705" s="14"/>
    </row>
    <row r="46706" spans="7:7">
      <c r="G46706" s="14"/>
    </row>
    <row r="46707" spans="7:7">
      <c r="G46707" s="14"/>
    </row>
    <row r="46708" spans="7:7">
      <c r="G46708" s="14"/>
    </row>
    <row r="46709" spans="7:7">
      <c r="G46709" s="14"/>
    </row>
    <row r="46710" spans="7:7">
      <c r="G46710" s="14"/>
    </row>
    <row r="46711" spans="7:7">
      <c r="G46711" s="14"/>
    </row>
    <row r="46712" spans="7:7">
      <c r="G46712" s="14"/>
    </row>
    <row r="46713" spans="7:7">
      <c r="G46713" s="14"/>
    </row>
    <row r="46714" spans="7:7">
      <c r="G46714" s="14"/>
    </row>
    <row r="46715" spans="7:7">
      <c r="G46715" s="14"/>
    </row>
    <row r="46716" spans="7:7">
      <c r="G46716" s="14"/>
    </row>
    <row r="46717" spans="7:7">
      <c r="G46717" s="14"/>
    </row>
    <row r="46718" spans="7:7">
      <c r="G46718" s="14"/>
    </row>
    <row r="46719" spans="7:7">
      <c r="G46719" s="14"/>
    </row>
    <row r="46720" spans="7:7">
      <c r="G46720" s="14"/>
    </row>
    <row r="46721" spans="7:7">
      <c r="G46721" s="14"/>
    </row>
    <row r="46722" spans="7:7">
      <c r="G46722" s="14"/>
    </row>
    <row r="46723" spans="7:7">
      <c r="G46723" s="14"/>
    </row>
    <row r="46724" spans="7:7">
      <c r="G46724" s="14"/>
    </row>
    <row r="46725" spans="7:7">
      <c r="G46725" s="14"/>
    </row>
    <row r="46726" spans="7:7">
      <c r="G46726" s="14"/>
    </row>
    <row r="46727" spans="7:7">
      <c r="G46727" s="14"/>
    </row>
    <row r="46728" spans="7:7">
      <c r="G46728" s="14"/>
    </row>
    <row r="46729" spans="7:7">
      <c r="G46729" s="14"/>
    </row>
    <row r="46730" spans="7:7">
      <c r="G46730" s="14"/>
    </row>
    <row r="46731" spans="7:7">
      <c r="G46731" s="14"/>
    </row>
    <row r="46732" spans="7:7">
      <c r="G46732" s="14"/>
    </row>
    <row r="46733" spans="7:7">
      <c r="G46733" s="14"/>
    </row>
    <row r="46734" spans="7:7">
      <c r="G46734" s="14"/>
    </row>
    <row r="46735" spans="7:7">
      <c r="G46735" s="14"/>
    </row>
    <row r="46736" spans="7:7">
      <c r="G46736" s="14"/>
    </row>
    <row r="46737" spans="7:7">
      <c r="G46737" s="14"/>
    </row>
    <row r="46738" spans="7:7">
      <c r="G46738" s="14"/>
    </row>
    <row r="46739" spans="7:7">
      <c r="G46739" s="14"/>
    </row>
    <row r="46740" spans="7:7">
      <c r="G46740" s="14"/>
    </row>
    <row r="46741" spans="7:7">
      <c r="G46741" s="14"/>
    </row>
    <row r="46742" spans="7:7">
      <c r="G46742" s="14"/>
    </row>
    <row r="46743" spans="7:7">
      <c r="G46743" s="14"/>
    </row>
    <row r="46744" spans="7:7">
      <c r="G46744" s="14"/>
    </row>
    <row r="46745" spans="7:7">
      <c r="G46745" s="14"/>
    </row>
    <row r="46746" spans="7:7">
      <c r="G46746" s="14"/>
    </row>
    <row r="46747" spans="7:7">
      <c r="G46747" s="14"/>
    </row>
    <row r="46748" spans="7:7">
      <c r="G46748" s="14"/>
    </row>
    <row r="46749" spans="7:7">
      <c r="G46749" s="14"/>
    </row>
    <row r="46750" spans="7:7">
      <c r="G46750" s="14"/>
    </row>
    <row r="46751" spans="7:7">
      <c r="G46751" s="14"/>
    </row>
    <row r="46752" spans="7:7">
      <c r="G46752" s="14"/>
    </row>
    <row r="46753" spans="7:7">
      <c r="G46753" s="14"/>
    </row>
    <row r="46754" spans="7:7">
      <c r="G46754" s="14"/>
    </row>
    <row r="46755" spans="7:7">
      <c r="G46755" s="14"/>
    </row>
    <row r="46756" spans="7:7">
      <c r="G46756" s="14"/>
    </row>
    <row r="46757" spans="7:7">
      <c r="G46757" s="14"/>
    </row>
    <row r="46758" spans="7:7">
      <c r="G46758" s="14"/>
    </row>
    <row r="46759" spans="7:7">
      <c r="G46759" s="14"/>
    </row>
    <row r="46760" spans="7:7">
      <c r="G46760" s="14"/>
    </row>
    <row r="46761" spans="7:7">
      <c r="G46761" s="14"/>
    </row>
    <row r="46762" spans="7:7">
      <c r="G46762" s="14"/>
    </row>
    <row r="46763" spans="7:7">
      <c r="G46763" s="14"/>
    </row>
    <row r="46764" spans="7:7">
      <c r="G46764" s="14"/>
    </row>
    <row r="46765" spans="7:7">
      <c r="G46765" s="14"/>
    </row>
    <row r="46766" spans="7:7">
      <c r="G46766" s="14"/>
    </row>
    <row r="46767" spans="7:7">
      <c r="G46767" s="14"/>
    </row>
    <row r="46768" spans="7:7">
      <c r="G46768" s="14"/>
    </row>
    <row r="46769" spans="7:7">
      <c r="G46769" s="14"/>
    </row>
    <row r="46770" spans="7:7">
      <c r="G46770" s="14"/>
    </row>
    <row r="46771" spans="7:7">
      <c r="G46771" s="14"/>
    </row>
    <row r="46772" spans="7:7">
      <c r="G46772" s="14"/>
    </row>
    <row r="46773" spans="7:7">
      <c r="G46773" s="14"/>
    </row>
    <row r="46774" spans="7:7">
      <c r="G46774" s="14"/>
    </row>
    <row r="46775" spans="7:7">
      <c r="G46775" s="14"/>
    </row>
    <row r="46776" spans="7:7">
      <c r="G46776" s="14"/>
    </row>
    <row r="46777" spans="7:7">
      <c r="G46777" s="14"/>
    </row>
    <row r="46778" spans="7:7">
      <c r="G46778" s="14"/>
    </row>
    <row r="46779" spans="7:7">
      <c r="G46779" s="14"/>
    </row>
    <row r="46780" spans="7:7">
      <c r="G46780" s="14"/>
    </row>
    <row r="46781" spans="7:7">
      <c r="G46781" s="14"/>
    </row>
    <row r="46782" spans="7:7">
      <c r="G46782" s="14"/>
    </row>
    <row r="46783" spans="7:7">
      <c r="G46783" s="14"/>
    </row>
    <row r="46784" spans="7:7">
      <c r="G46784" s="14"/>
    </row>
    <row r="46785" spans="7:7">
      <c r="G46785" s="14"/>
    </row>
    <row r="46786" spans="7:7">
      <c r="G46786" s="14"/>
    </row>
    <row r="46787" spans="7:7">
      <c r="G46787" s="14"/>
    </row>
    <row r="46788" spans="7:7">
      <c r="G46788" s="14"/>
    </row>
    <row r="46789" spans="7:7">
      <c r="G46789" s="14"/>
    </row>
    <row r="46790" spans="7:7">
      <c r="G46790" s="14"/>
    </row>
    <row r="46791" spans="7:7">
      <c r="G46791" s="14"/>
    </row>
    <row r="46792" spans="7:7">
      <c r="G46792" s="14"/>
    </row>
    <row r="46793" spans="7:7">
      <c r="G46793" s="14"/>
    </row>
    <row r="46794" spans="7:7">
      <c r="G46794" s="14"/>
    </row>
    <row r="46795" spans="7:7">
      <c r="G46795" s="14"/>
    </row>
    <row r="46796" spans="7:7">
      <c r="G46796" s="14"/>
    </row>
    <row r="46797" spans="7:7">
      <c r="G46797" s="14"/>
    </row>
    <row r="46798" spans="7:7">
      <c r="G46798" s="14"/>
    </row>
    <row r="46799" spans="7:7">
      <c r="G46799" s="14"/>
    </row>
    <row r="46800" spans="7:7">
      <c r="G46800" s="14"/>
    </row>
    <row r="46801" spans="7:7">
      <c r="G46801" s="14"/>
    </row>
    <row r="46802" spans="7:7">
      <c r="G46802" s="14"/>
    </row>
    <row r="46803" spans="7:7">
      <c r="G46803" s="14"/>
    </row>
    <row r="46804" spans="7:7">
      <c r="G46804" s="14"/>
    </row>
    <row r="46805" spans="7:7">
      <c r="G46805" s="14"/>
    </row>
    <row r="46806" spans="7:7">
      <c r="G46806" s="14"/>
    </row>
    <row r="46807" spans="7:7">
      <c r="G46807" s="14"/>
    </row>
    <row r="46808" spans="7:7">
      <c r="G46808" s="14"/>
    </row>
    <row r="46809" spans="7:7">
      <c r="G46809" s="14"/>
    </row>
    <row r="46810" spans="7:7">
      <c r="G46810" s="14"/>
    </row>
    <row r="46811" spans="7:7">
      <c r="G46811" s="14"/>
    </row>
    <row r="46812" spans="7:7">
      <c r="G46812" s="14"/>
    </row>
    <row r="46813" spans="7:7">
      <c r="G46813" s="14"/>
    </row>
    <row r="46814" spans="7:7">
      <c r="G46814" s="14"/>
    </row>
    <row r="46815" spans="7:7">
      <c r="G46815" s="14"/>
    </row>
    <row r="46816" spans="7:7">
      <c r="G46816" s="14"/>
    </row>
    <row r="46817" spans="7:7">
      <c r="G46817" s="14"/>
    </row>
    <row r="46818" spans="7:7">
      <c r="G46818" s="14"/>
    </row>
    <row r="46819" spans="7:7">
      <c r="G46819" s="14"/>
    </row>
    <row r="46820" spans="7:7">
      <c r="G46820" s="14"/>
    </row>
    <row r="46821" spans="7:7">
      <c r="G46821" s="14"/>
    </row>
    <row r="46822" spans="7:7">
      <c r="G46822" s="14"/>
    </row>
    <row r="46823" spans="7:7">
      <c r="G46823" s="14"/>
    </row>
    <row r="46824" spans="7:7">
      <c r="G46824" s="14"/>
    </row>
    <row r="46825" spans="7:7">
      <c r="G46825" s="14"/>
    </row>
    <row r="46826" spans="7:7">
      <c r="G46826" s="14"/>
    </row>
    <row r="46827" spans="7:7">
      <c r="G46827" s="14"/>
    </row>
    <row r="46828" spans="7:7">
      <c r="G46828" s="14"/>
    </row>
    <row r="46829" spans="7:7">
      <c r="G46829" s="14"/>
    </row>
    <row r="46830" spans="7:7">
      <c r="G46830" s="14"/>
    </row>
    <row r="46831" spans="7:7">
      <c r="G46831" s="14"/>
    </row>
    <row r="46832" spans="7:7">
      <c r="G46832" s="14"/>
    </row>
    <row r="46833" spans="7:7">
      <c r="G46833" s="14"/>
    </row>
    <row r="46834" spans="7:7">
      <c r="G46834" s="14"/>
    </row>
    <row r="46835" spans="7:7">
      <c r="G46835" s="14"/>
    </row>
    <row r="46836" spans="7:7">
      <c r="G46836" s="14"/>
    </row>
    <row r="46837" spans="7:7">
      <c r="G46837" s="14"/>
    </row>
    <row r="46838" spans="7:7">
      <c r="G46838" s="14"/>
    </row>
    <row r="46839" spans="7:7">
      <c r="G46839" s="14"/>
    </row>
    <row r="46840" spans="7:7">
      <c r="G46840" s="14"/>
    </row>
    <row r="46841" spans="7:7">
      <c r="G46841" s="14"/>
    </row>
    <row r="46842" spans="7:7">
      <c r="G46842" s="14"/>
    </row>
    <row r="46843" spans="7:7">
      <c r="G46843" s="14"/>
    </row>
    <row r="46844" spans="7:7">
      <c r="G46844" s="14"/>
    </row>
    <row r="46845" spans="7:7">
      <c r="G46845" s="14"/>
    </row>
    <row r="46846" spans="7:7">
      <c r="G46846" s="14"/>
    </row>
    <row r="46847" spans="7:7">
      <c r="G46847" s="14"/>
    </row>
    <row r="46848" spans="7:7">
      <c r="G46848" s="14"/>
    </row>
    <row r="46849" spans="7:7">
      <c r="G46849" s="14"/>
    </row>
    <row r="46850" spans="7:7">
      <c r="G46850" s="14"/>
    </row>
    <row r="46851" spans="7:7">
      <c r="G46851" s="14"/>
    </row>
    <row r="46852" spans="7:7">
      <c r="G46852" s="14"/>
    </row>
    <row r="46853" spans="7:7">
      <c r="G46853" s="14"/>
    </row>
    <row r="46854" spans="7:7">
      <c r="G46854" s="14"/>
    </row>
    <row r="46855" spans="7:7">
      <c r="G46855" s="14"/>
    </row>
    <row r="46856" spans="7:7">
      <c r="G46856" s="14"/>
    </row>
    <row r="46857" spans="7:7">
      <c r="G46857" s="14"/>
    </row>
    <row r="46858" spans="7:7">
      <c r="G46858" s="14"/>
    </row>
    <row r="46859" spans="7:7">
      <c r="G46859" s="14"/>
    </row>
    <row r="46860" spans="7:7">
      <c r="G46860" s="14"/>
    </row>
    <row r="46861" spans="7:7">
      <c r="G46861" s="14"/>
    </row>
    <row r="46862" spans="7:7">
      <c r="G46862" s="14"/>
    </row>
    <row r="46863" spans="7:7">
      <c r="G46863" s="14"/>
    </row>
    <row r="46864" spans="7:7">
      <c r="G46864" s="14"/>
    </row>
    <row r="46865" spans="7:7">
      <c r="G46865" s="14"/>
    </row>
    <row r="46866" spans="7:7">
      <c r="G46866" s="14"/>
    </row>
    <row r="46867" spans="7:7">
      <c r="G46867" s="14"/>
    </row>
    <row r="46868" spans="7:7">
      <c r="G46868" s="14"/>
    </row>
    <row r="46869" spans="7:7">
      <c r="G46869" s="14"/>
    </row>
    <row r="46870" spans="7:7">
      <c r="G46870" s="14"/>
    </row>
    <row r="46871" spans="7:7">
      <c r="G46871" s="14"/>
    </row>
    <row r="46872" spans="7:7">
      <c r="G46872" s="14"/>
    </row>
    <row r="46873" spans="7:7">
      <c r="G46873" s="14"/>
    </row>
    <row r="46874" spans="7:7">
      <c r="G46874" s="14"/>
    </row>
    <row r="46875" spans="7:7">
      <c r="G46875" s="14"/>
    </row>
    <row r="46876" spans="7:7">
      <c r="G46876" s="14"/>
    </row>
    <row r="46877" spans="7:7">
      <c r="G46877" s="14"/>
    </row>
    <row r="46878" spans="7:7">
      <c r="G46878" s="14"/>
    </row>
    <row r="46879" spans="7:7">
      <c r="G46879" s="14"/>
    </row>
    <row r="46880" spans="7:7">
      <c r="G46880" s="14"/>
    </row>
    <row r="46881" spans="7:7">
      <c r="G46881" s="14"/>
    </row>
    <row r="46882" spans="7:7">
      <c r="G46882" s="14"/>
    </row>
    <row r="46883" spans="7:7">
      <c r="G46883" s="14"/>
    </row>
    <row r="46884" spans="7:7">
      <c r="G46884" s="14"/>
    </row>
    <row r="46885" spans="7:7">
      <c r="G46885" s="14"/>
    </row>
    <row r="46886" spans="7:7">
      <c r="G46886" s="14"/>
    </row>
    <row r="46887" spans="7:7">
      <c r="G46887" s="14"/>
    </row>
    <row r="46888" spans="7:7">
      <c r="G46888" s="14"/>
    </row>
    <row r="46889" spans="7:7">
      <c r="G46889" s="14"/>
    </row>
    <row r="46890" spans="7:7">
      <c r="G46890" s="14"/>
    </row>
    <row r="46891" spans="7:7">
      <c r="G46891" s="14"/>
    </row>
    <row r="46892" spans="7:7">
      <c r="G46892" s="14"/>
    </row>
    <row r="46893" spans="7:7">
      <c r="G46893" s="14"/>
    </row>
    <row r="46894" spans="7:7">
      <c r="G46894" s="14"/>
    </row>
    <row r="46895" spans="7:7">
      <c r="G46895" s="14"/>
    </row>
    <row r="46896" spans="7:7">
      <c r="G46896" s="14"/>
    </row>
    <row r="46897" spans="7:7">
      <c r="G46897" s="14"/>
    </row>
    <row r="46898" spans="7:7">
      <c r="G46898" s="14"/>
    </row>
    <row r="46899" spans="7:7">
      <c r="G46899" s="14"/>
    </row>
    <row r="46900" spans="7:7">
      <c r="G46900" s="14"/>
    </row>
    <row r="46901" spans="7:7">
      <c r="G46901" s="14"/>
    </row>
    <row r="46902" spans="7:7">
      <c r="G46902" s="14"/>
    </row>
    <row r="46903" spans="7:7">
      <c r="G46903" s="14"/>
    </row>
    <row r="46904" spans="7:7">
      <c r="G46904" s="14"/>
    </row>
    <row r="46905" spans="7:7">
      <c r="G46905" s="14"/>
    </row>
    <row r="46906" spans="7:7">
      <c r="G46906" s="14"/>
    </row>
    <row r="46907" spans="7:7">
      <c r="G46907" s="14"/>
    </row>
    <row r="46908" spans="7:7">
      <c r="G46908" s="14"/>
    </row>
    <row r="46909" spans="7:7">
      <c r="G46909" s="14"/>
    </row>
    <row r="46910" spans="7:7">
      <c r="G46910" s="14"/>
    </row>
    <row r="46911" spans="7:7">
      <c r="G46911" s="14"/>
    </row>
    <row r="46912" spans="7:7">
      <c r="G46912" s="14"/>
    </row>
    <row r="46913" spans="7:7">
      <c r="G46913" s="14"/>
    </row>
    <row r="46914" spans="7:7">
      <c r="G46914" s="14"/>
    </row>
    <row r="46915" spans="7:7">
      <c r="G46915" s="14"/>
    </row>
    <row r="46916" spans="7:7">
      <c r="G46916" s="14"/>
    </row>
    <row r="46917" spans="7:7">
      <c r="G46917" s="14"/>
    </row>
    <row r="46918" spans="7:7">
      <c r="G46918" s="14"/>
    </row>
    <row r="46919" spans="7:7">
      <c r="G46919" s="14"/>
    </row>
    <row r="46920" spans="7:7">
      <c r="G46920" s="14"/>
    </row>
    <row r="46921" spans="7:7">
      <c r="G46921" s="14"/>
    </row>
    <row r="46922" spans="7:7">
      <c r="G46922" s="14"/>
    </row>
    <row r="46923" spans="7:7">
      <c r="G46923" s="14"/>
    </row>
    <row r="46924" spans="7:7">
      <c r="G46924" s="14"/>
    </row>
    <row r="46925" spans="7:7">
      <c r="G46925" s="14"/>
    </row>
    <row r="46926" spans="7:7">
      <c r="G46926" s="14"/>
    </row>
    <row r="46927" spans="7:7">
      <c r="G46927" s="14"/>
    </row>
    <row r="46928" spans="7:7">
      <c r="G46928" s="14"/>
    </row>
    <row r="46929" spans="7:7">
      <c r="G46929" s="14"/>
    </row>
    <row r="46930" spans="7:7">
      <c r="G46930" s="14"/>
    </row>
    <row r="46931" spans="7:7">
      <c r="G46931" s="14"/>
    </row>
    <row r="46932" spans="7:7">
      <c r="G46932" s="14"/>
    </row>
    <row r="46933" spans="7:7">
      <c r="G46933" s="14"/>
    </row>
    <row r="46934" spans="7:7">
      <c r="G46934" s="14"/>
    </row>
    <row r="46935" spans="7:7">
      <c r="G46935" s="14"/>
    </row>
    <row r="46936" spans="7:7">
      <c r="G46936" s="14"/>
    </row>
    <row r="46937" spans="7:7">
      <c r="G46937" s="14"/>
    </row>
    <row r="46938" spans="7:7">
      <c r="G46938" s="14"/>
    </row>
    <row r="46939" spans="7:7">
      <c r="G46939" s="14"/>
    </row>
    <row r="46940" spans="7:7">
      <c r="G46940" s="14"/>
    </row>
    <row r="46941" spans="7:7">
      <c r="G46941" s="14"/>
    </row>
    <row r="46942" spans="7:7">
      <c r="G46942" s="14"/>
    </row>
    <row r="46943" spans="7:7">
      <c r="G46943" s="14"/>
    </row>
    <row r="46944" spans="7:7">
      <c r="G46944" s="14"/>
    </row>
    <row r="46945" spans="7:7">
      <c r="G46945" s="14"/>
    </row>
    <row r="46946" spans="7:7">
      <c r="G46946" s="14"/>
    </row>
    <row r="46947" spans="7:7">
      <c r="G46947" s="14"/>
    </row>
    <row r="46948" spans="7:7">
      <c r="G46948" s="14"/>
    </row>
    <row r="46949" spans="7:7">
      <c r="G46949" s="14"/>
    </row>
    <row r="46950" spans="7:7">
      <c r="G46950" s="14"/>
    </row>
    <row r="46951" spans="7:7">
      <c r="G46951" s="14"/>
    </row>
    <row r="46952" spans="7:7">
      <c r="G46952" s="14"/>
    </row>
    <row r="46953" spans="7:7">
      <c r="G46953" s="14"/>
    </row>
    <row r="46954" spans="7:7">
      <c r="G46954" s="14"/>
    </row>
    <row r="46955" spans="7:7">
      <c r="G46955" s="14"/>
    </row>
    <row r="46956" spans="7:7">
      <c r="G46956" s="14"/>
    </row>
    <row r="46957" spans="7:7">
      <c r="G46957" s="14"/>
    </row>
    <row r="46958" spans="7:7">
      <c r="G46958" s="14"/>
    </row>
    <row r="46959" spans="7:7">
      <c r="G46959" s="14"/>
    </row>
    <row r="46960" spans="7:7">
      <c r="G46960" s="14"/>
    </row>
    <row r="46961" spans="7:7">
      <c r="G46961" s="14"/>
    </row>
    <row r="46962" spans="7:7">
      <c r="G46962" s="14"/>
    </row>
    <row r="46963" spans="7:7">
      <c r="G46963" s="14"/>
    </row>
    <row r="46964" spans="7:7">
      <c r="G46964" s="14"/>
    </row>
    <row r="46965" spans="7:7">
      <c r="G46965" s="14"/>
    </row>
    <row r="46966" spans="7:7">
      <c r="G46966" s="14"/>
    </row>
    <row r="46967" spans="7:7">
      <c r="G46967" s="14"/>
    </row>
    <row r="46968" spans="7:7">
      <c r="G46968" s="14"/>
    </row>
    <row r="46969" spans="7:7">
      <c r="G46969" s="14"/>
    </row>
    <row r="46970" spans="7:7">
      <c r="G46970" s="14"/>
    </row>
    <row r="46971" spans="7:7">
      <c r="G46971" s="14"/>
    </row>
    <row r="46972" spans="7:7">
      <c r="G46972" s="14"/>
    </row>
    <row r="46973" spans="7:7">
      <c r="G46973" s="14"/>
    </row>
    <row r="46974" spans="7:7">
      <c r="G46974" s="14"/>
    </row>
    <row r="46975" spans="7:7">
      <c r="G46975" s="14"/>
    </row>
    <row r="46976" spans="7:7">
      <c r="G46976" s="14"/>
    </row>
    <row r="46977" spans="7:7">
      <c r="G46977" s="14"/>
    </row>
    <row r="46978" spans="7:7">
      <c r="G46978" s="14"/>
    </row>
    <row r="46979" spans="7:7">
      <c r="G46979" s="14"/>
    </row>
    <row r="46980" spans="7:7">
      <c r="G46980" s="14"/>
    </row>
    <row r="46981" spans="7:7">
      <c r="G46981" s="14"/>
    </row>
    <row r="46982" spans="7:7">
      <c r="G46982" s="14"/>
    </row>
    <row r="46983" spans="7:7">
      <c r="G46983" s="14"/>
    </row>
    <row r="46984" spans="7:7">
      <c r="G46984" s="14"/>
    </row>
    <row r="46985" spans="7:7">
      <c r="G46985" s="14"/>
    </row>
    <row r="46986" spans="7:7">
      <c r="G46986" s="14"/>
    </row>
    <row r="46987" spans="7:7">
      <c r="G46987" s="14"/>
    </row>
    <row r="46988" spans="7:7">
      <c r="G46988" s="14"/>
    </row>
    <row r="46989" spans="7:7">
      <c r="G46989" s="14"/>
    </row>
    <row r="46990" spans="7:7">
      <c r="G46990" s="14"/>
    </row>
    <row r="46991" spans="7:7">
      <c r="G46991" s="14"/>
    </row>
    <row r="46992" spans="7:7">
      <c r="G46992" s="14"/>
    </row>
    <row r="46993" spans="7:7">
      <c r="G46993" s="14"/>
    </row>
    <row r="46994" spans="7:7">
      <c r="G46994" s="14"/>
    </row>
    <row r="46995" spans="7:7">
      <c r="G46995" s="14"/>
    </row>
    <row r="46996" spans="7:7">
      <c r="G46996" s="14"/>
    </row>
    <row r="46997" spans="7:7">
      <c r="G46997" s="14"/>
    </row>
    <row r="46998" spans="7:7">
      <c r="G46998" s="14"/>
    </row>
    <row r="46999" spans="7:7">
      <c r="G46999" s="14"/>
    </row>
    <row r="47000" spans="7:7">
      <c r="G47000" s="14"/>
    </row>
    <row r="47001" spans="7:7">
      <c r="G47001" s="14"/>
    </row>
    <row r="47002" spans="7:7">
      <c r="G47002" s="14"/>
    </row>
    <row r="47003" spans="7:7">
      <c r="G47003" s="14"/>
    </row>
    <row r="47004" spans="7:7">
      <c r="G47004" s="14"/>
    </row>
    <row r="47005" spans="7:7">
      <c r="G47005" s="14"/>
    </row>
    <row r="47006" spans="7:7">
      <c r="G47006" s="14"/>
    </row>
    <row r="47007" spans="7:7">
      <c r="G47007" s="14"/>
    </row>
    <row r="47008" spans="7:7">
      <c r="G47008" s="14"/>
    </row>
    <row r="47009" spans="7:7">
      <c r="G47009" s="14"/>
    </row>
    <row r="47010" spans="7:7">
      <c r="G47010" s="14"/>
    </row>
    <row r="47011" spans="7:7">
      <c r="G47011" s="14"/>
    </row>
    <row r="47012" spans="7:7">
      <c r="G47012" s="14"/>
    </row>
    <row r="47013" spans="7:7">
      <c r="G47013" s="14"/>
    </row>
    <row r="47014" spans="7:7">
      <c r="G47014" s="14"/>
    </row>
    <row r="47015" spans="7:7">
      <c r="G47015" s="14"/>
    </row>
    <row r="47016" spans="7:7">
      <c r="G47016" s="14"/>
    </row>
    <row r="47017" spans="7:7">
      <c r="G47017" s="14"/>
    </row>
    <row r="47018" spans="7:7">
      <c r="G47018" s="14"/>
    </row>
    <row r="47019" spans="7:7">
      <c r="G47019" s="14"/>
    </row>
    <row r="47020" spans="7:7">
      <c r="G47020" s="14"/>
    </row>
    <row r="47021" spans="7:7">
      <c r="G47021" s="14"/>
    </row>
    <row r="47022" spans="7:7">
      <c r="G47022" s="14"/>
    </row>
    <row r="47023" spans="7:7">
      <c r="G47023" s="14"/>
    </row>
    <row r="47024" spans="7:7">
      <c r="G47024" s="14"/>
    </row>
    <row r="47025" spans="7:7">
      <c r="G47025" s="14"/>
    </row>
    <row r="47026" spans="7:7">
      <c r="G47026" s="14"/>
    </row>
    <row r="47027" spans="7:7">
      <c r="G47027" s="14"/>
    </row>
    <row r="47028" spans="7:7">
      <c r="G47028" s="14"/>
    </row>
    <row r="47029" spans="7:7">
      <c r="G47029" s="14"/>
    </row>
    <row r="47030" spans="7:7">
      <c r="G47030" s="14"/>
    </row>
    <row r="47031" spans="7:7">
      <c r="G47031" s="14"/>
    </row>
    <row r="47032" spans="7:7">
      <c r="G47032" s="14"/>
    </row>
    <row r="47033" spans="7:7">
      <c r="G47033" s="14"/>
    </row>
    <row r="47034" spans="7:7">
      <c r="G47034" s="14"/>
    </row>
    <row r="47035" spans="7:7">
      <c r="G47035" s="14"/>
    </row>
    <row r="47036" spans="7:7">
      <c r="G47036" s="14"/>
    </row>
    <row r="47037" spans="7:7">
      <c r="G47037" s="14"/>
    </row>
    <row r="47038" spans="7:7">
      <c r="G47038" s="14"/>
    </row>
    <row r="47039" spans="7:7">
      <c r="G47039" s="14"/>
    </row>
    <row r="47040" spans="7:7">
      <c r="G47040" s="14"/>
    </row>
    <row r="47041" spans="7:7">
      <c r="G47041" s="14"/>
    </row>
    <row r="47042" spans="7:7">
      <c r="G47042" s="14"/>
    </row>
    <row r="47043" spans="7:7">
      <c r="G47043" s="14"/>
    </row>
    <row r="47044" spans="7:7">
      <c r="G47044" s="14"/>
    </row>
    <row r="47045" spans="7:7">
      <c r="G47045" s="14"/>
    </row>
    <row r="47046" spans="7:7">
      <c r="G47046" s="14"/>
    </row>
    <row r="47047" spans="7:7">
      <c r="G47047" s="14"/>
    </row>
    <row r="47048" spans="7:7">
      <c r="G47048" s="14"/>
    </row>
    <row r="47049" spans="7:7">
      <c r="G47049" s="14"/>
    </row>
    <row r="47050" spans="7:7">
      <c r="G47050" s="14"/>
    </row>
    <row r="47051" spans="7:7">
      <c r="G47051" s="14"/>
    </row>
    <row r="47052" spans="7:7">
      <c r="G47052" s="14"/>
    </row>
    <row r="47053" spans="7:7">
      <c r="G47053" s="14"/>
    </row>
    <row r="47054" spans="7:7">
      <c r="G47054" s="14"/>
    </row>
    <row r="47055" spans="7:7">
      <c r="G47055" s="14"/>
    </row>
    <row r="47056" spans="7:7">
      <c r="G47056" s="14"/>
    </row>
    <row r="47057" spans="7:7">
      <c r="G47057" s="14"/>
    </row>
    <row r="47058" spans="7:7">
      <c r="G47058" s="14"/>
    </row>
    <row r="47059" spans="7:7">
      <c r="G47059" s="14"/>
    </row>
    <row r="47060" spans="7:7">
      <c r="G47060" s="14"/>
    </row>
    <row r="47061" spans="7:7">
      <c r="G47061" s="14"/>
    </row>
    <row r="47062" spans="7:7">
      <c r="G47062" s="14"/>
    </row>
    <row r="47063" spans="7:7">
      <c r="G47063" s="14"/>
    </row>
    <row r="47064" spans="7:7">
      <c r="G47064" s="14"/>
    </row>
    <row r="47065" spans="7:7">
      <c r="G47065" s="14"/>
    </row>
    <row r="47066" spans="7:7">
      <c r="G47066" s="14"/>
    </row>
    <row r="47067" spans="7:7">
      <c r="G47067" s="14"/>
    </row>
    <row r="47068" spans="7:7">
      <c r="G47068" s="14"/>
    </row>
    <row r="47069" spans="7:7">
      <c r="G47069" s="14"/>
    </row>
    <row r="47070" spans="7:7">
      <c r="G47070" s="14"/>
    </row>
    <row r="47071" spans="7:7">
      <c r="G47071" s="14"/>
    </row>
    <row r="47072" spans="7:7">
      <c r="G47072" s="14"/>
    </row>
    <row r="47073" spans="7:7">
      <c r="G47073" s="14"/>
    </row>
    <row r="47074" spans="7:7">
      <c r="G47074" s="14"/>
    </row>
    <row r="47075" spans="7:7">
      <c r="G47075" s="14"/>
    </row>
    <row r="47076" spans="7:7">
      <c r="G47076" s="14"/>
    </row>
    <row r="47077" spans="7:7">
      <c r="G47077" s="14"/>
    </row>
    <row r="47078" spans="7:7">
      <c r="G47078" s="14"/>
    </row>
    <row r="47079" spans="7:7">
      <c r="G47079" s="14"/>
    </row>
    <row r="47080" spans="7:7">
      <c r="G47080" s="14"/>
    </row>
    <row r="47081" spans="7:7">
      <c r="G47081" s="14"/>
    </row>
    <row r="47082" spans="7:7">
      <c r="G47082" s="14"/>
    </row>
    <row r="47083" spans="7:7">
      <c r="G47083" s="14"/>
    </row>
    <row r="47084" spans="7:7">
      <c r="G47084" s="14"/>
    </row>
    <row r="47085" spans="7:7">
      <c r="G47085" s="14"/>
    </row>
    <row r="47086" spans="7:7">
      <c r="G47086" s="14"/>
    </row>
    <row r="47087" spans="7:7">
      <c r="G47087" s="14"/>
    </row>
    <row r="47088" spans="7:7">
      <c r="G47088" s="14"/>
    </row>
    <row r="47089" spans="7:7">
      <c r="G47089" s="14"/>
    </row>
    <row r="47090" spans="7:7">
      <c r="G47090" s="14"/>
    </row>
    <row r="47091" spans="7:7">
      <c r="G47091" s="14"/>
    </row>
    <row r="47092" spans="7:7">
      <c r="G47092" s="14"/>
    </row>
    <row r="47093" spans="7:7">
      <c r="G47093" s="14"/>
    </row>
    <row r="47094" spans="7:7">
      <c r="G47094" s="14"/>
    </row>
    <row r="47095" spans="7:7">
      <c r="G47095" s="14"/>
    </row>
    <row r="47096" spans="7:7">
      <c r="G47096" s="14"/>
    </row>
    <row r="47097" spans="7:7">
      <c r="G47097" s="14"/>
    </row>
    <row r="47098" spans="7:7">
      <c r="G47098" s="14"/>
    </row>
    <row r="47099" spans="7:7">
      <c r="G47099" s="14"/>
    </row>
    <row r="47100" spans="7:7">
      <c r="G47100" s="14"/>
    </row>
    <row r="47101" spans="7:7">
      <c r="G47101" s="14"/>
    </row>
    <row r="47102" spans="7:7">
      <c r="G47102" s="14"/>
    </row>
    <row r="47103" spans="7:7">
      <c r="G47103" s="14"/>
    </row>
    <row r="47104" spans="7:7">
      <c r="G47104" s="14"/>
    </row>
    <row r="47105" spans="7:7">
      <c r="G47105" s="14"/>
    </row>
    <row r="47106" spans="7:7">
      <c r="G47106" s="14"/>
    </row>
    <row r="47107" spans="7:7">
      <c r="G47107" s="14"/>
    </row>
    <row r="47108" spans="7:7">
      <c r="G47108" s="14"/>
    </row>
    <row r="47109" spans="7:7">
      <c r="G47109" s="14"/>
    </row>
    <row r="47110" spans="7:7">
      <c r="G47110" s="14"/>
    </row>
    <row r="47111" spans="7:7">
      <c r="G47111" s="14"/>
    </row>
    <row r="47112" spans="7:7">
      <c r="G47112" s="14"/>
    </row>
    <row r="47113" spans="7:7">
      <c r="G47113" s="14"/>
    </row>
    <row r="47114" spans="7:7">
      <c r="G47114" s="14"/>
    </row>
    <row r="47115" spans="7:7">
      <c r="G47115" s="14"/>
    </row>
    <row r="47116" spans="7:7">
      <c r="G47116" s="14"/>
    </row>
    <row r="47117" spans="7:7">
      <c r="G47117" s="14"/>
    </row>
    <row r="47118" spans="7:7">
      <c r="G47118" s="14"/>
    </row>
    <row r="47119" spans="7:7">
      <c r="G47119" s="14"/>
    </row>
    <row r="47120" spans="7:7">
      <c r="G47120" s="14"/>
    </row>
    <row r="47121" spans="7:7">
      <c r="G47121" s="14"/>
    </row>
    <row r="47122" spans="7:7">
      <c r="G47122" s="14"/>
    </row>
    <row r="47123" spans="7:7">
      <c r="G47123" s="14"/>
    </row>
    <row r="47124" spans="7:7">
      <c r="G47124" s="14"/>
    </row>
    <row r="47125" spans="7:7">
      <c r="G47125" s="14"/>
    </row>
    <row r="47126" spans="7:7">
      <c r="G47126" s="14"/>
    </row>
    <row r="47127" spans="7:7">
      <c r="G47127" s="14"/>
    </row>
    <row r="47128" spans="7:7">
      <c r="G47128" s="14"/>
    </row>
    <row r="47129" spans="7:7">
      <c r="G47129" s="14"/>
    </row>
    <row r="47130" spans="7:7">
      <c r="G47130" s="14"/>
    </row>
    <row r="47131" spans="7:7">
      <c r="G47131" s="14"/>
    </row>
    <row r="47132" spans="7:7">
      <c r="G47132" s="14"/>
    </row>
    <row r="47133" spans="7:7">
      <c r="G47133" s="14"/>
    </row>
    <row r="47134" spans="7:7">
      <c r="G47134" s="14"/>
    </row>
    <row r="47135" spans="7:7">
      <c r="G47135" s="14"/>
    </row>
    <row r="47136" spans="7:7">
      <c r="G47136" s="14"/>
    </row>
    <row r="47137" spans="7:7">
      <c r="G47137" s="14"/>
    </row>
    <row r="47138" spans="7:7">
      <c r="G47138" s="14"/>
    </row>
    <row r="47139" spans="7:7">
      <c r="G47139" s="14"/>
    </row>
    <row r="47140" spans="7:7">
      <c r="G47140" s="14"/>
    </row>
    <row r="47141" spans="7:7">
      <c r="G47141" s="14"/>
    </row>
    <row r="47142" spans="7:7">
      <c r="G47142" s="14"/>
    </row>
    <row r="47143" spans="7:7">
      <c r="G47143" s="14"/>
    </row>
    <row r="47144" spans="7:7">
      <c r="G47144" s="14"/>
    </row>
    <row r="47145" spans="7:7">
      <c r="G47145" s="14"/>
    </row>
    <row r="47146" spans="7:7">
      <c r="G47146" s="14"/>
    </row>
    <row r="47147" spans="7:7">
      <c r="G47147" s="14"/>
    </row>
    <row r="47148" spans="7:7">
      <c r="G47148" s="14"/>
    </row>
    <row r="47149" spans="7:7">
      <c r="G47149" s="14"/>
    </row>
    <row r="47150" spans="7:7">
      <c r="G47150" s="14"/>
    </row>
    <row r="47151" spans="7:7">
      <c r="G47151" s="14"/>
    </row>
    <row r="47152" spans="7:7">
      <c r="G47152" s="14"/>
    </row>
    <row r="47153" spans="7:7">
      <c r="G47153" s="14"/>
    </row>
    <row r="47154" spans="7:7">
      <c r="G47154" s="14"/>
    </row>
    <row r="47155" spans="7:7">
      <c r="G47155" s="14"/>
    </row>
    <row r="47156" spans="7:7">
      <c r="G47156" s="14"/>
    </row>
    <row r="47157" spans="7:7">
      <c r="G47157" s="14"/>
    </row>
    <row r="47158" spans="7:7">
      <c r="G47158" s="14"/>
    </row>
    <row r="47159" spans="7:7">
      <c r="G47159" s="14"/>
    </row>
    <row r="47160" spans="7:7">
      <c r="G47160" s="14"/>
    </row>
    <row r="47161" spans="7:7">
      <c r="G47161" s="14"/>
    </row>
    <row r="47162" spans="7:7">
      <c r="G47162" s="14"/>
    </row>
    <row r="47163" spans="7:7">
      <c r="G47163" s="14"/>
    </row>
    <row r="47164" spans="7:7">
      <c r="G47164" s="14"/>
    </row>
    <row r="47165" spans="7:7">
      <c r="G47165" s="14"/>
    </row>
    <row r="47166" spans="7:7">
      <c r="G47166" s="14"/>
    </row>
    <row r="47167" spans="7:7">
      <c r="G47167" s="14"/>
    </row>
    <row r="47168" spans="7:7">
      <c r="G47168" s="14"/>
    </row>
    <row r="47169" spans="7:7">
      <c r="G47169" s="14"/>
    </row>
    <row r="47170" spans="7:7">
      <c r="G47170" s="14"/>
    </row>
    <row r="47171" spans="7:7">
      <c r="G47171" s="14"/>
    </row>
    <row r="47172" spans="7:7">
      <c r="G47172" s="14"/>
    </row>
    <row r="47173" spans="7:7">
      <c r="G47173" s="14"/>
    </row>
    <row r="47174" spans="7:7">
      <c r="G47174" s="14"/>
    </row>
    <row r="47175" spans="7:7">
      <c r="G47175" s="14"/>
    </row>
    <row r="47176" spans="7:7">
      <c r="G47176" s="14"/>
    </row>
    <row r="47177" spans="7:7">
      <c r="G47177" s="14"/>
    </row>
    <row r="47178" spans="7:7">
      <c r="G47178" s="14"/>
    </row>
    <row r="47179" spans="7:7">
      <c r="G47179" s="14"/>
    </row>
    <row r="47180" spans="7:7">
      <c r="G47180" s="14"/>
    </row>
    <row r="47181" spans="7:7">
      <c r="G47181" s="14"/>
    </row>
    <row r="47182" spans="7:7">
      <c r="G47182" s="14"/>
    </row>
    <row r="47183" spans="7:7">
      <c r="G47183" s="14"/>
    </row>
    <row r="47184" spans="7:7">
      <c r="G47184" s="14"/>
    </row>
    <row r="47185" spans="7:7">
      <c r="G47185" s="14"/>
    </row>
    <row r="47186" spans="7:7">
      <c r="G47186" s="14"/>
    </row>
    <row r="47187" spans="7:7">
      <c r="G47187" s="14"/>
    </row>
    <row r="47188" spans="7:7">
      <c r="G47188" s="14"/>
    </row>
    <row r="47189" spans="7:7">
      <c r="G47189" s="14"/>
    </row>
    <row r="47190" spans="7:7">
      <c r="G47190" s="14"/>
    </row>
    <row r="47191" spans="7:7">
      <c r="G47191" s="14"/>
    </row>
    <row r="47192" spans="7:7">
      <c r="G47192" s="14"/>
    </row>
    <row r="47193" spans="7:7">
      <c r="G47193" s="14"/>
    </row>
    <row r="47194" spans="7:7">
      <c r="G47194" s="14"/>
    </row>
    <row r="47195" spans="7:7">
      <c r="G47195" s="14"/>
    </row>
    <row r="47196" spans="7:7">
      <c r="G47196" s="14"/>
    </row>
    <row r="47197" spans="7:7">
      <c r="G47197" s="14"/>
    </row>
    <row r="47198" spans="7:7">
      <c r="G47198" s="14"/>
    </row>
    <row r="47199" spans="7:7">
      <c r="G47199" s="14"/>
    </row>
    <row r="47200" spans="7:7">
      <c r="G47200" s="14"/>
    </row>
    <row r="47201" spans="7:7">
      <c r="G47201" s="14"/>
    </row>
    <row r="47202" spans="7:7">
      <c r="G47202" s="14"/>
    </row>
    <row r="47203" spans="7:7">
      <c r="G47203" s="14"/>
    </row>
    <row r="47204" spans="7:7">
      <c r="G47204" s="14"/>
    </row>
    <row r="47205" spans="7:7">
      <c r="G47205" s="14"/>
    </row>
    <row r="47206" spans="7:7">
      <c r="G47206" s="14"/>
    </row>
    <row r="47207" spans="7:7">
      <c r="G47207" s="14"/>
    </row>
    <row r="47208" spans="7:7">
      <c r="G47208" s="14"/>
    </row>
    <row r="47209" spans="7:7">
      <c r="G47209" s="14"/>
    </row>
    <row r="47210" spans="7:7">
      <c r="G47210" s="14"/>
    </row>
    <row r="47211" spans="7:7">
      <c r="G47211" s="14"/>
    </row>
    <row r="47212" spans="7:7">
      <c r="G47212" s="14"/>
    </row>
    <row r="47213" spans="7:7">
      <c r="G47213" s="14"/>
    </row>
    <row r="47214" spans="7:7">
      <c r="G47214" s="14"/>
    </row>
    <row r="47215" spans="7:7">
      <c r="G47215" s="14"/>
    </row>
    <row r="47216" spans="7:7">
      <c r="G47216" s="14"/>
    </row>
    <row r="47217" spans="7:7">
      <c r="G47217" s="14"/>
    </row>
    <row r="47218" spans="7:7">
      <c r="G47218" s="14"/>
    </row>
    <row r="47219" spans="7:7">
      <c r="G47219" s="14"/>
    </row>
    <row r="47220" spans="7:7">
      <c r="G47220" s="14"/>
    </row>
    <row r="47221" spans="7:7">
      <c r="G47221" s="14"/>
    </row>
    <row r="47222" spans="7:7">
      <c r="G47222" s="14"/>
    </row>
    <row r="47223" spans="7:7">
      <c r="G47223" s="14"/>
    </row>
    <row r="47224" spans="7:7">
      <c r="G47224" s="14"/>
    </row>
    <row r="47225" spans="7:7">
      <c r="G47225" s="14"/>
    </row>
    <row r="47226" spans="7:7">
      <c r="G47226" s="14"/>
    </row>
    <row r="47227" spans="7:7">
      <c r="G47227" s="14"/>
    </row>
    <row r="47228" spans="7:7">
      <c r="G47228" s="14"/>
    </row>
    <row r="47229" spans="7:7">
      <c r="G47229" s="14"/>
    </row>
    <row r="47230" spans="7:7">
      <c r="G47230" s="14"/>
    </row>
    <row r="47231" spans="7:7">
      <c r="G47231" s="14"/>
    </row>
    <row r="47232" spans="7:7">
      <c r="G47232" s="14"/>
    </row>
    <row r="47233" spans="7:7">
      <c r="G47233" s="14"/>
    </row>
    <row r="47234" spans="7:7">
      <c r="G47234" s="14"/>
    </row>
    <row r="47235" spans="7:7">
      <c r="G47235" s="14"/>
    </row>
    <row r="47236" spans="7:7">
      <c r="G47236" s="14"/>
    </row>
    <row r="47237" spans="7:7">
      <c r="G47237" s="14"/>
    </row>
    <row r="47238" spans="7:7">
      <c r="G47238" s="14"/>
    </row>
    <row r="47239" spans="7:7">
      <c r="G47239" s="14"/>
    </row>
    <row r="47240" spans="7:7">
      <c r="G47240" s="14"/>
    </row>
    <row r="47241" spans="7:7">
      <c r="G47241" s="14"/>
    </row>
    <row r="47242" spans="7:7">
      <c r="G47242" s="14"/>
    </row>
    <row r="47243" spans="7:7">
      <c r="G47243" s="14"/>
    </row>
    <row r="47244" spans="7:7">
      <c r="G47244" s="14"/>
    </row>
    <row r="47245" spans="7:7">
      <c r="G47245" s="14"/>
    </row>
    <row r="47246" spans="7:7">
      <c r="G47246" s="14"/>
    </row>
    <row r="47247" spans="7:7">
      <c r="G47247" s="14"/>
    </row>
    <row r="47248" spans="7:7">
      <c r="G47248" s="14"/>
    </row>
    <row r="47249" spans="7:7">
      <c r="G47249" s="14"/>
    </row>
    <row r="47250" spans="7:7">
      <c r="G47250" s="14"/>
    </row>
    <row r="47251" spans="7:7">
      <c r="G47251" s="14"/>
    </row>
    <row r="47252" spans="7:7">
      <c r="G47252" s="14"/>
    </row>
    <row r="47253" spans="7:7">
      <c r="G47253" s="14"/>
    </row>
    <row r="47254" spans="7:7">
      <c r="G47254" s="14"/>
    </row>
    <row r="47255" spans="7:7">
      <c r="G47255" s="14"/>
    </row>
    <row r="47256" spans="7:7">
      <c r="G47256" s="14"/>
    </row>
    <row r="47257" spans="7:7">
      <c r="G47257" s="14"/>
    </row>
    <row r="47258" spans="7:7">
      <c r="G47258" s="14"/>
    </row>
    <row r="47259" spans="7:7">
      <c r="G47259" s="14"/>
    </row>
    <row r="47260" spans="7:7">
      <c r="G47260" s="14"/>
    </row>
    <row r="47261" spans="7:7">
      <c r="G47261" s="14"/>
    </row>
    <row r="47262" spans="7:7">
      <c r="G47262" s="14"/>
    </row>
    <row r="47263" spans="7:7">
      <c r="G47263" s="14"/>
    </row>
    <row r="47264" spans="7:7">
      <c r="G47264" s="14"/>
    </row>
    <row r="47265" spans="7:7">
      <c r="G47265" s="14"/>
    </row>
    <row r="47266" spans="7:7">
      <c r="G47266" s="14"/>
    </row>
    <row r="47267" spans="7:7">
      <c r="G47267" s="14"/>
    </row>
    <row r="47268" spans="7:7">
      <c r="G47268" s="14"/>
    </row>
    <row r="47269" spans="7:7">
      <c r="G47269" s="14"/>
    </row>
    <row r="47270" spans="7:7">
      <c r="G47270" s="14"/>
    </row>
    <row r="47271" spans="7:7">
      <c r="G47271" s="14"/>
    </row>
    <row r="47272" spans="7:7">
      <c r="G47272" s="14"/>
    </row>
    <row r="47273" spans="7:7">
      <c r="G47273" s="14"/>
    </row>
    <row r="47274" spans="7:7">
      <c r="G47274" s="14"/>
    </row>
    <row r="47275" spans="7:7">
      <c r="G47275" s="14"/>
    </row>
    <row r="47276" spans="7:7">
      <c r="G47276" s="14"/>
    </row>
    <row r="47277" spans="7:7">
      <c r="G47277" s="14"/>
    </row>
    <row r="47278" spans="7:7">
      <c r="G47278" s="14"/>
    </row>
    <row r="47279" spans="7:7">
      <c r="G47279" s="14"/>
    </row>
    <row r="47280" spans="7:7">
      <c r="G47280" s="14"/>
    </row>
    <row r="47281" spans="7:7">
      <c r="G47281" s="14"/>
    </row>
    <row r="47282" spans="7:7">
      <c r="G47282" s="14"/>
    </row>
    <row r="47283" spans="7:7">
      <c r="G47283" s="14"/>
    </row>
    <row r="47284" spans="7:7">
      <c r="G47284" s="14"/>
    </row>
    <row r="47285" spans="7:7">
      <c r="G47285" s="14"/>
    </row>
    <row r="47286" spans="7:7">
      <c r="G47286" s="14"/>
    </row>
    <row r="47287" spans="7:7">
      <c r="G47287" s="14"/>
    </row>
    <row r="47288" spans="7:7">
      <c r="G47288" s="14"/>
    </row>
    <row r="47289" spans="7:7">
      <c r="G47289" s="14"/>
    </row>
    <row r="47290" spans="7:7">
      <c r="G47290" s="14"/>
    </row>
    <row r="47291" spans="7:7">
      <c r="G47291" s="14"/>
    </row>
    <row r="47292" spans="7:7">
      <c r="G47292" s="14"/>
    </row>
    <row r="47293" spans="7:7">
      <c r="G47293" s="14"/>
    </row>
    <row r="47294" spans="7:7">
      <c r="G47294" s="14"/>
    </row>
    <row r="47295" spans="7:7">
      <c r="G47295" s="14"/>
    </row>
    <row r="47296" spans="7:7">
      <c r="G47296" s="14"/>
    </row>
    <row r="47297" spans="7:7">
      <c r="G47297" s="14"/>
    </row>
    <row r="47298" spans="7:7">
      <c r="G47298" s="14"/>
    </row>
    <row r="47299" spans="7:7">
      <c r="G47299" s="14"/>
    </row>
    <row r="47300" spans="7:7">
      <c r="G47300" s="14"/>
    </row>
    <row r="47301" spans="7:7">
      <c r="G47301" s="14"/>
    </row>
    <row r="47302" spans="7:7">
      <c r="G47302" s="14"/>
    </row>
    <row r="47303" spans="7:7">
      <c r="G47303" s="14"/>
    </row>
    <row r="47304" spans="7:7">
      <c r="G47304" s="14"/>
    </row>
    <row r="47305" spans="7:7">
      <c r="G47305" s="14"/>
    </row>
    <row r="47306" spans="7:7">
      <c r="G47306" s="14"/>
    </row>
    <row r="47307" spans="7:7">
      <c r="G47307" s="14"/>
    </row>
    <row r="47308" spans="7:7">
      <c r="G47308" s="14"/>
    </row>
    <row r="47309" spans="7:7">
      <c r="G47309" s="14"/>
    </row>
    <row r="47310" spans="7:7">
      <c r="G47310" s="14"/>
    </row>
    <row r="47311" spans="7:7">
      <c r="G47311" s="14"/>
    </row>
    <row r="47312" spans="7:7">
      <c r="G47312" s="14"/>
    </row>
    <row r="47313" spans="7:7">
      <c r="G47313" s="14"/>
    </row>
    <row r="47314" spans="7:7">
      <c r="G47314" s="14"/>
    </row>
    <row r="47315" spans="7:7">
      <c r="G47315" s="14"/>
    </row>
    <row r="47316" spans="7:7">
      <c r="G47316" s="14"/>
    </row>
    <row r="47317" spans="7:7">
      <c r="G47317" s="14"/>
    </row>
    <row r="47318" spans="7:7">
      <c r="G47318" s="14"/>
    </row>
    <row r="47319" spans="7:7">
      <c r="G47319" s="14"/>
    </row>
    <row r="47320" spans="7:7">
      <c r="G47320" s="14"/>
    </row>
    <row r="47321" spans="7:7">
      <c r="G47321" s="14"/>
    </row>
    <row r="47322" spans="7:7">
      <c r="G47322" s="14"/>
    </row>
    <row r="47323" spans="7:7">
      <c r="G47323" s="14"/>
    </row>
    <row r="47324" spans="7:7">
      <c r="G47324" s="14"/>
    </row>
    <row r="47325" spans="7:7">
      <c r="G47325" s="14"/>
    </row>
    <row r="47326" spans="7:7">
      <c r="G47326" s="14"/>
    </row>
    <row r="47327" spans="7:7">
      <c r="G47327" s="14"/>
    </row>
    <row r="47328" spans="7:7">
      <c r="G47328" s="14"/>
    </row>
    <row r="47329" spans="7:7">
      <c r="G47329" s="14"/>
    </row>
    <row r="47330" spans="7:7">
      <c r="G47330" s="14"/>
    </row>
    <row r="47331" spans="7:7">
      <c r="G47331" s="14"/>
    </row>
    <row r="47332" spans="7:7">
      <c r="G47332" s="14"/>
    </row>
    <row r="47333" spans="7:7">
      <c r="G47333" s="14"/>
    </row>
    <row r="47334" spans="7:7">
      <c r="G47334" s="14"/>
    </row>
    <row r="47335" spans="7:7">
      <c r="G47335" s="14"/>
    </row>
    <row r="47336" spans="7:7">
      <c r="G47336" s="14"/>
    </row>
    <row r="47337" spans="7:7">
      <c r="G47337" s="14"/>
    </row>
    <row r="47338" spans="7:7">
      <c r="G47338" s="14"/>
    </row>
    <row r="47339" spans="7:7">
      <c r="G47339" s="14"/>
    </row>
    <row r="47340" spans="7:7">
      <c r="G47340" s="14"/>
    </row>
    <row r="47341" spans="7:7">
      <c r="G47341" s="14"/>
    </row>
    <row r="47342" spans="7:7">
      <c r="G47342" s="14"/>
    </row>
    <row r="47343" spans="7:7">
      <c r="G47343" s="14"/>
    </row>
    <row r="47344" spans="7:7">
      <c r="G47344" s="14"/>
    </row>
    <row r="47345" spans="7:7">
      <c r="G47345" s="14"/>
    </row>
    <row r="47346" spans="7:7">
      <c r="G47346" s="14"/>
    </row>
    <row r="47347" spans="7:7">
      <c r="G47347" s="14"/>
    </row>
    <row r="47348" spans="7:7">
      <c r="G47348" s="14"/>
    </row>
    <row r="47349" spans="7:7">
      <c r="G47349" s="14"/>
    </row>
    <row r="47350" spans="7:7">
      <c r="G47350" s="14"/>
    </row>
    <row r="47351" spans="7:7">
      <c r="G47351" s="14"/>
    </row>
    <row r="47352" spans="7:7">
      <c r="G47352" s="14"/>
    </row>
    <row r="47353" spans="7:7">
      <c r="G47353" s="14"/>
    </row>
    <row r="47354" spans="7:7">
      <c r="G47354" s="14"/>
    </row>
    <row r="47355" spans="7:7">
      <c r="G47355" s="14"/>
    </row>
    <row r="47356" spans="7:7">
      <c r="G47356" s="14"/>
    </row>
    <row r="47357" spans="7:7">
      <c r="G47357" s="14"/>
    </row>
    <row r="47358" spans="7:7">
      <c r="G47358" s="14"/>
    </row>
    <row r="47359" spans="7:7">
      <c r="G47359" s="14"/>
    </row>
    <row r="47360" spans="7:7">
      <c r="G47360" s="14"/>
    </row>
    <row r="47361" spans="7:7">
      <c r="G47361" s="14"/>
    </row>
    <row r="47362" spans="7:7">
      <c r="G47362" s="14"/>
    </row>
    <row r="47363" spans="7:7">
      <c r="G47363" s="14"/>
    </row>
    <row r="47364" spans="7:7">
      <c r="G47364" s="14"/>
    </row>
    <row r="47365" spans="7:7">
      <c r="G47365" s="14"/>
    </row>
    <row r="47366" spans="7:7">
      <c r="G47366" s="14"/>
    </row>
    <row r="47367" spans="7:7">
      <c r="G47367" s="14"/>
    </row>
    <row r="47368" spans="7:7">
      <c r="G47368" s="14"/>
    </row>
    <row r="47369" spans="7:7">
      <c r="G47369" s="14"/>
    </row>
    <row r="47370" spans="7:7">
      <c r="G47370" s="14"/>
    </row>
    <row r="47371" spans="7:7">
      <c r="G47371" s="14"/>
    </row>
    <row r="47372" spans="7:7">
      <c r="G47372" s="14"/>
    </row>
    <row r="47373" spans="7:7">
      <c r="G47373" s="14"/>
    </row>
    <row r="47374" spans="7:7">
      <c r="G47374" s="14"/>
    </row>
    <row r="47375" spans="7:7">
      <c r="G47375" s="14"/>
    </row>
    <row r="47376" spans="7:7">
      <c r="G47376" s="14"/>
    </row>
    <row r="47377" spans="7:7">
      <c r="G47377" s="14"/>
    </row>
    <row r="47378" spans="7:7">
      <c r="G47378" s="14"/>
    </row>
    <row r="47379" spans="7:7">
      <c r="G47379" s="14"/>
    </row>
    <row r="47380" spans="7:7">
      <c r="G47380" s="14"/>
    </row>
    <row r="47381" spans="7:7">
      <c r="G47381" s="14"/>
    </row>
    <row r="47382" spans="7:7">
      <c r="G47382" s="14"/>
    </row>
    <row r="47383" spans="7:7">
      <c r="G47383" s="14"/>
    </row>
    <row r="47384" spans="7:7">
      <c r="G47384" s="14"/>
    </row>
    <row r="47385" spans="7:7">
      <c r="G47385" s="14"/>
    </row>
    <row r="47386" spans="7:7">
      <c r="G47386" s="14"/>
    </row>
    <row r="47387" spans="7:7">
      <c r="G47387" s="14"/>
    </row>
    <row r="47388" spans="7:7">
      <c r="G47388" s="14"/>
    </row>
    <row r="47389" spans="7:7">
      <c r="G47389" s="14"/>
    </row>
    <row r="47390" spans="7:7">
      <c r="G47390" s="14"/>
    </row>
    <row r="47391" spans="7:7">
      <c r="G47391" s="14"/>
    </row>
    <row r="47392" spans="7:7">
      <c r="G47392" s="14"/>
    </row>
    <row r="47393" spans="7:7">
      <c r="G47393" s="14"/>
    </row>
    <row r="47394" spans="7:7">
      <c r="G47394" s="14"/>
    </row>
    <row r="47395" spans="7:7">
      <c r="G47395" s="14"/>
    </row>
    <row r="47396" spans="7:7">
      <c r="G47396" s="14"/>
    </row>
    <row r="47397" spans="7:7">
      <c r="G47397" s="14"/>
    </row>
    <row r="47398" spans="7:7">
      <c r="G47398" s="14"/>
    </row>
    <row r="47399" spans="7:7">
      <c r="G47399" s="14"/>
    </row>
    <row r="47400" spans="7:7">
      <c r="G47400" s="14"/>
    </row>
    <row r="47401" spans="7:7">
      <c r="G47401" s="14"/>
    </row>
    <row r="47402" spans="7:7">
      <c r="G47402" s="14"/>
    </row>
    <row r="47403" spans="7:7">
      <c r="G47403" s="14"/>
    </row>
    <row r="47404" spans="7:7">
      <c r="G47404" s="14"/>
    </row>
    <row r="47405" spans="7:7">
      <c r="G47405" s="14"/>
    </row>
    <row r="47406" spans="7:7">
      <c r="G47406" s="14"/>
    </row>
    <row r="47407" spans="7:7">
      <c r="G47407" s="14"/>
    </row>
    <row r="47408" spans="7:7">
      <c r="G47408" s="14"/>
    </row>
    <row r="47409" spans="7:7">
      <c r="G47409" s="14"/>
    </row>
    <row r="47410" spans="7:7">
      <c r="G47410" s="14"/>
    </row>
    <row r="47411" spans="7:7">
      <c r="G47411" s="14"/>
    </row>
    <row r="47412" spans="7:7">
      <c r="G47412" s="14"/>
    </row>
    <row r="47413" spans="7:7">
      <c r="G47413" s="14"/>
    </row>
    <row r="47414" spans="7:7">
      <c r="G47414" s="14"/>
    </row>
    <row r="47415" spans="7:7">
      <c r="G47415" s="14"/>
    </row>
    <row r="47416" spans="7:7">
      <c r="G47416" s="14"/>
    </row>
    <row r="47417" spans="7:7">
      <c r="G47417" s="14"/>
    </row>
    <row r="47418" spans="7:7">
      <c r="G47418" s="14"/>
    </row>
    <row r="47419" spans="7:7">
      <c r="G47419" s="14"/>
    </row>
    <row r="47420" spans="7:7">
      <c r="G47420" s="14"/>
    </row>
    <row r="47421" spans="7:7">
      <c r="G47421" s="14"/>
    </row>
    <row r="47422" spans="7:7">
      <c r="G47422" s="14"/>
    </row>
    <row r="47423" spans="7:7">
      <c r="G47423" s="14"/>
    </row>
    <row r="47424" spans="7:7">
      <c r="G47424" s="14"/>
    </row>
    <row r="47425" spans="7:7">
      <c r="G47425" s="14"/>
    </row>
    <row r="47426" spans="7:7">
      <c r="G47426" s="14"/>
    </row>
    <row r="47427" spans="7:7">
      <c r="G47427" s="14"/>
    </row>
    <row r="47428" spans="7:7">
      <c r="G47428" s="14"/>
    </row>
    <row r="47429" spans="7:7">
      <c r="G47429" s="14"/>
    </row>
    <row r="47430" spans="7:7">
      <c r="G47430" s="14"/>
    </row>
    <row r="47431" spans="7:7">
      <c r="G47431" s="14"/>
    </row>
    <row r="47432" spans="7:7">
      <c r="G47432" s="14"/>
    </row>
    <row r="47433" spans="7:7">
      <c r="G47433" s="14"/>
    </row>
    <row r="47434" spans="7:7">
      <c r="G47434" s="14"/>
    </row>
    <row r="47435" spans="7:7">
      <c r="G47435" s="14"/>
    </row>
    <row r="47436" spans="7:7">
      <c r="G47436" s="14"/>
    </row>
    <row r="47437" spans="7:7">
      <c r="G47437" s="14"/>
    </row>
    <row r="47438" spans="7:7">
      <c r="G47438" s="14"/>
    </row>
    <row r="47439" spans="7:7">
      <c r="G47439" s="14"/>
    </row>
    <row r="47440" spans="7:7">
      <c r="G47440" s="14"/>
    </row>
    <row r="47441" spans="7:7">
      <c r="G47441" s="14"/>
    </row>
    <row r="47442" spans="7:7">
      <c r="G47442" s="14"/>
    </row>
    <row r="47443" spans="7:7">
      <c r="G47443" s="14"/>
    </row>
    <row r="47444" spans="7:7">
      <c r="G47444" s="14"/>
    </row>
    <row r="47445" spans="7:7">
      <c r="G47445" s="14"/>
    </row>
    <row r="47446" spans="7:7">
      <c r="G47446" s="14"/>
    </row>
    <row r="47447" spans="7:7">
      <c r="G47447" s="14"/>
    </row>
    <row r="47448" spans="7:7">
      <c r="G47448" s="14"/>
    </row>
    <row r="47449" spans="7:7">
      <c r="G47449" s="14"/>
    </row>
    <row r="47450" spans="7:7">
      <c r="G47450" s="14"/>
    </row>
    <row r="47451" spans="7:7">
      <c r="G47451" s="14"/>
    </row>
    <row r="47452" spans="7:7">
      <c r="G47452" s="14"/>
    </row>
    <row r="47453" spans="7:7">
      <c r="G47453" s="14"/>
    </row>
    <row r="47454" spans="7:7">
      <c r="G47454" s="14"/>
    </row>
    <row r="47455" spans="7:7">
      <c r="G47455" s="14"/>
    </row>
    <row r="47456" spans="7:7">
      <c r="G47456" s="14"/>
    </row>
    <row r="47457" spans="7:7">
      <c r="G47457" s="14"/>
    </row>
    <row r="47458" spans="7:7">
      <c r="G47458" s="14"/>
    </row>
    <row r="47459" spans="7:7">
      <c r="G47459" s="14"/>
    </row>
    <row r="47460" spans="7:7">
      <c r="G47460" s="14"/>
    </row>
    <row r="47461" spans="7:7">
      <c r="G47461" s="14"/>
    </row>
    <row r="47462" spans="7:7">
      <c r="G47462" s="14"/>
    </row>
    <row r="47463" spans="7:7">
      <c r="G47463" s="14"/>
    </row>
    <row r="47464" spans="7:7">
      <c r="G47464" s="14"/>
    </row>
    <row r="47465" spans="7:7">
      <c r="G47465" s="14"/>
    </row>
    <row r="47466" spans="7:7">
      <c r="G47466" s="14"/>
    </row>
    <row r="47467" spans="7:7">
      <c r="G47467" s="14"/>
    </row>
    <row r="47468" spans="7:7">
      <c r="G47468" s="14"/>
    </row>
    <row r="47469" spans="7:7">
      <c r="G47469" s="14"/>
    </row>
    <row r="47470" spans="7:7">
      <c r="G47470" s="14"/>
    </row>
    <row r="47471" spans="7:7">
      <c r="G47471" s="14"/>
    </row>
    <row r="47472" spans="7:7">
      <c r="G47472" s="14"/>
    </row>
    <row r="47473" spans="7:7">
      <c r="G47473" s="14"/>
    </row>
    <row r="47474" spans="7:7">
      <c r="G47474" s="14"/>
    </row>
    <row r="47475" spans="7:7">
      <c r="G47475" s="14"/>
    </row>
    <row r="47476" spans="7:7">
      <c r="G47476" s="14"/>
    </row>
    <row r="47477" spans="7:7">
      <c r="G47477" s="14"/>
    </row>
    <row r="47478" spans="7:7">
      <c r="G47478" s="14"/>
    </row>
    <row r="47479" spans="7:7">
      <c r="G47479" s="14"/>
    </row>
    <row r="47480" spans="7:7">
      <c r="G47480" s="14"/>
    </row>
    <row r="47481" spans="7:7">
      <c r="G47481" s="14"/>
    </row>
    <row r="47482" spans="7:7">
      <c r="G47482" s="14"/>
    </row>
    <row r="47483" spans="7:7">
      <c r="G47483" s="14"/>
    </row>
    <row r="47484" spans="7:7">
      <c r="G47484" s="14"/>
    </row>
    <row r="47485" spans="7:7">
      <c r="G47485" s="14"/>
    </row>
    <row r="47486" spans="7:7">
      <c r="G47486" s="14"/>
    </row>
    <row r="47487" spans="7:7">
      <c r="G47487" s="14"/>
    </row>
    <row r="47488" spans="7:7">
      <c r="G47488" s="14"/>
    </row>
    <row r="47489" spans="7:7">
      <c r="G47489" s="14"/>
    </row>
    <row r="47490" spans="7:7">
      <c r="G47490" s="14"/>
    </row>
    <row r="47491" spans="7:7">
      <c r="G47491" s="14"/>
    </row>
    <row r="47492" spans="7:7">
      <c r="G47492" s="14"/>
    </row>
    <row r="47493" spans="7:7">
      <c r="G47493" s="14"/>
    </row>
    <row r="47494" spans="7:7">
      <c r="G47494" s="14"/>
    </row>
    <row r="47495" spans="7:7">
      <c r="G47495" s="14"/>
    </row>
    <row r="47496" spans="7:7">
      <c r="G47496" s="14"/>
    </row>
    <row r="47497" spans="7:7">
      <c r="G47497" s="14"/>
    </row>
    <row r="47498" spans="7:7">
      <c r="G47498" s="14"/>
    </row>
    <row r="47499" spans="7:7">
      <c r="G47499" s="14"/>
    </row>
    <row r="47500" spans="7:7">
      <c r="G47500" s="14"/>
    </row>
    <row r="47501" spans="7:7">
      <c r="G47501" s="14"/>
    </row>
    <row r="47502" spans="7:7">
      <c r="G47502" s="14"/>
    </row>
    <row r="47503" spans="7:7">
      <c r="G47503" s="14"/>
    </row>
    <row r="47504" spans="7:7">
      <c r="G47504" s="14"/>
    </row>
    <row r="47505" spans="7:7">
      <c r="G47505" s="14"/>
    </row>
    <row r="47506" spans="7:7">
      <c r="G47506" s="14"/>
    </row>
    <row r="47507" spans="7:7">
      <c r="G47507" s="14"/>
    </row>
    <row r="47508" spans="7:7">
      <c r="G47508" s="14"/>
    </row>
    <row r="47509" spans="7:7">
      <c r="G47509" s="14"/>
    </row>
    <row r="47510" spans="7:7">
      <c r="G47510" s="14"/>
    </row>
    <row r="47511" spans="7:7">
      <c r="G47511" s="14"/>
    </row>
    <row r="47512" spans="7:7">
      <c r="G47512" s="14"/>
    </row>
    <row r="47513" spans="7:7">
      <c r="G47513" s="14"/>
    </row>
    <row r="47514" spans="7:7">
      <c r="G47514" s="14"/>
    </row>
    <row r="47515" spans="7:7">
      <c r="G47515" s="14"/>
    </row>
    <row r="47516" spans="7:7">
      <c r="G47516" s="14"/>
    </row>
    <row r="47517" spans="7:7">
      <c r="G47517" s="14"/>
    </row>
    <row r="47518" spans="7:7">
      <c r="G47518" s="14"/>
    </row>
    <row r="47519" spans="7:7">
      <c r="G47519" s="14"/>
    </row>
    <row r="47520" spans="7:7">
      <c r="G47520" s="14"/>
    </row>
    <row r="47521" spans="7:7">
      <c r="G47521" s="14"/>
    </row>
    <row r="47522" spans="7:7">
      <c r="G47522" s="14"/>
    </row>
    <row r="47523" spans="7:7">
      <c r="G47523" s="14"/>
    </row>
    <row r="47524" spans="7:7">
      <c r="G47524" s="14"/>
    </row>
    <row r="47525" spans="7:7">
      <c r="G47525" s="14"/>
    </row>
    <row r="47526" spans="7:7">
      <c r="G47526" s="14"/>
    </row>
    <row r="47527" spans="7:7">
      <c r="G47527" s="14"/>
    </row>
    <row r="47528" spans="7:7">
      <c r="G47528" s="14"/>
    </row>
    <row r="47529" spans="7:7">
      <c r="G47529" s="14"/>
    </row>
    <row r="47530" spans="7:7">
      <c r="G47530" s="14"/>
    </row>
    <row r="47531" spans="7:7">
      <c r="G47531" s="14"/>
    </row>
    <row r="47532" spans="7:7">
      <c r="G47532" s="14"/>
    </row>
    <row r="47533" spans="7:7">
      <c r="G47533" s="14"/>
    </row>
    <row r="47534" spans="7:7">
      <c r="G47534" s="14"/>
    </row>
    <row r="47535" spans="7:7">
      <c r="G47535" s="14"/>
    </row>
    <row r="47536" spans="7:7">
      <c r="G47536" s="14"/>
    </row>
    <row r="47537" spans="7:7">
      <c r="G47537" s="14"/>
    </row>
    <row r="47538" spans="7:7">
      <c r="G47538" s="14"/>
    </row>
    <row r="47539" spans="7:7">
      <c r="G47539" s="14"/>
    </row>
    <row r="47540" spans="7:7">
      <c r="G47540" s="14"/>
    </row>
    <row r="47541" spans="7:7">
      <c r="G47541" s="14"/>
    </row>
    <row r="47542" spans="7:7">
      <c r="G47542" s="14"/>
    </row>
    <row r="47543" spans="7:7">
      <c r="G47543" s="14"/>
    </row>
    <row r="47544" spans="7:7">
      <c r="G47544" s="14"/>
    </row>
    <row r="47545" spans="7:7">
      <c r="G47545" s="14"/>
    </row>
    <row r="47546" spans="7:7">
      <c r="G47546" s="14"/>
    </row>
    <row r="47547" spans="7:7">
      <c r="G47547" s="14"/>
    </row>
    <row r="47548" spans="7:7">
      <c r="G47548" s="14"/>
    </row>
    <row r="47549" spans="7:7">
      <c r="G47549" s="14"/>
    </row>
    <row r="47550" spans="7:7">
      <c r="G47550" s="14"/>
    </row>
    <row r="47551" spans="7:7">
      <c r="G47551" s="14"/>
    </row>
    <row r="47552" spans="7:7">
      <c r="G47552" s="14"/>
    </row>
    <row r="47553" spans="7:7">
      <c r="G47553" s="14"/>
    </row>
    <row r="47554" spans="7:7">
      <c r="G47554" s="14"/>
    </row>
    <row r="47555" spans="7:7">
      <c r="G47555" s="14"/>
    </row>
    <row r="47556" spans="7:7">
      <c r="G47556" s="14"/>
    </row>
    <row r="47557" spans="7:7">
      <c r="G47557" s="14"/>
    </row>
    <row r="47558" spans="7:7">
      <c r="G47558" s="14"/>
    </row>
    <row r="47559" spans="7:7">
      <c r="G47559" s="14"/>
    </row>
    <row r="47560" spans="7:7">
      <c r="G47560" s="14"/>
    </row>
    <row r="47561" spans="7:7">
      <c r="G47561" s="14"/>
    </row>
    <row r="47562" spans="7:7">
      <c r="G47562" s="14"/>
    </row>
    <row r="47563" spans="7:7">
      <c r="G47563" s="14"/>
    </row>
    <row r="47564" spans="7:7">
      <c r="G47564" s="14"/>
    </row>
    <row r="47565" spans="7:7">
      <c r="G47565" s="14"/>
    </row>
    <row r="47566" spans="7:7">
      <c r="G47566" s="14"/>
    </row>
    <row r="47567" spans="7:7">
      <c r="G47567" s="14"/>
    </row>
    <row r="47568" spans="7:7">
      <c r="G47568" s="14"/>
    </row>
    <row r="47569" spans="7:7">
      <c r="G47569" s="14"/>
    </row>
    <row r="47570" spans="7:7">
      <c r="G47570" s="14"/>
    </row>
    <row r="47571" spans="7:7">
      <c r="G47571" s="14"/>
    </row>
    <row r="47572" spans="7:7">
      <c r="G47572" s="14"/>
    </row>
    <row r="47573" spans="7:7">
      <c r="G47573" s="14"/>
    </row>
    <row r="47574" spans="7:7">
      <c r="G47574" s="14"/>
    </row>
    <row r="47575" spans="7:7">
      <c r="G47575" s="14"/>
    </row>
    <row r="47576" spans="7:7">
      <c r="G47576" s="14"/>
    </row>
    <row r="47577" spans="7:7">
      <c r="G47577" s="14"/>
    </row>
    <row r="47578" spans="7:7">
      <c r="G47578" s="14"/>
    </row>
    <row r="47579" spans="7:7">
      <c r="G47579" s="14"/>
    </row>
    <row r="47580" spans="7:7">
      <c r="G47580" s="14"/>
    </row>
    <row r="47581" spans="7:7">
      <c r="G47581" s="14"/>
    </row>
    <row r="47582" spans="7:7">
      <c r="G47582" s="14"/>
    </row>
    <row r="47583" spans="7:7">
      <c r="G47583" s="14"/>
    </row>
    <row r="47584" spans="7:7">
      <c r="G47584" s="14"/>
    </row>
    <row r="47585" spans="7:7">
      <c r="G47585" s="14"/>
    </row>
    <row r="47586" spans="7:7">
      <c r="G47586" s="14"/>
    </row>
    <row r="47587" spans="7:7">
      <c r="G47587" s="14"/>
    </row>
    <row r="47588" spans="7:7">
      <c r="G47588" s="14"/>
    </row>
    <row r="47589" spans="7:7">
      <c r="G47589" s="14"/>
    </row>
    <row r="47590" spans="7:7">
      <c r="G47590" s="14"/>
    </row>
    <row r="47591" spans="7:7">
      <c r="G47591" s="14"/>
    </row>
    <row r="47592" spans="7:7">
      <c r="G47592" s="14"/>
    </row>
    <row r="47593" spans="7:7">
      <c r="G47593" s="14"/>
    </row>
    <row r="47594" spans="7:7">
      <c r="G47594" s="14"/>
    </row>
    <row r="47595" spans="7:7">
      <c r="G47595" s="14"/>
    </row>
    <row r="47596" spans="7:7">
      <c r="G47596" s="14"/>
    </row>
    <row r="47597" spans="7:7">
      <c r="G47597" s="14"/>
    </row>
    <row r="47598" spans="7:7">
      <c r="G47598" s="14"/>
    </row>
    <row r="47599" spans="7:7">
      <c r="G47599" s="14"/>
    </row>
    <row r="47600" spans="7:7">
      <c r="G47600" s="14"/>
    </row>
    <row r="47601" spans="7:7">
      <c r="G47601" s="14"/>
    </row>
    <row r="47602" spans="7:7">
      <c r="G47602" s="14"/>
    </row>
    <row r="47603" spans="7:7">
      <c r="G47603" s="14"/>
    </row>
    <row r="47604" spans="7:7">
      <c r="G47604" s="14"/>
    </row>
    <row r="47605" spans="7:7">
      <c r="G47605" s="14"/>
    </row>
    <row r="47606" spans="7:7">
      <c r="G47606" s="14"/>
    </row>
    <row r="47607" spans="7:7">
      <c r="G47607" s="14"/>
    </row>
    <row r="47608" spans="7:7">
      <c r="G47608" s="14"/>
    </row>
    <row r="47609" spans="7:7">
      <c r="G47609" s="14"/>
    </row>
    <row r="47610" spans="7:7">
      <c r="G47610" s="14"/>
    </row>
    <row r="47611" spans="7:7">
      <c r="G47611" s="14"/>
    </row>
    <row r="47612" spans="7:7">
      <c r="G47612" s="14"/>
    </row>
    <row r="47613" spans="7:7">
      <c r="G47613" s="14"/>
    </row>
    <row r="47614" spans="7:7">
      <c r="G47614" s="14"/>
    </row>
    <row r="47615" spans="7:7">
      <c r="G47615" s="14"/>
    </row>
    <row r="47616" spans="7:7">
      <c r="G47616" s="14"/>
    </row>
    <row r="47617" spans="7:7">
      <c r="G47617" s="14"/>
    </row>
    <row r="47618" spans="7:7">
      <c r="G47618" s="14"/>
    </row>
    <row r="47619" spans="7:7">
      <c r="G47619" s="14"/>
    </row>
    <row r="47620" spans="7:7">
      <c r="G47620" s="14"/>
    </row>
    <row r="47621" spans="7:7">
      <c r="G47621" s="14"/>
    </row>
    <row r="47622" spans="7:7">
      <c r="G47622" s="14"/>
    </row>
    <row r="47623" spans="7:7">
      <c r="G47623" s="14"/>
    </row>
    <row r="47624" spans="7:7">
      <c r="G47624" s="14"/>
    </row>
    <row r="47625" spans="7:7">
      <c r="G47625" s="14"/>
    </row>
    <row r="47626" spans="7:7">
      <c r="G47626" s="14"/>
    </row>
    <row r="47627" spans="7:7">
      <c r="G47627" s="14"/>
    </row>
    <row r="47628" spans="7:7">
      <c r="G47628" s="14"/>
    </row>
    <row r="47629" spans="7:7">
      <c r="G47629" s="14"/>
    </row>
    <row r="47630" spans="7:7">
      <c r="G47630" s="14"/>
    </row>
    <row r="47631" spans="7:7">
      <c r="G47631" s="14"/>
    </row>
    <row r="47632" spans="7:7">
      <c r="G47632" s="14"/>
    </row>
    <row r="47633" spans="7:7">
      <c r="G47633" s="14"/>
    </row>
    <row r="47634" spans="7:7">
      <c r="G47634" s="14"/>
    </row>
    <row r="47635" spans="7:7">
      <c r="G47635" s="14"/>
    </row>
    <row r="47636" spans="7:7">
      <c r="G47636" s="14"/>
    </row>
    <row r="47637" spans="7:7">
      <c r="G47637" s="14"/>
    </row>
    <row r="47638" spans="7:7">
      <c r="G47638" s="14"/>
    </row>
    <row r="47639" spans="7:7">
      <c r="G47639" s="14"/>
    </row>
    <row r="47640" spans="7:7">
      <c r="G47640" s="14"/>
    </row>
    <row r="47641" spans="7:7">
      <c r="G47641" s="14"/>
    </row>
    <row r="47642" spans="7:7">
      <c r="G47642" s="14"/>
    </row>
    <row r="47643" spans="7:7">
      <c r="G47643" s="14"/>
    </row>
    <row r="47644" spans="7:7">
      <c r="G47644" s="14"/>
    </row>
    <row r="47645" spans="7:7">
      <c r="G47645" s="14"/>
    </row>
    <row r="47646" spans="7:7">
      <c r="G47646" s="14"/>
    </row>
    <row r="47647" spans="7:7">
      <c r="G47647" s="14"/>
    </row>
    <row r="47648" spans="7:7">
      <c r="G47648" s="14"/>
    </row>
    <row r="47649" spans="7:7">
      <c r="G47649" s="14"/>
    </row>
    <row r="47650" spans="7:7">
      <c r="G47650" s="14"/>
    </row>
    <row r="47651" spans="7:7">
      <c r="G47651" s="14"/>
    </row>
    <row r="47652" spans="7:7">
      <c r="G47652" s="14"/>
    </row>
    <row r="47653" spans="7:7">
      <c r="G47653" s="14"/>
    </row>
    <row r="47654" spans="7:7">
      <c r="G47654" s="14"/>
    </row>
    <row r="47655" spans="7:7">
      <c r="G47655" s="14"/>
    </row>
    <row r="47656" spans="7:7">
      <c r="G47656" s="14"/>
    </row>
    <row r="47657" spans="7:7">
      <c r="G47657" s="14"/>
    </row>
    <row r="47658" spans="7:7">
      <c r="G47658" s="14"/>
    </row>
    <row r="47659" spans="7:7">
      <c r="G47659" s="14"/>
    </row>
    <row r="47660" spans="7:7">
      <c r="G47660" s="14"/>
    </row>
    <row r="47661" spans="7:7">
      <c r="G47661" s="14"/>
    </row>
    <row r="47662" spans="7:7">
      <c r="G47662" s="14"/>
    </row>
    <row r="47663" spans="7:7">
      <c r="G47663" s="14"/>
    </row>
    <row r="47664" spans="7:7">
      <c r="G47664" s="14"/>
    </row>
    <row r="47665" spans="7:7">
      <c r="G47665" s="14"/>
    </row>
    <row r="47666" spans="7:7">
      <c r="G47666" s="14"/>
    </row>
    <row r="47667" spans="7:7">
      <c r="G47667" s="14"/>
    </row>
    <row r="47668" spans="7:7">
      <c r="G47668" s="14"/>
    </row>
    <row r="47669" spans="7:7">
      <c r="G47669" s="14"/>
    </row>
    <row r="47670" spans="7:7">
      <c r="G47670" s="14"/>
    </row>
    <row r="47671" spans="7:7">
      <c r="G47671" s="14"/>
    </row>
    <row r="47672" spans="7:7">
      <c r="G47672" s="14"/>
    </row>
    <row r="47673" spans="7:7">
      <c r="G47673" s="14"/>
    </row>
    <row r="47674" spans="7:7">
      <c r="G47674" s="14"/>
    </row>
    <row r="47675" spans="7:7">
      <c r="G47675" s="14"/>
    </row>
    <row r="47676" spans="7:7">
      <c r="G47676" s="14"/>
    </row>
    <row r="47677" spans="7:7">
      <c r="G47677" s="14"/>
    </row>
    <row r="47678" spans="7:7">
      <c r="G47678" s="14"/>
    </row>
    <row r="47679" spans="7:7">
      <c r="G47679" s="14"/>
    </row>
    <row r="47680" spans="7:7">
      <c r="G47680" s="14"/>
    </row>
    <row r="47681" spans="7:7">
      <c r="G47681" s="14"/>
    </row>
    <row r="47682" spans="7:7">
      <c r="G47682" s="14"/>
    </row>
    <row r="47683" spans="7:7">
      <c r="G47683" s="14"/>
    </row>
    <row r="47684" spans="7:7">
      <c r="G47684" s="14"/>
    </row>
    <row r="47685" spans="7:7">
      <c r="G47685" s="14"/>
    </row>
    <row r="47686" spans="7:7">
      <c r="G47686" s="14"/>
    </row>
    <row r="47687" spans="7:7">
      <c r="G47687" s="14"/>
    </row>
    <row r="47688" spans="7:7">
      <c r="G47688" s="14"/>
    </row>
    <row r="47689" spans="7:7">
      <c r="G47689" s="14"/>
    </row>
    <row r="47690" spans="7:7">
      <c r="G47690" s="14"/>
    </row>
    <row r="47691" spans="7:7">
      <c r="G47691" s="14"/>
    </row>
    <row r="47692" spans="7:7">
      <c r="G47692" s="14"/>
    </row>
    <row r="47693" spans="7:7">
      <c r="G47693" s="14"/>
    </row>
    <row r="47694" spans="7:7">
      <c r="G47694" s="14"/>
    </row>
    <row r="47695" spans="7:7">
      <c r="G47695" s="14"/>
    </row>
    <row r="47696" spans="7:7">
      <c r="G47696" s="14"/>
    </row>
    <row r="47697" spans="7:7">
      <c r="G47697" s="14"/>
    </row>
    <row r="47698" spans="7:7">
      <c r="G47698" s="14"/>
    </row>
    <row r="47699" spans="7:7">
      <c r="G47699" s="14"/>
    </row>
    <row r="47700" spans="7:7">
      <c r="G47700" s="14"/>
    </row>
    <row r="47701" spans="7:7">
      <c r="G47701" s="14"/>
    </row>
    <row r="47702" spans="7:7">
      <c r="G47702" s="14"/>
    </row>
    <row r="47703" spans="7:7">
      <c r="G47703" s="14"/>
    </row>
    <row r="47704" spans="7:7">
      <c r="G47704" s="14"/>
    </row>
    <row r="47705" spans="7:7">
      <c r="G47705" s="14"/>
    </row>
    <row r="47706" spans="7:7">
      <c r="G47706" s="14"/>
    </row>
    <row r="47707" spans="7:7">
      <c r="G47707" s="14"/>
    </row>
    <row r="47708" spans="7:7">
      <c r="G47708" s="14"/>
    </row>
    <row r="47709" spans="7:7">
      <c r="G47709" s="14"/>
    </row>
    <row r="47710" spans="7:7">
      <c r="G47710" s="14"/>
    </row>
    <row r="47711" spans="7:7">
      <c r="G47711" s="14"/>
    </row>
    <row r="47712" spans="7:7">
      <c r="G47712" s="14"/>
    </row>
    <row r="47713" spans="7:7">
      <c r="G47713" s="14"/>
    </row>
    <row r="47714" spans="7:7">
      <c r="G47714" s="14"/>
    </row>
    <row r="47715" spans="7:7">
      <c r="G47715" s="14"/>
    </row>
    <row r="47716" spans="7:7">
      <c r="G47716" s="14"/>
    </row>
    <row r="47717" spans="7:7">
      <c r="G47717" s="14"/>
    </row>
    <row r="47718" spans="7:7">
      <c r="G47718" s="14"/>
    </row>
    <row r="47719" spans="7:7">
      <c r="G47719" s="14"/>
    </row>
    <row r="47720" spans="7:7">
      <c r="G47720" s="14"/>
    </row>
    <row r="47721" spans="7:7">
      <c r="G47721" s="14"/>
    </row>
    <row r="47722" spans="7:7">
      <c r="G47722" s="14"/>
    </row>
    <row r="47723" spans="7:7">
      <c r="G47723" s="14"/>
    </row>
    <row r="47724" spans="7:7">
      <c r="G47724" s="14"/>
    </row>
    <row r="47725" spans="7:7">
      <c r="G47725" s="14"/>
    </row>
    <row r="47726" spans="7:7">
      <c r="G47726" s="14"/>
    </row>
    <row r="47727" spans="7:7">
      <c r="G47727" s="14"/>
    </row>
    <row r="47728" spans="7:7">
      <c r="G47728" s="14"/>
    </row>
    <row r="47729" spans="7:7">
      <c r="G47729" s="14"/>
    </row>
    <row r="47730" spans="7:7">
      <c r="G47730" s="14"/>
    </row>
    <row r="47731" spans="7:7">
      <c r="G47731" s="14"/>
    </row>
    <row r="47732" spans="7:7">
      <c r="G47732" s="14"/>
    </row>
    <row r="47733" spans="7:7">
      <c r="G47733" s="14"/>
    </row>
    <row r="47734" spans="7:7">
      <c r="G47734" s="14"/>
    </row>
    <row r="47735" spans="7:7">
      <c r="G47735" s="14"/>
    </row>
    <row r="47736" spans="7:7">
      <c r="G47736" s="14"/>
    </row>
    <row r="47737" spans="7:7">
      <c r="G47737" s="14"/>
    </row>
    <row r="47738" spans="7:7">
      <c r="G47738" s="14"/>
    </row>
    <row r="47739" spans="7:7">
      <c r="G47739" s="14"/>
    </row>
    <row r="47740" spans="7:7">
      <c r="G47740" s="14"/>
    </row>
    <row r="47741" spans="7:7">
      <c r="G47741" s="14"/>
    </row>
    <row r="47742" spans="7:7">
      <c r="G47742" s="14"/>
    </row>
    <row r="47743" spans="7:7">
      <c r="G47743" s="14"/>
    </row>
    <row r="47744" spans="7:7">
      <c r="G47744" s="14"/>
    </row>
    <row r="47745" spans="7:7">
      <c r="G47745" s="14"/>
    </row>
    <row r="47746" spans="7:7">
      <c r="G47746" s="14"/>
    </row>
    <row r="47747" spans="7:7">
      <c r="G47747" s="14"/>
    </row>
    <row r="47748" spans="7:7">
      <c r="G47748" s="14"/>
    </row>
    <row r="47749" spans="7:7">
      <c r="G47749" s="14"/>
    </row>
    <row r="47750" spans="7:7">
      <c r="G47750" s="14"/>
    </row>
    <row r="47751" spans="7:7">
      <c r="G47751" s="14"/>
    </row>
    <row r="47752" spans="7:7">
      <c r="G47752" s="14"/>
    </row>
    <row r="47753" spans="7:7">
      <c r="G47753" s="14"/>
    </row>
    <row r="47754" spans="7:7">
      <c r="G47754" s="14"/>
    </row>
    <row r="47755" spans="7:7">
      <c r="G47755" s="14"/>
    </row>
    <row r="47756" spans="7:7">
      <c r="G47756" s="14"/>
    </row>
    <row r="47757" spans="7:7">
      <c r="G47757" s="14"/>
    </row>
    <row r="47758" spans="7:7">
      <c r="G47758" s="14"/>
    </row>
    <row r="47759" spans="7:7">
      <c r="G47759" s="14"/>
    </row>
    <row r="47760" spans="7:7">
      <c r="G47760" s="14"/>
    </row>
    <row r="47761" spans="7:7">
      <c r="G47761" s="14"/>
    </row>
    <row r="47762" spans="7:7">
      <c r="G47762" s="14"/>
    </row>
    <row r="47763" spans="7:7">
      <c r="G47763" s="14"/>
    </row>
    <row r="47764" spans="7:7">
      <c r="G47764" s="14"/>
    </row>
    <row r="47765" spans="7:7">
      <c r="G47765" s="14"/>
    </row>
    <row r="47766" spans="7:7">
      <c r="G47766" s="14"/>
    </row>
    <row r="47767" spans="7:7">
      <c r="G47767" s="14"/>
    </row>
    <row r="47768" spans="7:7">
      <c r="G47768" s="14"/>
    </row>
    <row r="47769" spans="7:7">
      <c r="G47769" s="14"/>
    </row>
    <row r="47770" spans="7:7">
      <c r="G47770" s="14"/>
    </row>
    <row r="47771" spans="7:7">
      <c r="G47771" s="14"/>
    </row>
    <row r="47772" spans="7:7">
      <c r="G47772" s="14"/>
    </row>
    <row r="47773" spans="7:7">
      <c r="G47773" s="14"/>
    </row>
    <row r="47774" spans="7:7">
      <c r="G47774" s="14"/>
    </row>
    <row r="47775" spans="7:7">
      <c r="G47775" s="14"/>
    </row>
    <row r="47776" spans="7:7">
      <c r="G47776" s="14"/>
    </row>
    <row r="47777" spans="7:7">
      <c r="G47777" s="14"/>
    </row>
    <row r="47778" spans="7:7">
      <c r="G47778" s="14"/>
    </row>
    <row r="47779" spans="7:7">
      <c r="G47779" s="14"/>
    </row>
    <row r="47780" spans="7:7">
      <c r="G47780" s="14"/>
    </row>
    <row r="47781" spans="7:7">
      <c r="G47781" s="14"/>
    </row>
    <row r="47782" spans="7:7">
      <c r="G47782" s="14"/>
    </row>
    <row r="47783" spans="7:7">
      <c r="G47783" s="14"/>
    </row>
    <row r="47784" spans="7:7">
      <c r="G47784" s="14"/>
    </row>
    <row r="47785" spans="7:7">
      <c r="G47785" s="14"/>
    </row>
    <row r="47786" spans="7:7">
      <c r="G47786" s="14"/>
    </row>
    <row r="47787" spans="7:7">
      <c r="G47787" s="14"/>
    </row>
    <row r="47788" spans="7:7">
      <c r="G47788" s="14"/>
    </row>
    <row r="47789" spans="7:7">
      <c r="G47789" s="14"/>
    </row>
    <row r="47790" spans="7:7">
      <c r="G47790" s="14"/>
    </row>
    <row r="47791" spans="7:7">
      <c r="G47791" s="14"/>
    </row>
    <row r="47792" spans="7:7">
      <c r="G47792" s="14"/>
    </row>
    <row r="47793" spans="7:7">
      <c r="G47793" s="14"/>
    </row>
    <row r="47794" spans="7:7">
      <c r="G47794" s="14"/>
    </row>
    <row r="47795" spans="7:7">
      <c r="G47795" s="14"/>
    </row>
    <row r="47796" spans="7:7">
      <c r="G47796" s="14"/>
    </row>
    <row r="47797" spans="7:7">
      <c r="G47797" s="14"/>
    </row>
    <row r="47798" spans="7:7">
      <c r="G47798" s="14"/>
    </row>
    <row r="47799" spans="7:7">
      <c r="G47799" s="14"/>
    </row>
    <row r="47800" spans="7:7">
      <c r="G47800" s="14"/>
    </row>
    <row r="47801" spans="7:7">
      <c r="G47801" s="14"/>
    </row>
    <row r="47802" spans="7:7">
      <c r="G47802" s="14"/>
    </row>
    <row r="47803" spans="7:7">
      <c r="G47803" s="14"/>
    </row>
    <row r="47804" spans="7:7">
      <c r="G47804" s="14"/>
    </row>
    <row r="47805" spans="7:7">
      <c r="G47805" s="14"/>
    </row>
    <row r="47806" spans="7:7">
      <c r="G47806" s="14"/>
    </row>
    <row r="47807" spans="7:7">
      <c r="G47807" s="14"/>
    </row>
    <row r="47808" spans="7:7">
      <c r="G47808" s="14"/>
    </row>
    <row r="47809" spans="7:7">
      <c r="G47809" s="14"/>
    </row>
    <row r="47810" spans="7:7">
      <c r="G47810" s="14"/>
    </row>
    <row r="47811" spans="7:7">
      <c r="G47811" s="14"/>
    </row>
    <row r="47812" spans="7:7">
      <c r="G47812" s="14"/>
    </row>
    <row r="47813" spans="7:7">
      <c r="G47813" s="14"/>
    </row>
    <row r="47814" spans="7:7">
      <c r="G47814" s="14"/>
    </row>
    <row r="47815" spans="7:7">
      <c r="G47815" s="14"/>
    </row>
    <row r="47816" spans="7:7">
      <c r="G47816" s="14"/>
    </row>
    <row r="47817" spans="7:7">
      <c r="G47817" s="14"/>
    </row>
    <row r="47818" spans="7:7">
      <c r="G47818" s="14"/>
    </row>
    <row r="47819" spans="7:7">
      <c r="G47819" s="14"/>
    </row>
    <row r="47820" spans="7:7">
      <c r="G47820" s="14"/>
    </row>
    <row r="47821" spans="7:7">
      <c r="G47821" s="14"/>
    </row>
    <row r="47822" spans="7:7">
      <c r="G47822" s="14"/>
    </row>
    <row r="47823" spans="7:7">
      <c r="G47823" s="14"/>
    </row>
    <row r="47824" spans="7:7">
      <c r="G47824" s="14"/>
    </row>
    <row r="47825" spans="7:7">
      <c r="G47825" s="14"/>
    </row>
    <row r="47826" spans="7:7">
      <c r="G47826" s="14"/>
    </row>
    <row r="47827" spans="7:7">
      <c r="G47827" s="14"/>
    </row>
    <row r="47828" spans="7:7">
      <c r="G47828" s="14"/>
    </row>
    <row r="47829" spans="7:7">
      <c r="G47829" s="14"/>
    </row>
    <row r="47830" spans="7:7">
      <c r="G47830" s="14"/>
    </row>
    <row r="47831" spans="7:7">
      <c r="G47831" s="14"/>
    </row>
    <row r="47832" spans="7:7">
      <c r="G47832" s="14"/>
    </row>
    <row r="47833" spans="7:7">
      <c r="G47833" s="14"/>
    </row>
    <row r="47834" spans="7:7">
      <c r="G47834" s="14"/>
    </row>
    <row r="47835" spans="7:7">
      <c r="G47835" s="14"/>
    </row>
    <row r="47836" spans="7:7">
      <c r="G47836" s="14"/>
    </row>
    <row r="47837" spans="7:7">
      <c r="G47837" s="14"/>
    </row>
    <row r="47838" spans="7:7">
      <c r="G47838" s="14"/>
    </row>
    <row r="47839" spans="7:7">
      <c r="G47839" s="14"/>
    </row>
    <row r="47840" spans="7:7">
      <c r="G47840" s="14"/>
    </row>
    <row r="47841" spans="7:7">
      <c r="G47841" s="14"/>
    </row>
    <row r="47842" spans="7:7">
      <c r="G47842" s="14"/>
    </row>
    <row r="47843" spans="7:7">
      <c r="G47843" s="14"/>
    </row>
    <row r="47844" spans="7:7">
      <c r="G47844" s="14"/>
    </row>
    <row r="47845" spans="7:7">
      <c r="G47845" s="14"/>
    </row>
    <row r="47846" spans="7:7">
      <c r="G47846" s="14"/>
    </row>
    <row r="47847" spans="7:7">
      <c r="G47847" s="14"/>
    </row>
    <row r="47848" spans="7:7">
      <c r="G47848" s="14"/>
    </row>
    <row r="47849" spans="7:7">
      <c r="G47849" s="14"/>
    </row>
    <row r="47850" spans="7:7">
      <c r="G47850" s="14"/>
    </row>
    <row r="47851" spans="7:7">
      <c r="G47851" s="14"/>
    </row>
    <row r="47852" spans="7:7">
      <c r="G47852" s="14"/>
    </row>
    <row r="47853" spans="7:7">
      <c r="G47853" s="14"/>
    </row>
    <row r="47854" spans="7:7">
      <c r="G47854" s="14"/>
    </row>
    <row r="47855" spans="7:7">
      <c r="G47855" s="14"/>
    </row>
    <row r="47856" spans="7:7">
      <c r="G47856" s="14"/>
    </row>
    <row r="47857" spans="7:7">
      <c r="G47857" s="14"/>
    </row>
    <row r="47858" spans="7:7">
      <c r="G47858" s="14"/>
    </row>
    <row r="47859" spans="7:7">
      <c r="G47859" s="14"/>
    </row>
    <row r="47860" spans="7:7">
      <c r="G47860" s="14"/>
    </row>
    <row r="47861" spans="7:7">
      <c r="G47861" s="14"/>
    </row>
    <row r="47862" spans="7:7">
      <c r="G47862" s="14"/>
    </row>
    <row r="47863" spans="7:7">
      <c r="G47863" s="14"/>
    </row>
    <row r="47864" spans="7:7">
      <c r="G47864" s="14"/>
    </row>
    <row r="47865" spans="7:7">
      <c r="G47865" s="14"/>
    </row>
    <row r="47866" spans="7:7">
      <c r="G47866" s="14"/>
    </row>
    <row r="47867" spans="7:7">
      <c r="G47867" s="14"/>
    </row>
    <row r="47868" spans="7:7">
      <c r="G47868" s="14"/>
    </row>
    <row r="47869" spans="7:7">
      <c r="G47869" s="14"/>
    </row>
    <row r="47870" spans="7:7">
      <c r="G47870" s="14"/>
    </row>
    <row r="47871" spans="7:7">
      <c r="G47871" s="14"/>
    </row>
    <row r="47872" spans="7:7">
      <c r="G47872" s="14"/>
    </row>
    <row r="47873" spans="7:7">
      <c r="G47873" s="14"/>
    </row>
    <row r="47874" spans="7:7">
      <c r="G47874" s="14"/>
    </row>
    <row r="47875" spans="7:7">
      <c r="G47875" s="14"/>
    </row>
    <row r="47876" spans="7:7">
      <c r="G47876" s="14"/>
    </row>
    <row r="47877" spans="7:7">
      <c r="G47877" s="14"/>
    </row>
    <row r="47878" spans="7:7">
      <c r="G47878" s="14"/>
    </row>
    <row r="47879" spans="7:7">
      <c r="G47879" s="14"/>
    </row>
    <row r="47880" spans="7:7">
      <c r="G47880" s="14"/>
    </row>
    <row r="47881" spans="7:7">
      <c r="G47881" s="14"/>
    </row>
    <row r="47882" spans="7:7">
      <c r="G47882" s="14"/>
    </row>
    <row r="47883" spans="7:7">
      <c r="G47883" s="14"/>
    </row>
    <row r="47884" spans="7:7">
      <c r="G47884" s="14"/>
    </row>
    <row r="47885" spans="7:7">
      <c r="G47885" s="14"/>
    </row>
    <row r="47886" spans="7:7">
      <c r="G47886" s="14"/>
    </row>
    <row r="47887" spans="7:7">
      <c r="G47887" s="14"/>
    </row>
    <row r="47888" spans="7:7">
      <c r="G47888" s="14"/>
    </row>
    <row r="47889" spans="7:7">
      <c r="G47889" s="14"/>
    </row>
    <row r="47890" spans="7:7">
      <c r="G47890" s="14"/>
    </row>
    <row r="47891" spans="7:7">
      <c r="G47891" s="14"/>
    </row>
    <row r="47892" spans="7:7">
      <c r="G47892" s="14"/>
    </row>
    <row r="47893" spans="7:7">
      <c r="G47893" s="14"/>
    </row>
    <row r="47894" spans="7:7">
      <c r="G47894" s="14"/>
    </row>
    <row r="47895" spans="7:7">
      <c r="G47895" s="14"/>
    </row>
    <row r="47896" spans="7:7">
      <c r="G47896" s="14"/>
    </row>
    <row r="47897" spans="7:7">
      <c r="G47897" s="14"/>
    </row>
    <row r="47898" spans="7:7">
      <c r="G47898" s="14"/>
    </row>
    <row r="47899" spans="7:7">
      <c r="G47899" s="14"/>
    </row>
    <row r="47900" spans="7:7">
      <c r="G47900" s="14"/>
    </row>
    <row r="47901" spans="7:7">
      <c r="G47901" s="14"/>
    </row>
    <row r="47902" spans="7:7">
      <c r="G47902" s="14"/>
    </row>
    <row r="47903" spans="7:7">
      <c r="G47903" s="14"/>
    </row>
    <row r="47904" spans="7:7">
      <c r="G47904" s="14"/>
    </row>
    <row r="47905" spans="7:7">
      <c r="G47905" s="14"/>
    </row>
    <row r="47906" spans="7:7">
      <c r="G47906" s="14"/>
    </row>
    <row r="47907" spans="7:7">
      <c r="G47907" s="14"/>
    </row>
    <row r="47908" spans="7:7">
      <c r="G47908" s="14"/>
    </row>
    <row r="47909" spans="7:7">
      <c r="G47909" s="14"/>
    </row>
    <row r="47910" spans="7:7">
      <c r="G47910" s="14"/>
    </row>
    <row r="47911" spans="7:7">
      <c r="G47911" s="14"/>
    </row>
    <row r="47912" spans="7:7">
      <c r="G47912" s="14"/>
    </row>
    <row r="47913" spans="7:7">
      <c r="G47913" s="14"/>
    </row>
    <row r="47914" spans="7:7">
      <c r="G47914" s="14"/>
    </row>
    <row r="47915" spans="7:7">
      <c r="G47915" s="14"/>
    </row>
    <row r="47916" spans="7:7">
      <c r="G47916" s="14"/>
    </row>
    <row r="47917" spans="7:7">
      <c r="G47917" s="14"/>
    </row>
    <row r="47918" spans="7:7">
      <c r="G47918" s="14"/>
    </row>
    <row r="47919" spans="7:7">
      <c r="G47919" s="14"/>
    </row>
    <row r="47920" spans="7:7">
      <c r="G47920" s="14"/>
    </row>
    <row r="47921" spans="7:7">
      <c r="G47921" s="14"/>
    </row>
    <row r="47922" spans="7:7">
      <c r="G47922" s="14"/>
    </row>
    <row r="47923" spans="7:7">
      <c r="G47923" s="14"/>
    </row>
    <row r="47924" spans="7:7">
      <c r="G47924" s="14"/>
    </row>
    <row r="47925" spans="7:7">
      <c r="G47925" s="14"/>
    </row>
    <row r="47926" spans="7:7">
      <c r="G47926" s="14"/>
    </row>
    <row r="47927" spans="7:7">
      <c r="G47927" s="14"/>
    </row>
    <row r="47928" spans="7:7">
      <c r="G47928" s="14"/>
    </row>
    <row r="47929" spans="7:7">
      <c r="G47929" s="14"/>
    </row>
    <row r="47930" spans="7:7">
      <c r="G47930" s="14"/>
    </row>
    <row r="47931" spans="7:7">
      <c r="G47931" s="14"/>
    </row>
    <row r="47932" spans="7:7">
      <c r="G47932" s="14"/>
    </row>
    <row r="47933" spans="7:7">
      <c r="G47933" s="14"/>
    </row>
    <row r="47934" spans="7:7">
      <c r="G47934" s="14"/>
    </row>
    <row r="47935" spans="7:7">
      <c r="G47935" s="14"/>
    </row>
    <row r="47936" spans="7:7">
      <c r="G47936" s="14"/>
    </row>
    <row r="47937" spans="7:7">
      <c r="G47937" s="14"/>
    </row>
    <row r="47938" spans="7:7">
      <c r="G47938" s="14"/>
    </row>
    <row r="47939" spans="7:7">
      <c r="G47939" s="14"/>
    </row>
    <row r="47940" spans="7:7">
      <c r="G47940" s="14"/>
    </row>
    <row r="47941" spans="7:7">
      <c r="G47941" s="14"/>
    </row>
    <row r="47942" spans="7:7">
      <c r="G47942" s="14"/>
    </row>
    <row r="47943" spans="7:7">
      <c r="G47943" s="14"/>
    </row>
    <row r="47944" spans="7:7">
      <c r="G47944" s="14"/>
    </row>
    <row r="47945" spans="7:7">
      <c r="G47945" s="14"/>
    </row>
    <row r="47946" spans="7:7">
      <c r="G47946" s="14"/>
    </row>
    <row r="47947" spans="7:7">
      <c r="G47947" s="14"/>
    </row>
    <row r="47948" spans="7:7">
      <c r="G47948" s="14"/>
    </row>
    <row r="47949" spans="7:7">
      <c r="G47949" s="14"/>
    </row>
    <row r="47950" spans="7:7">
      <c r="G47950" s="14"/>
    </row>
    <row r="47951" spans="7:7">
      <c r="G47951" s="14"/>
    </row>
    <row r="47952" spans="7:7">
      <c r="G47952" s="14"/>
    </row>
    <row r="47953" spans="7:7">
      <c r="G47953" s="14"/>
    </row>
    <row r="47954" spans="7:7">
      <c r="G47954" s="14"/>
    </row>
    <row r="47955" spans="7:7">
      <c r="G47955" s="14"/>
    </row>
    <row r="47956" spans="7:7">
      <c r="G47956" s="14"/>
    </row>
    <row r="47957" spans="7:7">
      <c r="G47957" s="14"/>
    </row>
    <row r="47958" spans="7:7">
      <c r="G47958" s="14"/>
    </row>
    <row r="47959" spans="7:7">
      <c r="G47959" s="14"/>
    </row>
    <row r="47960" spans="7:7">
      <c r="G47960" s="14"/>
    </row>
    <row r="47961" spans="7:7">
      <c r="G47961" s="14"/>
    </row>
    <row r="47962" spans="7:7">
      <c r="G47962" s="14"/>
    </row>
    <row r="47963" spans="7:7">
      <c r="G47963" s="14"/>
    </row>
    <row r="47964" spans="7:7">
      <c r="G47964" s="14"/>
    </row>
    <row r="47965" spans="7:7">
      <c r="G47965" s="14"/>
    </row>
    <row r="47966" spans="7:7">
      <c r="G47966" s="14"/>
    </row>
    <row r="47967" spans="7:7">
      <c r="G47967" s="14"/>
    </row>
    <row r="47968" spans="7:7">
      <c r="G47968" s="14"/>
    </row>
    <row r="47969" spans="7:7">
      <c r="G47969" s="14"/>
    </row>
    <row r="47970" spans="7:7">
      <c r="G47970" s="14"/>
    </row>
    <row r="47971" spans="7:7">
      <c r="G47971" s="14"/>
    </row>
    <row r="47972" spans="7:7">
      <c r="G47972" s="14"/>
    </row>
    <row r="47973" spans="7:7">
      <c r="G47973" s="14"/>
    </row>
    <row r="47974" spans="7:7">
      <c r="G47974" s="14"/>
    </row>
    <row r="47975" spans="7:7">
      <c r="G47975" s="14"/>
    </row>
    <row r="47976" spans="7:7">
      <c r="G47976" s="14"/>
    </row>
    <row r="47977" spans="7:7">
      <c r="G47977" s="14"/>
    </row>
    <row r="47978" spans="7:7">
      <c r="G47978" s="14"/>
    </row>
    <row r="47979" spans="7:7">
      <c r="G47979" s="14"/>
    </row>
    <row r="47980" spans="7:7">
      <c r="G47980" s="14"/>
    </row>
    <row r="47981" spans="7:7">
      <c r="G47981" s="14"/>
    </row>
    <row r="47982" spans="7:7">
      <c r="G47982" s="14"/>
    </row>
    <row r="47983" spans="7:7">
      <c r="G47983" s="14"/>
    </row>
    <row r="47984" spans="7:7">
      <c r="G47984" s="14"/>
    </row>
    <row r="47985" spans="7:7">
      <c r="G47985" s="14"/>
    </row>
    <row r="47986" spans="7:7">
      <c r="G47986" s="14"/>
    </row>
    <row r="47987" spans="7:7">
      <c r="G47987" s="14"/>
    </row>
    <row r="47988" spans="7:7">
      <c r="G47988" s="14"/>
    </row>
    <row r="47989" spans="7:7">
      <c r="G47989" s="14"/>
    </row>
    <row r="47990" spans="7:7">
      <c r="G47990" s="14"/>
    </row>
    <row r="47991" spans="7:7">
      <c r="G47991" s="14"/>
    </row>
    <row r="47992" spans="7:7">
      <c r="G47992" s="14"/>
    </row>
    <row r="47993" spans="7:7">
      <c r="G47993" s="14"/>
    </row>
    <row r="47994" spans="7:7">
      <c r="G47994" s="14"/>
    </row>
    <row r="47995" spans="7:7">
      <c r="G47995" s="14"/>
    </row>
    <row r="47996" spans="7:7">
      <c r="G47996" s="14"/>
    </row>
    <row r="47997" spans="7:7">
      <c r="G47997" s="14"/>
    </row>
    <row r="47998" spans="7:7">
      <c r="G47998" s="14"/>
    </row>
    <row r="47999" spans="7:7">
      <c r="G47999" s="14"/>
    </row>
    <row r="48000" spans="7:7">
      <c r="G48000" s="14"/>
    </row>
    <row r="48001" spans="7:7">
      <c r="G48001" s="14"/>
    </row>
    <row r="48002" spans="7:7">
      <c r="G48002" s="14"/>
    </row>
    <row r="48003" spans="7:7">
      <c r="G48003" s="14"/>
    </row>
    <row r="48004" spans="7:7">
      <c r="G48004" s="14"/>
    </row>
    <row r="48005" spans="7:7">
      <c r="G48005" s="14"/>
    </row>
    <row r="48006" spans="7:7">
      <c r="G48006" s="14"/>
    </row>
    <row r="48007" spans="7:7">
      <c r="G48007" s="14"/>
    </row>
    <row r="48008" spans="7:7">
      <c r="G48008" s="14"/>
    </row>
    <row r="48009" spans="7:7">
      <c r="G48009" s="14"/>
    </row>
    <row r="48010" spans="7:7">
      <c r="G48010" s="14"/>
    </row>
    <row r="48011" spans="7:7">
      <c r="G48011" s="14"/>
    </row>
    <row r="48012" spans="7:7">
      <c r="G48012" s="14"/>
    </row>
    <row r="48013" spans="7:7">
      <c r="G48013" s="14"/>
    </row>
    <row r="48014" spans="7:7">
      <c r="G48014" s="14"/>
    </row>
    <row r="48015" spans="7:7">
      <c r="G48015" s="14"/>
    </row>
    <row r="48016" spans="7:7">
      <c r="G48016" s="14"/>
    </row>
    <row r="48017" spans="7:7">
      <c r="G48017" s="14"/>
    </row>
    <row r="48018" spans="7:7">
      <c r="G48018" s="14"/>
    </row>
    <row r="48019" spans="7:7">
      <c r="G48019" s="14"/>
    </row>
    <row r="48020" spans="7:7">
      <c r="G48020" s="14"/>
    </row>
    <row r="48021" spans="7:7">
      <c r="G48021" s="14"/>
    </row>
    <row r="48022" spans="7:7">
      <c r="G48022" s="14"/>
    </row>
    <row r="48023" spans="7:7">
      <c r="G48023" s="14"/>
    </row>
    <row r="48024" spans="7:7">
      <c r="G48024" s="14"/>
    </row>
    <row r="48025" spans="7:7">
      <c r="G48025" s="14"/>
    </row>
    <row r="48026" spans="7:7">
      <c r="G48026" s="14"/>
    </row>
    <row r="48027" spans="7:7">
      <c r="G48027" s="14"/>
    </row>
    <row r="48028" spans="7:7">
      <c r="G48028" s="14"/>
    </row>
    <row r="48029" spans="7:7">
      <c r="G48029" s="14"/>
    </row>
    <row r="48030" spans="7:7">
      <c r="G48030" s="14"/>
    </row>
    <row r="48031" spans="7:7">
      <c r="G48031" s="14"/>
    </row>
    <row r="48032" spans="7:7">
      <c r="G48032" s="14"/>
    </row>
    <row r="48033" spans="7:7">
      <c r="G48033" s="14"/>
    </row>
    <row r="48034" spans="7:7">
      <c r="G48034" s="14"/>
    </row>
    <row r="48035" spans="7:7">
      <c r="G48035" s="14"/>
    </row>
    <row r="48036" spans="7:7">
      <c r="G48036" s="14"/>
    </row>
    <row r="48037" spans="7:7">
      <c r="G48037" s="14"/>
    </row>
    <row r="48038" spans="7:7">
      <c r="G48038" s="14"/>
    </row>
    <row r="48039" spans="7:7">
      <c r="G48039" s="14"/>
    </row>
    <row r="48040" spans="7:7">
      <c r="G48040" s="14"/>
    </row>
    <row r="48041" spans="7:7">
      <c r="G48041" s="14"/>
    </row>
    <row r="48042" spans="7:7">
      <c r="G48042" s="14"/>
    </row>
    <row r="48043" spans="7:7">
      <c r="G48043" s="14"/>
    </row>
    <row r="48044" spans="7:7">
      <c r="G48044" s="14"/>
    </row>
    <row r="48045" spans="7:7">
      <c r="G48045" s="14"/>
    </row>
    <row r="48046" spans="7:7">
      <c r="G48046" s="14"/>
    </row>
    <row r="48047" spans="7:7">
      <c r="G48047" s="14"/>
    </row>
    <row r="48048" spans="7:7">
      <c r="G48048" s="14"/>
    </row>
    <row r="48049" spans="7:7">
      <c r="G48049" s="14"/>
    </row>
    <row r="48050" spans="7:7">
      <c r="G48050" s="14"/>
    </row>
    <row r="48051" spans="7:7">
      <c r="G48051" s="14"/>
    </row>
    <row r="48052" spans="7:7">
      <c r="G48052" s="14"/>
    </row>
    <row r="48053" spans="7:7">
      <c r="G48053" s="14"/>
    </row>
    <row r="48054" spans="7:7">
      <c r="G48054" s="14"/>
    </row>
    <row r="48055" spans="7:7">
      <c r="G48055" s="14"/>
    </row>
    <row r="48056" spans="7:7">
      <c r="G48056" s="14"/>
    </row>
    <row r="48057" spans="7:7">
      <c r="G48057" s="14"/>
    </row>
    <row r="48058" spans="7:7">
      <c r="G48058" s="14"/>
    </row>
    <row r="48059" spans="7:7">
      <c r="G48059" s="14"/>
    </row>
    <row r="48060" spans="7:7">
      <c r="G48060" s="14"/>
    </row>
    <row r="48061" spans="7:7">
      <c r="G48061" s="14"/>
    </row>
    <row r="48062" spans="7:7">
      <c r="G48062" s="14"/>
    </row>
    <row r="48063" spans="7:7">
      <c r="G48063" s="14"/>
    </row>
    <row r="48064" spans="7:7">
      <c r="G48064" s="14"/>
    </row>
    <row r="48065" spans="7:7">
      <c r="G48065" s="14"/>
    </row>
    <row r="48066" spans="7:7">
      <c r="G48066" s="14"/>
    </row>
    <row r="48067" spans="7:7">
      <c r="G48067" s="14"/>
    </row>
    <row r="48068" spans="7:7">
      <c r="G48068" s="14"/>
    </row>
    <row r="48069" spans="7:7">
      <c r="G48069" s="14"/>
    </row>
    <row r="48070" spans="7:7">
      <c r="G48070" s="14"/>
    </row>
    <row r="48071" spans="7:7">
      <c r="G48071" s="14"/>
    </row>
    <row r="48072" spans="7:7">
      <c r="G48072" s="14"/>
    </row>
    <row r="48073" spans="7:7">
      <c r="G48073" s="14"/>
    </row>
    <row r="48074" spans="7:7">
      <c r="G48074" s="14"/>
    </row>
    <row r="48075" spans="7:7">
      <c r="G48075" s="14"/>
    </row>
    <row r="48076" spans="7:7">
      <c r="G48076" s="14"/>
    </row>
    <row r="48077" spans="7:7">
      <c r="G48077" s="14"/>
    </row>
    <row r="48078" spans="7:7">
      <c r="G48078" s="14"/>
    </row>
    <row r="48079" spans="7:7">
      <c r="G48079" s="14"/>
    </row>
    <row r="48080" spans="7:7">
      <c r="G48080" s="14"/>
    </row>
    <row r="48081" spans="7:7">
      <c r="G48081" s="14"/>
    </row>
    <row r="48082" spans="7:7">
      <c r="G48082" s="14"/>
    </row>
    <row r="48083" spans="7:7">
      <c r="G48083" s="14"/>
    </row>
    <row r="48084" spans="7:7">
      <c r="G48084" s="14"/>
    </row>
    <row r="48085" spans="7:7">
      <c r="G48085" s="14"/>
    </row>
    <row r="48086" spans="7:7">
      <c r="G48086" s="14"/>
    </row>
    <row r="48087" spans="7:7">
      <c r="G48087" s="14"/>
    </row>
    <row r="48088" spans="7:7">
      <c r="G48088" s="14"/>
    </row>
    <row r="48089" spans="7:7">
      <c r="G48089" s="14"/>
    </row>
    <row r="48090" spans="7:7">
      <c r="G48090" s="14"/>
    </row>
    <row r="48091" spans="7:7">
      <c r="G48091" s="14"/>
    </row>
    <row r="48092" spans="7:7">
      <c r="G48092" s="14"/>
    </row>
    <row r="48093" spans="7:7">
      <c r="G48093" s="14"/>
    </row>
    <row r="48094" spans="7:7">
      <c r="G48094" s="14"/>
    </row>
    <row r="48095" spans="7:7">
      <c r="G48095" s="14"/>
    </row>
    <row r="48096" spans="7:7">
      <c r="G48096" s="14"/>
    </row>
    <row r="48097" spans="7:7">
      <c r="G48097" s="14"/>
    </row>
    <row r="48098" spans="7:7">
      <c r="G48098" s="14"/>
    </row>
    <row r="48099" spans="7:7">
      <c r="G48099" s="14"/>
    </row>
    <row r="48100" spans="7:7">
      <c r="G48100" s="14"/>
    </row>
    <row r="48101" spans="7:7">
      <c r="G48101" s="14"/>
    </row>
    <row r="48102" spans="7:7">
      <c r="G48102" s="14"/>
    </row>
    <row r="48103" spans="7:7">
      <c r="G48103" s="14"/>
    </row>
    <row r="48104" spans="7:7">
      <c r="G48104" s="14"/>
    </row>
    <row r="48105" spans="7:7">
      <c r="G48105" s="14"/>
    </row>
    <row r="48106" spans="7:7">
      <c r="G48106" s="14"/>
    </row>
    <row r="48107" spans="7:7">
      <c r="G48107" s="14"/>
    </row>
    <row r="48108" spans="7:7">
      <c r="G48108" s="14"/>
    </row>
    <row r="48109" spans="7:7">
      <c r="G48109" s="14"/>
    </row>
    <row r="48110" spans="7:7">
      <c r="G48110" s="14"/>
    </row>
    <row r="48111" spans="7:7">
      <c r="G48111" s="14"/>
    </row>
    <row r="48112" spans="7:7">
      <c r="G48112" s="14"/>
    </row>
    <row r="48113" spans="7:7">
      <c r="G48113" s="14"/>
    </row>
    <row r="48114" spans="7:7">
      <c r="G48114" s="14"/>
    </row>
    <row r="48115" spans="7:7">
      <c r="G48115" s="14"/>
    </row>
    <row r="48116" spans="7:7">
      <c r="G48116" s="14"/>
    </row>
    <row r="48117" spans="7:7">
      <c r="G48117" s="14"/>
    </row>
    <row r="48118" spans="7:7">
      <c r="G48118" s="14"/>
    </row>
    <row r="48119" spans="7:7">
      <c r="G48119" s="14"/>
    </row>
    <row r="48120" spans="7:7">
      <c r="G48120" s="14"/>
    </row>
    <row r="48121" spans="7:7">
      <c r="G48121" s="14"/>
    </row>
    <row r="48122" spans="7:7">
      <c r="G48122" s="14"/>
    </row>
    <row r="48123" spans="7:7">
      <c r="G48123" s="14"/>
    </row>
    <row r="48124" spans="7:7">
      <c r="G48124" s="14"/>
    </row>
    <row r="48125" spans="7:7">
      <c r="G48125" s="14"/>
    </row>
    <row r="48126" spans="7:7">
      <c r="G48126" s="14"/>
    </row>
    <row r="48127" spans="7:7">
      <c r="G48127" s="14"/>
    </row>
    <row r="48128" spans="7:7">
      <c r="G48128" s="14"/>
    </row>
    <row r="48129" spans="7:7">
      <c r="G48129" s="14"/>
    </row>
    <row r="48130" spans="7:7">
      <c r="G48130" s="14"/>
    </row>
    <row r="48131" spans="7:7">
      <c r="G48131" s="14"/>
    </row>
    <row r="48132" spans="7:7">
      <c r="G48132" s="14"/>
    </row>
    <row r="48133" spans="7:7">
      <c r="G48133" s="14"/>
    </row>
    <row r="48134" spans="7:7">
      <c r="G48134" s="14"/>
    </row>
    <row r="48135" spans="7:7">
      <c r="G48135" s="14"/>
    </row>
    <row r="48136" spans="7:7">
      <c r="G48136" s="14"/>
    </row>
    <row r="48137" spans="7:7">
      <c r="G48137" s="14"/>
    </row>
    <row r="48138" spans="7:7">
      <c r="G48138" s="14"/>
    </row>
    <row r="48139" spans="7:7">
      <c r="G48139" s="14"/>
    </row>
    <row r="48140" spans="7:7">
      <c r="G48140" s="14"/>
    </row>
    <row r="48141" spans="7:7">
      <c r="G48141" s="14"/>
    </row>
    <row r="48142" spans="7:7">
      <c r="G48142" s="14"/>
    </row>
    <row r="48143" spans="7:7">
      <c r="G48143" s="14"/>
    </row>
    <row r="48144" spans="7:7">
      <c r="G48144" s="14"/>
    </row>
    <row r="48145" spans="7:7">
      <c r="G48145" s="14"/>
    </row>
    <row r="48146" spans="7:7">
      <c r="G48146" s="14"/>
    </row>
    <row r="48147" spans="7:7">
      <c r="G48147" s="14"/>
    </row>
    <row r="48148" spans="7:7">
      <c r="G48148" s="14"/>
    </row>
    <row r="48149" spans="7:7">
      <c r="G48149" s="14"/>
    </row>
    <row r="48150" spans="7:7">
      <c r="G48150" s="14"/>
    </row>
    <row r="48151" spans="7:7">
      <c r="G48151" s="14"/>
    </row>
    <row r="48152" spans="7:7">
      <c r="G48152" s="14"/>
    </row>
    <row r="48153" spans="7:7">
      <c r="G48153" s="14"/>
    </row>
    <row r="48154" spans="7:7">
      <c r="G48154" s="14"/>
    </row>
    <row r="48155" spans="7:7">
      <c r="G48155" s="14"/>
    </row>
    <row r="48156" spans="7:7">
      <c r="G48156" s="14"/>
    </row>
    <row r="48157" spans="7:7">
      <c r="G48157" s="14"/>
    </row>
    <row r="48158" spans="7:7">
      <c r="G48158" s="14"/>
    </row>
    <row r="48159" spans="7:7">
      <c r="G48159" s="14"/>
    </row>
    <row r="48160" spans="7:7">
      <c r="G48160" s="14"/>
    </row>
    <row r="48161" spans="7:7">
      <c r="G48161" s="14"/>
    </row>
    <row r="48162" spans="7:7">
      <c r="G48162" s="14"/>
    </row>
    <row r="48163" spans="7:7">
      <c r="G48163" s="14"/>
    </row>
    <row r="48164" spans="7:7">
      <c r="G48164" s="14"/>
    </row>
    <row r="48165" spans="7:7">
      <c r="G48165" s="14"/>
    </row>
    <row r="48166" spans="7:7">
      <c r="G48166" s="14"/>
    </row>
    <row r="48167" spans="7:7">
      <c r="G48167" s="14"/>
    </row>
    <row r="48168" spans="7:7">
      <c r="G48168" s="14"/>
    </row>
    <row r="48169" spans="7:7">
      <c r="G48169" s="14"/>
    </row>
    <row r="48170" spans="7:7">
      <c r="G48170" s="14"/>
    </row>
    <row r="48171" spans="7:7">
      <c r="G48171" s="14"/>
    </row>
    <row r="48172" spans="7:7">
      <c r="G48172" s="14"/>
    </row>
    <row r="48173" spans="7:7">
      <c r="G48173" s="14"/>
    </row>
    <row r="48174" spans="7:7">
      <c r="G48174" s="14"/>
    </row>
    <row r="48175" spans="7:7">
      <c r="G48175" s="14"/>
    </row>
    <row r="48176" spans="7:7">
      <c r="G48176" s="14"/>
    </row>
    <row r="48177" spans="7:7">
      <c r="G48177" s="14"/>
    </row>
    <row r="48178" spans="7:7">
      <c r="G48178" s="14"/>
    </row>
    <row r="48179" spans="7:7">
      <c r="G48179" s="14"/>
    </row>
    <row r="48180" spans="7:7">
      <c r="G48180" s="14"/>
    </row>
    <row r="48181" spans="7:7">
      <c r="G48181" s="14"/>
    </row>
    <row r="48182" spans="7:7">
      <c r="G48182" s="14"/>
    </row>
    <row r="48183" spans="7:7">
      <c r="G48183" s="14"/>
    </row>
    <row r="48184" spans="7:7">
      <c r="G48184" s="14"/>
    </row>
    <row r="48185" spans="7:7">
      <c r="G48185" s="14"/>
    </row>
    <row r="48186" spans="7:7">
      <c r="G48186" s="14"/>
    </row>
    <row r="48187" spans="7:7">
      <c r="G48187" s="14"/>
    </row>
    <row r="48188" spans="7:7">
      <c r="G48188" s="14"/>
    </row>
    <row r="48189" spans="7:7">
      <c r="G48189" s="14"/>
    </row>
    <row r="48190" spans="7:7">
      <c r="G48190" s="14"/>
    </row>
    <row r="48191" spans="7:7">
      <c r="G48191" s="14"/>
    </row>
    <row r="48192" spans="7:7">
      <c r="G48192" s="14"/>
    </row>
    <row r="48193" spans="7:7">
      <c r="G48193" s="14"/>
    </row>
    <row r="48194" spans="7:7">
      <c r="G48194" s="14"/>
    </row>
    <row r="48195" spans="7:7">
      <c r="G48195" s="14"/>
    </row>
    <row r="48196" spans="7:7">
      <c r="G48196" s="14"/>
    </row>
    <row r="48197" spans="7:7">
      <c r="G48197" s="14"/>
    </row>
    <row r="48198" spans="7:7">
      <c r="G48198" s="14"/>
    </row>
    <row r="48199" spans="7:7">
      <c r="G48199" s="14"/>
    </row>
    <row r="48200" spans="7:7">
      <c r="G48200" s="14"/>
    </row>
    <row r="48201" spans="7:7">
      <c r="G48201" s="14"/>
    </row>
    <row r="48202" spans="7:7">
      <c r="G48202" s="14"/>
    </row>
    <row r="48203" spans="7:7">
      <c r="G48203" s="14"/>
    </row>
    <row r="48204" spans="7:7">
      <c r="G48204" s="14"/>
    </row>
    <row r="48205" spans="7:7">
      <c r="G48205" s="14"/>
    </row>
    <row r="48206" spans="7:7">
      <c r="G48206" s="14"/>
    </row>
    <row r="48207" spans="7:7">
      <c r="G48207" s="14"/>
    </row>
    <row r="48208" spans="7:7">
      <c r="G48208" s="14"/>
    </row>
    <row r="48209" spans="7:7">
      <c r="G48209" s="14"/>
    </row>
    <row r="48210" spans="7:7">
      <c r="G48210" s="14"/>
    </row>
    <row r="48211" spans="7:7">
      <c r="G48211" s="14"/>
    </row>
    <row r="48212" spans="7:7">
      <c r="G48212" s="14"/>
    </row>
    <row r="48213" spans="7:7">
      <c r="G48213" s="14"/>
    </row>
    <row r="48214" spans="7:7">
      <c r="G48214" s="14"/>
    </row>
    <row r="48215" spans="7:7">
      <c r="G48215" s="14"/>
    </row>
    <row r="48216" spans="7:7">
      <c r="G48216" s="14"/>
    </row>
    <row r="48217" spans="7:7">
      <c r="G48217" s="14"/>
    </row>
    <row r="48218" spans="7:7">
      <c r="G48218" s="14"/>
    </row>
    <row r="48219" spans="7:7">
      <c r="G48219" s="14"/>
    </row>
    <row r="48220" spans="7:7">
      <c r="G48220" s="14"/>
    </row>
    <row r="48221" spans="7:7">
      <c r="G48221" s="14"/>
    </row>
    <row r="48222" spans="7:7">
      <c r="G48222" s="14"/>
    </row>
    <row r="48223" spans="7:7">
      <c r="G48223" s="14"/>
    </row>
    <row r="48224" spans="7:7">
      <c r="G48224" s="14"/>
    </row>
    <row r="48225" spans="7:7">
      <c r="G48225" s="14"/>
    </row>
    <row r="48226" spans="7:7">
      <c r="G48226" s="14"/>
    </row>
    <row r="48227" spans="7:7">
      <c r="G48227" s="14"/>
    </row>
    <row r="48228" spans="7:7">
      <c r="G48228" s="14"/>
    </row>
    <row r="48229" spans="7:7">
      <c r="G48229" s="14"/>
    </row>
    <row r="48230" spans="7:7">
      <c r="G48230" s="14"/>
    </row>
    <row r="48231" spans="7:7">
      <c r="G48231" s="14"/>
    </row>
    <row r="48232" spans="7:7">
      <c r="G48232" s="14"/>
    </row>
    <row r="48233" spans="7:7">
      <c r="G48233" s="14"/>
    </row>
    <row r="48234" spans="7:7">
      <c r="G48234" s="14"/>
    </row>
    <row r="48235" spans="7:7">
      <c r="G48235" s="14"/>
    </row>
    <row r="48236" spans="7:7">
      <c r="G48236" s="14"/>
    </row>
    <row r="48237" spans="7:7">
      <c r="G48237" s="14"/>
    </row>
    <row r="48238" spans="7:7">
      <c r="G48238" s="14"/>
    </row>
    <row r="48239" spans="7:7">
      <c r="G48239" s="14"/>
    </row>
    <row r="48240" spans="7:7">
      <c r="G48240" s="14"/>
    </row>
    <row r="48241" spans="7:7">
      <c r="G48241" s="14"/>
    </row>
    <row r="48242" spans="7:7">
      <c r="G48242" s="14"/>
    </row>
    <row r="48243" spans="7:7">
      <c r="G48243" s="14"/>
    </row>
    <row r="48244" spans="7:7">
      <c r="G48244" s="14"/>
    </row>
    <row r="48245" spans="7:7">
      <c r="G48245" s="14"/>
    </row>
    <row r="48246" spans="7:7">
      <c r="G48246" s="14"/>
    </row>
    <row r="48247" spans="7:7">
      <c r="G48247" s="14"/>
    </row>
    <row r="48248" spans="7:7">
      <c r="G48248" s="14"/>
    </row>
    <row r="48249" spans="7:7">
      <c r="G48249" s="14"/>
    </row>
    <row r="48250" spans="7:7">
      <c r="G48250" s="14"/>
    </row>
    <row r="48251" spans="7:7">
      <c r="G48251" s="14"/>
    </row>
    <row r="48252" spans="7:7">
      <c r="G48252" s="14"/>
    </row>
    <row r="48253" spans="7:7">
      <c r="G48253" s="14"/>
    </row>
    <row r="48254" spans="7:7">
      <c r="G48254" s="14"/>
    </row>
    <row r="48255" spans="7:7">
      <c r="G48255" s="14"/>
    </row>
    <row r="48256" spans="7:7">
      <c r="G48256" s="14"/>
    </row>
    <row r="48257" spans="7:7">
      <c r="G48257" s="14"/>
    </row>
    <row r="48258" spans="7:7">
      <c r="G48258" s="14"/>
    </row>
    <row r="48259" spans="7:7">
      <c r="G48259" s="14"/>
    </row>
    <row r="48260" spans="7:7">
      <c r="G48260" s="14"/>
    </row>
    <row r="48261" spans="7:7">
      <c r="G48261" s="14"/>
    </row>
    <row r="48262" spans="7:7">
      <c r="G48262" s="14"/>
    </row>
    <row r="48263" spans="7:7">
      <c r="G48263" s="14"/>
    </row>
    <row r="48264" spans="7:7">
      <c r="G48264" s="14"/>
    </row>
    <row r="48265" spans="7:7">
      <c r="G48265" s="14"/>
    </row>
    <row r="48266" spans="7:7">
      <c r="G48266" s="14"/>
    </row>
    <row r="48267" spans="7:7">
      <c r="G48267" s="14"/>
    </row>
    <row r="48268" spans="7:7">
      <c r="G48268" s="14"/>
    </row>
    <row r="48269" spans="7:7">
      <c r="G48269" s="14"/>
    </row>
    <row r="48270" spans="7:7">
      <c r="G48270" s="14"/>
    </row>
    <row r="48271" spans="7:7">
      <c r="G48271" s="14"/>
    </row>
    <row r="48272" spans="7:7">
      <c r="G48272" s="14"/>
    </row>
    <row r="48273" spans="7:7">
      <c r="G48273" s="14"/>
    </row>
    <row r="48274" spans="7:7">
      <c r="G48274" s="14"/>
    </row>
    <row r="48275" spans="7:7">
      <c r="G48275" s="14"/>
    </row>
    <row r="48276" spans="7:7">
      <c r="G48276" s="14"/>
    </row>
    <row r="48277" spans="7:7">
      <c r="G48277" s="14"/>
    </row>
    <row r="48278" spans="7:7">
      <c r="G48278" s="14"/>
    </row>
    <row r="48279" spans="7:7">
      <c r="G48279" s="14"/>
    </row>
    <row r="48280" spans="7:7">
      <c r="G48280" s="14"/>
    </row>
    <row r="48281" spans="7:7">
      <c r="G48281" s="14"/>
    </row>
    <row r="48282" spans="7:7">
      <c r="G48282" s="14"/>
    </row>
    <row r="48283" spans="7:7">
      <c r="G48283" s="14"/>
    </row>
    <row r="48284" spans="7:7">
      <c r="G48284" s="14"/>
    </row>
    <row r="48285" spans="7:7">
      <c r="G48285" s="14"/>
    </row>
    <row r="48286" spans="7:7">
      <c r="G48286" s="14"/>
    </row>
    <row r="48287" spans="7:7">
      <c r="G48287" s="14"/>
    </row>
    <row r="48288" spans="7:7">
      <c r="G48288" s="14"/>
    </row>
    <row r="48289" spans="7:7">
      <c r="G48289" s="14"/>
    </row>
    <row r="48290" spans="7:7">
      <c r="G48290" s="14"/>
    </row>
    <row r="48291" spans="7:7">
      <c r="G48291" s="14"/>
    </row>
    <row r="48292" spans="7:7">
      <c r="G48292" s="14"/>
    </row>
    <row r="48293" spans="7:7">
      <c r="G48293" s="14"/>
    </row>
    <row r="48294" spans="7:7">
      <c r="G48294" s="14"/>
    </row>
    <row r="48295" spans="7:7">
      <c r="G48295" s="14"/>
    </row>
    <row r="48296" spans="7:7">
      <c r="G48296" s="14"/>
    </row>
    <row r="48297" spans="7:7">
      <c r="G48297" s="14"/>
    </row>
    <row r="48298" spans="7:7">
      <c r="G48298" s="14"/>
    </row>
    <row r="48299" spans="7:7">
      <c r="G48299" s="14"/>
    </row>
    <row r="48300" spans="7:7">
      <c r="G48300" s="14"/>
    </row>
    <row r="48301" spans="7:7">
      <c r="G48301" s="14"/>
    </row>
    <row r="48302" spans="7:7">
      <c r="G48302" s="14"/>
    </row>
    <row r="48303" spans="7:7">
      <c r="G48303" s="14"/>
    </row>
    <row r="48304" spans="7:7">
      <c r="G48304" s="14"/>
    </row>
    <row r="48305" spans="7:7">
      <c r="G48305" s="14"/>
    </row>
    <row r="48306" spans="7:7">
      <c r="G48306" s="14"/>
    </row>
    <row r="48307" spans="7:7">
      <c r="G48307" s="14"/>
    </row>
    <row r="48308" spans="7:7">
      <c r="G48308" s="14"/>
    </row>
    <row r="48309" spans="7:7">
      <c r="G48309" s="14"/>
    </row>
    <row r="48310" spans="7:7">
      <c r="G48310" s="14"/>
    </row>
    <row r="48311" spans="7:7">
      <c r="G48311" s="14"/>
    </row>
    <row r="48312" spans="7:7">
      <c r="G48312" s="14"/>
    </row>
    <row r="48313" spans="7:7">
      <c r="G48313" s="14"/>
    </row>
    <row r="48314" spans="7:7">
      <c r="G48314" s="14"/>
    </row>
    <row r="48315" spans="7:7">
      <c r="G48315" s="14"/>
    </row>
    <row r="48316" spans="7:7">
      <c r="G48316" s="14"/>
    </row>
    <row r="48317" spans="7:7">
      <c r="G48317" s="14"/>
    </row>
    <row r="48318" spans="7:7">
      <c r="G48318" s="14"/>
    </row>
    <row r="48319" spans="7:7">
      <c r="G48319" s="14"/>
    </row>
    <row r="48320" spans="7:7">
      <c r="G48320" s="14"/>
    </row>
    <row r="48321" spans="7:7">
      <c r="G48321" s="14"/>
    </row>
    <row r="48322" spans="7:7">
      <c r="G48322" s="14"/>
    </row>
    <row r="48323" spans="7:7">
      <c r="G48323" s="14"/>
    </row>
    <row r="48324" spans="7:7">
      <c r="G48324" s="14"/>
    </row>
    <row r="48325" spans="7:7">
      <c r="G48325" s="14"/>
    </row>
    <row r="48326" spans="7:7">
      <c r="G48326" s="14"/>
    </row>
    <row r="48327" spans="7:7">
      <c r="G48327" s="14"/>
    </row>
    <row r="48328" spans="7:7">
      <c r="G48328" s="14"/>
    </row>
    <row r="48329" spans="7:7">
      <c r="G48329" s="14"/>
    </row>
    <row r="48330" spans="7:7">
      <c r="G48330" s="14"/>
    </row>
    <row r="48331" spans="7:7">
      <c r="G48331" s="14"/>
    </row>
    <row r="48332" spans="7:7">
      <c r="G48332" s="14"/>
    </row>
    <row r="48333" spans="7:7">
      <c r="G48333" s="14"/>
    </row>
    <row r="48334" spans="7:7">
      <c r="G48334" s="14"/>
    </row>
    <row r="48335" spans="7:7">
      <c r="G48335" s="14"/>
    </row>
    <row r="48336" spans="7:7">
      <c r="G48336" s="14"/>
    </row>
    <row r="48337" spans="7:7">
      <c r="G48337" s="14"/>
    </row>
    <row r="48338" spans="7:7">
      <c r="G48338" s="14"/>
    </row>
    <row r="48339" spans="7:7">
      <c r="G48339" s="14"/>
    </row>
    <row r="48340" spans="7:7">
      <c r="G48340" s="14"/>
    </row>
    <row r="48341" spans="7:7">
      <c r="G48341" s="14"/>
    </row>
    <row r="48342" spans="7:7">
      <c r="G48342" s="14"/>
    </row>
    <row r="48343" spans="7:7">
      <c r="G48343" s="14"/>
    </row>
    <row r="48344" spans="7:7">
      <c r="G48344" s="14"/>
    </row>
    <row r="48345" spans="7:7">
      <c r="G48345" s="14"/>
    </row>
    <row r="48346" spans="7:7">
      <c r="G48346" s="14"/>
    </row>
    <row r="48347" spans="7:7">
      <c r="G48347" s="14"/>
    </row>
    <row r="48348" spans="7:7">
      <c r="G48348" s="14"/>
    </row>
    <row r="48349" spans="7:7">
      <c r="G48349" s="14"/>
    </row>
    <row r="48350" spans="7:7">
      <c r="G48350" s="14"/>
    </row>
    <row r="48351" spans="7:7">
      <c r="G48351" s="14"/>
    </row>
    <row r="48352" spans="7:7">
      <c r="G48352" s="14"/>
    </row>
    <row r="48353" spans="7:7">
      <c r="G48353" s="14"/>
    </row>
    <row r="48354" spans="7:7">
      <c r="G48354" s="14"/>
    </row>
    <row r="48355" spans="7:7">
      <c r="G48355" s="14"/>
    </row>
    <row r="48356" spans="7:7">
      <c r="G48356" s="14"/>
    </row>
    <row r="48357" spans="7:7">
      <c r="G48357" s="14"/>
    </row>
    <row r="48358" spans="7:7">
      <c r="G48358" s="14"/>
    </row>
    <row r="48359" spans="7:7">
      <c r="G48359" s="14"/>
    </row>
    <row r="48360" spans="7:7">
      <c r="G48360" s="14"/>
    </row>
    <row r="48361" spans="7:7">
      <c r="G48361" s="14"/>
    </row>
    <row r="48362" spans="7:7">
      <c r="G48362" s="14"/>
    </row>
    <row r="48363" spans="7:7">
      <c r="G48363" s="14"/>
    </row>
    <row r="48364" spans="7:7">
      <c r="G48364" s="14"/>
    </row>
    <row r="48365" spans="7:7">
      <c r="G48365" s="14"/>
    </row>
    <row r="48366" spans="7:7">
      <c r="G48366" s="14"/>
    </row>
    <row r="48367" spans="7:7">
      <c r="G48367" s="14"/>
    </row>
    <row r="48368" spans="7:7">
      <c r="G48368" s="14"/>
    </row>
    <row r="48369" spans="7:7">
      <c r="G48369" s="14"/>
    </row>
    <row r="48370" spans="7:7">
      <c r="G48370" s="14"/>
    </row>
    <row r="48371" spans="7:7">
      <c r="G48371" s="14"/>
    </row>
    <row r="48372" spans="7:7">
      <c r="G48372" s="14"/>
    </row>
    <row r="48373" spans="7:7">
      <c r="G48373" s="14"/>
    </row>
    <row r="48374" spans="7:7">
      <c r="G48374" s="14"/>
    </row>
    <row r="48375" spans="7:7">
      <c r="G48375" s="14"/>
    </row>
    <row r="48376" spans="7:7">
      <c r="G48376" s="14"/>
    </row>
    <row r="48377" spans="7:7">
      <c r="G48377" s="14"/>
    </row>
    <row r="48378" spans="7:7">
      <c r="G48378" s="14"/>
    </row>
    <row r="48379" spans="7:7">
      <c r="G48379" s="14"/>
    </row>
    <row r="48380" spans="7:7">
      <c r="G48380" s="14"/>
    </row>
    <row r="48381" spans="7:7">
      <c r="G48381" s="14"/>
    </row>
    <row r="48382" spans="7:7">
      <c r="G48382" s="14"/>
    </row>
    <row r="48383" spans="7:7">
      <c r="G48383" s="14"/>
    </row>
    <row r="48384" spans="7:7">
      <c r="G48384" s="14"/>
    </row>
    <row r="48385" spans="7:7">
      <c r="G48385" s="14"/>
    </row>
    <row r="48386" spans="7:7">
      <c r="G48386" s="14"/>
    </row>
    <row r="48387" spans="7:7">
      <c r="G48387" s="14"/>
    </row>
    <row r="48388" spans="7:7">
      <c r="G48388" s="14"/>
    </row>
    <row r="48389" spans="7:7">
      <c r="G48389" s="14"/>
    </row>
    <row r="48390" spans="7:7">
      <c r="G48390" s="14"/>
    </row>
    <row r="48391" spans="7:7">
      <c r="G48391" s="14"/>
    </row>
    <row r="48392" spans="7:7">
      <c r="G48392" s="14"/>
    </row>
    <row r="48393" spans="7:7">
      <c r="G48393" s="14"/>
    </row>
    <row r="48394" spans="7:7">
      <c r="G48394" s="14"/>
    </row>
    <row r="48395" spans="7:7">
      <c r="G48395" s="14"/>
    </row>
    <row r="48396" spans="7:7">
      <c r="G48396" s="14"/>
    </row>
    <row r="48397" spans="7:7">
      <c r="G48397" s="14"/>
    </row>
    <row r="48398" spans="7:7">
      <c r="G48398" s="14"/>
    </row>
    <row r="48399" spans="7:7">
      <c r="G48399" s="14"/>
    </row>
    <row r="48400" spans="7:7">
      <c r="G48400" s="14"/>
    </row>
    <row r="48401" spans="7:7">
      <c r="G48401" s="14"/>
    </row>
    <row r="48402" spans="7:7">
      <c r="G48402" s="14"/>
    </row>
    <row r="48403" spans="7:7">
      <c r="G48403" s="14"/>
    </row>
    <row r="48404" spans="7:7">
      <c r="G48404" s="14"/>
    </row>
    <row r="48405" spans="7:7">
      <c r="G48405" s="14"/>
    </row>
    <row r="48406" spans="7:7">
      <c r="G48406" s="14"/>
    </row>
    <row r="48407" spans="7:7">
      <c r="G48407" s="14"/>
    </row>
    <row r="48408" spans="7:7">
      <c r="G48408" s="14"/>
    </row>
    <row r="48409" spans="7:7">
      <c r="G48409" s="14"/>
    </row>
    <row r="48410" spans="7:7">
      <c r="G48410" s="14"/>
    </row>
    <row r="48411" spans="7:7">
      <c r="G48411" s="14"/>
    </row>
    <row r="48412" spans="7:7">
      <c r="G48412" s="14"/>
    </row>
    <row r="48413" spans="7:7">
      <c r="G48413" s="14"/>
    </row>
    <row r="48414" spans="7:7">
      <c r="G48414" s="14"/>
    </row>
    <row r="48415" spans="7:7">
      <c r="G48415" s="14"/>
    </row>
    <row r="48416" spans="7:7">
      <c r="G48416" s="14"/>
    </row>
    <row r="48417" spans="7:7">
      <c r="G48417" s="14"/>
    </row>
    <row r="48418" spans="7:7">
      <c r="G48418" s="14"/>
    </row>
    <row r="48419" spans="7:7">
      <c r="G48419" s="14"/>
    </row>
    <row r="48420" spans="7:7">
      <c r="G48420" s="14"/>
    </row>
    <row r="48421" spans="7:7">
      <c r="G48421" s="14"/>
    </row>
    <row r="48422" spans="7:7">
      <c r="G48422" s="14"/>
    </row>
    <row r="48423" spans="7:7">
      <c r="G48423" s="14"/>
    </row>
    <row r="48424" spans="7:7">
      <c r="G48424" s="14"/>
    </row>
    <row r="48425" spans="7:7">
      <c r="G48425" s="14"/>
    </row>
    <row r="48426" spans="7:7">
      <c r="G48426" s="14"/>
    </row>
    <row r="48427" spans="7:7">
      <c r="G48427" s="14"/>
    </row>
    <row r="48428" spans="7:7">
      <c r="G48428" s="14"/>
    </row>
    <row r="48429" spans="7:7">
      <c r="G48429" s="14"/>
    </row>
    <row r="48430" spans="7:7">
      <c r="G48430" s="14"/>
    </row>
    <row r="48431" spans="7:7">
      <c r="G48431" s="14"/>
    </row>
    <row r="48432" spans="7:7">
      <c r="G48432" s="14"/>
    </row>
    <row r="48433" spans="7:7">
      <c r="G48433" s="14"/>
    </row>
    <row r="48434" spans="7:7">
      <c r="G48434" s="14"/>
    </row>
    <row r="48435" spans="7:7">
      <c r="G48435" s="14"/>
    </row>
    <row r="48436" spans="7:7">
      <c r="G48436" s="14"/>
    </row>
    <row r="48437" spans="7:7">
      <c r="G48437" s="14"/>
    </row>
    <row r="48438" spans="7:7">
      <c r="G48438" s="14"/>
    </row>
    <row r="48439" spans="7:7">
      <c r="G48439" s="14"/>
    </row>
    <row r="48440" spans="7:7">
      <c r="G48440" s="14"/>
    </row>
    <row r="48441" spans="7:7">
      <c r="G48441" s="14"/>
    </row>
    <row r="48442" spans="7:7">
      <c r="G48442" s="14"/>
    </row>
    <row r="48443" spans="7:7">
      <c r="G48443" s="14"/>
    </row>
    <row r="48444" spans="7:7">
      <c r="G48444" s="14"/>
    </row>
    <row r="48445" spans="7:7">
      <c r="G48445" s="14"/>
    </row>
    <row r="48446" spans="7:7">
      <c r="G48446" s="14"/>
    </row>
    <row r="48447" spans="7:7">
      <c r="G48447" s="14"/>
    </row>
    <row r="48448" spans="7:7">
      <c r="G48448" s="14"/>
    </row>
    <row r="48449" spans="7:7">
      <c r="G48449" s="14"/>
    </row>
    <row r="48450" spans="7:7">
      <c r="G48450" s="14"/>
    </row>
    <row r="48451" spans="7:7">
      <c r="G48451" s="14"/>
    </row>
    <row r="48452" spans="7:7">
      <c r="G48452" s="14"/>
    </row>
    <row r="48453" spans="7:7">
      <c r="G48453" s="14"/>
    </row>
    <row r="48454" spans="7:7">
      <c r="G48454" s="14"/>
    </row>
    <row r="48455" spans="7:7">
      <c r="G48455" s="14"/>
    </row>
    <row r="48456" spans="7:7">
      <c r="G48456" s="14"/>
    </row>
    <row r="48457" spans="7:7">
      <c r="G48457" s="14"/>
    </row>
    <row r="48458" spans="7:7">
      <c r="G48458" s="14"/>
    </row>
    <row r="48459" spans="7:7">
      <c r="G48459" s="14"/>
    </row>
    <row r="48460" spans="7:7">
      <c r="G48460" s="14"/>
    </row>
    <row r="48461" spans="7:7">
      <c r="G48461" s="14"/>
    </row>
    <row r="48462" spans="7:7">
      <c r="G48462" s="14"/>
    </row>
    <row r="48463" spans="7:7">
      <c r="G48463" s="14"/>
    </row>
    <row r="48464" spans="7:7">
      <c r="G48464" s="14"/>
    </row>
    <row r="48465" spans="7:7">
      <c r="G48465" s="14"/>
    </row>
    <row r="48466" spans="7:7">
      <c r="G48466" s="14"/>
    </row>
    <row r="48467" spans="7:7">
      <c r="G48467" s="14"/>
    </row>
    <row r="48468" spans="7:7">
      <c r="G48468" s="14"/>
    </row>
    <row r="48469" spans="7:7">
      <c r="G48469" s="14"/>
    </row>
    <row r="48470" spans="7:7">
      <c r="G48470" s="14"/>
    </row>
    <row r="48471" spans="7:7">
      <c r="G48471" s="14"/>
    </row>
    <row r="48472" spans="7:7">
      <c r="G48472" s="14"/>
    </row>
    <row r="48473" spans="7:7">
      <c r="G48473" s="14"/>
    </row>
    <row r="48474" spans="7:7">
      <c r="G48474" s="14"/>
    </row>
    <row r="48475" spans="7:7">
      <c r="G48475" s="14"/>
    </row>
    <row r="48476" spans="7:7">
      <c r="G48476" s="14"/>
    </row>
    <row r="48477" spans="7:7">
      <c r="G48477" s="14"/>
    </row>
    <row r="48478" spans="7:7">
      <c r="G48478" s="14"/>
    </row>
    <row r="48479" spans="7:7">
      <c r="G48479" s="14"/>
    </row>
    <row r="48480" spans="7:7">
      <c r="G48480" s="14"/>
    </row>
    <row r="48481" spans="7:7">
      <c r="G48481" s="14"/>
    </row>
    <row r="48482" spans="7:7">
      <c r="G48482" s="14"/>
    </row>
    <row r="48483" spans="7:7">
      <c r="G48483" s="14"/>
    </row>
    <row r="48484" spans="7:7">
      <c r="G48484" s="14"/>
    </row>
    <row r="48485" spans="7:7">
      <c r="G48485" s="14"/>
    </row>
    <row r="48486" spans="7:7">
      <c r="G48486" s="14"/>
    </row>
    <row r="48487" spans="7:7">
      <c r="G48487" s="14"/>
    </row>
    <row r="48488" spans="7:7">
      <c r="G48488" s="14"/>
    </row>
    <row r="48489" spans="7:7">
      <c r="G48489" s="14"/>
    </row>
    <row r="48490" spans="7:7">
      <c r="G48490" s="14"/>
    </row>
    <row r="48491" spans="7:7">
      <c r="G48491" s="14"/>
    </row>
    <row r="48492" spans="7:7">
      <c r="G48492" s="14"/>
    </row>
    <row r="48493" spans="7:7">
      <c r="G48493" s="14"/>
    </row>
    <row r="48494" spans="7:7">
      <c r="G48494" s="14"/>
    </row>
    <row r="48495" spans="7:7">
      <c r="G48495" s="14"/>
    </row>
    <row r="48496" spans="7:7">
      <c r="G48496" s="14"/>
    </row>
    <row r="48497" spans="7:7">
      <c r="G48497" s="14"/>
    </row>
    <row r="48498" spans="7:7">
      <c r="G48498" s="14"/>
    </row>
    <row r="48499" spans="7:7">
      <c r="G48499" s="14"/>
    </row>
    <row r="48500" spans="7:7">
      <c r="G48500" s="14"/>
    </row>
    <row r="48501" spans="7:7">
      <c r="G48501" s="14"/>
    </row>
    <row r="48502" spans="7:7">
      <c r="G48502" s="14"/>
    </row>
    <row r="48503" spans="7:7">
      <c r="G48503" s="14"/>
    </row>
    <row r="48504" spans="7:7">
      <c r="G48504" s="14"/>
    </row>
    <row r="48505" spans="7:7">
      <c r="G48505" s="14"/>
    </row>
    <row r="48506" spans="7:7">
      <c r="G48506" s="14"/>
    </row>
    <row r="48507" spans="7:7">
      <c r="G48507" s="14"/>
    </row>
    <row r="48508" spans="7:7">
      <c r="G48508" s="14"/>
    </row>
    <row r="48509" spans="7:7">
      <c r="G48509" s="14"/>
    </row>
    <row r="48510" spans="7:7">
      <c r="G48510" s="14"/>
    </row>
    <row r="48511" spans="7:7">
      <c r="G48511" s="14"/>
    </row>
    <row r="48512" spans="7:7">
      <c r="G48512" s="14"/>
    </row>
    <row r="48513" spans="7:7">
      <c r="G48513" s="14"/>
    </row>
    <row r="48514" spans="7:7">
      <c r="G48514" s="14"/>
    </row>
    <row r="48515" spans="7:7">
      <c r="G48515" s="14"/>
    </row>
    <row r="48516" spans="7:7">
      <c r="G48516" s="14"/>
    </row>
    <row r="48517" spans="7:7">
      <c r="G48517" s="14"/>
    </row>
    <row r="48518" spans="7:7">
      <c r="G48518" s="14"/>
    </row>
    <row r="48519" spans="7:7">
      <c r="G48519" s="14"/>
    </row>
    <row r="48520" spans="7:7">
      <c r="G48520" s="14"/>
    </row>
    <row r="48521" spans="7:7">
      <c r="G48521" s="14"/>
    </row>
    <row r="48522" spans="7:7">
      <c r="G48522" s="14"/>
    </row>
    <row r="48523" spans="7:7">
      <c r="G48523" s="14"/>
    </row>
    <row r="48524" spans="7:7">
      <c r="G48524" s="14"/>
    </row>
    <row r="48525" spans="7:7">
      <c r="G48525" s="14"/>
    </row>
    <row r="48526" spans="7:7">
      <c r="G48526" s="14"/>
    </row>
    <row r="48527" spans="7:7">
      <c r="G48527" s="14"/>
    </row>
    <row r="48528" spans="7:7">
      <c r="G48528" s="14"/>
    </row>
    <row r="48529" spans="7:7">
      <c r="G48529" s="14"/>
    </row>
    <row r="48530" spans="7:7">
      <c r="G48530" s="14"/>
    </row>
    <row r="48531" spans="7:7">
      <c r="G48531" s="14"/>
    </row>
    <row r="48532" spans="7:7">
      <c r="G48532" s="14"/>
    </row>
    <row r="48533" spans="7:7">
      <c r="G48533" s="14"/>
    </row>
    <row r="48534" spans="7:7">
      <c r="G48534" s="14"/>
    </row>
    <row r="48535" spans="7:7">
      <c r="G48535" s="14"/>
    </row>
    <row r="48536" spans="7:7">
      <c r="G48536" s="14"/>
    </row>
    <row r="48537" spans="7:7">
      <c r="G48537" s="14"/>
    </row>
    <row r="48538" spans="7:7">
      <c r="G48538" s="14"/>
    </row>
    <row r="48539" spans="7:7">
      <c r="G48539" s="14"/>
    </row>
    <row r="48540" spans="7:7">
      <c r="G48540" s="14"/>
    </row>
    <row r="48541" spans="7:7">
      <c r="G48541" s="14"/>
    </row>
    <row r="48542" spans="7:7">
      <c r="G48542" s="14"/>
    </row>
    <row r="48543" spans="7:7">
      <c r="G48543" s="14"/>
    </row>
    <row r="48544" spans="7:7">
      <c r="G48544" s="14"/>
    </row>
    <row r="48545" spans="7:7">
      <c r="G48545" s="14"/>
    </row>
    <row r="48546" spans="7:7">
      <c r="G48546" s="14"/>
    </row>
    <row r="48547" spans="7:7">
      <c r="G48547" s="14"/>
    </row>
    <row r="48548" spans="7:7">
      <c r="G48548" s="14"/>
    </row>
    <row r="48549" spans="7:7">
      <c r="G48549" s="14"/>
    </row>
    <row r="48550" spans="7:7">
      <c r="G48550" s="14"/>
    </row>
    <row r="48551" spans="7:7">
      <c r="G48551" s="14"/>
    </row>
    <row r="48552" spans="7:7">
      <c r="G48552" s="14"/>
    </row>
    <row r="48553" spans="7:7">
      <c r="G48553" s="14"/>
    </row>
    <row r="48554" spans="7:7">
      <c r="G48554" s="14"/>
    </row>
    <row r="48555" spans="7:7">
      <c r="G48555" s="14"/>
    </row>
    <row r="48556" spans="7:7">
      <c r="G48556" s="14"/>
    </row>
    <row r="48557" spans="7:7">
      <c r="G48557" s="14"/>
    </row>
    <row r="48558" spans="7:7">
      <c r="G48558" s="14"/>
    </row>
    <row r="48559" spans="7:7">
      <c r="G48559" s="14"/>
    </row>
    <row r="48560" spans="7:7">
      <c r="G48560" s="14"/>
    </row>
    <row r="48561" spans="7:7">
      <c r="G48561" s="14"/>
    </row>
    <row r="48562" spans="7:7">
      <c r="G48562" s="14"/>
    </row>
    <row r="48563" spans="7:7">
      <c r="G48563" s="14"/>
    </row>
    <row r="48564" spans="7:7">
      <c r="G48564" s="14"/>
    </row>
    <row r="48565" spans="7:7">
      <c r="G48565" s="14"/>
    </row>
    <row r="48566" spans="7:7">
      <c r="G48566" s="14"/>
    </row>
    <row r="48567" spans="7:7">
      <c r="G48567" s="14"/>
    </row>
    <row r="48568" spans="7:7">
      <c r="G48568" s="14"/>
    </row>
    <row r="48569" spans="7:7">
      <c r="G48569" s="14"/>
    </row>
    <row r="48570" spans="7:7">
      <c r="G48570" s="14"/>
    </row>
    <row r="48571" spans="7:7">
      <c r="G48571" s="14"/>
    </row>
    <row r="48572" spans="7:7">
      <c r="G48572" s="14"/>
    </row>
    <row r="48573" spans="7:7">
      <c r="G48573" s="14"/>
    </row>
    <row r="48574" spans="7:7">
      <c r="G48574" s="14"/>
    </row>
    <row r="48575" spans="7:7">
      <c r="G48575" s="14"/>
    </row>
    <row r="48576" spans="7:7">
      <c r="G48576" s="14"/>
    </row>
    <row r="48577" spans="7:7">
      <c r="G48577" s="14"/>
    </row>
    <row r="48578" spans="7:7">
      <c r="G48578" s="14"/>
    </row>
    <row r="48579" spans="7:7">
      <c r="G48579" s="14"/>
    </row>
    <row r="48580" spans="7:7">
      <c r="G48580" s="14"/>
    </row>
    <row r="48581" spans="7:7">
      <c r="G48581" s="14"/>
    </row>
    <row r="48582" spans="7:7">
      <c r="G48582" s="14"/>
    </row>
    <row r="48583" spans="7:7">
      <c r="G48583" s="14"/>
    </row>
    <row r="48584" spans="7:7">
      <c r="G48584" s="14"/>
    </row>
    <row r="48585" spans="7:7">
      <c r="G48585" s="14"/>
    </row>
    <row r="48586" spans="7:7">
      <c r="G48586" s="14"/>
    </row>
    <row r="48587" spans="7:7">
      <c r="G48587" s="14"/>
    </row>
    <row r="48588" spans="7:7">
      <c r="G48588" s="14"/>
    </row>
    <row r="48589" spans="7:7">
      <c r="G48589" s="14"/>
    </row>
    <row r="48590" spans="7:7">
      <c r="G48590" s="14"/>
    </row>
    <row r="48591" spans="7:7">
      <c r="G48591" s="14"/>
    </row>
    <row r="48592" spans="7:7">
      <c r="G48592" s="14"/>
    </row>
    <row r="48593" spans="7:7">
      <c r="G48593" s="14"/>
    </row>
    <row r="48594" spans="7:7">
      <c r="G48594" s="14"/>
    </row>
    <row r="48595" spans="7:7">
      <c r="G48595" s="14"/>
    </row>
    <row r="48596" spans="7:7">
      <c r="G48596" s="14"/>
    </row>
    <row r="48597" spans="7:7">
      <c r="G48597" s="14"/>
    </row>
    <row r="48598" spans="7:7">
      <c r="G48598" s="14"/>
    </row>
    <row r="48599" spans="7:7">
      <c r="G48599" s="14"/>
    </row>
    <row r="48600" spans="7:7">
      <c r="G48600" s="14"/>
    </row>
    <row r="48601" spans="7:7">
      <c r="G48601" s="14"/>
    </row>
    <row r="48602" spans="7:7">
      <c r="G48602" s="14"/>
    </row>
    <row r="48603" spans="7:7">
      <c r="G48603" s="14"/>
    </row>
    <row r="48604" spans="7:7">
      <c r="G48604" s="14"/>
    </row>
    <row r="48605" spans="7:7">
      <c r="G48605" s="14"/>
    </row>
    <row r="48606" spans="7:7">
      <c r="G48606" s="14"/>
    </row>
    <row r="48607" spans="7:7">
      <c r="G48607" s="14"/>
    </row>
    <row r="48608" spans="7:7">
      <c r="G48608" s="14"/>
    </row>
    <row r="48609" spans="7:7">
      <c r="G48609" s="14"/>
    </row>
    <row r="48610" spans="7:7">
      <c r="G48610" s="14"/>
    </row>
    <row r="48611" spans="7:7">
      <c r="G48611" s="14"/>
    </row>
    <row r="48612" spans="7:7">
      <c r="G48612" s="14"/>
    </row>
    <row r="48613" spans="7:7">
      <c r="G48613" s="14"/>
    </row>
    <row r="48614" spans="7:7">
      <c r="G48614" s="14"/>
    </row>
    <row r="48615" spans="7:7">
      <c r="G48615" s="14"/>
    </row>
    <row r="48616" spans="7:7">
      <c r="G48616" s="14"/>
    </row>
    <row r="48617" spans="7:7">
      <c r="G48617" s="14"/>
    </row>
    <row r="48618" spans="7:7">
      <c r="G48618" s="14"/>
    </row>
    <row r="48619" spans="7:7">
      <c r="G48619" s="14"/>
    </row>
    <row r="48620" spans="7:7">
      <c r="G48620" s="14"/>
    </row>
    <row r="48621" spans="7:7">
      <c r="G48621" s="14"/>
    </row>
    <row r="48622" spans="7:7">
      <c r="G48622" s="14"/>
    </row>
    <row r="48623" spans="7:7">
      <c r="G48623" s="14"/>
    </row>
    <row r="48624" spans="7:7">
      <c r="G48624" s="14"/>
    </row>
    <row r="48625" spans="7:7">
      <c r="G48625" s="14"/>
    </row>
    <row r="48626" spans="7:7">
      <c r="G48626" s="14"/>
    </row>
    <row r="48627" spans="7:7">
      <c r="G48627" s="14"/>
    </row>
    <row r="48628" spans="7:7">
      <c r="G48628" s="14"/>
    </row>
    <row r="48629" spans="7:7">
      <c r="G48629" s="14"/>
    </row>
    <row r="48630" spans="7:7">
      <c r="G48630" s="14"/>
    </row>
    <row r="48631" spans="7:7">
      <c r="G48631" s="14"/>
    </row>
    <row r="48632" spans="7:7">
      <c r="G48632" s="14"/>
    </row>
    <row r="48633" spans="7:7">
      <c r="G48633" s="14"/>
    </row>
    <row r="48634" spans="7:7">
      <c r="G48634" s="14"/>
    </row>
    <row r="48635" spans="7:7">
      <c r="G48635" s="14"/>
    </row>
    <row r="48636" spans="7:7">
      <c r="G48636" s="14"/>
    </row>
    <row r="48637" spans="7:7">
      <c r="G48637" s="14"/>
    </row>
    <row r="48638" spans="7:7">
      <c r="G48638" s="14"/>
    </row>
    <row r="48639" spans="7:7">
      <c r="G48639" s="14"/>
    </row>
    <row r="48640" spans="7:7">
      <c r="G48640" s="14"/>
    </row>
    <row r="48641" spans="7:7">
      <c r="G48641" s="14"/>
    </row>
    <row r="48642" spans="7:7">
      <c r="G48642" s="14"/>
    </row>
    <row r="48643" spans="7:7">
      <c r="G48643" s="14"/>
    </row>
    <row r="48644" spans="7:7">
      <c r="G48644" s="14"/>
    </row>
    <row r="48645" spans="7:7">
      <c r="G48645" s="14"/>
    </row>
    <row r="48646" spans="7:7">
      <c r="G48646" s="14"/>
    </row>
    <row r="48647" spans="7:7">
      <c r="G48647" s="14"/>
    </row>
    <row r="48648" spans="7:7">
      <c r="G48648" s="14"/>
    </row>
    <row r="48649" spans="7:7">
      <c r="G48649" s="14"/>
    </row>
    <row r="48650" spans="7:7">
      <c r="G48650" s="14"/>
    </row>
    <row r="48651" spans="7:7">
      <c r="G48651" s="14"/>
    </row>
    <row r="48652" spans="7:7">
      <c r="G48652" s="14"/>
    </row>
    <row r="48653" spans="7:7">
      <c r="G48653" s="14"/>
    </row>
    <row r="48654" spans="7:7">
      <c r="G48654" s="14"/>
    </row>
    <row r="48655" spans="7:7">
      <c r="G48655" s="14"/>
    </row>
    <row r="48656" spans="7:7">
      <c r="G48656" s="14"/>
    </row>
    <row r="48657" spans="7:7">
      <c r="G48657" s="14"/>
    </row>
    <row r="48658" spans="7:7">
      <c r="G48658" s="14"/>
    </row>
    <row r="48659" spans="7:7">
      <c r="G48659" s="14"/>
    </row>
    <row r="48660" spans="7:7">
      <c r="G48660" s="14"/>
    </row>
    <row r="48661" spans="7:7">
      <c r="G48661" s="14"/>
    </row>
    <row r="48662" spans="7:7">
      <c r="G48662" s="14"/>
    </row>
    <row r="48663" spans="7:7">
      <c r="G48663" s="14"/>
    </row>
    <row r="48664" spans="7:7">
      <c r="G48664" s="14"/>
    </row>
    <row r="48665" spans="7:7">
      <c r="G48665" s="14"/>
    </row>
    <row r="48666" spans="7:7">
      <c r="G48666" s="14"/>
    </row>
    <row r="48667" spans="7:7">
      <c r="G48667" s="14"/>
    </row>
    <row r="48668" spans="7:7">
      <c r="G48668" s="14"/>
    </row>
    <row r="48669" spans="7:7">
      <c r="G48669" s="14"/>
    </row>
    <row r="48670" spans="7:7">
      <c r="G48670" s="14"/>
    </row>
    <row r="48671" spans="7:7">
      <c r="G48671" s="14"/>
    </row>
    <row r="48672" spans="7:7">
      <c r="G48672" s="14"/>
    </row>
    <row r="48673" spans="7:7">
      <c r="G48673" s="14"/>
    </row>
    <row r="48674" spans="7:7">
      <c r="G48674" s="14"/>
    </row>
    <row r="48675" spans="7:7">
      <c r="G48675" s="14"/>
    </row>
    <row r="48676" spans="7:7">
      <c r="G48676" s="14"/>
    </row>
    <row r="48677" spans="7:7">
      <c r="G48677" s="14"/>
    </row>
    <row r="48678" spans="7:7">
      <c r="G48678" s="14"/>
    </row>
    <row r="48679" spans="7:7">
      <c r="G48679" s="14"/>
    </row>
    <row r="48680" spans="7:7">
      <c r="G48680" s="14"/>
    </row>
    <row r="48681" spans="7:7">
      <c r="G48681" s="14"/>
    </row>
    <row r="48682" spans="7:7">
      <c r="G48682" s="14"/>
    </row>
    <row r="48683" spans="7:7">
      <c r="G48683" s="14"/>
    </row>
    <row r="48684" spans="7:7">
      <c r="G48684" s="14"/>
    </row>
    <row r="48685" spans="7:7">
      <c r="G48685" s="14"/>
    </row>
    <row r="48686" spans="7:7">
      <c r="G48686" s="14"/>
    </row>
    <row r="48687" spans="7:7">
      <c r="G48687" s="14"/>
    </row>
    <row r="48688" spans="7:7">
      <c r="G48688" s="14"/>
    </row>
    <row r="48689" spans="7:7">
      <c r="G48689" s="14"/>
    </row>
    <row r="48690" spans="7:7">
      <c r="G48690" s="14"/>
    </row>
    <row r="48691" spans="7:7">
      <c r="G48691" s="14"/>
    </row>
    <row r="48692" spans="7:7">
      <c r="G48692" s="14"/>
    </row>
    <row r="48693" spans="7:7">
      <c r="G48693" s="14"/>
    </row>
    <row r="48694" spans="7:7">
      <c r="G48694" s="14"/>
    </row>
    <row r="48695" spans="7:7">
      <c r="G48695" s="14"/>
    </row>
    <row r="48696" spans="7:7">
      <c r="G48696" s="14"/>
    </row>
    <row r="48697" spans="7:7">
      <c r="G48697" s="14"/>
    </row>
    <row r="48698" spans="7:7">
      <c r="G48698" s="14"/>
    </row>
    <row r="48699" spans="7:7">
      <c r="G48699" s="14"/>
    </row>
    <row r="48700" spans="7:7">
      <c r="G48700" s="14"/>
    </row>
    <row r="48701" spans="7:7">
      <c r="G48701" s="14"/>
    </row>
    <row r="48702" spans="7:7">
      <c r="G48702" s="14"/>
    </row>
    <row r="48703" spans="7:7">
      <c r="G48703" s="14"/>
    </row>
    <row r="48704" spans="7:7">
      <c r="G48704" s="14"/>
    </row>
    <row r="48705" spans="7:7">
      <c r="G48705" s="14"/>
    </row>
    <row r="48706" spans="7:7">
      <c r="G48706" s="14"/>
    </row>
    <row r="48707" spans="7:7">
      <c r="G48707" s="14"/>
    </row>
    <row r="48708" spans="7:7">
      <c r="G48708" s="14"/>
    </row>
    <row r="48709" spans="7:7">
      <c r="G48709" s="14"/>
    </row>
    <row r="48710" spans="7:7">
      <c r="G48710" s="14"/>
    </row>
    <row r="48711" spans="7:7">
      <c r="G48711" s="14"/>
    </row>
    <row r="48712" spans="7:7">
      <c r="G48712" s="14"/>
    </row>
    <row r="48713" spans="7:7">
      <c r="G48713" s="14"/>
    </row>
    <row r="48714" spans="7:7">
      <c r="G48714" s="14"/>
    </row>
    <row r="48715" spans="7:7">
      <c r="G48715" s="14"/>
    </row>
    <row r="48716" spans="7:7">
      <c r="G48716" s="14"/>
    </row>
    <row r="48717" spans="7:7">
      <c r="G48717" s="14"/>
    </row>
    <row r="48718" spans="7:7">
      <c r="G48718" s="14"/>
    </row>
    <row r="48719" spans="7:7">
      <c r="G48719" s="14"/>
    </row>
    <row r="48720" spans="7:7">
      <c r="G48720" s="14"/>
    </row>
    <row r="48721" spans="7:7">
      <c r="G48721" s="14"/>
    </row>
    <row r="48722" spans="7:7">
      <c r="G48722" s="14"/>
    </row>
    <row r="48723" spans="7:7">
      <c r="G48723" s="14"/>
    </row>
    <row r="48724" spans="7:7">
      <c r="G48724" s="14"/>
    </row>
    <row r="48725" spans="7:7">
      <c r="G48725" s="14"/>
    </row>
    <row r="48726" spans="7:7">
      <c r="G48726" s="14"/>
    </row>
    <row r="48727" spans="7:7">
      <c r="G48727" s="14"/>
    </row>
    <row r="48728" spans="7:7">
      <c r="G48728" s="14"/>
    </row>
    <row r="48729" spans="7:7">
      <c r="G48729" s="14"/>
    </row>
    <row r="48730" spans="7:7">
      <c r="G48730" s="14"/>
    </row>
    <row r="48731" spans="7:7">
      <c r="G48731" s="14"/>
    </row>
    <row r="48732" spans="7:7">
      <c r="G48732" s="14"/>
    </row>
    <row r="48733" spans="7:7">
      <c r="G48733" s="14"/>
    </row>
    <row r="48734" spans="7:7">
      <c r="G48734" s="14"/>
    </row>
    <row r="48735" spans="7:7">
      <c r="G48735" s="14"/>
    </row>
    <row r="48736" spans="7:7">
      <c r="G48736" s="14"/>
    </row>
    <row r="48737" spans="7:7">
      <c r="G48737" s="14"/>
    </row>
    <row r="48738" spans="7:7">
      <c r="G48738" s="14"/>
    </row>
    <row r="48739" spans="7:7">
      <c r="G48739" s="14"/>
    </row>
    <row r="48740" spans="7:7">
      <c r="G48740" s="14"/>
    </row>
    <row r="48741" spans="7:7">
      <c r="G48741" s="14"/>
    </row>
    <row r="48742" spans="7:7">
      <c r="G48742" s="14"/>
    </row>
    <row r="48743" spans="7:7">
      <c r="G48743" s="14"/>
    </row>
    <row r="48744" spans="7:7">
      <c r="G48744" s="14"/>
    </row>
    <row r="48745" spans="7:7">
      <c r="G48745" s="14"/>
    </row>
    <row r="48746" spans="7:7">
      <c r="G48746" s="14"/>
    </row>
    <row r="48747" spans="7:7">
      <c r="G48747" s="14"/>
    </row>
    <row r="48748" spans="7:7">
      <c r="G48748" s="14"/>
    </row>
    <row r="48749" spans="7:7">
      <c r="G48749" s="14"/>
    </row>
    <row r="48750" spans="7:7">
      <c r="G48750" s="14"/>
    </row>
    <row r="48751" spans="7:7">
      <c r="G48751" s="14"/>
    </row>
    <row r="48752" spans="7:7">
      <c r="G48752" s="14"/>
    </row>
    <row r="48753" spans="7:7">
      <c r="G48753" s="14"/>
    </row>
    <row r="48754" spans="7:7">
      <c r="G48754" s="14"/>
    </row>
    <row r="48755" spans="7:7">
      <c r="G48755" s="14"/>
    </row>
    <row r="48756" spans="7:7">
      <c r="G48756" s="14"/>
    </row>
    <row r="48757" spans="7:7">
      <c r="G48757" s="14"/>
    </row>
    <row r="48758" spans="7:7">
      <c r="G48758" s="14"/>
    </row>
    <row r="48759" spans="7:7">
      <c r="G48759" s="14"/>
    </row>
    <row r="48760" spans="7:7">
      <c r="G48760" s="14"/>
    </row>
    <row r="48761" spans="7:7">
      <c r="G48761" s="14"/>
    </row>
    <row r="48762" spans="7:7">
      <c r="G48762" s="14"/>
    </row>
    <row r="48763" spans="7:7">
      <c r="G48763" s="14"/>
    </row>
    <row r="48764" spans="7:7">
      <c r="G48764" s="14"/>
    </row>
    <row r="48765" spans="7:7">
      <c r="G48765" s="14"/>
    </row>
    <row r="48766" spans="7:7">
      <c r="G48766" s="14"/>
    </row>
    <row r="48767" spans="7:7">
      <c r="G48767" s="14"/>
    </row>
    <row r="48768" spans="7:7">
      <c r="G48768" s="14"/>
    </row>
    <row r="48769" spans="7:7">
      <c r="G48769" s="14"/>
    </row>
    <row r="48770" spans="7:7">
      <c r="G48770" s="14"/>
    </row>
    <row r="48771" spans="7:7">
      <c r="G48771" s="14"/>
    </row>
    <row r="48772" spans="7:7">
      <c r="G48772" s="14"/>
    </row>
    <row r="48773" spans="7:7">
      <c r="G48773" s="14"/>
    </row>
    <row r="48774" spans="7:7">
      <c r="G48774" s="14"/>
    </row>
    <row r="48775" spans="7:7">
      <c r="G48775" s="14"/>
    </row>
    <row r="48776" spans="7:7">
      <c r="G48776" s="14"/>
    </row>
    <row r="48777" spans="7:7">
      <c r="G48777" s="14"/>
    </row>
    <row r="48778" spans="7:7">
      <c r="G48778" s="14"/>
    </row>
    <row r="48779" spans="7:7">
      <c r="G48779" s="14"/>
    </row>
    <row r="48780" spans="7:7">
      <c r="G48780" s="14"/>
    </row>
    <row r="48781" spans="7:7">
      <c r="G48781" s="14"/>
    </row>
    <row r="48782" spans="7:7">
      <c r="G48782" s="14"/>
    </row>
    <row r="48783" spans="7:7">
      <c r="G48783" s="14"/>
    </row>
    <row r="48784" spans="7:7">
      <c r="G48784" s="14"/>
    </row>
    <row r="48785" spans="7:7">
      <c r="G48785" s="14"/>
    </row>
    <row r="48786" spans="7:7">
      <c r="G48786" s="14"/>
    </row>
    <row r="48787" spans="7:7">
      <c r="G48787" s="14"/>
    </row>
    <row r="48788" spans="7:7">
      <c r="G48788" s="14"/>
    </row>
    <row r="48789" spans="7:7">
      <c r="G48789" s="14"/>
    </row>
    <row r="48790" spans="7:7">
      <c r="G48790" s="14"/>
    </row>
    <row r="48791" spans="7:7">
      <c r="G48791" s="14"/>
    </row>
    <row r="48792" spans="7:7">
      <c r="G48792" s="14"/>
    </row>
    <row r="48793" spans="7:7">
      <c r="G48793" s="14"/>
    </row>
    <row r="48794" spans="7:7">
      <c r="G48794" s="14"/>
    </row>
    <row r="48795" spans="7:7">
      <c r="G48795" s="14"/>
    </row>
    <row r="48796" spans="7:7">
      <c r="G48796" s="14"/>
    </row>
    <row r="48797" spans="7:7">
      <c r="G48797" s="14"/>
    </row>
    <row r="48798" spans="7:7">
      <c r="G48798" s="14"/>
    </row>
    <row r="48799" spans="7:7">
      <c r="G48799" s="14"/>
    </row>
    <row r="48800" spans="7:7">
      <c r="G48800" s="14"/>
    </row>
    <row r="48801" spans="7:7">
      <c r="G48801" s="14"/>
    </row>
    <row r="48802" spans="7:7">
      <c r="G48802" s="14"/>
    </row>
    <row r="48803" spans="7:7">
      <c r="G48803" s="14"/>
    </row>
    <row r="48804" spans="7:7">
      <c r="G48804" s="14"/>
    </row>
    <row r="48805" spans="7:7">
      <c r="G48805" s="14"/>
    </row>
    <row r="48806" spans="7:7">
      <c r="G48806" s="14"/>
    </row>
    <row r="48807" spans="7:7">
      <c r="G48807" s="14"/>
    </row>
    <row r="48808" spans="7:7">
      <c r="G48808" s="14"/>
    </row>
    <row r="48809" spans="7:7">
      <c r="G48809" s="14"/>
    </row>
    <row r="48810" spans="7:7">
      <c r="G48810" s="14"/>
    </row>
    <row r="48811" spans="7:7">
      <c r="G48811" s="14"/>
    </row>
    <row r="48812" spans="7:7">
      <c r="G48812" s="14"/>
    </row>
    <row r="48813" spans="7:7">
      <c r="G48813" s="14"/>
    </row>
    <row r="48814" spans="7:7">
      <c r="G48814" s="14"/>
    </row>
    <row r="48815" spans="7:7">
      <c r="G48815" s="14"/>
    </row>
    <row r="48816" spans="7:7">
      <c r="G48816" s="14"/>
    </row>
    <row r="48817" spans="7:7">
      <c r="G48817" s="14"/>
    </row>
    <row r="48818" spans="7:7">
      <c r="G48818" s="14"/>
    </row>
    <row r="48819" spans="7:7">
      <c r="G48819" s="14"/>
    </row>
    <row r="48820" spans="7:7">
      <c r="G48820" s="14"/>
    </row>
    <row r="48821" spans="7:7">
      <c r="G48821" s="14"/>
    </row>
    <row r="48822" spans="7:7">
      <c r="G48822" s="14"/>
    </row>
    <row r="48823" spans="7:7">
      <c r="G48823" s="14"/>
    </row>
    <row r="48824" spans="7:7">
      <c r="G48824" s="14"/>
    </row>
    <row r="48825" spans="7:7">
      <c r="G48825" s="14"/>
    </row>
    <row r="48826" spans="7:7">
      <c r="G48826" s="14"/>
    </row>
    <row r="48827" spans="7:7">
      <c r="G48827" s="14"/>
    </row>
    <row r="48828" spans="7:7">
      <c r="G48828" s="14"/>
    </row>
    <row r="48829" spans="7:7">
      <c r="G48829" s="14"/>
    </row>
    <row r="48830" spans="7:7">
      <c r="G48830" s="14"/>
    </row>
    <row r="48831" spans="7:7">
      <c r="G48831" s="14"/>
    </row>
    <row r="48832" spans="7:7">
      <c r="G48832" s="14"/>
    </row>
    <row r="48833" spans="7:7">
      <c r="G48833" s="14"/>
    </row>
    <row r="48834" spans="7:7">
      <c r="G48834" s="14"/>
    </row>
    <row r="48835" spans="7:7">
      <c r="G48835" s="14"/>
    </row>
    <row r="48836" spans="7:7">
      <c r="G48836" s="14"/>
    </row>
    <row r="48837" spans="7:7">
      <c r="G48837" s="14"/>
    </row>
    <row r="48838" spans="7:7">
      <c r="G48838" s="14"/>
    </row>
    <row r="48839" spans="7:7">
      <c r="G48839" s="14"/>
    </row>
    <row r="48840" spans="7:7">
      <c r="G48840" s="14"/>
    </row>
    <row r="48841" spans="7:7">
      <c r="G48841" s="14"/>
    </row>
    <row r="48842" spans="7:7">
      <c r="G48842" s="14"/>
    </row>
    <row r="48843" spans="7:7">
      <c r="G48843" s="14"/>
    </row>
    <row r="48844" spans="7:7">
      <c r="G48844" s="14"/>
    </row>
    <row r="48845" spans="7:7">
      <c r="G48845" s="14"/>
    </row>
    <row r="48846" spans="7:7">
      <c r="G48846" s="14"/>
    </row>
    <row r="48847" spans="7:7">
      <c r="G48847" s="14"/>
    </row>
    <row r="48848" spans="7:7">
      <c r="G48848" s="14"/>
    </row>
    <row r="48849" spans="7:7">
      <c r="G48849" s="14"/>
    </row>
    <row r="48850" spans="7:7">
      <c r="G48850" s="14"/>
    </row>
    <row r="48851" spans="7:7">
      <c r="G48851" s="14"/>
    </row>
    <row r="48852" spans="7:7">
      <c r="G48852" s="14"/>
    </row>
    <row r="48853" spans="7:7">
      <c r="G48853" s="14"/>
    </row>
    <row r="48854" spans="7:7">
      <c r="G48854" s="14"/>
    </row>
    <row r="48855" spans="7:7">
      <c r="G48855" s="14"/>
    </row>
    <row r="48856" spans="7:7">
      <c r="G48856" s="14"/>
    </row>
    <row r="48857" spans="7:7">
      <c r="G48857" s="14"/>
    </row>
    <row r="48858" spans="7:7">
      <c r="G48858" s="14"/>
    </row>
    <row r="48859" spans="7:7">
      <c r="G48859" s="14"/>
    </row>
    <row r="48860" spans="7:7">
      <c r="G48860" s="14"/>
    </row>
    <row r="48861" spans="7:7">
      <c r="G48861" s="14"/>
    </row>
    <row r="48862" spans="7:7">
      <c r="G48862" s="14"/>
    </row>
    <row r="48863" spans="7:7">
      <c r="G48863" s="14"/>
    </row>
    <row r="48864" spans="7:7">
      <c r="G48864" s="14"/>
    </row>
    <row r="48865" spans="7:7">
      <c r="G48865" s="14"/>
    </row>
    <row r="48866" spans="7:7">
      <c r="G48866" s="14"/>
    </row>
    <row r="48867" spans="7:7">
      <c r="G48867" s="14"/>
    </row>
    <row r="48868" spans="7:7">
      <c r="G48868" s="14"/>
    </row>
    <row r="48869" spans="7:7">
      <c r="G48869" s="14"/>
    </row>
    <row r="48870" spans="7:7">
      <c r="G48870" s="14"/>
    </row>
    <row r="48871" spans="7:7">
      <c r="G48871" s="14"/>
    </row>
    <row r="48872" spans="7:7">
      <c r="G48872" s="14"/>
    </row>
    <row r="48873" spans="7:7">
      <c r="G48873" s="14"/>
    </row>
    <row r="48874" spans="7:7">
      <c r="G48874" s="14"/>
    </row>
    <row r="48875" spans="7:7">
      <c r="G48875" s="14"/>
    </row>
    <row r="48876" spans="7:7">
      <c r="G48876" s="14"/>
    </row>
    <row r="48877" spans="7:7">
      <c r="G48877" s="14"/>
    </row>
    <row r="48878" spans="7:7">
      <c r="G48878" s="14"/>
    </row>
    <row r="48879" spans="7:7">
      <c r="G48879" s="14"/>
    </row>
    <row r="48880" spans="7:7">
      <c r="G48880" s="14"/>
    </row>
    <row r="48881" spans="7:7">
      <c r="G48881" s="14"/>
    </row>
    <row r="48882" spans="7:7">
      <c r="G48882" s="14"/>
    </row>
    <row r="48883" spans="7:7">
      <c r="G48883" s="14"/>
    </row>
    <row r="48884" spans="7:7">
      <c r="G48884" s="14"/>
    </row>
    <row r="48885" spans="7:7">
      <c r="G48885" s="14"/>
    </row>
    <row r="48886" spans="7:7">
      <c r="G48886" s="14"/>
    </row>
    <row r="48887" spans="7:7">
      <c r="G48887" s="14"/>
    </row>
    <row r="48888" spans="7:7">
      <c r="G48888" s="14"/>
    </row>
    <row r="48889" spans="7:7">
      <c r="G48889" s="14"/>
    </row>
    <row r="48890" spans="7:7">
      <c r="G48890" s="14"/>
    </row>
    <row r="48891" spans="7:7">
      <c r="G48891" s="14"/>
    </row>
    <row r="48892" spans="7:7">
      <c r="G48892" s="14"/>
    </row>
    <row r="48893" spans="7:7">
      <c r="G48893" s="14"/>
    </row>
    <row r="48894" spans="7:7">
      <c r="G48894" s="14"/>
    </row>
    <row r="48895" spans="7:7">
      <c r="G48895" s="14"/>
    </row>
    <row r="48896" spans="7:7">
      <c r="G48896" s="14"/>
    </row>
    <row r="48897" spans="7:7">
      <c r="G48897" s="14"/>
    </row>
    <row r="48898" spans="7:7">
      <c r="G48898" s="14"/>
    </row>
    <row r="48899" spans="7:7">
      <c r="G48899" s="14"/>
    </row>
    <row r="48900" spans="7:7">
      <c r="G48900" s="14"/>
    </row>
    <row r="48901" spans="7:7">
      <c r="G48901" s="14"/>
    </row>
    <row r="48902" spans="7:7">
      <c r="G48902" s="14"/>
    </row>
    <row r="48903" spans="7:7">
      <c r="G48903" s="14"/>
    </row>
    <row r="48904" spans="7:7">
      <c r="G48904" s="14"/>
    </row>
    <row r="48905" spans="7:7">
      <c r="G48905" s="14"/>
    </row>
    <row r="48906" spans="7:7">
      <c r="G48906" s="14"/>
    </row>
    <row r="48907" spans="7:7">
      <c r="G48907" s="14"/>
    </row>
    <row r="48908" spans="7:7">
      <c r="G48908" s="14"/>
    </row>
    <row r="48909" spans="7:7">
      <c r="G48909" s="14"/>
    </row>
    <row r="48910" spans="7:7">
      <c r="G48910" s="14"/>
    </row>
    <row r="48911" spans="7:7">
      <c r="G48911" s="14"/>
    </row>
    <row r="48912" spans="7:7">
      <c r="G48912" s="14"/>
    </row>
    <row r="48913" spans="7:7">
      <c r="G48913" s="14"/>
    </row>
    <row r="48914" spans="7:7">
      <c r="G48914" s="14"/>
    </row>
    <row r="48915" spans="7:7">
      <c r="G48915" s="14"/>
    </row>
    <row r="48916" spans="7:7">
      <c r="G48916" s="14"/>
    </row>
    <row r="48917" spans="7:7">
      <c r="G48917" s="14"/>
    </row>
    <row r="48918" spans="7:7">
      <c r="G48918" s="14"/>
    </row>
    <row r="48919" spans="7:7">
      <c r="G48919" s="14"/>
    </row>
    <row r="48920" spans="7:7">
      <c r="G48920" s="14"/>
    </row>
    <row r="48921" spans="7:7">
      <c r="G48921" s="14"/>
    </row>
    <row r="48922" spans="7:7">
      <c r="G48922" s="14"/>
    </row>
    <row r="48923" spans="7:7">
      <c r="G48923" s="14"/>
    </row>
    <row r="48924" spans="7:7">
      <c r="G48924" s="14"/>
    </row>
    <row r="48925" spans="7:7">
      <c r="G48925" s="14"/>
    </row>
    <row r="48926" spans="7:7">
      <c r="G48926" s="14"/>
    </row>
    <row r="48927" spans="7:7">
      <c r="G48927" s="14"/>
    </row>
    <row r="48928" spans="7:7">
      <c r="G48928" s="14"/>
    </row>
    <row r="48929" spans="7:7">
      <c r="G48929" s="14"/>
    </row>
    <row r="48930" spans="7:7">
      <c r="G48930" s="14"/>
    </row>
    <row r="48931" spans="7:7">
      <c r="G48931" s="14"/>
    </row>
    <row r="48932" spans="7:7">
      <c r="G48932" s="14"/>
    </row>
    <row r="48933" spans="7:7">
      <c r="G48933" s="14"/>
    </row>
    <row r="48934" spans="7:7">
      <c r="G48934" s="14"/>
    </row>
    <row r="48935" spans="7:7">
      <c r="G48935" s="14"/>
    </row>
    <row r="48936" spans="7:7">
      <c r="G48936" s="14"/>
    </row>
    <row r="48937" spans="7:7">
      <c r="G48937" s="14"/>
    </row>
    <row r="48938" spans="7:7">
      <c r="G48938" s="14"/>
    </row>
    <row r="48939" spans="7:7">
      <c r="G48939" s="14"/>
    </row>
    <row r="48940" spans="7:7">
      <c r="G48940" s="14"/>
    </row>
    <row r="48941" spans="7:7">
      <c r="G48941" s="14"/>
    </row>
    <row r="48942" spans="7:7">
      <c r="G48942" s="14"/>
    </row>
    <row r="48943" spans="7:7">
      <c r="G48943" s="14"/>
    </row>
    <row r="48944" spans="7:7">
      <c r="G48944" s="14"/>
    </row>
    <row r="48945" spans="7:7">
      <c r="G48945" s="14"/>
    </row>
    <row r="48946" spans="7:7">
      <c r="G48946" s="14"/>
    </row>
    <row r="48947" spans="7:7">
      <c r="G48947" s="14"/>
    </row>
    <row r="48948" spans="7:7">
      <c r="G48948" s="14"/>
    </row>
    <row r="48949" spans="7:7">
      <c r="G48949" s="14"/>
    </row>
    <row r="48950" spans="7:7">
      <c r="G48950" s="14"/>
    </row>
    <row r="48951" spans="7:7">
      <c r="G48951" s="14"/>
    </row>
    <row r="48952" spans="7:7">
      <c r="G48952" s="14"/>
    </row>
    <row r="48953" spans="7:7">
      <c r="G48953" s="14"/>
    </row>
    <row r="48954" spans="7:7">
      <c r="G48954" s="14"/>
    </row>
    <row r="48955" spans="7:7">
      <c r="G48955" s="14"/>
    </row>
    <row r="48956" spans="7:7">
      <c r="G48956" s="14"/>
    </row>
    <row r="48957" spans="7:7">
      <c r="G48957" s="14"/>
    </row>
    <row r="48958" spans="7:7">
      <c r="G48958" s="14"/>
    </row>
    <row r="48959" spans="7:7">
      <c r="G48959" s="14"/>
    </row>
    <row r="48960" spans="7:7">
      <c r="G48960" s="14"/>
    </row>
    <row r="48961" spans="7:7">
      <c r="G48961" s="14"/>
    </row>
    <row r="48962" spans="7:7">
      <c r="G48962" s="14"/>
    </row>
    <row r="48963" spans="7:7">
      <c r="G48963" s="14"/>
    </row>
    <row r="48964" spans="7:7">
      <c r="G48964" s="14"/>
    </row>
    <row r="48965" spans="7:7">
      <c r="G48965" s="14"/>
    </row>
    <row r="48966" spans="7:7">
      <c r="G48966" s="14"/>
    </row>
    <row r="48967" spans="7:7">
      <c r="G48967" s="14"/>
    </row>
    <row r="48968" spans="7:7">
      <c r="G48968" s="14"/>
    </row>
    <row r="48969" spans="7:7">
      <c r="G48969" s="14"/>
    </row>
    <row r="48970" spans="7:7">
      <c r="G48970" s="14"/>
    </row>
    <row r="48971" spans="7:7">
      <c r="G48971" s="14"/>
    </row>
    <row r="48972" spans="7:7">
      <c r="G48972" s="14"/>
    </row>
    <row r="48973" spans="7:7">
      <c r="G48973" s="14"/>
    </row>
    <row r="48974" spans="7:7">
      <c r="G48974" s="14"/>
    </row>
    <row r="48975" spans="7:7">
      <c r="G48975" s="14"/>
    </row>
    <row r="48976" spans="7:7">
      <c r="G48976" s="14"/>
    </row>
    <row r="48977" spans="7:7">
      <c r="G48977" s="14"/>
    </row>
    <row r="48978" spans="7:7">
      <c r="G48978" s="14"/>
    </row>
    <row r="48979" spans="7:7">
      <c r="G48979" s="14"/>
    </row>
    <row r="48980" spans="7:7">
      <c r="G48980" s="14"/>
    </row>
    <row r="48981" spans="7:7">
      <c r="G48981" s="14"/>
    </row>
    <row r="48982" spans="7:7">
      <c r="G48982" s="14"/>
    </row>
    <row r="48983" spans="7:7">
      <c r="G48983" s="14"/>
    </row>
    <row r="48984" spans="7:7">
      <c r="G48984" s="14"/>
    </row>
    <row r="48985" spans="7:7">
      <c r="G48985" s="14"/>
    </row>
    <row r="48986" spans="7:7">
      <c r="G48986" s="14"/>
    </row>
    <row r="48987" spans="7:7">
      <c r="G48987" s="14"/>
    </row>
    <row r="48988" spans="7:7">
      <c r="G48988" s="14"/>
    </row>
    <row r="48989" spans="7:7">
      <c r="G48989" s="14"/>
    </row>
    <row r="48990" spans="7:7">
      <c r="G48990" s="14"/>
    </row>
    <row r="48991" spans="7:7">
      <c r="G48991" s="14"/>
    </row>
    <row r="48992" spans="7:7">
      <c r="G48992" s="14"/>
    </row>
    <row r="48993" spans="7:7">
      <c r="G48993" s="14"/>
    </row>
    <row r="48994" spans="7:7">
      <c r="G48994" s="14"/>
    </row>
    <row r="48995" spans="7:7">
      <c r="G48995" s="14"/>
    </row>
    <row r="48996" spans="7:7">
      <c r="G48996" s="14"/>
    </row>
    <row r="48997" spans="7:7">
      <c r="G48997" s="14"/>
    </row>
    <row r="48998" spans="7:7">
      <c r="G48998" s="14"/>
    </row>
    <row r="48999" spans="7:7">
      <c r="G48999" s="14"/>
    </row>
    <row r="49000" spans="7:7">
      <c r="G49000" s="14"/>
    </row>
    <row r="49001" spans="7:7">
      <c r="G49001" s="14"/>
    </row>
    <row r="49002" spans="7:7">
      <c r="G49002" s="14"/>
    </row>
    <row r="49003" spans="7:7">
      <c r="G49003" s="14"/>
    </row>
    <row r="49004" spans="7:7">
      <c r="G49004" s="14"/>
    </row>
    <row r="49005" spans="7:7">
      <c r="G49005" s="14"/>
    </row>
    <row r="49006" spans="7:7">
      <c r="G49006" s="14"/>
    </row>
    <row r="49007" spans="7:7">
      <c r="G49007" s="14"/>
    </row>
    <row r="49008" spans="7:7">
      <c r="G49008" s="14"/>
    </row>
    <row r="49009" spans="7:7">
      <c r="G49009" s="14"/>
    </row>
    <row r="49010" spans="7:7">
      <c r="G49010" s="14"/>
    </row>
    <row r="49011" spans="7:7">
      <c r="G49011" s="14"/>
    </row>
    <row r="49012" spans="7:7">
      <c r="G49012" s="14"/>
    </row>
    <row r="49013" spans="7:7">
      <c r="G49013" s="14"/>
    </row>
    <row r="49014" spans="7:7">
      <c r="G49014" s="14"/>
    </row>
    <row r="49015" spans="7:7">
      <c r="G49015" s="14"/>
    </row>
    <row r="49016" spans="7:7">
      <c r="G49016" s="14"/>
    </row>
    <row r="49017" spans="7:7">
      <c r="G49017" s="14"/>
    </row>
    <row r="49018" spans="7:7">
      <c r="G49018" s="14"/>
    </row>
    <row r="49019" spans="7:7">
      <c r="G49019" s="14"/>
    </row>
    <row r="49020" spans="7:7">
      <c r="G49020" s="14"/>
    </row>
    <row r="49021" spans="7:7">
      <c r="G49021" s="14"/>
    </row>
    <row r="49022" spans="7:7">
      <c r="G49022" s="14"/>
    </row>
    <row r="49023" spans="7:7">
      <c r="G49023" s="14"/>
    </row>
    <row r="49024" spans="7:7">
      <c r="G49024" s="14"/>
    </row>
    <row r="49025" spans="7:7">
      <c r="G49025" s="14"/>
    </row>
    <row r="49026" spans="7:7">
      <c r="G49026" s="14"/>
    </row>
    <row r="49027" spans="7:7">
      <c r="G49027" s="14"/>
    </row>
    <row r="49028" spans="7:7">
      <c r="G49028" s="14"/>
    </row>
    <row r="49029" spans="7:7">
      <c r="G49029" s="14"/>
    </row>
    <row r="49030" spans="7:7">
      <c r="G49030" s="14"/>
    </row>
    <row r="49031" spans="7:7">
      <c r="G49031" s="14"/>
    </row>
    <row r="49032" spans="7:7">
      <c r="G49032" s="14"/>
    </row>
    <row r="49033" spans="7:7">
      <c r="G49033" s="14"/>
    </row>
    <row r="49034" spans="7:7">
      <c r="G49034" s="14"/>
    </row>
    <row r="49035" spans="7:7">
      <c r="G49035" s="14"/>
    </row>
    <row r="49036" spans="7:7">
      <c r="G49036" s="14"/>
    </row>
    <row r="49037" spans="7:7">
      <c r="G49037" s="14"/>
    </row>
    <row r="49038" spans="7:7">
      <c r="G49038" s="14"/>
    </row>
    <row r="49039" spans="7:7">
      <c r="G49039" s="14"/>
    </row>
    <row r="49040" spans="7:7">
      <c r="G49040" s="14"/>
    </row>
    <row r="49041" spans="7:7">
      <c r="G49041" s="14"/>
    </row>
    <row r="49042" spans="7:7">
      <c r="G49042" s="14"/>
    </row>
    <row r="49043" spans="7:7">
      <c r="G49043" s="14"/>
    </row>
    <row r="49044" spans="7:7">
      <c r="G49044" s="14"/>
    </row>
    <row r="49045" spans="7:7">
      <c r="G49045" s="14"/>
    </row>
    <row r="49046" spans="7:7">
      <c r="G49046" s="14"/>
    </row>
    <row r="49047" spans="7:7">
      <c r="G49047" s="14"/>
    </row>
    <row r="49048" spans="7:7">
      <c r="G49048" s="14"/>
    </row>
    <row r="49049" spans="7:7">
      <c r="G49049" s="14"/>
    </row>
    <row r="49050" spans="7:7">
      <c r="G49050" s="14"/>
    </row>
    <row r="49051" spans="7:7">
      <c r="G49051" s="14"/>
    </row>
    <row r="49052" spans="7:7">
      <c r="G49052" s="14"/>
    </row>
    <row r="49053" spans="7:7">
      <c r="G49053" s="14"/>
    </row>
    <row r="49054" spans="7:7">
      <c r="G49054" s="14"/>
    </row>
    <row r="49055" spans="7:7">
      <c r="G49055" s="14"/>
    </row>
    <row r="49056" spans="7:7">
      <c r="G49056" s="14"/>
    </row>
    <row r="49057" spans="7:7">
      <c r="G49057" s="14"/>
    </row>
    <row r="49058" spans="7:7">
      <c r="G49058" s="14"/>
    </row>
    <row r="49059" spans="7:7">
      <c r="G49059" s="14"/>
    </row>
    <row r="49060" spans="7:7">
      <c r="G49060" s="14"/>
    </row>
    <row r="49061" spans="7:7">
      <c r="G49061" s="14"/>
    </row>
    <row r="49062" spans="7:7">
      <c r="G49062" s="14"/>
    </row>
    <row r="49063" spans="7:7">
      <c r="G49063" s="14"/>
    </row>
    <row r="49064" spans="7:7">
      <c r="G49064" s="14"/>
    </row>
    <row r="49065" spans="7:7">
      <c r="G49065" s="14"/>
    </row>
    <row r="49066" spans="7:7">
      <c r="G49066" s="14"/>
    </row>
    <row r="49067" spans="7:7">
      <c r="G49067" s="14"/>
    </row>
    <row r="49068" spans="7:7">
      <c r="G49068" s="14"/>
    </row>
    <row r="49069" spans="7:7">
      <c r="G49069" s="14"/>
    </row>
    <row r="49070" spans="7:7">
      <c r="G49070" s="14"/>
    </row>
    <row r="49071" spans="7:7">
      <c r="G49071" s="14"/>
    </row>
    <row r="49072" spans="7:7">
      <c r="G49072" s="14"/>
    </row>
    <row r="49073" spans="7:7">
      <c r="G49073" s="14"/>
    </row>
    <row r="49074" spans="7:7">
      <c r="G49074" s="14"/>
    </row>
    <row r="49075" spans="7:7">
      <c r="G49075" s="14"/>
    </row>
    <row r="49076" spans="7:7">
      <c r="G49076" s="14"/>
    </row>
    <row r="49077" spans="7:7">
      <c r="G49077" s="14"/>
    </row>
    <row r="49078" spans="7:7">
      <c r="G49078" s="14"/>
    </row>
    <row r="49079" spans="7:7">
      <c r="G49079" s="14"/>
    </row>
    <row r="49080" spans="7:7">
      <c r="G49080" s="14"/>
    </row>
    <row r="49081" spans="7:7">
      <c r="G49081" s="14"/>
    </row>
    <row r="49082" spans="7:7">
      <c r="G49082" s="14"/>
    </row>
    <row r="49083" spans="7:7">
      <c r="G49083" s="14"/>
    </row>
    <row r="49084" spans="7:7">
      <c r="G49084" s="14"/>
    </row>
    <row r="49085" spans="7:7">
      <c r="G49085" s="14"/>
    </row>
    <row r="49086" spans="7:7">
      <c r="G49086" s="14"/>
    </row>
    <row r="49087" spans="7:7">
      <c r="G49087" s="14"/>
    </row>
    <row r="49088" spans="7:7">
      <c r="G49088" s="14"/>
    </row>
    <row r="49089" spans="7:7">
      <c r="G49089" s="14"/>
    </row>
    <row r="49090" spans="7:7">
      <c r="G49090" s="14"/>
    </row>
    <row r="49091" spans="7:7">
      <c r="G49091" s="14"/>
    </row>
    <row r="49092" spans="7:7">
      <c r="G49092" s="14"/>
    </row>
    <row r="49093" spans="7:7">
      <c r="G49093" s="14"/>
    </row>
    <row r="49094" spans="7:7">
      <c r="G49094" s="14"/>
    </row>
    <row r="49095" spans="7:7">
      <c r="G49095" s="14"/>
    </row>
    <row r="49096" spans="7:7">
      <c r="G49096" s="14"/>
    </row>
    <row r="49097" spans="7:7">
      <c r="G49097" s="14"/>
    </row>
    <row r="49098" spans="7:7">
      <c r="G49098" s="14"/>
    </row>
    <row r="49099" spans="7:7">
      <c r="G49099" s="14"/>
    </row>
    <row r="49100" spans="7:7">
      <c r="G49100" s="14"/>
    </row>
    <row r="49101" spans="7:7">
      <c r="G49101" s="14"/>
    </row>
    <row r="49102" spans="7:7">
      <c r="G49102" s="14"/>
    </row>
    <row r="49103" spans="7:7">
      <c r="G49103" s="14"/>
    </row>
    <row r="49104" spans="7:7">
      <c r="G49104" s="14"/>
    </row>
    <row r="49105" spans="7:7">
      <c r="G49105" s="14"/>
    </row>
    <row r="49106" spans="7:7">
      <c r="G49106" s="14"/>
    </row>
    <row r="49107" spans="7:7">
      <c r="G49107" s="14"/>
    </row>
    <row r="49108" spans="7:7">
      <c r="G49108" s="14"/>
    </row>
    <row r="49109" spans="7:7">
      <c r="G49109" s="14"/>
    </row>
    <row r="49110" spans="7:7">
      <c r="G49110" s="14"/>
    </row>
    <row r="49111" spans="7:7">
      <c r="G49111" s="14"/>
    </row>
    <row r="49112" spans="7:7">
      <c r="G49112" s="14"/>
    </row>
    <row r="49113" spans="7:7">
      <c r="G49113" s="14"/>
    </row>
    <row r="49114" spans="7:7">
      <c r="G49114" s="14"/>
    </row>
    <row r="49115" spans="7:7">
      <c r="G49115" s="14"/>
    </row>
    <row r="49116" spans="7:7">
      <c r="G49116" s="14"/>
    </row>
    <row r="49117" spans="7:7">
      <c r="G49117" s="14"/>
    </row>
    <row r="49118" spans="7:7">
      <c r="G49118" s="14"/>
    </row>
    <row r="49119" spans="7:7">
      <c r="G49119" s="14"/>
    </row>
    <row r="49120" spans="7:7">
      <c r="G49120" s="14"/>
    </row>
    <row r="49121" spans="7:7">
      <c r="G49121" s="14"/>
    </row>
    <row r="49122" spans="7:7">
      <c r="G49122" s="14"/>
    </row>
    <row r="49123" spans="7:7">
      <c r="G49123" s="14"/>
    </row>
    <row r="49124" spans="7:7">
      <c r="G49124" s="14"/>
    </row>
    <row r="49125" spans="7:7">
      <c r="G49125" s="14"/>
    </row>
    <row r="49126" spans="7:7">
      <c r="G49126" s="14"/>
    </row>
    <row r="49127" spans="7:7">
      <c r="G49127" s="14"/>
    </row>
    <row r="49128" spans="7:7">
      <c r="G49128" s="14"/>
    </row>
    <row r="49129" spans="7:7">
      <c r="G49129" s="14"/>
    </row>
    <row r="49130" spans="7:7">
      <c r="G49130" s="14"/>
    </row>
    <row r="49131" spans="7:7">
      <c r="G49131" s="14"/>
    </row>
    <row r="49132" spans="7:7">
      <c r="G49132" s="14"/>
    </row>
    <row r="49133" spans="7:7">
      <c r="G49133" s="14"/>
    </row>
    <row r="49134" spans="7:7">
      <c r="G49134" s="14"/>
    </row>
    <row r="49135" spans="7:7">
      <c r="G49135" s="14"/>
    </row>
    <row r="49136" spans="7:7">
      <c r="G49136" s="14"/>
    </row>
    <row r="49137" spans="7:7">
      <c r="G49137" s="14"/>
    </row>
    <row r="49138" spans="7:7">
      <c r="G49138" s="14"/>
    </row>
    <row r="49139" spans="7:7">
      <c r="G49139" s="14"/>
    </row>
    <row r="49140" spans="7:7">
      <c r="G49140" s="14"/>
    </row>
    <row r="49141" spans="7:7">
      <c r="G49141" s="14"/>
    </row>
    <row r="49142" spans="7:7">
      <c r="G49142" s="14"/>
    </row>
    <row r="49143" spans="7:7">
      <c r="G49143" s="14"/>
    </row>
    <row r="49144" spans="7:7">
      <c r="G49144" s="14"/>
    </row>
    <row r="49145" spans="7:7">
      <c r="G49145" s="14"/>
    </row>
    <row r="49146" spans="7:7">
      <c r="G49146" s="14"/>
    </row>
    <row r="49147" spans="7:7">
      <c r="G49147" s="14"/>
    </row>
    <row r="49148" spans="7:7">
      <c r="G49148" s="14"/>
    </row>
    <row r="49149" spans="7:7">
      <c r="G49149" s="14"/>
    </row>
    <row r="49150" spans="7:7">
      <c r="G49150" s="14"/>
    </row>
    <row r="49151" spans="7:7">
      <c r="G49151" s="14"/>
    </row>
    <row r="49152" spans="7:7">
      <c r="G49152" s="14"/>
    </row>
    <row r="49153" spans="7:7">
      <c r="G49153" s="14"/>
    </row>
    <row r="49154" spans="7:7">
      <c r="G49154" s="14"/>
    </row>
    <row r="49155" spans="7:7">
      <c r="G49155" s="14"/>
    </row>
    <row r="49156" spans="7:7">
      <c r="G49156" s="14"/>
    </row>
    <row r="49157" spans="7:7">
      <c r="G49157" s="14"/>
    </row>
    <row r="49158" spans="7:7">
      <c r="G49158" s="14"/>
    </row>
    <row r="49159" spans="7:7">
      <c r="G49159" s="14"/>
    </row>
    <row r="49160" spans="7:7">
      <c r="G49160" s="14"/>
    </row>
    <row r="49161" spans="7:7">
      <c r="G49161" s="14"/>
    </row>
    <row r="49162" spans="7:7">
      <c r="G49162" s="14"/>
    </row>
    <row r="49163" spans="7:7">
      <c r="G49163" s="14"/>
    </row>
    <row r="49164" spans="7:7">
      <c r="G49164" s="14"/>
    </row>
    <row r="49165" spans="7:7">
      <c r="G49165" s="14"/>
    </row>
    <row r="49166" spans="7:7">
      <c r="G49166" s="14"/>
    </row>
    <row r="49167" spans="7:7">
      <c r="G49167" s="14"/>
    </row>
    <row r="49168" spans="7:7">
      <c r="G49168" s="14"/>
    </row>
    <row r="49169" spans="7:7">
      <c r="G49169" s="14"/>
    </row>
    <row r="49170" spans="7:7">
      <c r="G49170" s="14"/>
    </row>
    <row r="49171" spans="7:7">
      <c r="G49171" s="14"/>
    </row>
    <row r="49172" spans="7:7">
      <c r="G49172" s="14"/>
    </row>
    <row r="49173" spans="7:7">
      <c r="G49173" s="14"/>
    </row>
    <row r="49174" spans="7:7">
      <c r="G49174" s="14"/>
    </row>
    <row r="49175" spans="7:7">
      <c r="G49175" s="14"/>
    </row>
    <row r="49176" spans="7:7">
      <c r="G49176" s="14"/>
    </row>
    <row r="49177" spans="7:7">
      <c r="G49177" s="14"/>
    </row>
    <row r="49178" spans="7:7">
      <c r="G49178" s="14"/>
    </row>
    <row r="49179" spans="7:7">
      <c r="G49179" s="14"/>
    </row>
    <row r="49180" spans="7:7">
      <c r="G49180" s="14"/>
    </row>
    <row r="49181" spans="7:7">
      <c r="G49181" s="14"/>
    </row>
    <row r="49182" spans="7:7">
      <c r="G49182" s="14"/>
    </row>
    <row r="49183" spans="7:7">
      <c r="G49183" s="14"/>
    </row>
    <row r="49184" spans="7:7">
      <c r="G49184" s="14"/>
    </row>
    <row r="49185" spans="7:7">
      <c r="G49185" s="14"/>
    </row>
    <row r="49186" spans="7:7">
      <c r="G49186" s="14"/>
    </row>
    <row r="49187" spans="7:7">
      <c r="G49187" s="14"/>
    </row>
    <row r="49188" spans="7:7">
      <c r="G49188" s="14"/>
    </row>
    <row r="49189" spans="7:7">
      <c r="G49189" s="14"/>
    </row>
    <row r="49190" spans="7:7">
      <c r="G49190" s="14"/>
    </row>
    <row r="49191" spans="7:7">
      <c r="G49191" s="14"/>
    </row>
    <row r="49192" spans="7:7">
      <c r="G49192" s="14"/>
    </row>
    <row r="49193" spans="7:7">
      <c r="G49193" s="14"/>
    </row>
    <row r="49194" spans="7:7">
      <c r="G49194" s="14"/>
    </row>
    <row r="49195" spans="7:7">
      <c r="G49195" s="14"/>
    </row>
    <row r="49196" spans="7:7">
      <c r="G49196" s="14"/>
    </row>
    <row r="49197" spans="7:7">
      <c r="G49197" s="14"/>
    </row>
    <row r="49198" spans="7:7">
      <c r="G49198" s="14"/>
    </row>
    <row r="49199" spans="7:7">
      <c r="G49199" s="14"/>
    </row>
    <row r="49200" spans="7:7">
      <c r="G49200" s="14"/>
    </row>
    <row r="49201" spans="7:7">
      <c r="G49201" s="14"/>
    </row>
    <row r="49202" spans="7:7">
      <c r="G49202" s="14"/>
    </row>
    <row r="49203" spans="7:7">
      <c r="G49203" s="14"/>
    </row>
    <row r="49204" spans="7:7">
      <c r="G49204" s="14"/>
    </row>
    <row r="49205" spans="7:7">
      <c r="G49205" s="14"/>
    </row>
    <row r="49206" spans="7:7">
      <c r="G49206" s="14"/>
    </row>
    <row r="49207" spans="7:7">
      <c r="G49207" s="14"/>
    </row>
    <row r="49208" spans="7:7">
      <c r="G49208" s="14"/>
    </row>
    <row r="49209" spans="7:7">
      <c r="G49209" s="14"/>
    </row>
    <row r="49210" spans="7:7">
      <c r="G49210" s="14"/>
    </row>
    <row r="49211" spans="7:7">
      <c r="G49211" s="14"/>
    </row>
    <row r="49212" spans="7:7">
      <c r="G49212" s="14"/>
    </row>
    <row r="49213" spans="7:7">
      <c r="G49213" s="14"/>
    </row>
    <row r="49214" spans="7:7">
      <c r="G49214" s="14"/>
    </row>
    <row r="49215" spans="7:7">
      <c r="G49215" s="14"/>
    </row>
    <row r="49216" spans="7:7">
      <c r="G49216" s="14"/>
    </row>
    <row r="49217" spans="7:7">
      <c r="G49217" s="14"/>
    </row>
    <row r="49218" spans="7:7">
      <c r="G49218" s="14"/>
    </row>
    <row r="49219" spans="7:7">
      <c r="G49219" s="14"/>
    </row>
    <row r="49220" spans="7:7">
      <c r="G49220" s="14"/>
    </row>
    <row r="49221" spans="7:7">
      <c r="G49221" s="14"/>
    </row>
    <row r="49222" spans="7:7">
      <c r="G49222" s="14"/>
    </row>
    <row r="49223" spans="7:7">
      <c r="G49223" s="14"/>
    </row>
    <row r="49224" spans="7:7">
      <c r="G49224" s="14"/>
    </row>
    <row r="49225" spans="7:7">
      <c r="G49225" s="14"/>
    </row>
    <row r="49226" spans="7:7">
      <c r="G49226" s="14"/>
    </row>
    <row r="49227" spans="7:7">
      <c r="G49227" s="14"/>
    </row>
    <row r="49228" spans="7:7">
      <c r="G49228" s="14"/>
    </row>
    <row r="49229" spans="7:7">
      <c r="G49229" s="14"/>
    </row>
    <row r="49230" spans="7:7">
      <c r="G49230" s="14"/>
    </row>
    <row r="49231" spans="7:7">
      <c r="G49231" s="14"/>
    </row>
    <row r="49232" spans="7:7">
      <c r="G49232" s="14"/>
    </row>
    <row r="49233" spans="7:7">
      <c r="G49233" s="14"/>
    </row>
    <row r="49234" spans="7:7">
      <c r="G49234" s="14"/>
    </row>
    <row r="49235" spans="7:7">
      <c r="G49235" s="14"/>
    </row>
    <row r="49236" spans="7:7">
      <c r="G49236" s="14"/>
    </row>
    <row r="49237" spans="7:7">
      <c r="G49237" s="14"/>
    </row>
    <row r="49238" spans="7:7">
      <c r="G49238" s="14"/>
    </row>
    <row r="49239" spans="7:7">
      <c r="G49239" s="14"/>
    </row>
    <row r="49240" spans="7:7">
      <c r="G49240" s="14"/>
    </row>
    <row r="49241" spans="7:7">
      <c r="G49241" s="14"/>
    </row>
    <row r="49242" spans="7:7">
      <c r="G49242" s="14"/>
    </row>
    <row r="49243" spans="7:7">
      <c r="G49243" s="14"/>
    </row>
    <row r="49244" spans="7:7">
      <c r="G49244" s="14"/>
    </row>
    <row r="49245" spans="7:7">
      <c r="G49245" s="14"/>
    </row>
    <row r="49246" spans="7:7">
      <c r="G49246" s="14"/>
    </row>
    <row r="49247" spans="7:7">
      <c r="G49247" s="14"/>
    </row>
    <row r="49248" spans="7:7">
      <c r="G49248" s="14"/>
    </row>
    <row r="49249" spans="7:7">
      <c r="G49249" s="14"/>
    </row>
    <row r="49250" spans="7:7">
      <c r="G49250" s="14"/>
    </row>
    <row r="49251" spans="7:7">
      <c r="G49251" s="14"/>
    </row>
    <row r="49252" spans="7:7">
      <c r="G49252" s="14"/>
    </row>
    <row r="49253" spans="7:7">
      <c r="G49253" s="14"/>
    </row>
    <row r="49254" spans="7:7">
      <c r="G49254" s="14"/>
    </row>
    <row r="49255" spans="7:7">
      <c r="G49255" s="14"/>
    </row>
    <row r="49256" spans="7:7">
      <c r="G49256" s="14"/>
    </row>
    <row r="49257" spans="7:7">
      <c r="G49257" s="14"/>
    </row>
    <row r="49258" spans="7:7">
      <c r="G49258" s="14"/>
    </row>
    <row r="49259" spans="7:7">
      <c r="G49259" s="14"/>
    </row>
    <row r="49260" spans="7:7">
      <c r="G49260" s="14"/>
    </row>
    <row r="49261" spans="7:7">
      <c r="G49261" s="14"/>
    </row>
    <row r="49262" spans="7:7">
      <c r="G49262" s="14"/>
    </row>
    <row r="49263" spans="7:7">
      <c r="G49263" s="14"/>
    </row>
    <row r="49264" spans="7:7">
      <c r="G49264" s="14"/>
    </row>
    <row r="49265" spans="7:7">
      <c r="G49265" s="14"/>
    </row>
    <row r="49266" spans="7:7">
      <c r="G49266" s="14"/>
    </row>
    <row r="49267" spans="7:7">
      <c r="G49267" s="14"/>
    </row>
    <row r="49268" spans="7:7">
      <c r="G49268" s="14"/>
    </row>
    <row r="49269" spans="7:7">
      <c r="G49269" s="14"/>
    </row>
    <row r="49270" spans="7:7">
      <c r="G49270" s="14"/>
    </row>
    <row r="49271" spans="7:7">
      <c r="G49271" s="14"/>
    </row>
    <row r="49272" spans="7:7">
      <c r="G49272" s="14"/>
    </row>
    <row r="49273" spans="7:7">
      <c r="G49273" s="14"/>
    </row>
    <row r="49274" spans="7:7">
      <c r="G49274" s="14"/>
    </row>
    <row r="49275" spans="7:7">
      <c r="G49275" s="14"/>
    </row>
    <row r="49276" spans="7:7">
      <c r="G49276" s="14"/>
    </row>
    <row r="49277" spans="7:7">
      <c r="G49277" s="14"/>
    </row>
    <row r="49278" spans="7:7">
      <c r="G49278" s="14"/>
    </row>
    <row r="49279" spans="7:7">
      <c r="G49279" s="14"/>
    </row>
    <row r="49280" spans="7:7">
      <c r="G49280" s="14"/>
    </row>
    <row r="49281" spans="7:7">
      <c r="G49281" s="14"/>
    </row>
    <row r="49282" spans="7:7">
      <c r="G49282" s="14"/>
    </row>
    <row r="49283" spans="7:7">
      <c r="G49283" s="14"/>
    </row>
    <row r="49284" spans="7:7">
      <c r="G49284" s="14"/>
    </row>
    <row r="49285" spans="7:7">
      <c r="G49285" s="14"/>
    </row>
    <row r="49286" spans="7:7">
      <c r="G49286" s="14"/>
    </row>
    <row r="49287" spans="7:7">
      <c r="G49287" s="14"/>
    </row>
    <row r="49288" spans="7:7">
      <c r="G49288" s="14"/>
    </row>
    <row r="49289" spans="7:7">
      <c r="G49289" s="14"/>
    </row>
    <row r="49290" spans="7:7">
      <c r="G49290" s="14"/>
    </row>
    <row r="49291" spans="7:7">
      <c r="G49291" s="14"/>
    </row>
    <row r="49292" spans="7:7">
      <c r="G49292" s="14"/>
    </row>
    <row r="49293" spans="7:7">
      <c r="G49293" s="14"/>
    </row>
    <row r="49294" spans="7:7">
      <c r="G49294" s="14"/>
    </row>
    <row r="49295" spans="7:7">
      <c r="G49295" s="14"/>
    </row>
    <row r="49296" spans="7:7">
      <c r="G49296" s="14"/>
    </row>
    <row r="49297" spans="7:7">
      <c r="G49297" s="14"/>
    </row>
    <row r="49298" spans="7:7">
      <c r="G49298" s="14"/>
    </row>
    <row r="49299" spans="7:7">
      <c r="G49299" s="14"/>
    </row>
    <row r="49300" spans="7:7">
      <c r="G49300" s="14"/>
    </row>
    <row r="49301" spans="7:7">
      <c r="G49301" s="14"/>
    </row>
    <row r="49302" spans="7:7">
      <c r="G49302" s="14"/>
    </row>
    <row r="49303" spans="7:7">
      <c r="G49303" s="14"/>
    </row>
    <row r="49304" spans="7:7">
      <c r="G49304" s="14"/>
    </row>
    <row r="49305" spans="7:7">
      <c r="G49305" s="14"/>
    </row>
    <row r="49306" spans="7:7">
      <c r="G49306" s="14"/>
    </row>
    <row r="49307" spans="7:7">
      <c r="G49307" s="14"/>
    </row>
    <row r="49308" spans="7:7">
      <c r="G49308" s="14"/>
    </row>
    <row r="49309" spans="7:7">
      <c r="G49309" s="14"/>
    </row>
    <row r="49310" spans="7:7">
      <c r="G49310" s="14"/>
    </row>
    <row r="49311" spans="7:7">
      <c r="G49311" s="14"/>
    </row>
    <row r="49312" spans="7:7">
      <c r="G49312" s="14"/>
    </row>
    <row r="49313" spans="7:7">
      <c r="G49313" s="14"/>
    </row>
    <row r="49314" spans="7:7">
      <c r="G49314" s="14"/>
    </row>
    <row r="49315" spans="7:7">
      <c r="G49315" s="14"/>
    </row>
    <row r="49316" spans="7:7">
      <c r="G49316" s="14"/>
    </row>
    <row r="49317" spans="7:7">
      <c r="G49317" s="14"/>
    </row>
    <row r="49318" spans="7:7">
      <c r="G49318" s="14"/>
    </row>
    <row r="49319" spans="7:7">
      <c r="G49319" s="14"/>
    </row>
    <row r="49320" spans="7:7">
      <c r="G49320" s="14"/>
    </row>
    <row r="49321" spans="7:7">
      <c r="G49321" s="14"/>
    </row>
    <row r="49322" spans="7:7">
      <c r="G49322" s="14"/>
    </row>
    <row r="49323" spans="7:7">
      <c r="G49323" s="14"/>
    </row>
    <row r="49324" spans="7:7">
      <c r="G49324" s="14"/>
    </row>
    <row r="49325" spans="7:7">
      <c r="G49325" s="14"/>
    </row>
    <row r="49326" spans="7:7">
      <c r="G49326" s="14"/>
    </row>
    <row r="49327" spans="7:7">
      <c r="G49327" s="14"/>
    </row>
    <row r="49328" spans="7:7">
      <c r="G49328" s="14"/>
    </row>
    <row r="49329" spans="7:7">
      <c r="G49329" s="14"/>
    </row>
    <row r="49330" spans="7:7">
      <c r="G49330" s="14"/>
    </row>
    <row r="49331" spans="7:7">
      <c r="G49331" s="14"/>
    </row>
    <row r="49332" spans="7:7">
      <c r="G49332" s="14"/>
    </row>
    <row r="49333" spans="7:7">
      <c r="G49333" s="14"/>
    </row>
    <row r="49334" spans="7:7">
      <c r="G49334" s="14"/>
    </row>
    <row r="49335" spans="7:7">
      <c r="G49335" s="14"/>
    </row>
    <row r="49336" spans="7:7">
      <c r="G49336" s="14"/>
    </row>
    <row r="49337" spans="7:7">
      <c r="G49337" s="14"/>
    </row>
    <row r="49338" spans="7:7">
      <c r="G49338" s="14"/>
    </row>
    <row r="49339" spans="7:7">
      <c r="G49339" s="14"/>
    </row>
    <row r="49340" spans="7:7">
      <c r="G49340" s="14"/>
    </row>
    <row r="49341" spans="7:7">
      <c r="G49341" s="14"/>
    </row>
    <row r="49342" spans="7:7">
      <c r="G49342" s="14"/>
    </row>
    <row r="49343" spans="7:7">
      <c r="G49343" s="14"/>
    </row>
    <row r="49344" spans="7:7">
      <c r="G49344" s="14"/>
    </row>
    <row r="49345" spans="7:7">
      <c r="G49345" s="14"/>
    </row>
    <row r="49346" spans="7:7">
      <c r="G49346" s="14"/>
    </row>
    <row r="49347" spans="7:7">
      <c r="G49347" s="14"/>
    </row>
    <row r="49348" spans="7:7">
      <c r="G49348" s="14"/>
    </row>
    <row r="49349" spans="7:7">
      <c r="G49349" s="14"/>
    </row>
    <row r="49350" spans="7:7">
      <c r="G49350" s="14"/>
    </row>
    <row r="49351" spans="7:7">
      <c r="G49351" s="14"/>
    </row>
    <row r="49352" spans="7:7">
      <c r="G49352" s="14"/>
    </row>
    <row r="49353" spans="7:7">
      <c r="G49353" s="14"/>
    </row>
    <row r="49354" spans="7:7">
      <c r="G49354" s="14"/>
    </row>
    <row r="49355" spans="7:7">
      <c r="G49355" s="14"/>
    </row>
    <row r="49356" spans="7:7">
      <c r="G49356" s="14"/>
    </row>
    <row r="49357" spans="7:7">
      <c r="G49357" s="14"/>
    </row>
    <row r="49358" spans="7:7">
      <c r="G49358" s="14"/>
    </row>
    <row r="49359" spans="7:7">
      <c r="G49359" s="14"/>
    </row>
    <row r="49360" spans="7:7">
      <c r="G49360" s="14"/>
    </row>
    <row r="49361" spans="7:7">
      <c r="G49361" s="14"/>
    </row>
    <row r="49362" spans="7:7">
      <c r="G49362" s="14"/>
    </row>
    <row r="49363" spans="7:7">
      <c r="G49363" s="14"/>
    </row>
    <row r="49364" spans="7:7">
      <c r="G49364" s="14"/>
    </row>
    <row r="49365" spans="7:7">
      <c r="G49365" s="14"/>
    </row>
    <row r="49366" spans="7:7">
      <c r="G49366" s="14"/>
    </row>
    <row r="49367" spans="7:7">
      <c r="G49367" s="14"/>
    </row>
    <row r="49368" spans="7:7">
      <c r="G49368" s="14"/>
    </row>
    <row r="49369" spans="7:7">
      <c r="G49369" s="14"/>
    </row>
    <row r="49370" spans="7:7">
      <c r="G49370" s="14"/>
    </row>
    <row r="49371" spans="7:7">
      <c r="G49371" s="14"/>
    </row>
    <row r="49372" spans="7:7">
      <c r="G49372" s="14"/>
    </row>
    <row r="49373" spans="7:7">
      <c r="G49373" s="14"/>
    </row>
    <row r="49374" spans="7:7">
      <c r="G49374" s="14"/>
    </row>
    <row r="49375" spans="7:7">
      <c r="G49375" s="14"/>
    </row>
    <row r="49376" spans="7:7">
      <c r="G49376" s="14"/>
    </row>
    <row r="49377" spans="7:7">
      <c r="G49377" s="14"/>
    </row>
    <row r="49378" spans="7:7">
      <c r="G49378" s="14"/>
    </row>
    <row r="49379" spans="7:7">
      <c r="G49379" s="14"/>
    </row>
    <row r="49380" spans="7:7">
      <c r="G49380" s="14"/>
    </row>
    <row r="49381" spans="7:7">
      <c r="G49381" s="14"/>
    </row>
    <row r="49382" spans="7:7">
      <c r="G49382" s="14"/>
    </row>
    <row r="49383" spans="7:7">
      <c r="G49383" s="14"/>
    </row>
    <row r="49384" spans="7:7">
      <c r="G49384" s="14"/>
    </row>
    <row r="49385" spans="7:7">
      <c r="G49385" s="14"/>
    </row>
    <row r="49386" spans="7:7">
      <c r="G49386" s="14"/>
    </row>
    <row r="49387" spans="7:7">
      <c r="G49387" s="14"/>
    </row>
    <row r="49388" spans="7:7">
      <c r="G49388" s="14"/>
    </row>
    <row r="49389" spans="7:7">
      <c r="G49389" s="14"/>
    </row>
    <row r="49390" spans="7:7">
      <c r="G49390" s="14"/>
    </row>
    <row r="49391" spans="7:7">
      <c r="G49391" s="14"/>
    </row>
    <row r="49392" spans="7:7">
      <c r="G49392" s="14"/>
    </row>
    <row r="49393" spans="7:7">
      <c r="G49393" s="14"/>
    </row>
    <row r="49394" spans="7:7">
      <c r="G49394" s="14"/>
    </row>
    <row r="49395" spans="7:7">
      <c r="G49395" s="14"/>
    </row>
    <row r="49396" spans="7:7">
      <c r="G49396" s="14"/>
    </row>
    <row r="49397" spans="7:7">
      <c r="G49397" s="14"/>
    </row>
    <row r="49398" spans="7:7">
      <c r="G49398" s="14"/>
    </row>
    <row r="49399" spans="7:7">
      <c r="G49399" s="14"/>
    </row>
    <row r="49400" spans="7:7">
      <c r="G49400" s="14"/>
    </row>
    <row r="49401" spans="7:7">
      <c r="G49401" s="14"/>
    </row>
    <row r="49402" spans="7:7">
      <c r="G49402" s="14"/>
    </row>
    <row r="49403" spans="7:7">
      <c r="G49403" s="14"/>
    </row>
    <row r="49404" spans="7:7">
      <c r="G49404" s="14"/>
    </row>
    <row r="49405" spans="7:7">
      <c r="G49405" s="14"/>
    </row>
    <row r="49406" spans="7:7">
      <c r="G49406" s="14"/>
    </row>
    <row r="49407" spans="7:7">
      <c r="G49407" s="14"/>
    </row>
    <row r="49408" spans="7:7">
      <c r="G49408" s="14"/>
    </row>
    <row r="49409" spans="7:7">
      <c r="G49409" s="14"/>
    </row>
    <row r="49410" spans="7:7">
      <c r="G49410" s="14"/>
    </row>
    <row r="49411" spans="7:7">
      <c r="G49411" s="14"/>
    </row>
    <row r="49412" spans="7:7">
      <c r="G49412" s="14"/>
    </row>
    <row r="49413" spans="7:7">
      <c r="G49413" s="14"/>
    </row>
    <row r="49414" spans="7:7">
      <c r="G49414" s="14"/>
    </row>
    <row r="49415" spans="7:7">
      <c r="G49415" s="14"/>
    </row>
    <row r="49416" spans="7:7">
      <c r="G49416" s="14"/>
    </row>
    <row r="49417" spans="7:7">
      <c r="G49417" s="14"/>
    </row>
    <row r="49418" spans="7:7">
      <c r="G49418" s="14"/>
    </row>
    <row r="49419" spans="7:7">
      <c r="G49419" s="14"/>
    </row>
    <row r="49420" spans="7:7">
      <c r="G49420" s="14"/>
    </row>
    <row r="49421" spans="7:7">
      <c r="G49421" s="14"/>
    </row>
    <row r="49422" spans="7:7">
      <c r="G49422" s="14"/>
    </row>
    <row r="49423" spans="7:7">
      <c r="G49423" s="14"/>
    </row>
    <row r="49424" spans="7:7">
      <c r="G49424" s="14"/>
    </row>
    <row r="49425" spans="7:7">
      <c r="G49425" s="14"/>
    </row>
    <row r="49426" spans="7:7">
      <c r="G49426" s="14"/>
    </row>
    <row r="49427" spans="7:7">
      <c r="G49427" s="14"/>
    </row>
    <row r="49428" spans="7:7">
      <c r="G49428" s="14"/>
    </row>
    <row r="49429" spans="7:7">
      <c r="G49429" s="14"/>
    </row>
    <row r="49430" spans="7:7">
      <c r="G49430" s="14"/>
    </row>
    <row r="49431" spans="7:7">
      <c r="G49431" s="14"/>
    </row>
    <row r="49432" spans="7:7">
      <c r="G49432" s="14"/>
    </row>
    <row r="49433" spans="7:7">
      <c r="G49433" s="14"/>
    </row>
    <row r="49434" spans="7:7">
      <c r="G49434" s="14"/>
    </row>
    <row r="49435" spans="7:7">
      <c r="G49435" s="14"/>
    </row>
    <row r="49436" spans="7:7">
      <c r="G49436" s="14"/>
    </row>
    <row r="49437" spans="7:7">
      <c r="G49437" s="14"/>
    </row>
    <row r="49438" spans="7:7">
      <c r="G49438" s="14"/>
    </row>
    <row r="49439" spans="7:7">
      <c r="G49439" s="14"/>
    </row>
    <row r="49440" spans="7:7">
      <c r="G49440" s="14"/>
    </row>
    <row r="49441" spans="7:7">
      <c r="G49441" s="14"/>
    </row>
    <row r="49442" spans="7:7">
      <c r="G49442" s="14"/>
    </row>
    <row r="49443" spans="7:7">
      <c r="G49443" s="14"/>
    </row>
    <row r="49444" spans="7:7">
      <c r="G49444" s="14"/>
    </row>
    <row r="49445" spans="7:7">
      <c r="G49445" s="14"/>
    </row>
    <row r="49446" spans="7:7">
      <c r="G49446" s="14"/>
    </row>
    <row r="49447" spans="7:7">
      <c r="G49447" s="14"/>
    </row>
    <row r="49448" spans="7:7">
      <c r="G49448" s="14"/>
    </row>
    <row r="49449" spans="7:7">
      <c r="G49449" s="14"/>
    </row>
    <row r="49450" spans="7:7">
      <c r="G49450" s="14"/>
    </row>
    <row r="49451" spans="7:7">
      <c r="G49451" s="14"/>
    </row>
    <row r="49452" spans="7:7">
      <c r="G49452" s="14"/>
    </row>
    <row r="49453" spans="7:7">
      <c r="G49453" s="14"/>
    </row>
    <row r="49454" spans="7:7">
      <c r="G49454" s="14"/>
    </row>
    <row r="49455" spans="7:7">
      <c r="G49455" s="14"/>
    </row>
    <row r="49456" spans="7:7">
      <c r="G49456" s="14"/>
    </row>
    <row r="49457" spans="7:7">
      <c r="G49457" s="14"/>
    </row>
    <row r="49458" spans="7:7">
      <c r="G49458" s="14"/>
    </row>
    <row r="49459" spans="7:7">
      <c r="G49459" s="14"/>
    </row>
    <row r="49460" spans="7:7">
      <c r="G49460" s="14"/>
    </row>
    <row r="49461" spans="7:7">
      <c r="G49461" s="14"/>
    </row>
    <row r="49462" spans="7:7">
      <c r="G49462" s="14"/>
    </row>
    <row r="49463" spans="7:7">
      <c r="G49463" s="14"/>
    </row>
    <row r="49464" spans="7:7">
      <c r="G49464" s="14"/>
    </row>
    <row r="49465" spans="7:7">
      <c r="G49465" s="14"/>
    </row>
    <row r="49466" spans="7:7">
      <c r="G49466" s="14"/>
    </row>
    <row r="49467" spans="7:7">
      <c r="G49467" s="14"/>
    </row>
    <row r="49468" spans="7:7">
      <c r="G49468" s="14"/>
    </row>
    <row r="49469" spans="7:7">
      <c r="G49469" s="14"/>
    </row>
    <row r="49470" spans="7:7">
      <c r="G49470" s="14"/>
    </row>
    <row r="49471" spans="7:7">
      <c r="G49471" s="14"/>
    </row>
    <row r="49472" spans="7:7">
      <c r="G49472" s="14"/>
    </row>
    <row r="49473" spans="7:7">
      <c r="G49473" s="14"/>
    </row>
    <row r="49474" spans="7:7">
      <c r="G49474" s="14"/>
    </row>
    <row r="49475" spans="7:7">
      <c r="G49475" s="14"/>
    </row>
    <row r="49476" spans="7:7">
      <c r="G49476" s="14"/>
    </row>
    <row r="49477" spans="7:7">
      <c r="G49477" s="14"/>
    </row>
    <row r="49478" spans="7:7">
      <c r="G49478" s="14"/>
    </row>
    <row r="49479" spans="7:7">
      <c r="G49479" s="14"/>
    </row>
    <row r="49480" spans="7:7">
      <c r="G49480" s="14"/>
    </row>
    <row r="49481" spans="7:7">
      <c r="G49481" s="14"/>
    </row>
    <row r="49482" spans="7:7">
      <c r="G49482" s="14"/>
    </row>
    <row r="49483" spans="7:7">
      <c r="G49483" s="14"/>
    </row>
    <row r="49484" spans="7:7">
      <c r="G49484" s="14"/>
    </row>
    <row r="49485" spans="7:7">
      <c r="G49485" s="14"/>
    </row>
    <row r="49486" spans="7:7">
      <c r="G49486" s="14"/>
    </row>
    <row r="49487" spans="7:7">
      <c r="G49487" s="14"/>
    </row>
    <row r="49488" spans="7:7">
      <c r="G49488" s="14"/>
    </row>
    <row r="49489" spans="7:7">
      <c r="G49489" s="14"/>
    </row>
    <row r="49490" spans="7:7">
      <c r="G49490" s="14"/>
    </row>
    <row r="49491" spans="7:7">
      <c r="G49491" s="14"/>
    </row>
    <row r="49492" spans="7:7">
      <c r="G49492" s="14"/>
    </row>
    <row r="49493" spans="7:7">
      <c r="G49493" s="14"/>
    </row>
    <row r="49494" spans="7:7">
      <c r="G49494" s="14"/>
    </row>
    <row r="49495" spans="7:7">
      <c r="G49495" s="14"/>
    </row>
    <row r="49496" spans="7:7">
      <c r="G49496" s="14"/>
    </row>
    <row r="49497" spans="7:7">
      <c r="G49497" s="14"/>
    </row>
    <row r="49498" spans="7:7">
      <c r="G49498" s="14"/>
    </row>
    <row r="49499" spans="7:7">
      <c r="G49499" s="14"/>
    </row>
    <row r="49500" spans="7:7">
      <c r="G49500" s="14"/>
    </row>
    <row r="49501" spans="7:7">
      <c r="G49501" s="14"/>
    </row>
    <row r="49502" spans="7:7">
      <c r="G49502" s="14"/>
    </row>
    <row r="49503" spans="7:7">
      <c r="G49503" s="14"/>
    </row>
    <row r="49504" spans="7:7">
      <c r="G49504" s="14"/>
    </row>
    <row r="49505" spans="7:7">
      <c r="G49505" s="14"/>
    </row>
    <row r="49506" spans="7:7">
      <c r="G49506" s="14"/>
    </row>
    <row r="49507" spans="7:7">
      <c r="G49507" s="14"/>
    </row>
    <row r="49508" spans="7:7">
      <c r="G49508" s="14"/>
    </row>
    <row r="49509" spans="7:7">
      <c r="G49509" s="14"/>
    </row>
    <row r="49510" spans="7:7">
      <c r="G49510" s="14"/>
    </row>
    <row r="49511" spans="7:7">
      <c r="G49511" s="14"/>
    </row>
    <row r="49512" spans="7:7">
      <c r="G49512" s="14"/>
    </row>
    <row r="49513" spans="7:7">
      <c r="G49513" s="14"/>
    </row>
    <row r="49514" spans="7:7">
      <c r="G49514" s="14"/>
    </row>
    <row r="49515" spans="7:7">
      <c r="G49515" s="14"/>
    </row>
    <row r="49516" spans="7:7">
      <c r="G49516" s="14"/>
    </row>
    <row r="49517" spans="7:7">
      <c r="G49517" s="14"/>
    </row>
    <row r="49518" spans="7:7">
      <c r="G49518" s="14"/>
    </row>
    <row r="49519" spans="7:7">
      <c r="G49519" s="14"/>
    </row>
    <row r="49520" spans="7:7">
      <c r="G49520" s="14"/>
    </row>
    <row r="49521" spans="7:7">
      <c r="G49521" s="14"/>
    </row>
    <row r="49522" spans="7:7">
      <c r="G49522" s="14"/>
    </row>
    <row r="49523" spans="7:7">
      <c r="G49523" s="14"/>
    </row>
    <row r="49524" spans="7:7">
      <c r="G49524" s="14"/>
    </row>
    <row r="49525" spans="7:7">
      <c r="G49525" s="14"/>
    </row>
    <row r="49526" spans="7:7">
      <c r="G49526" s="14"/>
    </row>
    <row r="49527" spans="7:7">
      <c r="G49527" s="14"/>
    </row>
    <row r="49528" spans="7:7">
      <c r="G49528" s="14"/>
    </row>
    <row r="49529" spans="7:7">
      <c r="G49529" s="14"/>
    </row>
    <row r="49530" spans="7:7">
      <c r="G49530" s="14"/>
    </row>
    <row r="49531" spans="7:7">
      <c r="G49531" s="14"/>
    </row>
    <row r="49532" spans="7:7">
      <c r="G49532" s="14"/>
    </row>
    <row r="49533" spans="7:7">
      <c r="G49533" s="14"/>
    </row>
    <row r="49534" spans="7:7">
      <c r="G49534" s="14"/>
    </row>
    <row r="49535" spans="7:7">
      <c r="G49535" s="14"/>
    </row>
    <row r="49536" spans="7:7">
      <c r="G49536" s="14"/>
    </row>
    <row r="49537" spans="7:7">
      <c r="G49537" s="14"/>
    </row>
    <row r="49538" spans="7:7">
      <c r="G49538" s="14"/>
    </row>
    <row r="49539" spans="7:7">
      <c r="G49539" s="14"/>
    </row>
    <row r="49540" spans="7:7">
      <c r="G49540" s="14"/>
    </row>
    <row r="49541" spans="7:7">
      <c r="G49541" s="14"/>
    </row>
    <row r="49542" spans="7:7">
      <c r="G49542" s="14"/>
    </row>
    <row r="49543" spans="7:7">
      <c r="G49543" s="14"/>
    </row>
    <row r="49544" spans="7:7">
      <c r="G49544" s="14"/>
    </row>
    <row r="49545" spans="7:7">
      <c r="G49545" s="14"/>
    </row>
    <row r="49546" spans="7:7">
      <c r="G49546" s="14"/>
    </row>
    <row r="49547" spans="7:7">
      <c r="G49547" s="14"/>
    </row>
    <row r="49548" spans="7:7">
      <c r="G49548" s="14"/>
    </row>
    <row r="49549" spans="7:7">
      <c r="G49549" s="14"/>
    </row>
    <row r="49550" spans="7:7">
      <c r="G49550" s="14"/>
    </row>
    <row r="49551" spans="7:7">
      <c r="G49551" s="14"/>
    </row>
    <row r="49552" spans="7:7">
      <c r="G49552" s="14"/>
    </row>
    <row r="49553" spans="7:7">
      <c r="G49553" s="14"/>
    </row>
    <row r="49554" spans="7:7">
      <c r="G49554" s="14"/>
    </row>
    <row r="49555" spans="7:7">
      <c r="G49555" s="14"/>
    </row>
    <row r="49556" spans="7:7">
      <c r="G49556" s="14"/>
    </row>
    <row r="49557" spans="7:7">
      <c r="G49557" s="14"/>
    </row>
    <row r="49558" spans="7:7">
      <c r="G49558" s="14"/>
    </row>
    <row r="49559" spans="7:7">
      <c r="G49559" s="14"/>
    </row>
    <row r="49560" spans="7:7">
      <c r="G49560" s="14"/>
    </row>
    <row r="49561" spans="7:7">
      <c r="G49561" s="14"/>
    </row>
    <row r="49562" spans="7:7">
      <c r="G49562" s="14"/>
    </row>
    <row r="49563" spans="7:7">
      <c r="G49563" s="14"/>
    </row>
    <row r="49564" spans="7:7">
      <c r="G49564" s="14"/>
    </row>
    <row r="49565" spans="7:7">
      <c r="G49565" s="14"/>
    </row>
    <row r="49566" spans="7:7">
      <c r="G49566" s="14"/>
    </row>
    <row r="49567" spans="7:7">
      <c r="G49567" s="14"/>
    </row>
    <row r="49568" spans="7:7">
      <c r="G49568" s="14"/>
    </row>
    <row r="49569" spans="7:7">
      <c r="G49569" s="14"/>
    </row>
    <row r="49570" spans="7:7">
      <c r="G49570" s="14"/>
    </row>
    <row r="49571" spans="7:7">
      <c r="G49571" s="14"/>
    </row>
    <row r="49572" spans="7:7">
      <c r="G49572" s="14"/>
    </row>
    <row r="49573" spans="7:7">
      <c r="G49573" s="14"/>
    </row>
    <row r="49574" spans="7:7">
      <c r="G49574" s="14"/>
    </row>
    <row r="49575" spans="7:7">
      <c r="G49575" s="14"/>
    </row>
    <row r="49576" spans="7:7">
      <c r="G49576" s="14"/>
    </row>
    <row r="49577" spans="7:7">
      <c r="G49577" s="14"/>
    </row>
    <row r="49578" spans="7:7">
      <c r="G49578" s="14"/>
    </row>
    <row r="49579" spans="7:7">
      <c r="G49579" s="14"/>
    </row>
    <row r="49580" spans="7:7">
      <c r="G49580" s="14"/>
    </row>
    <row r="49581" spans="7:7">
      <c r="G49581" s="14"/>
    </row>
    <row r="49582" spans="7:7">
      <c r="G49582" s="14"/>
    </row>
    <row r="49583" spans="7:7">
      <c r="G49583" s="14"/>
    </row>
    <row r="49584" spans="7:7">
      <c r="G49584" s="14"/>
    </row>
    <row r="49585" spans="7:7">
      <c r="G49585" s="14"/>
    </row>
    <row r="49586" spans="7:7">
      <c r="G49586" s="14"/>
    </row>
    <row r="49587" spans="7:7">
      <c r="G49587" s="14"/>
    </row>
    <row r="49588" spans="7:7">
      <c r="G49588" s="14"/>
    </row>
    <row r="49589" spans="7:7">
      <c r="G49589" s="14"/>
    </row>
    <row r="49590" spans="7:7">
      <c r="G49590" s="14"/>
    </row>
    <row r="49591" spans="7:7">
      <c r="G49591" s="14"/>
    </row>
    <row r="49592" spans="7:7">
      <c r="G49592" s="14"/>
    </row>
    <row r="49593" spans="7:7">
      <c r="G49593" s="14"/>
    </row>
    <row r="49594" spans="7:7">
      <c r="G49594" s="14"/>
    </row>
    <row r="49595" spans="7:7">
      <c r="G49595" s="14"/>
    </row>
    <row r="49596" spans="7:7">
      <c r="G49596" s="14"/>
    </row>
    <row r="49597" spans="7:7">
      <c r="G49597" s="14"/>
    </row>
    <row r="49598" spans="7:7">
      <c r="G49598" s="14"/>
    </row>
    <row r="49599" spans="7:7">
      <c r="G49599" s="14"/>
    </row>
    <row r="49600" spans="7:7">
      <c r="G49600" s="14"/>
    </row>
    <row r="49601" spans="7:7">
      <c r="G49601" s="14"/>
    </row>
    <row r="49602" spans="7:7">
      <c r="G49602" s="14"/>
    </row>
    <row r="49603" spans="7:7">
      <c r="G49603" s="14"/>
    </row>
    <row r="49604" spans="7:7">
      <c r="G49604" s="14"/>
    </row>
    <row r="49605" spans="7:7">
      <c r="G49605" s="14"/>
    </row>
    <row r="49606" spans="7:7">
      <c r="G49606" s="14"/>
    </row>
    <row r="49607" spans="7:7">
      <c r="G49607" s="14"/>
    </row>
    <row r="49608" spans="7:7">
      <c r="G49608" s="14"/>
    </row>
    <row r="49609" spans="7:7">
      <c r="G49609" s="14"/>
    </row>
    <row r="49610" spans="7:7">
      <c r="G49610" s="14"/>
    </row>
    <row r="49611" spans="7:7">
      <c r="G49611" s="14"/>
    </row>
    <row r="49612" spans="7:7">
      <c r="G49612" s="14"/>
    </row>
    <row r="49613" spans="7:7">
      <c r="G49613" s="14"/>
    </row>
    <row r="49614" spans="7:7">
      <c r="G49614" s="14"/>
    </row>
    <row r="49615" spans="7:7">
      <c r="G49615" s="14"/>
    </row>
    <row r="49616" spans="7:7">
      <c r="G49616" s="14"/>
    </row>
    <row r="49617" spans="7:7">
      <c r="G49617" s="14"/>
    </row>
    <row r="49618" spans="7:7">
      <c r="G49618" s="14"/>
    </row>
    <row r="49619" spans="7:7">
      <c r="G49619" s="14"/>
    </row>
    <row r="49620" spans="7:7">
      <c r="G49620" s="14"/>
    </row>
    <row r="49621" spans="7:7">
      <c r="G49621" s="14"/>
    </row>
    <row r="49622" spans="7:7">
      <c r="G49622" s="14"/>
    </row>
    <row r="49623" spans="7:7">
      <c r="G49623" s="14"/>
    </row>
    <row r="49624" spans="7:7">
      <c r="G49624" s="14"/>
    </row>
    <row r="49625" spans="7:7">
      <c r="G49625" s="14"/>
    </row>
    <row r="49626" spans="7:7">
      <c r="G49626" s="14"/>
    </row>
    <row r="49627" spans="7:7">
      <c r="G49627" s="14"/>
    </row>
    <row r="49628" spans="7:7">
      <c r="G49628" s="14"/>
    </row>
    <row r="49629" spans="7:7">
      <c r="G49629" s="14"/>
    </row>
    <row r="49630" spans="7:7">
      <c r="G49630" s="14"/>
    </row>
    <row r="49631" spans="7:7">
      <c r="G49631" s="14"/>
    </row>
    <row r="49632" spans="7:7">
      <c r="G49632" s="14"/>
    </row>
    <row r="49633" spans="7:7">
      <c r="G49633" s="14"/>
    </row>
    <row r="49634" spans="7:7">
      <c r="G49634" s="14"/>
    </row>
    <row r="49635" spans="7:7">
      <c r="G49635" s="14"/>
    </row>
    <row r="49636" spans="7:7">
      <c r="G49636" s="14"/>
    </row>
    <row r="49637" spans="7:7">
      <c r="G49637" s="14"/>
    </row>
    <row r="49638" spans="7:7">
      <c r="G49638" s="14"/>
    </row>
    <row r="49639" spans="7:7">
      <c r="G49639" s="14"/>
    </row>
    <row r="49640" spans="7:7">
      <c r="G49640" s="14"/>
    </row>
    <row r="49641" spans="7:7">
      <c r="G49641" s="14"/>
    </row>
    <row r="49642" spans="7:7">
      <c r="G49642" s="14"/>
    </row>
    <row r="49643" spans="7:7">
      <c r="G49643" s="14"/>
    </row>
    <row r="49644" spans="7:7">
      <c r="G49644" s="14"/>
    </row>
    <row r="49645" spans="7:7">
      <c r="G49645" s="14"/>
    </row>
    <row r="49646" spans="7:7">
      <c r="G49646" s="14"/>
    </row>
    <row r="49647" spans="7:7">
      <c r="G49647" s="14"/>
    </row>
    <row r="49648" spans="7:7">
      <c r="G49648" s="14"/>
    </row>
    <row r="49649" spans="7:7">
      <c r="G49649" s="14"/>
    </row>
    <row r="49650" spans="7:7">
      <c r="G49650" s="14"/>
    </row>
    <row r="49651" spans="7:7">
      <c r="G49651" s="14"/>
    </row>
    <row r="49652" spans="7:7">
      <c r="G49652" s="14"/>
    </row>
    <row r="49653" spans="7:7">
      <c r="G49653" s="14"/>
    </row>
    <row r="49654" spans="7:7">
      <c r="G49654" s="14"/>
    </row>
    <row r="49655" spans="7:7">
      <c r="G49655" s="14"/>
    </row>
    <row r="49656" spans="7:7">
      <c r="G49656" s="14"/>
    </row>
    <row r="49657" spans="7:7">
      <c r="G49657" s="14"/>
    </row>
    <row r="49658" spans="7:7">
      <c r="G49658" s="14"/>
    </row>
    <row r="49659" spans="7:7">
      <c r="G49659" s="14"/>
    </row>
    <row r="49660" spans="7:7">
      <c r="G49660" s="14"/>
    </row>
    <row r="49661" spans="7:7">
      <c r="G49661" s="14"/>
    </row>
    <row r="49662" spans="7:7">
      <c r="G49662" s="14"/>
    </row>
    <row r="49663" spans="7:7">
      <c r="G49663" s="14"/>
    </row>
    <row r="49664" spans="7:7">
      <c r="G49664" s="14"/>
    </row>
    <row r="49665" spans="7:7">
      <c r="G49665" s="14"/>
    </row>
    <row r="49666" spans="7:7">
      <c r="G49666" s="14"/>
    </row>
    <row r="49667" spans="7:7">
      <c r="G49667" s="14"/>
    </row>
    <row r="49668" spans="7:7">
      <c r="G49668" s="14"/>
    </row>
    <row r="49669" spans="7:7">
      <c r="G49669" s="14"/>
    </row>
    <row r="49670" spans="7:7">
      <c r="G49670" s="14"/>
    </row>
    <row r="49671" spans="7:7">
      <c r="G49671" s="14"/>
    </row>
    <row r="49672" spans="7:7">
      <c r="G49672" s="14"/>
    </row>
    <row r="49673" spans="7:7">
      <c r="G49673" s="14"/>
    </row>
    <row r="49674" spans="7:7">
      <c r="G49674" s="14"/>
    </row>
    <row r="49675" spans="7:7">
      <c r="G49675" s="14"/>
    </row>
    <row r="49676" spans="7:7">
      <c r="G49676" s="14"/>
    </row>
    <row r="49677" spans="7:7">
      <c r="G49677" s="14"/>
    </row>
    <row r="49678" spans="7:7">
      <c r="G49678" s="14"/>
    </row>
    <row r="49679" spans="7:7">
      <c r="G49679" s="14"/>
    </row>
    <row r="49680" spans="7:7">
      <c r="G49680" s="14"/>
    </row>
    <row r="49681" spans="7:7">
      <c r="G49681" s="14"/>
    </row>
    <row r="49682" spans="7:7">
      <c r="G49682" s="14"/>
    </row>
    <row r="49683" spans="7:7">
      <c r="G49683" s="14"/>
    </row>
    <row r="49684" spans="7:7">
      <c r="G49684" s="14"/>
    </row>
    <row r="49685" spans="7:7">
      <c r="G49685" s="14"/>
    </row>
    <row r="49686" spans="7:7">
      <c r="G49686" s="14"/>
    </row>
    <row r="49687" spans="7:7">
      <c r="G49687" s="14"/>
    </row>
    <row r="49688" spans="7:7">
      <c r="G49688" s="14"/>
    </row>
    <row r="49689" spans="7:7">
      <c r="G49689" s="14"/>
    </row>
    <row r="49690" spans="7:7">
      <c r="G49690" s="14"/>
    </row>
    <row r="49691" spans="7:7">
      <c r="G49691" s="14"/>
    </row>
    <row r="49692" spans="7:7">
      <c r="G49692" s="14"/>
    </row>
    <row r="49693" spans="7:7">
      <c r="G49693" s="14"/>
    </row>
    <row r="49694" spans="7:7">
      <c r="G49694" s="14"/>
    </row>
    <row r="49695" spans="7:7">
      <c r="G49695" s="14"/>
    </row>
    <row r="49696" spans="7:7">
      <c r="G49696" s="14"/>
    </row>
    <row r="49697" spans="7:7">
      <c r="G49697" s="14"/>
    </row>
    <row r="49698" spans="7:7">
      <c r="G49698" s="14"/>
    </row>
    <row r="49699" spans="7:7">
      <c r="G49699" s="14"/>
    </row>
    <row r="49700" spans="7:7">
      <c r="G49700" s="14"/>
    </row>
    <row r="49701" spans="7:7">
      <c r="G49701" s="14"/>
    </row>
    <row r="49702" spans="7:7">
      <c r="G49702" s="14"/>
    </row>
    <row r="49703" spans="7:7">
      <c r="G49703" s="14"/>
    </row>
    <row r="49704" spans="7:7">
      <c r="G49704" s="14"/>
    </row>
    <row r="49705" spans="7:7">
      <c r="G49705" s="14"/>
    </row>
    <row r="49706" spans="7:7">
      <c r="G49706" s="14"/>
    </row>
    <row r="49707" spans="7:7">
      <c r="G49707" s="14"/>
    </row>
    <row r="49708" spans="7:7">
      <c r="G49708" s="14"/>
    </row>
    <row r="49709" spans="7:7">
      <c r="G49709" s="14"/>
    </row>
    <row r="49710" spans="7:7">
      <c r="G49710" s="14"/>
    </row>
    <row r="49711" spans="7:7">
      <c r="G49711" s="14"/>
    </row>
    <row r="49712" spans="7:7">
      <c r="G49712" s="14"/>
    </row>
    <row r="49713" spans="7:7">
      <c r="G49713" s="14"/>
    </row>
    <row r="49714" spans="7:7">
      <c r="G49714" s="14"/>
    </row>
    <row r="49715" spans="7:7">
      <c r="G49715" s="14"/>
    </row>
    <row r="49716" spans="7:7">
      <c r="G49716" s="14"/>
    </row>
    <row r="49717" spans="7:7">
      <c r="G49717" s="14"/>
    </row>
    <row r="49718" spans="7:7">
      <c r="G49718" s="14"/>
    </row>
    <row r="49719" spans="7:7">
      <c r="G49719" s="14"/>
    </row>
    <row r="49720" spans="7:7">
      <c r="G49720" s="14"/>
    </row>
    <row r="49721" spans="7:7">
      <c r="G49721" s="14"/>
    </row>
    <row r="49722" spans="7:7">
      <c r="G49722" s="14"/>
    </row>
    <row r="49723" spans="7:7">
      <c r="G49723" s="14"/>
    </row>
    <row r="49724" spans="7:7">
      <c r="G49724" s="14"/>
    </row>
    <row r="49725" spans="7:7">
      <c r="G49725" s="14"/>
    </row>
    <row r="49726" spans="7:7">
      <c r="G49726" s="14"/>
    </row>
    <row r="49727" spans="7:7">
      <c r="G49727" s="14"/>
    </row>
    <row r="49728" spans="7:7">
      <c r="G49728" s="14"/>
    </row>
    <row r="49729" spans="7:7">
      <c r="G49729" s="14"/>
    </row>
    <row r="49730" spans="7:7">
      <c r="G49730" s="14"/>
    </row>
    <row r="49731" spans="7:7">
      <c r="G49731" s="14"/>
    </row>
    <row r="49732" spans="7:7">
      <c r="G49732" s="14"/>
    </row>
    <row r="49733" spans="7:7">
      <c r="G49733" s="14"/>
    </row>
    <row r="49734" spans="7:7">
      <c r="G49734" s="14"/>
    </row>
    <row r="49735" spans="7:7">
      <c r="G49735" s="14"/>
    </row>
    <row r="49736" spans="7:7">
      <c r="G49736" s="14"/>
    </row>
    <row r="49737" spans="7:7">
      <c r="G49737" s="14"/>
    </row>
    <row r="49738" spans="7:7">
      <c r="G49738" s="14"/>
    </row>
    <row r="49739" spans="7:7">
      <c r="G49739" s="14"/>
    </row>
    <row r="49740" spans="7:7">
      <c r="G49740" s="14"/>
    </row>
    <row r="49741" spans="7:7">
      <c r="G49741" s="14"/>
    </row>
    <row r="49742" spans="7:7">
      <c r="G49742" s="14"/>
    </row>
    <row r="49743" spans="7:7">
      <c r="G49743" s="14"/>
    </row>
    <row r="49744" spans="7:7">
      <c r="G49744" s="14"/>
    </row>
    <row r="49745" spans="7:7">
      <c r="G49745" s="14"/>
    </row>
    <row r="49746" spans="7:7">
      <c r="G49746" s="14"/>
    </row>
    <row r="49747" spans="7:7">
      <c r="G49747" s="14"/>
    </row>
    <row r="49748" spans="7:7">
      <c r="G49748" s="14"/>
    </row>
    <row r="49749" spans="7:7">
      <c r="G49749" s="14"/>
    </row>
    <row r="49750" spans="7:7">
      <c r="G49750" s="14"/>
    </row>
    <row r="49751" spans="7:7">
      <c r="G49751" s="14"/>
    </row>
    <row r="49752" spans="7:7">
      <c r="G49752" s="14"/>
    </row>
    <row r="49753" spans="7:7">
      <c r="G49753" s="14"/>
    </row>
    <row r="49754" spans="7:7">
      <c r="G49754" s="14"/>
    </row>
    <row r="49755" spans="7:7">
      <c r="G49755" s="14"/>
    </row>
    <row r="49756" spans="7:7">
      <c r="G49756" s="14"/>
    </row>
    <row r="49757" spans="7:7">
      <c r="G49757" s="14"/>
    </row>
    <row r="49758" spans="7:7">
      <c r="G49758" s="14"/>
    </row>
    <row r="49759" spans="7:7">
      <c r="G49759" s="14"/>
    </row>
    <row r="49760" spans="7:7">
      <c r="G49760" s="14"/>
    </row>
    <row r="49761" spans="7:7">
      <c r="G49761" s="14"/>
    </row>
    <row r="49762" spans="7:7">
      <c r="G49762" s="14"/>
    </row>
    <row r="49763" spans="7:7">
      <c r="G49763" s="14"/>
    </row>
    <row r="49764" spans="7:7">
      <c r="G49764" s="14"/>
    </row>
    <row r="49765" spans="7:7">
      <c r="G49765" s="14"/>
    </row>
    <row r="49766" spans="7:7">
      <c r="G49766" s="14"/>
    </row>
    <row r="49767" spans="7:7">
      <c r="G49767" s="14"/>
    </row>
    <row r="49768" spans="7:7">
      <c r="G49768" s="14"/>
    </row>
    <row r="49769" spans="7:7">
      <c r="G49769" s="14"/>
    </row>
    <row r="49770" spans="7:7">
      <c r="G49770" s="14"/>
    </row>
    <row r="49771" spans="7:7">
      <c r="G49771" s="14"/>
    </row>
    <row r="49772" spans="7:7">
      <c r="G49772" s="14"/>
    </row>
    <row r="49773" spans="7:7">
      <c r="G49773" s="14"/>
    </row>
    <row r="49774" spans="7:7">
      <c r="G49774" s="14"/>
    </row>
    <row r="49775" spans="7:7">
      <c r="G49775" s="14"/>
    </row>
    <row r="49776" spans="7:7">
      <c r="G49776" s="14"/>
    </row>
    <row r="49777" spans="7:7">
      <c r="G49777" s="14"/>
    </row>
    <row r="49778" spans="7:7">
      <c r="G49778" s="14"/>
    </row>
    <row r="49779" spans="7:7">
      <c r="G49779" s="14"/>
    </row>
    <row r="49780" spans="7:7">
      <c r="G49780" s="14"/>
    </row>
    <row r="49781" spans="7:7">
      <c r="G49781" s="14"/>
    </row>
    <row r="49782" spans="7:7">
      <c r="G49782" s="14"/>
    </row>
    <row r="49783" spans="7:7">
      <c r="G49783" s="14"/>
    </row>
    <row r="49784" spans="7:7">
      <c r="G49784" s="14"/>
    </row>
    <row r="49785" spans="7:7">
      <c r="G49785" s="14"/>
    </row>
    <row r="49786" spans="7:7">
      <c r="G49786" s="14"/>
    </row>
    <row r="49787" spans="7:7">
      <c r="G49787" s="14"/>
    </row>
    <row r="49788" spans="7:7">
      <c r="G49788" s="14"/>
    </row>
    <row r="49789" spans="7:7">
      <c r="G49789" s="14"/>
    </row>
    <row r="49790" spans="7:7">
      <c r="G49790" s="14"/>
    </row>
    <row r="49791" spans="7:7">
      <c r="G49791" s="14"/>
    </row>
    <row r="49792" spans="7:7">
      <c r="G49792" s="14"/>
    </row>
    <row r="49793" spans="7:7">
      <c r="G49793" s="14"/>
    </row>
    <row r="49794" spans="7:7">
      <c r="G49794" s="14"/>
    </row>
    <row r="49795" spans="7:7">
      <c r="G49795" s="14"/>
    </row>
    <row r="49796" spans="7:7">
      <c r="G49796" s="14"/>
    </row>
    <row r="49797" spans="7:7">
      <c r="G49797" s="14"/>
    </row>
    <row r="49798" spans="7:7">
      <c r="G49798" s="14"/>
    </row>
    <row r="49799" spans="7:7">
      <c r="G49799" s="14"/>
    </row>
    <row r="49800" spans="7:7">
      <c r="G49800" s="14"/>
    </row>
    <row r="49801" spans="7:7">
      <c r="G49801" s="14"/>
    </row>
    <row r="49802" spans="7:7">
      <c r="G49802" s="14"/>
    </row>
    <row r="49803" spans="7:7">
      <c r="G49803" s="14"/>
    </row>
    <row r="49804" spans="7:7">
      <c r="G49804" s="14"/>
    </row>
    <row r="49805" spans="7:7">
      <c r="G49805" s="14"/>
    </row>
    <row r="49806" spans="7:7">
      <c r="G49806" s="14"/>
    </row>
    <row r="49807" spans="7:7">
      <c r="G49807" s="14"/>
    </row>
    <row r="49808" spans="7:7">
      <c r="G49808" s="14"/>
    </row>
    <row r="49809" spans="7:7">
      <c r="G49809" s="14"/>
    </row>
    <row r="49810" spans="7:7">
      <c r="G49810" s="14"/>
    </row>
    <row r="49811" spans="7:7">
      <c r="G49811" s="14"/>
    </row>
    <row r="49812" spans="7:7">
      <c r="G49812" s="14"/>
    </row>
    <row r="49813" spans="7:7">
      <c r="G49813" s="14"/>
    </row>
    <row r="49814" spans="7:7">
      <c r="G49814" s="14"/>
    </row>
    <row r="49815" spans="7:7">
      <c r="G49815" s="14"/>
    </row>
    <row r="49816" spans="7:7">
      <c r="G49816" s="14"/>
    </row>
    <row r="49817" spans="7:7">
      <c r="G49817" s="14"/>
    </row>
    <row r="49818" spans="7:7">
      <c r="G49818" s="14"/>
    </row>
    <row r="49819" spans="7:7">
      <c r="G49819" s="14"/>
    </row>
    <row r="49820" spans="7:7">
      <c r="G49820" s="14"/>
    </row>
    <row r="49821" spans="7:7">
      <c r="G49821" s="14"/>
    </row>
    <row r="49822" spans="7:7">
      <c r="G49822" s="14"/>
    </row>
    <row r="49823" spans="7:7">
      <c r="G49823" s="14"/>
    </row>
    <row r="49824" spans="7:7">
      <c r="G49824" s="14"/>
    </row>
    <row r="49825" spans="7:7">
      <c r="G49825" s="14"/>
    </row>
    <row r="49826" spans="7:7">
      <c r="G49826" s="14"/>
    </row>
    <row r="49827" spans="7:7">
      <c r="G49827" s="14"/>
    </row>
    <row r="49828" spans="7:7">
      <c r="G49828" s="14"/>
    </row>
    <row r="49829" spans="7:7">
      <c r="G49829" s="14"/>
    </row>
    <row r="49830" spans="7:7">
      <c r="G49830" s="14"/>
    </row>
    <row r="49831" spans="7:7">
      <c r="G49831" s="14"/>
    </row>
    <row r="49832" spans="7:7">
      <c r="G49832" s="14"/>
    </row>
    <row r="49833" spans="7:7">
      <c r="G49833" s="14"/>
    </row>
    <row r="49834" spans="7:7">
      <c r="G49834" s="14"/>
    </row>
    <row r="49835" spans="7:7">
      <c r="G49835" s="14"/>
    </row>
    <row r="49836" spans="7:7">
      <c r="G49836" s="14"/>
    </row>
    <row r="49837" spans="7:7">
      <c r="G49837" s="14"/>
    </row>
    <row r="49838" spans="7:7">
      <c r="G49838" s="14"/>
    </row>
    <row r="49839" spans="7:7">
      <c r="G49839" s="14"/>
    </row>
    <row r="49840" spans="7:7">
      <c r="G49840" s="14"/>
    </row>
    <row r="49841" spans="7:7">
      <c r="G49841" s="14"/>
    </row>
    <row r="49842" spans="7:7">
      <c r="G49842" s="14"/>
    </row>
    <row r="49843" spans="7:7">
      <c r="G49843" s="14"/>
    </row>
    <row r="49844" spans="7:7">
      <c r="G49844" s="14"/>
    </row>
    <row r="49845" spans="7:7">
      <c r="G49845" s="14"/>
    </row>
    <row r="49846" spans="7:7">
      <c r="G49846" s="14"/>
    </row>
    <row r="49847" spans="7:7">
      <c r="G49847" s="14"/>
    </row>
    <row r="49848" spans="7:7">
      <c r="G49848" s="14"/>
    </row>
    <row r="49849" spans="7:7">
      <c r="G49849" s="14"/>
    </row>
    <row r="49850" spans="7:7">
      <c r="G49850" s="14"/>
    </row>
    <row r="49851" spans="7:7">
      <c r="G49851" s="14"/>
    </row>
    <row r="49852" spans="7:7">
      <c r="G49852" s="14"/>
    </row>
    <row r="49853" spans="7:7">
      <c r="G49853" s="14"/>
    </row>
    <row r="49854" spans="7:7">
      <c r="G49854" s="14"/>
    </row>
    <row r="49855" spans="7:7">
      <c r="G49855" s="14"/>
    </row>
    <row r="49856" spans="7:7">
      <c r="G49856" s="14"/>
    </row>
    <row r="49857" spans="7:7">
      <c r="G49857" s="14"/>
    </row>
    <row r="49858" spans="7:7">
      <c r="G49858" s="14"/>
    </row>
    <row r="49859" spans="7:7">
      <c r="G49859" s="14"/>
    </row>
    <row r="49860" spans="7:7">
      <c r="G49860" s="14"/>
    </row>
    <row r="49861" spans="7:7">
      <c r="G49861" s="14"/>
    </row>
    <row r="49862" spans="7:7">
      <c r="G49862" s="14"/>
    </row>
    <row r="49863" spans="7:7">
      <c r="G49863" s="14"/>
    </row>
    <row r="49864" spans="7:7">
      <c r="G49864" s="14"/>
    </row>
    <row r="49865" spans="7:7">
      <c r="G49865" s="14"/>
    </row>
    <row r="49866" spans="7:7">
      <c r="G49866" s="14"/>
    </row>
    <row r="49867" spans="7:7">
      <c r="G49867" s="14"/>
    </row>
    <row r="49868" spans="7:7">
      <c r="G49868" s="14"/>
    </row>
    <row r="49869" spans="7:7">
      <c r="G49869" s="14"/>
    </row>
    <row r="49870" spans="7:7">
      <c r="G49870" s="14"/>
    </row>
    <row r="49871" spans="7:7">
      <c r="G49871" s="14"/>
    </row>
    <row r="49872" spans="7:7">
      <c r="G49872" s="14"/>
    </row>
    <row r="49873" spans="7:7">
      <c r="G49873" s="14"/>
    </row>
    <row r="49874" spans="7:7">
      <c r="G49874" s="14"/>
    </row>
    <row r="49875" spans="7:7">
      <c r="G49875" s="14"/>
    </row>
    <row r="49876" spans="7:7">
      <c r="G49876" s="14"/>
    </row>
    <row r="49877" spans="7:7">
      <c r="G49877" s="14"/>
    </row>
    <row r="49878" spans="7:7">
      <c r="G49878" s="14"/>
    </row>
    <row r="49879" spans="7:7">
      <c r="G49879" s="14"/>
    </row>
    <row r="49880" spans="7:7">
      <c r="G49880" s="14"/>
    </row>
    <row r="49881" spans="7:7">
      <c r="G49881" s="14"/>
    </row>
    <row r="49882" spans="7:7">
      <c r="G49882" s="14"/>
    </row>
    <row r="49883" spans="7:7">
      <c r="G49883" s="14"/>
    </row>
    <row r="49884" spans="7:7">
      <c r="G49884" s="14"/>
    </row>
    <row r="49885" spans="7:7">
      <c r="G49885" s="14"/>
    </row>
    <row r="49886" spans="7:7">
      <c r="G49886" s="14"/>
    </row>
    <row r="49887" spans="7:7">
      <c r="G49887" s="14"/>
    </row>
    <row r="49888" spans="7:7">
      <c r="G49888" s="14"/>
    </row>
    <row r="49889" spans="7:7">
      <c r="G49889" s="14"/>
    </row>
    <row r="49890" spans="7:7">
      <c r="G49890" s="14"/>
    </row>
    <row r="49891" spans="7:7">
      <c r="G49891" s="14"/>
    </row>
    <row r="49892" spans="7:7">
      <c r="G49892" s="14"/>
    </row>
    <row r="49893" spans="7:7">
      <c r="G49893" s="14"/>
    </row>
    <row r="49894" spans="7:7">
      <c r="G49894" s="14"/>
    </row>
    <row r="49895" spans="7:7">
      <c r="G49895" s="14"/>
    </row>
    <row r="49896" spans="7:7">
      <c r="G49896" s="14"/>
    </row>
    <row r="49897" spans="7:7">
      <c r="G49897" s="14"/>
    </row>
    <row r="49898" spans="7:7">
      <c r="G49898" s="14"/>
    </row>
    <row r="49899" spans="7:7">
      <c r="G49899" s="14"/>
    </row>
    <row r="49900" spans="7:7">
      <c r="G49900" s="14"/>
    </row>
    <row r="49901" spans="7:7">
      <c r="G49901" s="14"/>
    </row>
    <row r="49902" spans="7:7">
      <c r="G49902" s="14"/>
    </row>
    <row r="49903" spans="7:7">
      <c r="G49903" s="14"/>
    </row>
    <row r="49904" spans="7:7">
      <c r="G49904" s="14"/>
    </row>
    <row r="49905" spans="7:7">
      <c r="G49905" s="14"/>
    </row>
    <row r="49906" spans="7:7">
      <c r="G49906" s="14"/>
    </row>
    <row r="49907" spans="7:7">
      <c r="G49907" s="14"/>
    </row>
    <row r="49908" spans="7:7">
      <c r="G49908" s="14"/>
    </row>
    <row r="49909" spans="7:7">
      <c r="G49909" s="14"/>
    </row>
    <row r="49910" spans="7:7">
      <c r="G49910" s="14"/>
    </row>
    <row r="49911" spans="7:7">
      <c r="G49911" s="14"/>
    </row>
    <row r="49912" spans="7:7">
      <c r="G49912" s="14"/>
    </row>
    <row r="49913" spans="7:7">
      <c r="G49913" s="14"/>
    </row>
    <row r="49914" spans="7:7">
      <c r="G49914" s="14"/>
    </row>
    <row r="49915" spans="7:7">
      <c r="G49915" s="14"/>
    </row>
    <row r="49916" spans="7:7">
      <c r="G49916" s="14"/>
    </row>
    <row r="49917" spans="7:7">
      <c r="G49917" s="14"/>
    </row>
    <row r="49918" spans="7:7">
      <c r="G49918" s="14"/>
    </row>
    <row r="49919" spans="7:7">
      <c r="G49919" s="14"/>
    </row>
    <row r="49920" spans="7:7">
      <c r="G49920" s="14"/>
    </row>
    <row r="49921" spans="7:7">
      <c r="G49921" s="14"/>
    </row>
    <row r="49922" spans="7:7">
      <c r="G49922" s="14"/>
    </row>
    <row r="49923" spans="7:7">
      <c r="G49923" s="14"/>
    </row>
    <row r="49924" spans="7:7">
      <c r="G49924" s="14"/>
    </row>
    <row r="49925" spans="7:7">
      <c r="G49925" s="14"/>
    </row>
    <row r="49926" spans="7:7">
      <c r="G49926" s="14"/>
    </row>
    <row r="49927" spans="7:7">
      <c r="G49927" s="14"/>
    </row>
    <row r="49928" spans="7:7">
      <c r="G49928" s="14"/>
    </row>
    <row r="49929" spans="7:7">
      <c r="G49929" s="14"/>
    </row>
    <row r="49930" spans="7:7">
      <c r="G49930" s="14"/>
    </row>
    <row r="49931" spans="7:7">
      <c r="G49931" s="14"/>
    </row>
    <row r="49932" spans="7:7">
      <c r="G49932" s="14"/>
    </row>
    <row r="49933" spans="7:7">
      <c r="G49933" s="14"/>
    </row>
    <row r="49934" spans="7:7">
      <c r="G49934" s="14"/>
    </row>
    <row r="49935" spans="7:7">
      <c r="G49935" s="14"/>
    </row>
    <row r="49936" spans="7:7">
      <c r="G49936" s="14"/>
    </row>
    <row r="49937" spans="7:7">
      <c r="G49937" s="14"/>
    </row>
    <row r="49938" spans="7:7">
      <c r="G49938" s="14"/>
    </row>
    <row r="49939" spans="7:7">
      <c r="G49939" s="14"/>
    </row>
    <row r="49940" spans="7:7">
      <c r="G49940" s="14"/>
    </row>
    <row r="49941" spans="7:7">
      <c r="G49941" s="14"/>
    </row>
    <row r="49942" spans="7:7">
      <c r="G49942" s="14"/>
    </row>
    <row r="49943" spans="7:7">
      <c r="G49943" s="14"/>
    </row>
    <row r="49944" spans="7:7">
      <c r="G49944" s="14"/>
    </row>
    <row r="49945" spans="7:7">
      <c r="G49945" s="14"/>
    </row>
    <row r="49946" spans="7:7">
      <c r="G49946" s="14"/>
    </row>
    <row r="49947" spans="7:7">
      <c r="G49947" s="14"/>
    </row>
    <row r="49948" spans="7:7">
      <c r="G49948" s="14"/>
    </row>
    <row r="49949" spans="7:7">
      <c r="G49949" s="14"/>
    </row>
    <row r="49950" spans="7:7">
      <c r="G49950" s="14"/>
    </row>
    <row r="49951" spans="7:7">
      <c r="G49951" s="14"/>
    </row>
    <row r="49952" spans="7:7">
      <c r="G49952" s="14"/>
    </row>
    <row r="49953" spans="7:7">
      <c r="G49953" s="14"/>
    </row>
    <row r="49954" spans="7:7">
      <c r="G49954" s="14"/>
    </row>
    <row r="49955" spans="7:7">
      <c r="G49955" s="14"/>
    </row>
    <row r="49956" spans="7:7">
      <c r="G49956" s="14"/>
    </row>
    <row r="49957" spans="7:7">
      <c r="G49957" s="14"/>
    </row>
    <row r="49958" spans="7:7">
      <c r="G49958" s="14"/>
    </row>
    <row r="49959" spans="7:7">
      <c r="G49959" s="14"/>
    </row>
    <row r="49960" spans="7:7">
      <c r="G49960" s="14"/>
    </row>
    <row r="49961" spans="7:7">
      <c r="G49961" s="14"/>
    </row>
    <row r="49962" spans="7:7">
      <c r="G49962" s="14"/>
    </row>
    <row r="49963" spans="7:7">
      <c r="G49963" s="14"/>
    </row>
    <row r="49964" spans="7:7">
      <c r="G49964" s="14"/>
    </row>
    <row r="49965" spans="7:7">
      <c r="G49965" s="14"/>
    </row>
    <row r="49966" spans="7:7">
      <c r="G49966" s="14"/>
    </row>
    <row r="49967" spans="7:7">
      <c r="G49967" s="14"/>
    </row>
    <row r="49968" spans="7:7">
      <c r="G49968" s="14"/>
    </row>
    <row r="49969" spans="7:7">
      <c r="G49969" s="14"/>
    </row>
    <row r="49970" spans="7:7">
      <c r="G49970" s="14"/>
    </row>
    <row r="49971" spans="7:7">
      <c r="G49971" s="14"/>
    </row>
    <row r="49972" spans="7:7">
      <c r="G49972" s="14"/>
    </row>
    <row r="49973" spans="7:7">
      <c r="G49973" s="14"/>
    </row>
    <row r="49974" spans="7:7">
      <c r="G49974" s="14"/>
    </row>
    <row r="49975" spans="7:7">
      <c r="G49975" s="14"/>
    </row>
    <row r="49976" spans="7:7">
      <c r="G49976" s="14"/>
    </row>
    <row r="49977" spans="7:7">
      <c r="G49977" s="14"/>
    </row>
    <row r="49978" spans="7:7">
      <c r="G49978" s="14"/>
    </row>
    <row r="49979" spans="7:7">
      <c r="G49979" s="14"/>
    </row>
    <row r="49980" spans="7:7">
      <c r="G49980" s="14"/>
    </row>
    <row r="49981" spans="7:7">
      <c r="G49981" s="14"/>
    </row>
    <row r="49982" spans="7:7">
      <c r="G49982" s="14"/>
    </row>
    <row r="49983" spans="7:7">
      <c r="G49983" s="14"/>
    </row>
    <row r="49984" spans="7:7">
      <c r="G49984" s="14"/>
    </row>
    <row r="49985" spans="7:7">
      <c r="G49985" s="14"/>
    </row>
    <row r="49986" spans="7:7">
      <c r="G49986" s="14"/>
    </row>
    <row r="49987" spans="7:7">
      <c r="G49987" s="14"/>
    </row>
    <row r="49988" spans="7:7">
      <c r="G49988" s="14"/>
    </row>
    <row r="49989" spans="7:7">
      <c r="G49989" s="14"/>
    </row>
    <row r="49990" spans="7:7">
      <c r="G49990" s="14"/>
    </row>
    <row r="49991" spans="7:7">
      <c r="G49991" s="14"/>
    </row>
    <row r="49992" spans="7:7">
      <c r="G49992" s="14"/>
    </row>
    <row r="49993" spans="7:7">
      <c r="G49993" s="14"/>
    </row>
    <row r="49994" spans="7:7">
      <c r="G49994" s="14"/>
    </row>
    <row r="49995" spans="7:7">
      <c r="G49995" s="14"/>
    </row>
    <row r="49996" spans="7:7">
      <c r="G49996" s="14"/>
    </row>
    <row r="49997" spans="7:7">
      <c r="G49997" s="14"/>
    </row>
    <row r="49998" spans="7:7">
      <c r="G49998" s="14"/>
    </row>
    <row r="49999" spans="7:7">
      <c r="G49999" s="14"/>
    </row>
    <row r="50000" spans="7:7">
      <c r="G50000" s="14"/>
    </row>
    <row r="50001" spans="7:7">
      <c r="G50001" s="14"/>
    </row>
    <row r="50002" spans="7:7">
      <c r="G50002" s="14"/>
    </row>
    <row r="50003" spans="7:7">
      <c r="G50003" s="14"/>
    </row>
    <row r="50004" spans="7:7">
      <c r="G50004" s="14"/>
    </row>
    <row r="50005" spans="7:7">
      <c r="G50005" s="14"/>
    </row>
    <row r="50006" spans="7:7">
      <c r="G50006" s="14"/>
    </row>
    <row r="50007" spans="7:7">
      <c r="G50007" s="14"/>
    </row>
    <row r="50008" spans="7:7">
      <c r="G50008" s="14"/>
    </row>
    <row r="50009" spans="7:7">
      <c r="G50009" s="14"/>
    </row>
    <row r="50010" spans="7:7">
      <c r="G50010" s="14"/>
    </row>
    <row r="50011" spans="7:7">
      <c r="G50011" s="14"/>
    </row>
    <row r="50012" spans="7:7">
      <c r="G50012" s="14"/>
    </row>
    <row r="50013" spans="7:7">
      <c r="G50013" s="14"/>
    </row>
    <row r="50014" spans="7:7">
      <c r="G50014" s="14"/>
    </row>
    <row r="50015" spans="7:7">
      <c r="G50015" s="14"/>
    </row>
    <row r="50016" spans="7:7">
      <c r="G50016" s="14"/>
    </row>
    <row r="50017" spans="7:7">
      <c r="G50017" s="14"/>
    </row>
    <row r="50018" spans="7:7">
      <c r="G50018" s="14"/>
    </row>
    <row r="50019" spans="7:7">
      <c r="G50019" s="14"/>
    </row>
    <row r="50020" spans="7:7">
      <c r="G50020" s="14"/>
    </row>
    <row r="50021" spans="7:7">
      <c r="G50021" s="14"/>
    </row>
    <row r="50022" spans="7:7">
      <c r="G50022" s="14"/>
    </row>
    <row r="50023" spans="7:7">
      <c r="G50023" s="14"/>
    </row>
    <row r="50024" spans="7:7">
      <c r="G50024" s="14"/>
    </row>
    <row r="50025" spans="7:7">
      <c r="G50025" s="14"/>
    </row>
    <row r="50026" spans="7:7">
      <c r="G50026" s="14"/>
    </row>
    <row r="50027" spans="7:7">
      <c r="G50027" s="14"/>
    </row>
    <row r="50028" spans="7:7">
      <c r="G50028" s="14"/>
    </row>
    <row r="50029" spans="7:7">
      <c r="G50029" s="14"/>
    </row>
    <row r="50030" spans="7:7">
      <c r="G50030" s="14"/>
    </row>
    <row r="50031" spans="7:7">
      <c r="G50031" s="14"/>
    </row>
    <row r="50032" spans="7:7">
      <c r="G50032" s="14"/>
    </row>
    <row r="50033" spans="7:7">
      <c r="G50033" s="14"/>
    </row>
    <row r="50034" spans="7:7">
      <c r="G50034" s="14"/>
    </row>
    <row r="50035" spans="7:7">
      <c r="G50035" s="14"/>
    </row>
    <row r="50036" spans="7:7">
      <c r="G50036" s="14"/>
    </row>
    <row r="50037" spans="7:7">
      <c r="G50037" s="14"/>
    </row>
    <row r="50038" spans="7:7">
      <c r="G50038" s="14"/>
    </row>
    <row r="50039" spans="7:7">
      <c r="G50039" s="14"/>
    </row>
    <row r="50040" spans="7:7">
      <c r="G50040" s="14"/>
    </row>
    <row r="50041" spans="7:7">
      <c r="G50041" s="14"/>
    </row>
    <row r="50042" spans="7:7">
      <c r="G50042" s="14"/>
    </row>
    <row r="50043" spans="7:7">
      <c r="G50043" s="14"/>
    </row>
    <row r="50044" spans="7:7">
      <c r="G50044" s="14"/>
    </row>
    <row r="50045" spans="7:7">
      <c r="G50045" s="14"/>
    </row>
    <row r="50046" spans="7:7">
      <c r="G50046" s="14"/>
    </row>
    <row r="50047" spans="7:7">
      <c r="G50047" s="14"/>
    </row>
    <row r="50048" spans="7:7">
      <c r="G50048" s="14"/>
    </row>
    <row r="50049" spans="7:7">
      <c r="G50049" s="14"/>
    </row>
    <row r="50050" spans="7:7">
      <c r="G50050" s="14"/>
    </row>
    <row r="50051" spans="7:7">
      <c r="G50051" s="14"/>
    </row>
    <row r="50052" spans="7:7">
      <c r="G50052" s="14"/>
    </row>
    <row r="50053" spans="7:7">
      <c r="G50053" s="14"/>
    </row>
    <row r="50054" spans="7:7">
      <c r="G50054" s="14"/>
    </row>
    <row r="50055" spans="7:7">
      <c r="G50055" s="14"/>
    </row>
    <row r="50056" spans="7:7">
      <c r="G50056" s="14"/>
    </row>
    <row r="50057" spans="7:7">
      <c r="G50057" s="14"/>
    </row>
    <row r="50058" spans="7:7">
      <c r="G50058" s="14"/>
    </row>
    <row r="50059" spans="7:7">
      <c r="G50059" s="14"/>
    </row>
    <row r="50060" spans="7:7">
      <c r="G50060" s="14"/>
    </row>
    <row r="50061" spans="7:7">
      <c r="G50061" s="14"/>
    </row>
    <row r="50062" spans="7:7">
      <c r="G50062" s="14"/>
    </row>
    <row r="50063" spans="7:7">
      <c r="G50063" s="14"/>
    </row>
    <row r="50064" spans="7:7">
      <c r="G50064" s="14"/>
    </row>
    <row r="50065" spans="7:7">
      <c r="G50065" s="14"/>
    </row>
    <row r="50066" spans="7:7">
      <c r="G50066" s="14"/>
    </row>
    <row r="50067" spans="7:7">
      <c r="G50067" s="14"/>
    </row>
    <row r="50068" spans="7:7">
      <c r="G50068" s="14"/>
    </row>
    <row r="50069" spans="7:7">
      <c r="G50069" s="14"/>
    </row>
    <row r="50070" spans="7:7">
      <c r="G50070" s="14"/>
    </row>
    <row r="50071" spans="7:7">
      <c r="G50071" s="14"/>
    </row>
    <row r="50072" spans="7:7">
      <c r="G50072" s="14"/>
    </row>
    <row r="50073" spans="7:7">
      <c r="G50073" s="14"/>
    </row>
    <row r="50074" spans="7:7">
      <c r="G50074" s="14"/>
    </row>
    <row r="50075" spans="7:7">
      <c r="G50075" s="14"/>
    </row>
    <row r="50076" spans="7:7">
      <c r="G50076" s="14"/>
    </row>
    <row r="50077" spans="7:7">
      <c r="G50077" s="14"/>
    </row>
    <row r="50078" spans="7:7">
      <c r="G50078" s="14"/>
    </row>
    <row r="50079" spans="7:7">
      <c r="G50079" s="14"/>
    </row>
    <row r="50080" spans="7:7">
      <c r="G50080" s="14"/>
    </row>
    <row r="50081" spans="7:7">
      <c r="G50081" s="14"/>
    </row>
    <row r="50082" spans="7:7">
      <c r="G50082" s="14"/>
    </row>
    <row r="50083" spans="7:7">
      <c r="G50083" s="14"/>
    </row>
    <row r="50084" spans="7:7">
      <c r="G50084" s="14"/>
    </row>
    <row r="50085" spans="7:7">
      <c r="G50085" s="14"/>
    </row>
    <row r="50086" spans="7:7">
      <c r="G50086" s="14"/>
    </row>
    <row r="50087" spans="7:7">
      <c r="G50087" s="14"/>
    </row>
    <row r="50088" spans="7:7">
      <c r="G50088" s="14"/>
    </row>
    <row r="50089" spans="7:7">
      <c r="G50089" s="14"/>
    </row>
    <row r="50090" spans="7:7">
      <c r="G50090" s="14"/>
    </row>
    <row r="50091" spans="7:7">
      <c r="G50091" s="14"/>
    </row>
    <row r="50092" spans="7:7">
      <c r="G50092" s="14"/>
    </row>
    <row r="50093" spans="7:7">
      <c r="G50093" s="14"/>
    </row>
    <row r="50094" spans="7:7">
      <c r="G50094" s="14"/>
    </row>
    <row r="50095" spans="7:7">
      <c r="G50095" s="14"/>
    </row>
    <row r="50096" spans="7:7">
      <c r="G50096" s="14"/>
    </row>
    <row r="50097" spans="7:7">
      <c r="G50097" s="14"/>
    </row>
    <row r="50098" spans="7:7">
      <c r="G50098" s="14"/>
    </row>
    <row r="50099" spans="7:7">
      <c r="G50099" s="14"/>
    </row>
    <row r="50100" spans="7:7">
      <c r="G50100" s="14"/>
    </row>
    <row r="50101" spans="7:7">
      <c r="G50101" s="14"/>
    </row>
    <row r="50102" spans="7:7">
      <c r="G50102" s="14"/>
    </row>
    <row r="50103" spans="7:7">
      <c r="G50103" s="14"/>
    </row>
    <row r="50104" spans="7:7">
      <c r="G50104" s="14"/>
    </row>
    <row r="50105" spans="7:7">
      <c r="G50105" s="14"/>
    </row>
    <row r="50106" spans="7:7">
      <c r="G50106" s="14"/>
    </row>
    <row r="50107" spans="7:7">
      <c r="G50107" s="14"/>
    </row>
    <row r="50108" spans="7:7">
      <c r="G50108" s="14"/>
    </row>
    <row r="50109" spans="7:7">
      <c r="G50109" s="14"/>
    </row>
    <row r="50110" spans="7:7">
      <c r="G50110" s="14"/>
    </row>
    <row r="50111" spans="7:7">
      <c r="G50111" s="14"/>
    </row>
    <row r="50112" spans="7:7">
      <c r="G50112" s="14"/>
    </row>
    <row r="50113" spans="7:7">
      <c r="G50113" s="14"/>
    </row>
    <row r="50114" spans="7:7">
      <c r="G50114" s="14"/>
    </row>
    <row r="50115" spans="7:7">
      <c r="G50115" s="14"/>
    </row>
    <row r="50116" spans="7:7">
      <c r="G50116" s="14"/>
    </row>
    <row r="50117" spans="7:7">
      <c r="G50117" s="14"/>
    </row>
    <row r="50118" spans="7:7">
      <c r="G50118" s="14"/>
    </row>
    <row r="50119" spans="7:7">
      <c r="G50119" s="14"/>
    </row>
    <row r="50120" spans="7:7">
      <c r="G50120" s="14"/>
    </row>
    <row r="50121" spans="7:7">
      <c r="G50121" s="14"/>
    </row>
    <row r="50122" spans="7:7">
      <c r="G50122" s="14"/>
    </row>
    <row r="50123" spans="7:7">
      <c r="G50123" s="14"/>
    </row>
    <row r="50124" spans="7:7">
      <c r="G50124" s="14"/>
    </row>
    <row r="50125" spans="7:7">
      <c r="G50125" s="14"/>
    </row>
    <row r="50126" spans="7:7">
      <c r="G50126" s="14"/>
    </row>
    <row r="50127" spans="7:7">
      <c r="G50127" s="14"/>
    </row>
    <row r="50128" spans="7:7">
      <c r="G50128" s="14"/>
    </row>
    <row r="50129" spans="7:7">
      <c r="G50129" s="14"/>
    </row>
    <row r="50130" spans="7:7">
      <c r="G50130" s="14"/>
    </row>
    <row r="50131" spans="7:7">
      <c r="G50131" s="14"/>
    </row>
    <row r="50132" spans="7:7">
      <c r="G50132" s="14"/>
    </row>
    <row r="50133" spans="7:7">
      <c r="G50133" s="14"/>
    </row>
    <row r="50134" spans="7:7">
      <c r="G50134" s="14"/>
    </row>
    <row r="50135" spans="7:7">
      <c r="G50135" s="14"/>
    </row>
    <row r="50136" spans="7:7">
      <c r="G50136" s="14"/>
    </row>
    <row r="50137" spans="7:7">
      <c r="G50137" s="14"/>
    </row>
    <row r="50138" spans="7:7">
      <c r="G50138" s="14"/>
    </row>
    <row r="50139" spans="7:7">
      <c r="G50139" s="14"/>
    </row>
    <row r="50140" spans="7:7">
      <c r="G50140" s="14"/>
    </row>
    <row r="50141" spans="7:7">
      <c r="G50141" s="14"/>
    </row>
    <row r="50142" spans="7:7">
      <c r="G50142" s="14"/>
    </row>
    <row r="50143" spans="7:7">
      <c r="G50143" s="14"/>
    </row>
    <row r="50144" spans="7:7">
      <c r="G50144" s="14"/>
    </row>
    <row r="50145" spans="7:7">
      <c r="G50145" s="14"/>
    </row>
    <row r="50146" spans="7:7">
      <c r="G50146" s="14"/>
    </row>
    <row r="50147" spans="7:7">
      <c r="G50147" s="14"/>
    </row>
    <row r="50148" spans="7:7">
      <c r="G50148" s="14"/>
    </row>
    <row r="50149" spans="7:7">
      <c r="G50149" s="14"/>
    </row>
    <row r="50150" spans="7:7">
      <c r="G50150" s="14"/>
    </row>
    <row r="50151" spans="7:7">
      <c r="G50151" s="14"/>
    </row>
    <row r="50152" spans="7:7">
      <c r="G50152" s="14"/>
    </row>
    <row r="50153" spans="7:7">
      <c r="G50153" s="14"/>
    </row>
    <row r="50154" spans="7:7">
      <c r="G50154" s="14"/>
    </row>
    <row r="50155" spans="7:7">
      <c r="G50155" s="14"/>
    </row>
    <row r="50156" spans="7:7">
      <c r="G50156" s="14"/>
    </row>
    <row r="50157" spans="7:7">
      <c r="G50157" s="14"/>
    </row>
    <row r="50158" spans="7:7">
      <c r="G50158" s="14"/>
    </row>
    <row r="50159" spans="7:7">
      <c r="G50159" s="14"/>
    </row>
    <row r="50160" spans="7:7">
      <c r="G50160" s="14"/>
    </row>
    <row r="50161" spans="7:7">
      <c r="G50161" s="14"/>
    </row>
    <row r="50162" spans="7:7">
      <c r="G50162" s="14"/>
    </row>
    <row r="50163" spans="7:7">
      <c r="G50163" s="14"/>
    </row>
    <row r="50164" spans="7:7">
      <c r="G50164" s="14"/>
    </row>
    <row r="50165" spans="7:7">
      <c r="G50165" s="14"/>
    </row>
    <row r="50166" spans="7:7">
      <c r="G50166" s="14"/>
    </row>
    <row r="50167" spans="7:7">
      <c r="G50167" s="14"/>
    </row>
    <row r="50168" spans="7:7">
      <c r="G50168" s="14"/>
    </row>
    <row r="50169" spans="7:7">
      <c r="G50169" s="14"/>
    </row>
    <row r="50170" spans="7:7">
      <c r="G50170" s="14"/>
    </row>
    <row r="50171" spans="7:7">
      <c r="G50171" s="14"/>
    </row>
    <row r="50172" spans="7:7">
      <c r="G50172" s="14"/>
    </row>
    <row r="50173" spans="7:7">
      <c r="G50173" s="14"/>
    </row>
    <row r="50174" spans="7:7">
      <c r="G50174" s="14"/>
    </row>
    <row r="50175" spans="7:7">
      <c r="G50175" s="14"/>
    </row>
    <row r="50176" spans="7:7">
      <c r="G50176" s="14"/>
    </row>
    <row r="50177" spans="7:7">
      <c r="G50177" s="14"/>
    </row>
    <row r="50178" spans="7:7">
      <c r="G50178" s="14"/>
    </row>
    <row r="50179" spans="7:7">
      <c r="G50179" s="14"/>
    </row>
    <row r="50180" spans="7:7">
      <c r="G50180" s="14"/>
    </row>
    <row r="50181" spans="7:7">
      <c r="G50181" s="14"/>
    </row>
    <row r="50182" spans="7:7">
      <c r="G50182" s="14"/>
    </row>
    <row r="50183" spans="7:7">
      <c r="G50183" s="14"/>
    </row>
    <row r="50184" spans="7:7">
      <c r="G50184" s="14"/>
    </row>
    <row r="50185" spans="7:7">
      <c r="G50185" s="14"/>
    </row>
    <row r="50186" spans="7:7">
      <c r="G50186" s="14"/>
    </row>
    <row r="50187" spans="7:7">
      <c r="G50187" s="14"/>
    </row>
    <row r="50188" spans="7:7">
      <c r="G50188" s="14"/>
    </row>
    <row r="50189" spans="7:7">
      <c r="G50189" s="14"/>
    </row>
    <row r="50190" spans="7:7">
      <c r="G50190" s="14"/>
    </row>
    <row r="50191" spans="7:7">
      <c r="G50191" s="14"/>
    </row>
    <row r="50192" spans="7:7">
      <c r="G50192" s="14"/>
    </row>
    <row r="50193" spans="7:7">
      <c r="G50193" s="14"/>
    </row>
    <row r="50194" spans="7:7">
      <c r="G50194" s="14"/>
    </row>
    <row r="50195" spans="7:7">
      <c r="G50195" s="14"/>
    </row>
    <row r="50196" spans="7:7">
      <c r="G50196" s="14"/>
    </row>
    <row r="50197" spans="7:7">
      <c r="G50197" s="14"/>
    </row>
    <row r="50198" spans="7:7">
      <c r="G50198" s="14"/>
    </row>
    <row r="50199" spans="7:7">
      <c r="G50199" s="14"/>
    </row>
    <row r="50200" spans="7:7">
      <c r="G50200" s="14"/>
    </row>
    <row r="50201" spans="7:7">
      <c r="G50201" s="14"/>
    </row>
    <row r="50202" spans="7:7">
      <c r="G50202" s="14"/>
    </row>
    <row r="50203" spans="7:7">
      <c r="G50203" s="14"/>
    </row>
    <row r="50204" spans="7:7">
      <c r="G50204" s="14"/>
    </row>
    <row r="50205" spans="7:7">
      <c r="G50205" s="14"/>
    </row>
    <row r="50206" spans="7:7">
      <c r="G50206" s="14"/>
    </row>
    <row r="50207" spans="7:7">
      <c r="G50207" s="14"/>
    </row>
    <row r="50208" spans="7:7">
      <c r="G50208" s="14"/>
    </row>
    <row r="50209" spans="7:7">
      <c r="G50209" s="14"/>
    </row>
    <row r="50210" spans="7:7">
      <c r="G50210" s="14"/>
    </row>
    <row r="50211" spans="7:7">
      <c r="G50211" s="14"/>
    </row>
    <row r="50212" spans="7:7">
      <c r="G50212" s="14"/>
    </row>
    <row r="50213" spans="7:7">
      <c r="G50213" s="14"/>
    </row>
    <row r="50214" spans="7:7">
      <c r="G50214" s="14"/>
    </row>
    <row r="50215" spans="7:7">
      <c r="G50215" s="14"/>
    </row>
    <row r="50216" spans="7:7">
      <c r="G50216" s="14"/>
    </row>
    <row r="50217" spans="7:7">
      <c r="G50217" s="14"/>
    </row>
    <row r="50218" spans="7:7">
      <c r="G50218" s="14"/>
    </row>
    <row r="50219" spans="7:7">
      <c r="G50219" s="14"/>
    </row>
    <row r="50220" spans="7:7">
      <c r="G50220" s="14"/>
    </row>
    <row r="50221" spans="7:7">
      <c r="G50221" s="14"/>
    </row>
    <row r="50222" spans="7:7">
      <c r="G50222" s="14"/>
    </row>
    <row r="50223" spans="7:7">
      <c r="G50223" s="14"/>
    </row>
    <row r="50224" spans="7:7">
      <c r="G50224" s="14"/>
    </row>
    <row r="50225" spans="7:7">
      <c r="G50225" s="14"/>
    </row>
    <row r="50226" spans="7:7">
      <c r="G50226" s="14"/>
    </row>
    <row r="50227" spans="7:7">
      <c r="G50227" s="14"/>
    </row>
    <row r="50228" spans="7:7">
      <c r="G50228" s="14"/>
    </row>
    <row r="50229" spans="7:7">
      <c r="G50229" s="14"/>
    </row>
    <row r="50230" spans="7:7">
      <c r="G50230" s="14"/>
    </row>
    <row r="50231" spans="7:7">
      <c r="G50231" s="14"/>
    </row>
    <row r="50232" spans="7:7">
      <c r="G50232" s="14"/>
    </row>
    <row r="50233" spans="7:7">
      <c r="G50233" s="14"/>
    </row>
    <row r="50234" spans="7:7">
      <c r="G50234" s="14"/>
    </row>
    <row r="50235" spans="7:7">
      <c r="G50235" s="14"/>
    </row>
    <row r="50236" spans="7:7">
      <c r="G50236" s="14"/>
    </row>
    <row r="50237" spans="7:7">
      <c r="G50237" s="14"/>
    </row>
    <row r="50238" spans="7:7">
      <c r="G50238" s="14"/>
    </row>
    <row r="50239" spans="7:7">
      <c r="G50239" s="14"/>
    </row>
    <row r="50240" spans="7:7">
      <c r="G50240" s="14"/>
    </row>
    <row r="50241" spans="7:7">
      <c r="G50241" s="14"/>
    </row>
    <row r="50242" spans="7:7">
      <c r="G50242" s="14"/>
    </row>
    <row r="50243" spans="7:7">
      <c r="G50243" s="14"/>
    </row>
    <row r="50244" spans="7:7">
      <c r="G50244" s="14"/>
    </row>
    <row r="50245" spans="7:7">
      <c r="G50245" s="14"/>
    </row>
    <row r="50246" spans="7:7">
      <c r="G50246" s="14"/>
    </row>
    <row r="50247" spans="7:7">
      <c r="G50247" s="14"/>
    </row>
    <row r="50248" spans="7:7">
      <c r="G50248" s="14"/>
    </row>
    <row r="50249" spans="7:7">
      <c r="G50249" s="14"/>
    </row>
    <row r="50250" spans="7:7">
      <c r="G50250" s="14"/>
    </row>
    <row r="50251" spans="7:7">
      <c r="G50251" s="14"/>
    </row>
    <row r="50252" spans="7:7">
      <c r="G50252" s="14"/>
    </row>
    <row r="50253" spans="7:7">
      <c r="G50253" s="14"/>
    </row>
    <row r="50254" spans="7:7">
      <c r="G50254" s="14"/>
    </row>
    <row r="50255" spans="7:7">
      <c r="G50255" s="14"/>
    </row>
    <row r="50256" spans="7:7">
      <c r="G50256" s="14"/>
    </row>
    <row r="50257" spans="7:7">
      <c r="G50257" s="14"/>
    </row>
    <row r="50258" spans="7:7">
      <c r="G50258" s="14"/>
    </row>
    <row r="50259" spans="7:7">
      <c r="G50259" s="14"/>
    </row>
    <row r="50260" spans="7:7">
      <c r="G50260" s="14"/>
    </row>
    <row r="50261" spans="7:7">
      <c r="G50261" s="14"/>
    </row>
    <row r="50262" spans="7:7">
      <c r="G50262" s="14"/>
    </row>
    <row r="50263" spans="7:7">
      <c r="G50263" s="14"/>
    </row>
    <row r="50264" spans="7:7">
      <c r="G50264" s="14"/>
    </row>
    <row r="50265" spans="7:7">
      <c r="G50265" s="14"/>
    </row>
    <row r="50266" spans="7:7">
      <c r="G50266" s="14"/>
    </row>
    <row r="50267" spans="7:7">
      <c r="G50267" s="14"/>
    </row>
    <row r="50268" spans="7:7">
      <c r="G50268" s="14"/>
    </row>
    <row r="50269" spans="7:7">
      <c r="G50269" s="14"/>
    </row>
    <row r="50270" spans="7:7">
      <c r="G50270" s="14"/>
    </row>
    <row r="50271" spans="7:7">
      <c r="G50271" s="14"/>
    </row>
    <row r="50272" spans="7:7">
      <c r="G50272" s="14"/>
    </row>
    <row r="50273" spans="7:7">
      <c r="G50273" s="14"/>
    </row>
    <row r="50274" spans="7:7">
      <c r="G50274" s="14"/>
    </row>
    <row r="50275" spans="7:7">
      <c r="G50275" s="14"/>
    </row>
    <row r="50276" spans="7:7">
      <c r="G50276" s="14"/>
    </row>
    <row r="50277" spans="7:7">
      <c r="G50277" s="14"/>
    </row>
    <row r="50278" spans="7:7">
      <c r="G50278" s="14"/>
    </row>
    <row r="50279" spans="7:7">
      <c r="G50279" s="14"/>
    </row>
    <row r="50280" spans="7:7">
      <c r="G50280" s="14"/>
    </row>
    <row r="50281" spans="7:7">
      <c r="G50281" s="14"/>
    </row>
    <row r="50282" spans="7:7">
      <c r="G50282" s="14"/>
    </row>
    <row r="50283" spans="7:7">
      <c r="G50283" s="14"/>
    </row>
    <row r="50284" spans="7:7">
      <c r="G50284" s="14"/>
    </row>
    <row r="50285" spans="7:7">
      <c r="G50285" s="14"/>
    </row>
    <row r="50286" spans="7:7">
      <c r="G50286" s="14"/>
    </row>
    <row r="50287" spans="7:7">
      <c r="G50287" s="14"/>
    </row>
    <row r="50288" spans="7:7">
      <c r="G50288" s="14"/>
    </row>
    <row r="50289" spans="7:7">
      <c r="G50289" s="14"/>
    </row>
    <row r="50290" spans="7:7">
      <c r="G50290" s="14"/>
    </row>
    <row r="50291" spans="7:7">
      <c r="G50291" s="14"/>
    </row>
    <row r="50292" spans="7:7">
      <c r="G50292" s="14"/>
    </row>
    <row r="50293" spans="7:7">
      <c r="G50293" s="14"/>
    </row>
    <row r="50294" spans="7:7">
      <c r="G50294" s="14"/>
    </row>
    <row r="50295" spans="7:7">
      <c r="G50295" s="14"/>
    </row>
    <row r="50296" spans="7:7">
      <c r="G50296" s="14"/>
    </row>
    <row r="50297" spans="7:7">
      <c r="G50297" s="14"/>
    </row>
    <row r="50298" spans="7:7">
      <c r="G50298" s="14"/>
    </row>
    <row r="50299" spans="7:7">
      <c r="G50299" s="14"/>
    </row>
    <row r="50300" spans="7:7">
      <c r="G50300" s="14"/>
    </row>
    <row r="50301" spans="7:7">
      <c r="G50301" s="14"/>
    </row>
    <row r="50302" spans="7:7">
      <c r="G50302" s="14"/>
    </row>
    <row r="50303" spans="7:7">
      <c r="G50303" s="14"/>
    </row>
    <row r="50304" spans="7:7">
      <c r="G50304" s="14"/>
    </row>
    <row r="50305" spans="7:7">
      <c r="G50305" s="14"/>
    </row>
    <row r="50306" spans="7:7">
      <c r="G50306" s="14"/>
    </row>
    <row r="50307" spans="7:7">
      <c r="G50307" s="14"/>
    </row>
    <row r="50308" spans="7:7">
      <c r="G50308" s="14"/>
    </row>
    <row r="50309" spans="7:7">
      <c r="G50309" s="14"/>
    </row>
    <row r="50310" spans="7:7">
      <c r="G50310" s="14"/>
    </row>
    <row r="50311" spans="7:7">
      <c r="G50311" s="14"/>
    </row>
    <row r="50312" spans="7:7">
      <c r="G50312" s="14"/>
    </row>
    <row r="50313" spans="7:7">
      <c r="G50313" s="14"/>
    </row>
    <row r="50314" spans="7:7">
      <c r="G50314" s="14"/>
    </row>
    <row r="50315" spans="7:7">
      <c r="G50315" s="14"/>
    </row>
    <row r="50316" spans="7:7">
      <c r="G50316" s="14"/>
    </row>
    <row r="50317" spans="7:7">
      <c r="G50317" s="14"/>
    </row>
    <row r="50318" spans="7:7">
      <c r="G50318" s="14"/>
    </row>
    <row r="50319" spans="7:7">
      <c r="G50319" s="14"/>
    </row>
    <row r="50320" spans="7:7">
      <c r="G50320" s="14"/>
    </row>
    <row r="50321" spans="7:7">
      <c r="G50321" s="14"/>
    </row>
    <row r="50322" spans="7:7">
      <c r="G50322" s="14"/>
    </row>
    <row r="50323" spans="7:7">
      <c r="G50323" s="14"/>
    </row>
    <row r="50324" spans="7:7">
      <c r="G50324" s="14"/>
    </row>
    <row r="50325" spans="7:7">
      <c r="G50325" s="14"/>
    </row>
    <row r="50326" spans="7:7">
      <c r="G50326" s="14"/>
    </row>
    <row r="50327" spans="7:7">
      <c r="G50327" s="14"/>
    </row>
    <row r="50328" spans="7:7">
      <c r="G50328" s="14"/>
    </row>
    <row r="50329" spans="7:7">
      <c r="G50329" s="14"/>
    </row>
    <row r="50330" spans="7:7">
      <c r="G50330" s="14"/>
    </row>
    <row r="50331" spans="7:7">
      <c r="G50331" s="14"/>
    </row>
    <row r="50332" spans="7:7">
      <c r="G50332" s="14"/>
    </row>
    <row r="50333" spans="7:7">
      <c r="G50333" s="14"/>
    </row>
    <row r="50334" spans="7:7">
      <c r="G50334" s="14"/>
    </row>
    <row r="50335" spans="7:7">
      <c r="G50335" s="14"/>
    </row>
    <row r="50336" spans="7:7">
      <c r="G50336" s="14"/>
    </row>
    <row r="50337" spans="7:7">
      <c r="G50337" s="14"/>
    </row>
    <row r="50338" spans="7:7">
      <c r="G50338" s="14"/>
    </row>
    <row r="50339" spans="7:7">
      <c r="G50339" s="14"/>
    </row>
    <row r="50340" spans="7:7">
      <c r="G50340" s="14"/>
    </row>
    <row r="50341" spans="7:7">
      <c r="G50341" s="14"/>
    </row>
    <row r="50342" spans="7:7">
      <c r="G50342" s="14"/>
    </row>
    <row r="50343" spans="7:7">
      <c r="G50343" s="14"/>
    </row>
    <row r="50344" spans="7:7">
      <c r="G50344" s="14"/>
    </row>
    <row r="50345" spans="7:7">
      <c r="G50345" s="14"/>
    </row>
    <row r="50346" spans="7:7">
      <c r="G50346" s="14"/>
    </row>
    <row r="50347" spans="7:7">
      <c r="G50347" s="14"/>
    </row>
    <row r="50348" spans="7:7">
      <c r="G50348" s="14"/>
    </row>
    <row r="50349" spans="7:7">
      <c r="G50349" s="14"/>
    </row>
    <row r="50350" spans="7:7">
      <c r="G50350" s="14"/>
    </row>
    <row r="50351" spans="7:7">
      <c r="G50351" s="14"/>
    </row>
    <row r="50352" spans="7:7">
      <c r="G50352" s="14"/>
    </row>
    <row r="50353" spans="7:7">
      <c r="G50353" s="14"/>
    </row>
    <row r="50354" spans="7:7">
      <c r="G50354" s="14"/>
    </row>
    <row r="50355" spans="7:7">
      <c r="G50355" s="14"/>
    </row>
    <row r="50356" spans="7:7">
      <c r="G50356" s="14"/>
    </row>
    <row r="50357" spans="7:7">
      <c r="G50357" s="14"/>
    </row>
    <row r="50358" spans="7:7">
      <c r="G50358" s="14"/>
    </row>
    <row r="50359" spans="7:7">
      <c r="G50359" s="14"/>
    </row>
    <row r="50360" spans="7:7">
      <c r="G50360" s="14"/>
    </row>
    <row r="50361" spans="7:7">
      <c r="G50361" s="14"/>
    </row>
    <row r="50362" spans="7:7">
      <c r="G50362" s="14"/>
    </row>
    <row r="50363" spans="7:7">
      <c r="G50363" s="14"/>
    </row>
    <row r="50364" spans="7:7">
      <c r="G50364" s="14"/>
    </row>
    <row r="50365" spans="7:7">
      <c r="G50365" s="14"/>
    </row>
    <row r="50366" spans="7:7">
      <c r="G50366" s="14"/>
    </row>
    <row r="50367" spans="7:7">
      <c r="G50367" s="14"/>
    </row>
    <row r="50368" spans="7:7">
      <c r="G50368" s="14"/>
    </row>
    <row r="50369" spans="7:7">
      <c r="G50369" s="14"/>
    </row>
    <row r="50370" spans="7:7">
      <c r="G50370" s="14"/>
    </row>
    <row r="50371" spans="7:7">
      <c r="G50371" s="14"/>
    </row>
    <row r="50372" spans="7:7">
      <c r="G50372" s="14"/>
    </row>
    <row r="50373" spans="7:7">
      <c r="G50373" s="14"/>
    </row>
    <row r="50374" spans="7:7">
      <c r="G50374" s="14"/>
    </row>
    <row r="50375" spans="7:7">
      <c r="G50375" s="14"/>
    </row>
    <row r="50376" spans="7:7">
      <c r="G50376" s="14"/>
    </row>
    <row r="50377" spans="7:7">
      <c r="G50377" s="14"/>
    </row>
    <row r="50378" spans="7:7">
      <c r="G50378" s="14"/>
    </row>
    <row r="50379" spans="7:7">
      <c r="G50379" s="14"/>
    </row>
    <row r="50380" spans="7:7">
      <c r="G50380" s="14"/>
    </row>
    <row r="50381" spans="7:7">
      <c r="G50381" s="14"/>
    </row>
    <row r="50382" spans="7:7">
      <c r="G50382" s="14"/>
    </row>
    <row r="50383" spans="7:7">
      <c r="G50383" s="14"/>
    </row>
    <row r="50384" spans="7:7">
      <c r="G50384" s="14"/>
    </row>
    <row r="50385" spans="7:7">
      <c r="G50385" s="14"/>
    </row>
    <row r="50386" spans="7:7">
      <c r="G50386" s="14"/>
    </row>
    <row r="50387" spans="7:7">
      <c r="G50387" s="14"/>
    </row>
    <row r="50388" spans="7:7">
      <c r="G50388" s="14"/>
    </row>
    <row r="50389" spans="7:7">
      <c r="G50389" s="14"/>
    </row>
    <row r="50390" spans="7:7">
      <c r="G50390" s="14"/>
    </row>
    <row r="50391" spans="7:7">
      <c r="G50391" s="14"/>
    </row>
    <row r="50392" spans="7:7">
      <c r="G50392" s="14"/>
    </row>
    <row r="50393" spans="7:7">
      <c r="G50393" s="14"/>
    </row>
    <row r="50394" spans="7:7">
      <c r="G50394" s="14"/>
    </row>
    <row r="50395" spans="7:7">
      <c r="G50395" s="14"/>
    </row>
    <row r="50396" spans="7:7">
      <c r="G50396" s="14"/>
    </row>
    <row r="50397" spans="7:7">
      <c r="G50397" s="14"/>
    </row>
    <row r="50398" spans="7:7">
      <c r="G50398" s="14"/>
    </row>
    <row r="50399" spans="7:7">
      <c r="G50399" s="14"/>
    </row>
    <row r="50400" spans="7:7">
      <c r="G50400" s="14"/>
    </row>
    <row r="50401" spans="7:7">
      <c r="G50401" s="14"/>
    </row>
    <row r="50402" spans="7:7">
      <c r="G50402" s="14"/>
    </row>
    <row r="50403" spans="7:7">
      <c r="G50403" s="14"/>
    </row>
    <row r="50404" spans="7:7">
      <c r="G50404" s="14"/>
    </row>
    <row r="50405" spans="7:7">
      <c r="G50405" s="14"/>
    </row>
    <row r="50406" spans="7:7">
      <c r="G50406" s="14"/>
    </row>
    <row r="50407" spans="7:7">
      <c r="G50407" s="14"/>
    </row>
    <row r="50408" spans="7:7">
      <c r="G50408" s="14"/>
    </row>
    <row r="50409" spans="7:7">
      <c r="G50409" s="14"/>
    </row>
    <row r="50410" spans="7:7">
      <c r="G50410" s="14"/>
    </row>
    <row r="50411" spans="7:7">
      <c r="G50411" s="14"/>
    </row>
    <row r="50412" spans="7:7">
      <c r="G50412" s="14"/>
    </row>
    <row r="50413" spans="7:7">
      <c r="G50413" s="14"/>
    </row>
    <row r="50414" spans="7:7">
      <c r="G50414" s="14"/>
    </row>
    <row r="50415" spans="7:7">
      <c r="G50415" s="14"/>
    </row>
    <row r="50416" spans="7:7">
      <c r="G50416" s="14"/>
    </row>
    <row r="50417" spans="7:7">
      <c r="G50417" s="14"/>
    </row>
    <row r="50418" spans="7:7">
      <c r="G50418" s="14"/>
    </row>
    <row r="50419" spans="7:7">
      <c r="G50419" s="14"/>
    </row>
    <row r="50420" spans="7:7">
      <c r="G50420" s="14"/>
    </row>
    <row r="50421" spans="7:7">
      <c r="G50421" s="14"/>
    </row>
    <row r="50422" spans="7:7">
      <c r="G50422" s="14"/>
    </row>
    <row r="50423" spans="7:7">
      <c r="G50423" s="14"/>
    </row>
    <row r="50424" spans="7:7">
      <c r="G50424" s="14"/>
    </row>
    <row r="50425" spans="7:7">
      <c r="G50425" s="14"/>
    </row>
    <row r="50426" spans="7:7">
      <c r="G50426" s="14"/>
    </row>
    <row r="50427" spans="7:7">
      <c r="G50427" s="14"/>
    </row>
    <row r="50428" spans="7:7">
      <c r="G50428" s="14"/>
    </row>
    <row r="50429" spans="7:7">
      <c r="G50429" s="14"/>
    </row>
    <row r="50430" spans="7:7">
      <c r="G50430" s="14"/>
    </row>
    <row r="50431" spans="7:7">
      <c r="G50431" s="14"/>
    </row>
    <row r="50432" spans="7:7">
      <c r="G50432" s="14"/>
    </row>
    <row r="50433" spans="7:7">
      <c r="G50433" s="14"/>
    </row>
    <row r="50434" spans="7:7">
      <c r="G50434" s="14"/>
    </row>
    <row r="50435" spans="7:7">
      <c r="G50435" s="14"/>
    </row>
    <row r="50436" spans="7:7">
      <c r="G50436" s="14"/>
    </row>
    <row r="50437" spans="7:7">
      <c r="G50437" s="14"/>
    </row>
    <row r="50438" spans="7:7">
      <c r="G50438" s="14"/>
    </row>
    <row r="50439" spans="7:7">
      <c r="G50439" s="14"/>
    </row>
    <row r="50440" spans="7:7">
      <c r="G50440" s="14"/>
    </row>
    <row r="50441" spans="7:7">
      <c r="G50441" s="14"/>
    </row>
    <row r="50442" spans="7:7">
      <c r="G50442" s="14"/>
    </row>
    <row r="50443" spans="7:7">
      <c r="G50443" s="14"/>
    </row>
    <row r="50444" spans="7:7">
      <c r="G50444" s="14"/>
    </row>
    <row r="50445" spans="7:7">
      <c r="G50445" s="14"/>
    </row>
    <row r="50446" spans="7:7">
      <c r="G50446" s="14"/>
    </row>
    <row r="50447" spans="7:7">
      <c r="G50447" s="14"/>
    </row>
    <row r="50448" spans="7:7">
      <c r="G50448" s="14"/>
    </row>
    <row r="50449" spans="7:7">
      <c r="G50449" s="14"/>
    </row>
    <row r="50450" spans="7:7">
      <c r="G50450" s="14"/>
    </row>
    <row r="50451" spans="7:7">
      <c r="G50451" s="14"/>
    </row>
    <row r="50452" spans="7:7">
      <c r="G50452" s="14"/>
    </row>
    <row r="50453" spans="7:7">
      <c r="G50453" s="14"/>
    </row>
    <row r="50454" spans="7:7">
      <c r="G50454" s="14"/>
    </row>
    <row r="50455" spans="7:7">
      <c r="G50455" s="14"/>
    </row>
    <row r="50456" spans="7:7">
      <c r="G50456" s="14"/>
    </row>
    <row r="50457" spans="7:7">
      <c r="G50457" s="14"/>
    </row>
    <row r="50458" spans="7:7">
      <c r="G50458" s="14"/>
    </row>
    <row r="50459" spans="7:7">
      <c r="G50459" s="14"/>
    </row>
    <row r="50460" spans="7:7">
      <c r="G50460" s="14"/>
    </row>
    <row r="50461" spans="7:7">
      <c r="G50461" s="14"/>
    </row>
    <row r="50462" spans="7:7">
      <c r="G50462" s="14"/>
    </row>
    <row r="50463" spans="7:7">
      <c r="G50463" s="14"/>
    </row>
    <row r="50464" spans="7:7">
      <c r="G50464" s="14"/>
    </row>
    <row r="50465" spans="7:7">
      <c r="G50465" s="14"/>
    </row>
    <row r="50466" spans="7:7">
      <c r="G50466" s="14"/>
    </row>
    <row r="50467" spans="7:7">
      <c r="G50467" s="14"/>
    </row>
    <row r="50468" spans="7:7">
      <c r="G50468" s="14"/>
    </row>
    <row r="50469" spans="7:7">
      <c r="G50469" s="14"/>
    </row>
    <row r="50470" spans="7:7">
      <c r="G50470" s="14"/>
    </row>
    <row r="50471" spans="7:7">
      <c r="G50471" s="14"/>
    </row>
    <row r="50472" spans="7:7">
      <c r="G50472" s="14"/>
    </row>
    <row r="50473" spans="7:7">
      <c r="G50473" s="14"/>
    </row>
    <row r="50474" spans="7:7">
      <c r="G50474" s="14"/>
    </row>
    <row r="50475" spans="7:7">
      <c r="G50475" s="14"/>
    </row>
    <row r="50476" spans="7:7">
      <c r="G50476" s="14"/>
    </row>
    <row r="50477" spans="7:7">
      <c r="G50477" s="14"/>
    </row>
    <row r="50478" spans="7:7">
      <c r="G50478" s="14"/>
    </row>
    <row r="50479" spans="7:7">
      <c r="G50479" s="14"/>
    </row>
    <row r="50480" spans="7:7">
      <c r="G50480" s="14"/>
    </row>
    <row r="50481" spans="7:7">
      <c r="G50481" s="14"/>
    </row>
    <row r="50482" spans="7:7">
      <c r="G50482" s="14"/>
    </row>
    <row r="50483" spans="7:7">
      <c r="G50483" s="14"/>
    </row>
    <row r="50484" spans="7:7">
      <c r="G50484" s="14"/>
    </row>
    <row r="50485" spans="7:7">
      <c r="G50485" s="14"/>
    </row>
    <row r="50486" spans="7:7">
      <c r="G50486" s="14"/>
    </row>
    <row r="50487" spans="7:7">
      <c r="G50487" s="14"/>
    </row>
    <row r="50488" spans="7:7">
      <c r="G50488" s="14"/>
    </row>
    <row r="50489" spans="7:7">
      <c r="G50489" s="14"/>
    </row>
    <row r="50490" spans="7:7">
      <c r="G50490" s="14"/>
    </row>
    <row r="50491" spans="7:7">
      <c r="G50491" s="14"/>
    </row>
    <row r="50492" spans="7:7">
      <c r="G50492" s="14"/>
    </row>
    <row r="50493" spans="7:7">
      <c r="G50493" s="14"/>
    </row>
    <row r="50494" spans="7:7">
      <c r="G50494" s="14"/>
    </row>
    <row r="50495" spans="7:7">
      <c r="G50495" s="14"/>
    </row>
    <row r="50496" spans="7:7">
      <c r="G50496" s="14"/>
    </row>
    <row r="50497" spans="7:7">
      <c r="G50497" s="14"/>
    </row>
    <row r="50498" spans="7:7">
      <c r="G50498" s="14"/>
    </row>
    <row r="50499" spans="7:7">
      <c r="G50499" s="14"/>
    </row>
    <row r="50500" spans="7:7">
      <c r="G50500" s="14"/>
    </row>
    <row r="50501" spans="7:7">
      <c r="G50501" s="14"/>
    </row>
    <row r="50502" spans="7:7">
      <c r="G50502" s="14"/>
    </row>
    <row r="50503" spans="7:7">
      <c r="G50503" s="14"/>
    </row>
    <row r="50504" spans="7:7">
      <c r="G50504" s="14"/>
    </row>
    <row r="50505" spans="7:7">
      <c r="G50505" s="14"/>
    </row>
    <row r="50506" spans="7:7">
      <c r="G50506" s="14"/>
    </row>
    <row r="50507" spans="7:7">
      <c r="G50507" s="14"/>
    </row>
    <row r="50508" spans="7:7">
      <c r="G50508" s="14"/>
    </row>
    <row r="50509" spans="7:7">
      <c r="G50509" s="14"/>
    </row>
    <row r="50510" spans="7:7">
      <c r="G50510" s="14"/>
    </row>
    <row r="50511" spans="7:7">
      <c r="G50511" s="14"/>
    </row>
    <row r="50512" spans="7:7">
      <c r="G50512" s="14"/>
    </row>
    <row r="50513" spans="7:7">
      <c r="G50513" s="14"/>
    </row>
    <row r="50514" spans="7:7">
      <c r="G50514" s="14"/>
    </row>
    <row r="50515" spans="7:7">
      <c r="G50515" s="14"/>
    </row>
    <row r="50516" spans="7:7">
      <c r="G50516" s="14"/>
    </row>
    <row r="50517" spans="7:7">
      <c r="G50517" s="14"/>
    </row>
    <row r="50518" spans="7:7">
      <c r="G50518" s="14"/>
    </row>
    <row r="50519" spans="7:7">
      <c r="G50519" s="14"/>
    </row>
    <row r="50520" spans="7:7">
      <c r="G50520" s="14"/>
    </row>
    <row r="50521" spans="7:7">
      <c r="G50521" s="14"/>
    </row>
    <row r="50522" spans="7:7">
      <c r="G50522" s="14"/>
    </row>
    <row r="50523" spans="7:7">
      <c r="G50523" s="14"/>
    </row>
    <row r="50524" spans="7:7">
      <c r="G50524" s="14"/>
    </row>
    <row r="50525" spans="7:7">
      <c r="G50525" s="14"/>
    </row>
    <row r="50526" spans="7:7">
      <c r="G50526" s="14"/>
    </row>
    <row r="50527" spans="7:7">
      <c r="G50527" s="14"/>
    </row>
    <row r="50528" spans="7:7">
      <c r="G50528" s="14"/>
    </row>
    <row r="50529" spans="7:7">
      <c r="G50529" s="14"/>
    </row>
    <row r="50530" spans="7:7">
      <c r="G50530" s="14"/>
    </row>
    <row r="50531" spans="7:7">
      <c r="G50531" s="14"/>
    </row>
    <row r="50532" spans="7:7">
      <c r="G50532" s="14"/>
    </row>
    <row r="50533" spans="7:7">
      <c r="G50533" s="14"/>
    </row>
    <row r="50534" spans="7:7">
      <c r="G50534" s="14"/>
    </row>
    <row r="50535" spans="7:7">
      <c r="G50535" s="14"/>
    </row>
    <row r="50536" spans="7:7">
      <c r="G50536" s="14"/>
    </row>
    <row r="50537" spans="7:7">
      <c r="G50537" s="14"/>
    </row>
    <row r="50538" spans="7:7">
      <c r="G50538" s="14"/>
    </row>
    <row r="50539" spans="7:7">
      <c r="G50539" s="14"/>
    </row>
    <row r="50540" spans="7:7">
      <c r="G50540" s="14"/>
    </row>
    <row r="50541" spans="7:7">
      <c r="G50541" s="14"/>
    </row>
    <row r="50542" spans="7:7">
      <c r="G50542" s="14"/>
    </row>
    <row r="50543" spans="7:7">
      <c r="G50543" s="14"/>
    </row>
    <row r="50544" spans="7:7">
      <c r="G50544" s="14"/>
    </row>
    <row r="50545" spans="7:7">
      <c r="G50545" s="14"/>
    </row>
    <row r="50546" spans="7:7">
      <c r="G50546" s="14"/>
    </row>
    <row r="50547" spans="7:7">
      <c r="G50547" s="14"/>
    </row>
    <row r="50548" spans="7:7">
      <c r="G50548" s="14"/>
    </row>
    <row r="50549" spans="7:7">
      <c r="G50549" s="14"/>
    </row>
    <row r="50550" spans="7:7">
      <c r="G50550" s="14"/>
    </row>
    <row r="50551" spans="7:7">
      <c r="G50551" s="14"/>
    </row>
    <row r="50552" spans="7:7">
      <c r="G50552" s="14"/>
    </row>
    <row r="50553" spans="7:7">
      <c r="G50553" s="14"/>
    </row>
    <row r="50554" spans="7:7">
      <c r="G50554" s="14"/>
    </row>
    <row r="50555" spans="7:7">
      <c r="G50555" s="14"/>
    </row>
    <row r="50556" spans="7:7">
      <c r="G50556" s="14"/>
    </row>
    <row r="50557" spans="7:7">
      <c r="G50557" s="14"/>
    </row>
    <row r="50558" spans="7:7">
      <c r="G50558" s="14"/>
    </row>
    <row r="50559" spans="7:7">
      <c r="G50559" s="14"/>
    </row>
    <row r="50560" spans="7:7">
      <c r="G50560" s="14"/>
    </row>
    <row r="50561" spans="7:7">
      <c r="G50561" s="14"/>
    </row>
    <row r="50562" spans="7:7">
      <c r="G50562" s="14"/>
    </row>
    <row r="50563" spans="7:7">
      <c r="G50563" s="14"/>
    </row>
    <row r="50564" spans="7:7">
      <c r="G50564" s="14"/>
    </row>
    <row r="50565" spans="7:7">
      <c r="G50565" s="14"/>
    </row>
    <row r="50566" spans="7:7">
      <c r="G50566" s="14"/>
    </row>
    <row r="50567" spans="7:7">
      <c r="G50567" s="14"/>
    </row>
    <row r="50568" spans="7:7">
      <c r="G50568" s="14"/>
    </row>
    <row r="50569" spans="7:7">
      <c r="G50569" s="14"/>
    </row>
    <row r="50570" spans="7:7">
      <c r="G50570" s="14"/>
    </row>
    <row r="50571" spans="7:7">
      <c r="G50571" s="14"/>
    </row>
    <row r="50572" spans="7:7">
      <c r="G50572" s="14"/>
    </row>
    <row r="50573" spans="7:7">
      <c r="G50573" s="14"/>
    </row>
    <row r="50574" spans="7:7">
      <c r="G50574" s="14"/>
    </row>
    <row r="50575" spans="7:7">
      <c r="G50575" s="14"/>
    </row>
    <row r="50576" spans="7:7">
      <c r="G50576" s="14"/>
    </row>
    <row r="50577" spans="7:7">
      <c r="G50577" s="14"/>
    </row>
    <row r="50578" spans="7:7">
      <c r="G50578" s="14"/>
    </row>
    <row r="50579" spans="7:7">
      <c r="G50579" s="14"/>
    </row>
    <row r="50580" spans="7:7">
      <c r="G50580" s="14"/>
    </row>
    <row r="50581" spans="7:7">
      <c r="G50581" s="14"/>
    </row>
    <row r="50582" spans="7:7">
      <c r="G50582" s="14"/>
    </row>
    <row r="50583" spans="7:7">
      <c r="G50583" s="14"/>
    </row>
    <row r="50584" spans="7:7">
      <c r="G50584" s="14"/>
    </row>
    <row r="50585" spans="7:7">
      <c r="G50585" s="14"/>
    </row>
    <row r="50586" spans="7:7">
      <c r="G50586" s="14"/>
    </row>
    <row r="50587" spans="7:7">
      <c r="G50587" s="14"/>
    </row>
    <row r="50588" spans="7:7">
      <c r="G50588" s="14"/>
    </row>
    <row r="50589" spans="7:7">
      <c r="G50589" s="14"/>
    </row>
    <row r="50590" spans="7:7">
      <c r="G50590" s="14"/>
    </row>
    <row r="50591" spans="7:7">
      <c r="G50591" s="14"/>
    </row>
    <row r="50592" spans="7:7">
      <c r="G50592" s="14"/>
    </row>
    <row r="50593" spans="7:7">
      <c r="G50593" s="14"/>
    </row>
    <row r="50594" spans="7:7">
      <c r="G50594" s="14"/>
    </row>
    <row r="50595" spans="7:7">
      <c r="G50595" s="14"/>
    </row>
    <row r="50596" spans="7:7">
      <c r="G50596" s="14"/>
    </row>
    <row r="50597" spans="7:7">
      <c r="G50597" s="14"/>
    </row>
    <row r="50598" spans="7:7">
      <c r="G50598" s="14"/>
    </row>
    <row r="50599" spans="7:7">
      <c r="G50599" s="14"/>
    </row>
    <row r="50600" spans="7:7">
      <c r="G50600" s="14"/>
    </row>
    <row r="50601" spans="7:7">
      <c r="G50601" s="14"/>
    </row>
    <row r="50602" spans="7:7">
      <c r="G50602" s="14"/>
    </row>
    <row r="50603" spans="7:7">
      <c r="G50603" s="14"/>
    </row>
    <row r="50604" spans="7:7">
      <c r="G50604" s="14"/>
    </row>
    <row r="50605" spans="7:7">
      <c r="G50605" s="14"/>
    </row>
    <row r="50606" spans="7:7">
      <c r="G50606" s="14"/>
    </row>
    <row r="50607" spans="7:7">
      <c r="G50607" s="14"/>
    </row>
    <row r="50608" spans="7:7">
      <c r="G50608" s="14"/>
    </row>
    <row r="50609" spans="7:7">
      <c r="G50609" s="14"/>
    </row>
    <row r="50610" spans="7:7">
      <c r="G50610" s="14"/>
    </row>
    <row r="50611" spans="7:7">
      <c r="G50611" s="14"/>
    </row>
    <row r="50612" spans="7:7">
      <c r="G50612" s="14"/>
    </row>
    <row r="50613" spans="7:7">
      <c r="G50613" s="14"/>
    </row>
    <row r="50614" spans="7:7">
      <c r="G50614" s="14"/>
    </row>
    <row r="50615" spans="7:7">
      <c r="G50615" s="14"/>
    </row>
    <row r="50616" spans="7:7">
      <c r="G50616" s="14"/>
    </row>
    <row r="50617" spans="7:7">
      <c r="G50617" s="14"/>
    </row>
    <row r="50618" spans="7:7">
      <c r="G50618" s="14"/>
    </row>
    <row r="50619" spans="7:7">
      <c r="G50619" s="14"/>
    </row>
    <row r="50620" spans="7:7">
      <c r="G50620" s="14"/>
    </row>
    <row r="50621" spans="7:7">
      <c r="G50621" s="14"/>
    </row>
    <row r="50622" spans="7:7">
      <c r="G50622" s="14"/>
    </row>
    <row r="50623" spans="7:7">
      <c r="G50623" s="14"/>
    </row>
    <row r="50624" spans="7:7">
      <c r="G50624" s="14"/>
    </row>
    <row r="50625" spans="7:7">
      <c r="G50625" s="14"/>
    </row>
    <row r="50626" spans="7:7">
      <c r="G50626" s="14"/>
    </row>
    <row r="50627" spans="7:7">
      <c r="G50627" s="14"/>
    </row>
    <row r="50628" spans="7:7">
      <c r="G50628" s="14"/>
    </row>
    <row r="50629" spans="7:7">
      <c r="G50629" s="14"/>
    </row>
    <row r="50630" spans="7:7">
      <c r="G50630" s="14"/>
    </row>
    <row r="50631" spans="7:7">
      <c r="G50631" s="14"/>
    </row>
    <row r="50632" spans="7:7">
      <c r="G50632" s="14"/>
    </row>
    <row r="50633" spans="7:7">
      <c r="G50633" s="14"/>
    </row>
    <row r="50634" spans="7:7">
      <c r="G50634" s="14"/>
    </row>
    <row r="50635" spans="7:7">
      <c r="G50635" s="14"/>
    </row>
    <row r="50636" spans="7:7">
      <c r="G50636" s="14"/>
    </row>
    <row r="50637" spans="7:7">
      <c r="G50637" s="14"/>
    </row>
    <row r="50638" spans="7:7">
      <c r="G50638" s="14"/>
    </row>
    <row r="50639" spans="7:7">
      <c r="G50639" s="14"/>
    </row>
    <row r="50640" spans="7:7">
      <c r="G50640" s="14"/>
    </row>
    <row r="50641" spans="7:7">
      <c r="G50641" s="14"/>
    </row>
    <row r="50642" spans="7:7">
      <c r="G50642" s="14"/>
    </row>
    <row r="50643" spans="7:7">
      <c r="G50643" s="14"/>
    </row>
    <row r="50644" spans="7:7">
      <c r="G50644" s="14"/>
    </row>
    <row r="50645" spans="7:7">
      <c r="G50645" s="14"/>
    </row>
    <row r="50646" spans="7:7">
      <c r="G50646" s="14"/>
    </row>
    <row r="50647" spans="7:7">
      <c r="G50647" s="14"/>
    </row>
    <row r="50648" spans="7:7">
      <c r="G50648" s="14"/>
    </row>
    <row r="50649" spans="7:7">
      <c r="G50649" s="14"/>
    </row>
    <row r="50650" spans="7:7">
      <c r="G50650" s="14"/>
    </row>
    <row r="50651" spans="7:7">
      <c r="G50651" s="14"/>
    </row>
    <row r="50652" spans="7:7">
      <c r="G50652" s="14"/>
    </row>
    <row r="50653" spans="7:7">
      <c r="G50653" s="14"/>
    </row>
    <row r="50654" spans="7:7">
      <c r="G50654" s="14"/>
    </row>
    <row r="50655" spans="7:7">
      <c r="G50655" s="14"/>
    </row>
    <row r="50656" spans="7:7">
      <c r="G50656" s="14"/>
    </row>
    <row r="50657" spans="7:7">
      <c r="G50657" s="14"/>
    </row>
    <row r="50658" spans="7:7">
      <c r="G50658" s="14"/>
    </row>
    <row r="50659" spans="7:7">
      <c r="G50659" s="14"/>
    </row>
    <row r="50660" spans="7:7">
      <c r="G50660" s="14"/>
    </row>
    <row r="50661" spans="7:7">
      <c r="G50661" s="14"/>
    </row>
    <row r="50662" spans="7:7">
      <c r="G50662" s="14"/>
    </row>
    <row r="50663" spans="7:7">
      <c r="G50663" s="14"/>
    </row>
    <row r="50664" spans="7:7">
      <c r="G50664" s="14"/>
    </row>
    <row r="50665" spans="7:7">
      <c r="G50665" s="14"/>
    </row>
    <row r="50666" spans="7:7">
      <c r="G50666" s="14"/>
    </row>
    <row r="50667" spans="7:7">
      <c r="G50667" s="14"/>
    </row>
    <row r="50668" spans="7:7">
      <c r="G50668" s="14"/>
    </row>
    <row r="50669" spans="7:7">
      <c r="G50669" s="14"/>
    </row>
    <row r="50670" spans="7:7">
      <c r="G50670" s="14"/>
    </row>
    <row r="50671" spans="7:7">
      <c r="G50671" s="14"/>
    </row>
    <row r="50672" spans="7:7">
      <c r="G50672" s="14"/>
    </row>
    <row r="50673" spans="7:7">
      <c r="G50673" s="14"/>
    </row>
    <row r="50674" spans="7:7">
      <c r="G50674" s="14"/>
    </row>
    <row r="50675" spans="7:7">
      <c r="G50675" s="14"/>
    </row>
    <row r="50676" spans="7:7">
      <c r="G50676" s="14"/>
    </row>
    <row r="50677" spans="7:7">
      <c r="G50677" s="14"/>
    </row>
    <row r="50678" spans="7:7">
      <c r="G50678" s="14"/>
    </row>
    <row r="50679" spans="7:7">
      <c r="G50679" s="14"/>
    </row>
    <row r="50680" spans="7:7">
      <c r="G50680" s="14"/>
    </row>
    <row r="50681" spans="7:7">
      <c r="G50681" s="14"/>
    </row>
    <row r="50682" spans="7:7">
      <c r="G50682" s="14"/>
    </row>
    <row r="50683" spans="7:7">
      <c r="G50683" s="14"/>
    </row>
    <row r="50684" spans="7:7">
      <c r="G50684" s="14"/>
    </row>
    <row r="50685" spans="7:7">
      <c r="G50685" s="14"/>
    </row>
    <row r="50686" spans="7:7">
      <c r="G50686" s="14"/>
    </row>
    <row r="50687" spans="7:7">
      <c r="G50687" s="14"/>
    </row>
    <row r="50688" spans="7:7">
      <c r="G50688" s="14"/>
    </row>
    <row r="50689" spans="7:7">
      <c r="G50689" s="14"/>
    </row>
    <row r="50690" spans="7:7">
      <c r="G50690" s="14"/>
    </row>
    <row r="50691" spans="7:7">
      <c r="G50691" s="14"/>
    </row>
    <row r="50692" spans="7:7">
      <c r="G50692" s="14"/>
    </row>
    <row r="50693" spans="7:7">
      <c r="G50693" s="14"/>
    </row>
    <row r="50694" spans="7:7">
      <c r="G50694" s="14"/>
    </row>
    <row r="50695" spans="7:7">
      <c r="G50695" s="14"/>
    </row>
    <row r="50696" spans="7:7">
      <c r="G50696" s="14"/>
    </row>
    <row r="50697" spans="7:7">
      <c r="G50697" s="14"/>
    </row>
    <row r="50698" spans="7:7">
      <c r="G50698" s="14"/>
    </row>
    <row r="50699" spans="7:7">
      <c r="G50699" s="14"/>
    </row>
    <row r="50700" spans="7:7">
      <c r="G50700" s="14"/>
    </row>
    <row r="50701" spans="7:7">
      <c r="G50701" s="14"/>
    </row>
    <row r="50702" spans="7:7">
      <c r="G50702" s="14"/>
    </row>
    <row r="50703" spans="7:7">
      <c r="G50703" s="14"/>
    </row>
    <row r="50704" spans="7:7">
      <c r="G50704" s="14"/>
    </row>
    <row r="50705" spans="7:7">
      <c r="G50705" s="14"/>
    </row>
    <row r="50706" spans="7:7">
      <c r="G50706" s="14"/>
    </row>
    <row r="50707" spans="7:7">
      <c r="G50707" s="14"/>
    </row>
    <row r="50708" spans="7:7">
      <c r="G50708" s="14"/>
    </row>
    <row r="50709" spans="7:7">
      <c r="G50709" s="14"/>
    </row>
    <row r="50710" spans="7:7">
      <c r="G50710" s="14"/>
    </row>
    <row r="50711" spans="7:7">
      <c r="G50711" s="14"/>
    </row>
    <row r="50712" spans="7:7">
      <c r="G50712" s="14"/>
    </row>
    <row r="50713" spans="7:7">
      <c r="G50713" s="14"/>
    </row>
    <row r="50714" spans="7:7">
      <c r="G50714" s="14"/>
    </row>
    <row r="50715" spans="7:7">
      <c r="G50715" s="14"/>
    </row>
    <row r="50716" spans="7:7">
      <c r="G50716" s="14"/>
    </row>
    <row r="50717" spans="7:7">
      <c r="G50717" s="14"/>
    </row>
    <row r="50718" spans="7:7">
      <c r="G50718" s="14"/>
    </row>
    <row r="50719" spans="7:7">
      <c r="G50719" s="14"/>
    </row>
    <row r="50720" spans="7:7">
      <c r="G50720" s="14"/>
    </row>
    <row r="50721" spans="7:7">
      <c r="G50721" s="14"/>
    </row>
    <row r="50722" spans="7:7">
      <c r="G50722" s="14"/>
    </row>
    <row r="50723" spans="7:7">
      <c r="G50723" s="14"/>
    </row>
    <row r="50724" spans="7:7">
      <c r="G50724" s="14"/>
    </row>
    <row r="50725" spans="7:7">
      <c r="G50725" s="14"/>
    </row>
    <row r="50726" spans="7:7">
      <c r="G50726" s="14"/>
    </row>
    <row r="50727" spans="7:7">
      <c r="G50727" s="14"/>
    </row>
    <row r="50728" spans="7:7">
      <c r="G50728" s="14"/>
    </row>
    <row r="50729" spans="7:7">
      <c r="G50729" s="14"/>
    </row>
    <row r="50730" spans="7:7">
      <c r="G50730" s="14"/>
    </row>
    <row r="50731" spans="7:7">
      <c r="G50731" s="14"/>
    </row>
    <row r="50732" spans="7:7">
      <c r="G50732" s="14"/>
    </row>
    <row r="50733" spans="7:7">
      <c r="G50733" s="14"/>
    </row>
    <row r="50734" spans="7:7">
      <c r="G50734" s="14"/>
    </row>
    <row r="50735" spans="7:7">
      <c r="G50735" s="14"/>
    </row>
    <row r="50736" spans="7:7">
      <c r="G50736" s="14"/>
    </row>
    <row r="50737" spans="7:7">
      <c r="G50737" s="14"/>
    </row>
    <row r="50738" spans="7:7">
      <c r="G50738" s="14"/>
    </row>
    <row r="50739" spans="7:7">
      <c r="G50739" s="14"/>
    </row>
    <row r="50740" spans="7:7">
      <c r="G50740" s="14"/>
    </row>
    <row r="50741" spans="7:7">
      <c r="G50741" s="14"/>
    </row>
    <row r="50742" spans="7:7">
      <c r="G50742" s="14"/>
    </row>
    <row r="50743" spans="7:7">
      <c r="G50743" s="14"/>
    </row>
    <row r="50744" spans="7:7">
      <c r="G50744" s="14"/>
    </row>
    <row r="50745" spans="7:7">
      <c r="G50745" s="14"/>
    </row>
    <row r="50746" spans="7:7">
      <c r="G50746" s="14"/>
    </row>
    <row r="50747" spans="7:7">
      <c r="G50747" s="14"/>
    </row>
    <row r="50748" spans="7:7">
      <c r="G50748" s="14"/>
    </row>
    <row r="50749" spans="7:7">
      <c r="G50749" s="14"/>
    </row>
    <row r="50750" spans="7:7">
      <c r="G50750" s="14"/>
    </row>
    <row r="50751" spans="7:7">
      <c r="G50751" s="14"/>
    </row>
    <row r="50752" spans="7:7">
      <c r="G50752" s="14"/>
    </row>
    <row r="50753" spans="7:7">
      <c r="G50753" s="14"/>
    </row>
    <row r="50754" spans="7:7">
      <c r="G50754" s="14"/>
    </row>
    <row r="50755" spans="7:7">
      <c r="G50755" s="14"/>
    </row>
    <row r="50756" spans="7:7">
      <c r="G50756" s="14"/>
    </row>
    <row r="50757" spans="7:7">
      <c r="G50757" s="14"/>
    </row>
    <row r="50758" spans="7:7">
      <c r="G50758" s="14"/>
    </row>
    <row r="50759" spans="7:7">
      <c r="G50759" s="14"/>
    </row>
    <row r="50760" spans="7:7">
      <c r="G50760" s="14"/>
    </row>
    <row r="50761" spans="7:7">
      <c r="G50761" s="14"/>
    </row>
    <row r="50762" spans="7:7">
      <c r="G50762" s="14"/>
    </row>
    <row r="50763" spans="7:7">
      <c r="G50763" s="14"/>
    </row>
    <row r="50764" spans="7:7">
      <c r="G50764" s="14"/>
    </row>
    <row r="50765" spans="7:7">
      <c r="G50765" s="14"/>
    </row>
    <row r="50766" spans="7:7">
      <c r="G50766" s="14"/>
    </row>
    <row r="50767" spans="7:7">
      <c r="G50767" s="14"/>
    </row>
    <row r="50768" spans="7:7">
      <c r="G50768" s="14"/>
    </row>
    <row r="50769" spans="7:7">
      <c r="G50769" s="14"/>
    </row>
    <row r="50770" spans="7:7">
      <c r="G50770" s="14"/>
    </row>
    <row r="50771" spans="7:7">
      <c r="G50771" s="14"/>
    </row>
    <row r="50772" spans="7:7">
      <c r="G50772" s="14"/>
    </row>
    <row r="50773" spans="7:7">
      <c r="G50773" s="14"/>
    </row>
    <row r="50774" spans="7:7">
      <c r="G50774" s="14"/>
    </row>
    <row r="50775" spans="7:7">
      <c r="G50775" s="14"/>
    </row>
    <row r="50776" spans="7:7">
      <c r="G50776" s="14"/>
    </row>
    <row r="50777" spans="7:7">
      <c r="G50777" s="14"/>
    </row>
    <row r="50778" spans="7:7">
      <c r="G50778" s="14"/>
    </row>
    <row r="50779" spans="7:7">
      <c r="G50779" s="14"/>
    </row>
    <row r="50780" spans="7:7">
      <c r="G50780" s="14"/>
    </row>
    <row r="50781" spans="7:7">
      <c r="G50781" s="14"/>
    </row>
    <row r="50782" spans="7:7">
      <c r="G50782" s="14"/>
    </row>
    <row r="50783" spans="7:7">
      <c r="G50783" s="14"/>
    </row>
    <row r="50784" spans="7:7">
      <c r="G50784" s="14"/>
    </row>
    <row r="50785" spans="7:7">
      <c r="G50785" s="14"/>
    </row>
    <row r="50786" spans="7:7">
      <c r="G50786" s="14"/>
    </row>
    <row r="50787" spans="7:7">
      <c r="G50787" s="14"/>
    </row>
    <row r="50788" spans="7:7">
      <c r="G50788" s="14"/>
    </row>
    <row r="50789" spans="7:7">
      <c r="G50789" s="14"/>
    </row>
    <row r="50790" spans="7:7">
      <c r="G50790" s="14"/>
    </row>
    <row r="50791" spans="7:7">
      <c r="G50791" s="14"/>
    </row>
    <row r="50792" spans="7:7">
      <c r="G50792" s="14"/>
    </row>
    <row r="50793" spans="7:7">
      <c r="G50793" s="14"/>
    </row>
    <row r="50794" spans="7:7">
      <c r="G50794" s="14"/>
    </row>
    <row r="50795" spans="7:7">
      <c r="G50795" s="14"/>
    </row>
    <row r="50796" spans="7:7">
      <c r="G50796" s="14"/>
    </row>
    <row r="50797" spans="7:7">
      <c r="G50797" s="14"/>
    </row>
    <row r="50798" spans="7:7">
      <c r="G50798" s="14"/>
    </row>
    <row r="50799" spans="7:7">
      <c r="G50799" s="14"/>
    </row>
    <row r="50800" spans="7:7">
      <c r="G50800" s="14"/>
    </row>
    <row r="50801" spans="7:7">
      <c r="G50801" s="14"/>
    </row>
    <row r="50802" spans="7:7">
      <c r="G50802" s="14"/>
    </row>
    <row r="50803" spans="7:7">
      <c r="G50803" s="14"/>
    </row>
    <row r="50804" spans="7:7">
      <c r="G50804" s="14"/>
    </row>
    <row r="50805" spans="7:7">
      <c r="G50805" s="14"/>
    </row>
    <row r="50806" spans="7:7">
      <c r="G50806" s="14"/>
    </row>
    <row r="50807" spans="7:7">
      <c r="G50807" s="14"/>
    </row>
    <row r="50808" spans="7:7">
      <c r="G50808" s="14"/>
    </row>
    <row r="50809" spans="7:7">
      <c r="G50809" s="14"/>
    </row>
    <row r="50810" spans="7:7">
      <c r="G50810" s="14"/>
    </row>
    <row r="50811" spans="7:7">
      <c r="G50811" s="14"/>
    </row>
    <row r="50812" spans="7:7">
      <c r="G50812" s="14"/>
    </row>
    <row r="50813" spans="7:7">
      <c r="G50813" s="14"/>
    </row>
    <row r="50814" spans="7:7">
      <c r="G50814" s="14"/>
    </row>
    <row r="50815" spans="7:7">
      <c r="G50815" s="14"/>
    </row>
    <row r="50816" spans="7:7">
      <c r="G50816" s="14"/>
    </row>
    <row r="50817" spans="7:7">
      <c r="G50817" s="14"/>
    </row>
    <row r="50818" spans="7:7">
      <c r="G50818" s="14"/>
    </row>
    <row r="50819" spans="7:7">
      <c r="G50819" s="14"/>
    </row>
    <row r="50820" spans="7:7">
      <c r="G50820" s="14"/>
    </row>
    <row r="50821" spans="7:7">
      <c r="G50821" s="14"/>
    </row>
    <row r="50822" spans="7:7">
      <c r="G50822" s="14"/>
    </row>
    <row r="50823" spans="7:7">
      <c r="G50823" s="14"/>
    </row>
    <row r="50824" spans="7:7">
      <c r="G50824" s="14"/>
    </row>
    <row r="50825" spans="7:7">
      <c r="G50825" s="14"/>
    </row>
    <row r="50826" spans="7:7">
      <c r="G50826" s="14"/>
    </row>
    <row r="50827" spans="7:7">
      <c r="G50827" s="14"/>
    </row>
    <row r="50828" spans="7:7">
      <c r="G50828" s="14"/>
    </row>
    <row r="50829" spans="7:7">
      <c r="G50829" s="14"/>
    </row>
    <row r="50830" spans="7:7">
      <c r="G50830" s="14"/>
    </row>
    <row r="50831" spans="7:7">
      <c r="G50831" s="14"/>
    </row>
    <row r="50832" spans="7:7">
      <c r="G50832" s="14"/>
    </row>
    <row r="50833" spans="7:7">
      <c r="G50833" s="14"/>
    </row>
    <row r="50834" spans="7:7">
      <c r="G50834" s="14"/>
    </row>
    <row r="50835" spans="7:7">
      <c r="G50835" s="14"/>
    </row>
    <row r="50836" spans="7:7">
      <c r="G50836" s="14"/>
    </row>
    <row r="50837" spans="7:7">
      <c r="G50837" s="14"/>
    </row>
    <row r="50838" spans="7:7">
      <c r="G50838" s="14"/>
    </row>
    <row r="50839" spans="7:7">
      <c r="G50839" s="14"/>
    </row>
    <row r="50840" spans="7:7">
      <c r="G50840" s="14"/>
    </row>
    <row r="50841" spans="7:7">
      <c r="G50841" s="14"/>
    </row>
    <row r="50842" spans="7:7">
      <c r="G50842" s="14"/>
    </row>
    <row r="50843" spans="7:7">
      <c r="G50843" s="14"/>
    </row>
    <row r="50844" spans="7:7">
      <c r="G50844" s="14"/>
    </row>
    <row r="50845" spans="7:7">
      <c r="G50845" s="14"/>
    </row>
    <row r="50846" spans="7:7">
      <c r="G50846" s="14"/>
    </row>
    <row r="50847" spans="7:7">
      <c r="G50847" s="14"/>
    </row>
    <row r="50848" spans="7:7">
      <c r="G50848" s="14"/>
    </row>
    <row r="50849" spans="7:7">
      <c r="G50849" s="14"/>
    </row>
    <row r="50850" spans="7:7">
      <c r="G50850" s="14"/>
    </row>
    <row r="50851" spans="7:7">
      <c r="G50851" s="14"/>
    </row>
    <row r="50852" spans="7:7">
      <c r="G50852" s="14"/>
    </row>
    <row r="50853" spans="7:7">
      <c r="G50853" s="14"/>
    </row>
    <row r="50854" spans="7:7">
      <c r="G50854" s="14"/>
    </row>
    <row r="50855" spans="7:7">
      <c r="G50855" s="14"/>
    </row>
    <row r="50856" spans="7:7">
      <c r="G50856" s="14"/>
    </row>
    <row r="50857" spans="7:7">
      <c r="G50857" s="14"/>
    </row>
    <row r="50858" spans="7:7">
      <c r="G50858" s="14"/>
    </row>
    <row r="50859" spans="7:7">
      <c r="G50859" s="14"/>
    </row>
    <row r="50860" spans="7:7">
      <c r="G50860" s="14"/>
    </row>
    <row r="50861" spans="7:7">
      <c r="G50861" s="14"/>
    </row>
    <row r="50862" spans="7:7">
      <c r="G50862" s="14"/>
    </row>
    <row r="50863" spans="7:7">
      <c r="G50863" s="14"/>
    </row>
    <row r="50864" spans="7:7">
      <c r="G50864" s="14"/>
    </row>
    <row r="50865" spans="7:7">
      <c r="G50865" s="14"/>
    </row>
    <row r="50866" spans="7:7">
      <c r="G50866" s="14"/>
    </row>
    <row r="50867" spans="7:7">
      <c r="G50867" s="14"/>
    </row>
    <row r="50868" spans="7:7">
      <c r="G50868" s="14"/>
    </row>
    <row r="50869" spans="7:7">
      <c r="G50869" s="14"/>
    </row>
    <row r="50870" spans="7:7">
      <c r="G50870" s="14"/>
    </row>
    <row r="50871" spans="7:7">
      <c r="G50871" s="14"/>
    </row>
    <row r="50872" spans="7:7">
      <c r="G50872" s="14"/>
    </row>
    <row r="50873" spans="7:7">
      <c r="G50873" s="14"/>
    </row>
    <row r="50874" spans="7:7">
      <c r="G50874" s="14"/>
    </row>
    <row r="50875" spans="7:7">
      <c r="G50875" s="14"/>
    </row>
    <row r="50876" spans="7:7">
      <c r="G50876" s="14"/>
    </row>
    <row r="50877" spans="7:7">
      <c r="G50877" s="14"/>
    </row>
    <row r="50878" spans="7:7">
      <c r="G50878" s="14"/>
    </row>
    <row r="50879" spans="7:7">
      <c r="G50879" s="14"/>
    </row>
    <row r="50880" spans="7:7">
      <c r="G50880" s="14"/>
    </row>
    <row r="50881" spans="7:7">
      <c r="G50881" s="14"/>
    </row>
    <row r="50882" spans="7:7">
      <c r="G50882" s="14"/>
    </row>
    <row r="50883" spans="7:7">
      <c r="G50883" s="14"/>
    </row>
    <row r="50884" spans="7:7">
      <c r="G50884" s="14"/>
    </row>
    <row r="50885" spans="7:7">
      <c r="G50885" s="14"/>
    </row>
    <row r="50886" spans="7:7">
      <c r="G50886" s="14"/>
    </row>
    <row r="50887" spans="7:7">
      <c r="G50887" s="14"/>
    </row>
    <row r="50888" spans="7:7">
      <c r="G50888" s="14"/>
    </row>
    <row r="50889" spans="7:7">
      <c r="G50889" s="14"/>
    </row>
    <row r="50890" spans="7:7">
      <c r="G50890" s="14"/>
    </row>
    <row r="50891" spans="7:7">
      <c r="G50891" s="14"/>
    </row>
    <row r="50892" spans="7:7">
      <c r="G50892" s="14"/>
    </row>
    <row r="50893" spans="7:7">
      <c r="G50893" s="14"/>
    </row>
    <row r="50894" spans="7:7">
      <c r="G50894" s="14"/>
    </row>
    <row r="50895" spans="7:7">
      <c r="G50895" s="14"/>
    </row>
    <row r="50896" spans="7:7">
      <c r="G50896" s="14"/>
    </row>
    <row r="50897" spans="7:7">
      <c r="G50897" s="14"/>
    </row>
    <row r="50898" spans="7:7">
      <c r="G50898" s="14"/>
    </row>
    <row r="50899" spans="7:7">
      <c r="G50899" s="14"/>
    </row>
    <row r="50900" spans="7:7">
      <c r="G50900" s="14"/>
    </row>
    <row r="50901" spans="7:7">
      <c r="G50901" s="14"/>
    </row>
    <row r="50902" spans="7:7">
      <c r="G50902" s="14"/>
    </row>
    <row r="50903" spans="7:7">
      <c r="G50903" s="14"/>
    </row>
    <row r="50904" spans="7:7">
      <c r="G50904" s="14"/>
    </row>
    <row r="50905" spans="7:7">
      <c r="G50905" s="14"/>
    </row>
    <row r="50906" spans="7:7">
      <c r="G50906" s="14"/>
    </row>
    <row r="50907" spans="7:7">
      <c r="G50907" s="14"/>
    </row>
    <row r="50908" spans="7:7">
      <c r="G50908" s="14"/>
    </row>
    <row r="50909" spans="7:7">
      <c r="G50909" s="14"/>
    </row>
    <row r="50910" spans="7:7">
      <c r="G50910" s="14"/>
    </row>
    <row r="50911" spans="7:7">
      <c r="G50911" s="14"/>
    </row>
    <row r="50912" spans="7:7">
      <c r="G50912" s="14"/>
    </row>
    <row r="50913" spans="7:7">
      <c r="G50913" s="14"/>
    </row>
    <row r="50914" spans="7:7">
      <c r="G50914" s="14"/>
    </row>
    <row r="50915" spans="7:7">
      <c r="G50915" s="14"/>
    </row>
    <row r="50916" spans="7:7">
      <c r="G50916" s="14"/>
    </row>
    <row r="50917" spans="7:7">
      <c r="G50917" s="14"/>
    </row>
    <row r="50918" spans="7:7">
      <c r="G50918" s="14"/>
    </row>
    <row r="50919" spans="7:7">
      <c r="G50919" s="14"/>
    </row>
    <row r="50920" spans="7:7">
      <c r="G50920" s="14"/>
    </row>
    <row r="50921" spans="7:7">
      <c r="G50921" s="14"/>
    </row>
    <row r="50922" spans="7:7">
      <c r="G50922" s="14"/>
    </row>
    <row r="50923" spans="7:7">
      <c r="G50923" s="14"/>
    </row>
    <row r="50924" spans="7:7">
      <c r="G50924" s="14"/>
    </row>
    <row r="50925" spans="7:7">
      <c r="G50925" s="14"/>
    </row>
    <row r="50926" spans="7:7">
      <c r="G50926" s="14"/>
    </row>
    <row r="50927" spans="7:7">
      <c r="G50927" s="14"/>
    </row>
    <row r="50928" spans="7:7">
      <c r="G50928" s="14"/>
    </row>
    <row r="50929" spans="7:7">
      <c r="G50929" s="14"/>
    </row>
    <row r="50930" spans="7:7">
      <c r="G50930" s="14"/>
    </row>
    <row r="50931" spans="7:7">
      <c r="G50931" s="14"/>
    </row>
    <row r="50932" spans="7:7">
      <c r="G50932" s="14"/>
    </row>
    <row r="50933" spans="7:7">
      <c r="G50933" s="14"/>
    </row>
    <row r="50934" spans="7:7">
      <c r="G50934" s="14"/>
    </row>
    <row r="50935" spans="7:7">
      <c r="G50935" s="14"/>
    </row>
    <row r="50936" spans="7:7">
      <c r="G50936" s="14"/>
    </row>
    <row r="50937" spans="7:7">
      <c r="G50937" s="14"/>
    </row>
    <row r="50938" spans="7:7">
      <c r="G50938" s="14"/>
    </row>
    <row r="50939" spans="7:7">
      <c r="G50939" s="14"/>
    </row>
    <row r="50940" spans="7:7">
      <c r="G50940" s="14"/>
    </row>
    <row r="50941" spans="7:7">
      <c r="G50941" s="14"/>
    </row>
    <row r="50942" spans="7:7">
      <c r="G50942" s="14"/>
    </row>
    <row r="50943" spans="7:7">
      <c r="G50943" s="14"/>
    </row>
    <row r="50944" spans="7:7">
      <c r="G50944" s="14"/>
    </row>
    <row r="50945" spans="7:7">
      <c r="G50945" s="14"/>
    </row>
    <row r="50946" spans="7:7">
      <c r="G50946" s="14"/>
    </row>
    <row r="50947" spans="7:7">
      <c r="G50947" s="14"/>
    </row>
    <row r="50948" spans="7:7">
      <c r="G50948" s="14"/>
    </row>
    <row r="50949" spans="7:7">
      <c r="G50949" s="14"/>
    </row>
    <row r="50950" spans="7:7">
      <c r="G50950" s="14"/>
    </row>
    <row r="50951" spans="7:7">
      <c r="G50951" s="14"/>
    </row>
    <row r="50952" spans="7:7">
      <c r="G50952" s="14"/>
    </row>
    <row r="50953" spans="7:7">
      <c r="G50953" s="14"/>
    </row>
    <row r="50954" spans="7:7">
      <c r="G50954" s="14"/>
    </row>
    <row r="50955" spans="7:7">
      <c r="G50955" s="14"/>
    </row>
    <row r="50956" spans="7:7">
      <c r="G50956" s="14"/>
    </row>
    <row r="50957" spans="7:7">
      <c r="G50957" s="14"/>
    </row>
    <row r="50958" spans="7:7">
      <c r="G50958" s="14"/>
    </row>
    <row r="50959" spans="7:7">
      <c r="G50959" s="14"/>
    </row>
    <row r="50960" spans="7:7">
      <c r="G50960" s="14"/>
    </row>
    <row r="50961" spans="7:7">
      <c r="G50961" s="14"/>
    </row>
    <row r="50962" spans="7:7">
      <c r="G50962" s="14"/>
    </row>
    <row r="50963" spans="7:7">
      <c r="G50963" s="14"/>
    </row>
    <row r="50964" spans="7:7">
      <c r="G50964" s="14"/>
    </row>
    <row r="50965" spans="7:7">
      <c r="G50965" s="14"/>
    </row>
    <row r="50966" spans="7:7">
      <c r="G50966" s="14"/>
    </row>
    <row r="50967" spans="7:7">
      <c r="G50967" s="14"/>
    </row>
    <row r="50968" spans="7:7">
      <c r="G50968" s="14"/>
    </row>
    <row r="50969" spans="7:7">
      <c r="G50969" s="14"/>
    </row>
    <row r="50970" spans="7:7">
      <c r="G50970" s="14"/>
    </row>
    <row r="50971" spans="7:7">
      <c r="G50971" s="14"/>
    </row>
    <row r="50972" spans="7:7">
      <c r="G50972" s="14"/>
    </row>
    <row r="50973" spans="7:7">
      <c r="G50973" s="14"/>
    </row>
    <row r="50974" spans="7:7">
      <c r="G50974" s="14"/>
    </row>
    <row r="50975" spans="7:7">
      <c r="G50975" s="14"/>
    </row>
    <row r="50976" spans="7:7">
      <c r="G50976" s="14"/>
    </row>
    <row r="50977" spans="7:7">
      <c r="G50977" s="14"/>
    </row>
    <row r="50978" spans="7:7">
      <c r="G50978" s="14"/>
    </row>
    <row r="50979" spans="7:7">
      <c r="G50979" s="14"/>
    </row>
    <row r="50980" spans="7:7">
      <c r="G50980" s="14"/>
    </row>
    <row r="50981" spans="7:7">
      <c r="G50981" s="14"/>
    </row>
    <row r="50982" spans="7:7">
      <c r="G50982" s="14"/>
    </row>
    <row r="50983" spans="7:7">
      <c r="G50983" s="14"/>
    </row>
    <row r="50984" spans="7:7">
      <c r="G50984" s="14"/>
    </row>
    <row r="50985" spans="7:7">
      <c r="G50985" s="14"/>
    </row>
    <row r="50986" spans="7:7">
      <c r="G50986" s="14"/>
    </row>
    <row r="50987" spans="7:7">
      <c r="G50987" s="14"/>
    </row>
    <row r="50988" spans="7:7">
      <c r="G50988" s="14"/>
    </row>
    <row r="50989" spans="7:7">
      <c r="G50989" s="14"/>
    </row>
    <row r="50990" spans="7:7">
      <c r="G50990" s="14"/>
    </row>
    <row r="50991" spans="7:7">
      <c r="G50991" s="14"/>
    </row>
    <row r="50992" spans="7:7">
      <c r="G50992" s="14"/>
    </row>
    <row r="50993" spans="7:7">
      <c r="G50993" s="14"/>
    </row>
    <row r="50994" spans="7:7">
      <c r="G50994" s="14"/>
    </row>
    <row r="50995" spans="7:7">
      <c r="G50995" s="14"/>
    </row>
    <row r="50996" spans="7:7">
      <c r="G50996" s="14"/>
    </row>
    <row r="50997" spans="7:7">
      <c r="G50997" s="14"/>
    </row>
    <row r="50998" spans="7:7">
      <c r="G50998" s="14"/>
    </row>
    <row r="50999" spans="7:7">
      <c r="G50999" s="14"/>
    </row>
    <row r="51000" spans="7:7">
      <c r="G51000" s="14"/>
    </row>
    <row r="51001" spans="7:7">
      <c r="G51001" s="14"/>
    </row>
    <row r="51002" spans="7:7">
      <c r="G51002" s="14"/>
    </row>
    <row r="51003" spans="7:7">
      <c r="G51003" s="14"/>
    </row>
    <row r="51004" spans="7:7">
      <c r="G51004" s="14"/>
    </row>
    <row r="51005" spans="7:7">
      <c r="G51005" s="14"/>
    </row>
    <row r="51006" spans="7:7">
      <c r="G51006" s="14"/>
    </row>
    <row r="51007" spans="7:7">
      <c r="G51007" s="14"/>
    </row>
    <row r="51008" spans="7:7">
      <c r="G51008" s="14"/>
    </row>
    <row r="51009" spans="7:7">
      <c r="G51009" s="14"/>
    </row>
    <row r="51010" spans="7:7">
      <c r="G51010" s="14"/>
    </row>
    <row r="51011" spans="7:7">
      <c r="G51011" s="14"/>
    </row>
    <row r="51012" spans="7:7">
      <c r="G51012" s="14"/>
    </row>
    <row r="51013" spans="7:7">
      <c r="G51013" s="14"/>
    </row>
    <row r="51014" spans="7:7">
      <c r="G51014" s="14"/>
    </row>
    <row r="51015" spans="7:7">
      <c r="G51015" s="14"/>
    </row>
    <row r="51016" spans="7:7">
      <c r="G51016" s="14"/>
    </row>
    <row r="51017" spans="7:7">
      <c r="G51017" s="14"/>
    </row>
    <row r="51018" spans="7:7">
      <c r="G51018" s="14"/>
    </row>
    <row r="51019" spans="7:7">
      <c r="G51019" s="14"/>
    </row>
    <row r="51020" spans="7:7">
      <c r="G51020" s="14"/>
    </row>
    <row r="51021" spans="7:7">
      <c r="G51021" s="14"/>
    </row>
    <row r="51022" spans="7:7">
      <c r="G51022" s="14"/>
    </row>
    <row r="51023" spans="7:7">
      <c r="G51023" s="14"/>
    </row>
    <row r="51024" spans="7:7">
      <c r="G51024" s="14"/>
    </row>
    <row r="51025" spans="7:7">
      <c r="G51025" s="14"/>
    </row>
    <row r="51026" spans="7:7">
      <c r="G51026" s="14"/>
    </row>
    <row r="51027" spans="7:7">
      <c r="G51027" s="14"/>
    </row>
    <row r="51028" spans="7:7">
      <c r="G51028" s="14"/>
    </row>
    <row r="51029" spans="7:7">
      <c r="G51029" s="14"/>
    </row>
    <row r="51030" spans="7:7">
      <c r="G51030" s="14"/>
    </row>
    <row r="51031" spans="7:7">
      <c r="G51031" s="14"/>
    </row>
    <row r="51032" spans="7:7">
      <c r="G51032" s="14"/>
    </row>
    <row r="51033" spans="7:7">
      <c r="G51033" s="14"/>
    </row>
    <row r="51034" spans="7:7">
      <c r="G51034" s="14"/>
    </row>
    <row r="51035" spans="7:7">
      <c r="G51035" s="14"/>
    </row>
    <row r="51036" spans="7:7">
      <c r="G51036" s="14"/>
    </row>
    <row r="51037" spans="7:7">
      <c r="G51037" s="14"/>
    </row>
    <row r="51038" spans="7:7">
      <c r="G51038" s="14"/>
    </row>
    <row r="51039" spans="7:7">
      <c r="G51039" s="14"/>
    </row>
    <row r="51040" spans="7:7">
      <c r="G51040" s="14"/>
    </row>
    <row r="51041" spans="7:7">
      <c r="G51041" s="14"/>
    </row>
    <row r="51042" spans="7:7">
      <c r="G51042" s="14"/>
    </row>
    <row r="51043" spans="7:7">
      <c r="G51043" s="14"/>
    </row>
    <row r="51044" spans="7:7">
      <c r="G51044" s="14"/>
    </row>
    <row r="51045" spans="7:7">
      <c r="G51045" s="14"/>
    </row>
    <row r="51046" spans="7:7">
      <c r="G51046" s="14"/>
    </row>
    <row r="51047" spans="7:7">
      <c r="G51047" s="14"/>
    </row>
    <row r="51048" spans="7:7">
      <c r="G51048" s="14"/>
    </row>
    <row r="51049" spans="7:7">
      <c r="G51049" s="14"/>
    </row>
    <row r="51050" spans="7:7">
      <c r="G51050" s="14"/>
    </row>
    <row r="51051" spans="7:7">
      <c r="G51051" s="14"/>
    </row>
    <row r="51052" spans="7:7">
      <c r="G51052" s="14"/>
    </row>
    <row r="51053" spans="7:7">
      <c r="G51053" s="14"/>
    </row>
    <row r="51054" spans="7:7">
      <c r="G51054" s="14"/>
    </row>
    <row r="51055" spans="7:7">
      <c r="G51055" s="14"/>
    </row>
    <row r="51056" spans="7:7">
      <c r="G51056" s="14"/>
    </row>
    <row r="51057" spans="7:7">
      <c r="G51057" s="14"/>
    </row>
    <row r="51058" spans="7:7">
      <c r="G51058" s="14"/>
    </row>
    <row r="51059" spans="7:7">
      <c r="G51059" s="14"/>
    </row>
    <row r="51060" spans="7:7">
      <c r="G51060" s="14"/>
    </row>
    <row r="51061" spans="7:7">
      <c r="G51061" s="14"/>
    </row>
    <row r="51062" spans="7:7">
      <c r="G51062" s="14"/>
    </row>
    <row r="51063" spans="7:7">
      <c r="G51063" s="14"/>
    </row>
    <row r="51064" spans="7:7">
      <c r="G51064" s="14"/>
    </row>
    <row r="51065" spans="7:7">
      <c r="G51065" s="14"/>
    </row>
    <row r="51066" spans="7:7">
      <c r="G51066" s="14"/>
    </row>
    <row r="51067" spans="7:7">
      <c r="G51067" s="14"/>
    </row>
    <row r="51068" spans="7:7">
      <c r="G51068" s="14"/>
    </row>
    <row r="51069" spans="7:7">
      <c r="G51069" s="14"/>
    </row>
    <row r="51070" spans="7:7">
      <c r="G51070" s="14"/>
    </row>
    <row r="51071" spans="7:7">
      <c r="G51071" s="14"/>
    </row>
    <row r="51072" spans="7:7">
      <c r="G51072" s="14"/>
    </row>
    <row r="51073" spans="7:7">
      <c r="G51073" s="14"/>
    </row>
    <row r="51074" spans="7:7">
      <c r="G51074" s="14"/>
    </row>
    <row r="51075" spans="7:7">
      <c r="G51075" s="14"/>
    </row>
    <row r="51076" spans="7:7">
      <c r="G51076" s="14"/>
    </row>
    <row r="51077" spans="7:7">
      <c r="G51077" s="14"/>
    </row>
    <row r="51078" spans="7:7">
      <c r="G51078" s="14"/>
    </row>
    <row r="51079" spans="7:7">
      <c r="G51079" s="14"/>
    </row>
    <row r="51080" spans="7:7">
      <c r="G51080" s="14"/>
    </row>
    <row r="51081" spans="7:7">
      <c r="G51081" s="14"/>
    </row>
    <row r="51082" spans="7:7">
      <c r="G51082" s="14"/>
    </row>
    <row r="51083" spans="7:7">
      <c r="G51083" s="14"/>
    </row>
    <row r="51084" spans="7:7">
      <c r="G51084" s="14"/>
    </row>
    <row r="51085" spans="7:7">
      <c r="G51085" s="14"/>
    </row>
    <row r="51086" spans="7:7">
      <c r="G51086" s="14"/>
    </row>
    <row r="51087" spans="7:7">
      <c r="G51087" s="14"/>
    </row>
    <row r="51088" spans="7:7">
      <c r="G51088" s="14"/>
    </row>
    <row r="51089" spans="7:7">
      <c r="G51089" s="14"/>
    </row>
    <row r="51090" spans="7:7">
      <c r="G51090" s="14"/>
    </row>
    <row r="51091" spans="7:7">
      <c r="G51091" s="14"/>
    </row>
    <row r="51092" spans="7:7">
      <c r="G51092" s="14"/>
    </row>
    <row r="51093" spans="7:7">
      <c r="G51093" s="14"/>
    </row>
    <row r="51094" spans="7:7">
      <c r="G51094" s="14"/>
    </row>
    <row r="51095" spans="7:7">
      <c r="G51095" s="14"/>
    </row>
    <row r="51096" spans="7:7">
      <c r="G51096" s="14"/>
    </row>
    <row r="51097" spans="7:7">
      <c r="G51097" s="14"/>
    </row>
    <row r="51098" spans="7:7">
      <c r="G51098" s="14"/>
    </row>
    <row r="51099" spans="7:7">
      <c r="G51099" s="14"/>
    </row>
    <row r="51100" spans="7:7">
      <c r="G51100" s="14"/>
    </row>
    <row r="51101" spans="7:7">
      <c r="G51101" s="14"/>
    </row>
    <row r="51102" spans="7:7">
      <c r="G51102" s="14"/>
    </row>
    <row r="51103" spans="7:7">
      <c r="G51103" s="14"/>
    </row>
    <row r="51104" spans="7:7">
      <c r="G51104" s="14"/>
    </row>
    <row r="51105" spans="7:7">
      <c r="G51105" s="14"/>
    </row>
    <row r="51106" spans="7:7">
      <c r="G51106" s="14"/>
    </row>
    <row r="51107" spans="7:7">
      <c r="G51107" s="14"/>
    </row>
    <row r="51108" spans="7:7">
      <c r="G51108" s="14"/>
    </row>
    <row r="51109" spans="7:7">
      <c r="G51109" s="14"/>
    </row>
    <row r="51110" spans="7:7">
      <c r="G51110" s="14"/>
    </row>
    <row r="51111" spans="7:7">
      <c r="G51111" s="14"/>
    </row>
    <row r="51112" spans="7:7">
      <c r="G51112" s="14"/>
    </row>
    <row r="51113" spans="7:7">
      <c r="G51113" s="14"/>
    </row>
    <row r="51114" spans="7:7">
      <c r="G51114" s="14"/>
    </row>
    <row r="51115" spans="7:7">
      <c r="G51115" s="14"/>
    </row>
    <row r="51116" spans="7:7">
      <c r="G51116" s="14"/>
    </row>
    <row r="51117" spans="7:7">
      <c r="G51117" s="14"/>
    </row>
    <row r="51118" spans="7:7">
      <c r="G51118" s="14"/>
    </row>
    <row r="51119" spans="7:7">
      <c r="G51119" s="14"/>
    </row>
    <row r="51120" spans="7:7">
      <c r="G51120" s="14"/>
    </row>
    <row r="51121" spans="7:7">
      <c r="G51121" s="14"/>
    </row>
    <row r="51122" spans="7:7">
      <c r="G51122" s="14"/>
    </row>
    <row r="51123" spans="7:7">
      <c r="G51123" s="14"/>
    </row>
    <row r="51124" spans="7:7">
      <c r="G51124" s="14"/>
    </row>
    <row r="51125" spans="7:7">
      <c r="G51125" s="14"/>
    </row>
    <row r="51126" spans="7:7">
      <c r="G51126" s="14"/>
    </row>
    <row r="51127" spans="7:7">
      <c r="G51127" s="14"/>
    </row>
    <row r="51128" spans="7:7">
      <c r="G51128" s="14"/>
    </row>
    <row r="51129" spans="7:7">
      <c r="G51129" s="14"/>
    </row>
    <row r="51130" spans="7:7">
      <c r="G51130" s="14"/>
    </row>
    <row r="51131" spans="7:7">
      <c r="G51131" s="14"/>
    </row>
    <row r="51132" spans="7:7">
      <c r="G51132" s="14"/>
    </row>
    <row r="51133" spans="7:7">
      <c r="G51133" s="14"/>
    </row>
    <row r="51134" spans="7:7">
      <c r="G51134" s="14"/>
    </row>
    <row r="51135" spans="7:7">
      <c r="G51135" s="14"/>
    </row>
    <row r="51136" spans="7:7">
      <c r="G51136" s="14"/>
    </row>
    <row r="51137" spans="7:7">
      <c r="G51137" s="14"/>
    </row>
    <row r="51138" spans="7:7">
      <c r="G51138" s="14"/>
    </row>
    <row r="51139" spans="7:7">
      <c r="G51139" s="14"/>
    </row>
    <row r="51140" spans="7:7">
      <c r="G51140" s="14"/>
    </row>
    <row r="51141" spans="7:7">
      <c r="G51141" s="14"/>
    </row>
    <row r="51142" spans="7:7">
      <c r="G51142" s="14"/>
    </row>
    <row r="51143" spans="7:7">
      <c r="G51143" s="14"/>
    </row>
    <row r="51144" spans="7:7">
      <c r="G51144" s="14"/>
    </row>
    <row r="51145" spans="7:7">
      <c r="G51145" s="14"/>
    </row>
    <row r="51146" spans="7:7">
      <c r="G51146" s="14"/>
    </row>
    <row r="51147" spans="7:7">
      <c r="G51147" s="14"/>
    </row>
    <row r="51148" spans="7:7">
      <c r="G51148" s="14"/>
    </row>
    <row r="51149" spans="7:7">
      <c r="G51149" s="14"/>
    </row>
    <row r="51150" spans="7:7">
      <c r="G51150" s="14"/>
    </row>
    <row r="51151" spans="7:7">
      <c r="G51151" s="14"/>
    </row>
    <row r="51152" spans="7:7">
      <c r="G51152" s="14"/>
    </row>
    <row r="51153" spans="7:7">
      <c r="G51153" s="14"/>
    </row>
    <row r="51154" spans="7:7">
      <c r="G51154" s="14"/>
    </row>
    <row r="51155" spans="7:7">
      <c r="G51155" s="14"/>
    </row>
    <row r="51156" spans="7:7">
      <c r="G51156" s="14"/>
    </row>
    <row r="51157" spans="7:7">
      <c r="G51157" s="14"/>
    </row>
    <row r="51158" spans="7:7">
      <c r="G51158" s="14"/>
    </row>
    <row r="51159" spans="7:7">
      <c r="G51159" s="14"/>
    </row>
    <row r="51160" spans="7:7">
      <c r="G51160" s="14"/>
    </row>
    <row r="51161" spans="7:7">
      <c r="G51161" s="14"/>
    </row>
    <row r="51162" spans="7:7">
      <c r="G51162" s="14"/>
    </row>
    <row r="51163" spans="7:7">
      <c r="G51163" s="14"/>
    </row>
    <row r="51164" spans="7:7">
      <c r="G51164" s="14"/>
    </row>
    <row r="51165" spans="7:7">
      <c r="G51165" s="14"/>
    </row>
    <row r="51166" spans="7:7">
      <c r="G51166" s="14"/>
    </row>
    <row r="51167" spans="7:7">
      <c r="G51167" s="14"/>
    </row>
    <row r="51168" spans="7:7">
      <c r="G51168" s="14"/>
    </row>
    <row r="51169" spans="7:7">
      <c r="G51169" s="14"/>
    </row>
    <row r="51170" spans="7:7">
      <c r="G51170" s="14"/>
    </row>
    <row r="51171" spans="7:7">
      <c r="G51171" s="14"/>
    </row>
    <row r="51172" spans="7:7">
      <c r="G51172" s="14"/>
    </row>
    <row r="51173" spans="7:7">
      <c r="G51173" s="14"/>
    </row>
    <row r="51174" spans="7:7">
      <c r="G51174" s="14"/>
    </row>
    <row r="51175" spans="7:7">
      <c r="G51175" s="14"/>
    </row>
    <row r="51176" spans="7:7">
      <c r="G51176" s="14"/>
    </row>
    <row r="51177" spans="7:7">
      <c r="G51177" s="14"/>
    </row>
    <row r="51178" spans="7:7">
      <c r="G51178" s="14"/>
    </row>
    <row r="51179" spans="7:7">
      <c r="G51179" s="14"/>
    </row>
    <row r="51180" spans="7:7">
      <c r="G51180" s="14"/>
    </row>
    <row r="51181" spans="7:7">
      <c r="G51181" s="14"/>
    </row>
    <row r="51182" spans="7:7">
      <c r="G51182" s="14"/>
    </row>
    <row r="51183" spans="7:7">
      <c r="G51183" s="14"/>
    </row>
    <row r="51184" spans="7:7">
      <c r="G51184" s="14"/>
    </row>
    <row r="51185" spans="7:7">
      <c r="G51185" s="14"/>
    </row>
    <row r="51186" spans="7:7">
      <c r="G51186" s="14"/>
    </row>
    <row r="51187" spans="7:7">
      <c r="G51187" s="14"/>
    </row>
    <row r="51188" spans="7:7">
      <c r="G51188" s="14"/>
    </row>
    <row r="51189" spans="7:7">
      <c r="G51189" s="14"/>
    </row>
    <row r="51190" spans="7:7">
      <c r="G51190" s="14"/>
    </row>
    <row r="51191" spans="7:7">
      <c r="G51191" s="14"/>
    </row>
    <row r="51192" spans="7:7">
      <c r="G51192" s="14"/>
    </row>
    <row r="51193" spans="7:7">
      <c r="G51193" s="14"/>
    </row>
    <row r="51194" spans="7:7">
      <c r="G51194" s="14"/>
    </row>
    <row r="51195" spans="7:7">
      <c r="G51195" s="14"/>
    </row>
    <row r="51196" spans="7:7">
      <c r="G51196" s="14"/>
    </row>
    <row r="51197" spans="7:7">
      <c r="G51197" s="14"/>
    </row>
    <row r="51198" spans="7:7">
      <c r="G51198" s="14"/>
    </row>
    <row r="51199" spans="7:7">
      <c r="G51199" s="14"/>
    </row>
    <row r="51200" spans="7:7">
      <c r="G51200" s="14"/>
    </row>
    <row r="51201" spans="7:7">
      <c r="G51201" s="14"/>
    </row>
    <row r="51202" spans="7:7">
      <c r="G51202" s="14"/>
    </row>
    <row r="51203" spans="7:7">
      <c r="G51203" s="14"/>
    </row>
    <row r="51204" spans="7:7">
      <c r="G51204" s="14"/>
    </row>
    <row r="51205" spans="7:7">
      <c r="G51205" s="14"/>
    </row>
    <row r="51206" spans="7:7">
      <c r="G51206" s="14"/>
    </row>
    <row r="51207" spans="7:7">
      <c r="G51207" s="14"/>
    </row>
    <row r="51208" spans="7:7">
      <c r="G51208" s="14"/>
    </row>
    <row r="51209" spans="7:7">
      <c r="G51209" s="14"/>
    </row>
    <row r="51210" spans="7:7">
      <c r="G51210" s="14"/>
    </row>
    <row r="51211" spans="7:7">
      <c r="G51211" s="14"/>
    </row>
    <row r="51212" spans="7:7">
      <c r="G51212" s="14"/>
    </row>
    <row r="51213" spans="7:7">
      <c r="G51213" s="14"/>
    </row>
    <row r="51214" spans="7:7">
      <c r="G51214" s="14"/>
    </row>
    <row r="51215" spans="7:7">
      <c r="G51215" s="14"/>
    </row>
    <row r="51216" spans="7:7">
      <c r="G51216" s="14"/>
    </row>
    <row r="51217" spans="7:7">
      <c r="G51217" s="14"/>
    </row>
    <row r="51218" spans="7:7">
      <c r="G51218" s="14"/>
    </row>
    <row r="51219" spans="7:7">
      <c r="G51219" s="14"/>
    </row>
    <row r="51220" spans="7:7">
      <c r="G51220" s="14"/>
    </row>
    <row r="51221" spans="7:7">
      <c r="G51221" s="14"/>
    </row>
    <row r="51222" spans="7:7">
      <c r="G51222" s="14"/>
    </row>
    <row r="51223" spans="7:7">
      <c r="G51223" s="14"/>
    </row>
    <row r="51224" spans="7:7">
      <c r="G51224" s="14"/>
    </row>
    <row r="51225" spans="7:7">
      <c r="G51225" s="14"/>
    </row>
    <row r="51226" spans="7:7">
      <c r="G51226" s="14"/>
    </row>
    <row r="51227" spans="7:7">
      <c r="G51227" s="14"/>
    </row>
    <row r="51228" spans="7:7">
      <c r="G51228" s="14"/>
    </row>
    <row r="51229" spans="7:7">
      <c r="G51229" s="14"/>
    </row>
    <row r="51230" spans="7:7">
      <c r="G51230" s="14"/>
    </row>
    <row r="51231" spans="7:7">
      <c r="G51231" s="14"/>
    </row>
    <row r="51232" spans="7:7">
      <c r="G51232" s="14"/>
    </row>
    <row r="51233" spans="7:7">
      <c r="G51233" s="14"/>
    </row>
    <row r="51234" spans="7:7">
      <c r="G51234" s="14"/>
    </row>
    <row r="51235" spans="7:7">
      <c r="G51235" s="14"/>
    </row>
    <row r="51236" spans="7:7">
      <c r="G51236" s="14"/>
    </row>
    <row r="51237" spans="7:7">
      <c r="G51237" s="14"/>
    </row>
    <row r="51238" spans="7:7">
      <c r="G51238" s="14"/>
    </row>
    <row r="51239" spans="7:7">
      <c r="G51239" s="14"/>
    </row>
    <row r="51240" spans="7:7">
      <c r="G51240" s="14"/>
    </row>
    <row r="51241" spans="7:7">
      <c r="G51241" s="14"/>
    </row>
    <row r="51242" spans="7:7">
      <c r="G51242" s="14"/>
    </row>
    <row r="51243" spans="7:7">
      <c r="G51243" s="14"/>
    </row>
    <row r="51244" spans="7:7">
      <c r="G51244" s="14"/>
    </row>
    <row r="51245" spans="7:7">
      <c r="G51245" s="14"/>
    </row>
    <row r="51246" spans="7:7">
      <c r="G51246" s="14"/>
    </row>
    <row r="51247" spans="7:7">
      <c r="G51247" s="14"/>
    </row>
    <row r="51248" spans="7:7">
      <c r="G51248" s="14"/>
    </row>
    <row r="51249" spans="7:7">
      <c r="G51249" s="14"/>
    </row>
    <row r="51250" spans="7:7">
      <c r="G51250" s="14"/>
    </row>
    <row r="51251" spans="7:7">
      <c r="G51251" s="14"/>
    </row>
    <row r="51252" spans="7:7">
      <c r="G51252" s="14"/>
    </row>
    <row r="51253" spans="7:7">
      <c r="G51253" s="14"/>
    </row>
    <row r="51254" spans="7:7">
      <c r="G51254" s="14"/>
    </row>
    <row r="51255" spans="7:7">
      <c r="G51255" s="14"/>
    </row>
    <row r="51256" spans="7:7">
      <c r="G51256" s="14"/>
    </row>
    <row r="51257" spans="7:7">
      <c r="G51257" s="14"/>
    </row>
    <row r="51258" spans="7:7">
      <c r="G51258" s="14"/>
    </row>
    <row r="51259" spans="7:7">
      <c r="G51259" s="14"/>
    </row>
    <row r="51260" spans="7:7">
      <c r="G51260" s="14"/>
    </row>
    <row r="51261" spans="7:7">
      <c r="G51261" s="14"/>
    </row>
    <row r="51262" spans="7:7">
      <c r="G51262" s="14"/>
    </row>
    <row r="51263" spans="7:7">
      <c r="G51263" s="14"/>
    </row>
    <row r="51264" spans="7:7">
      <c r="G51264" s="14"/>
    </row>
    <row r="51265" spans="7:7">
      <c r="G51265" s="14"/>
    </row>
    <row r="51266" spans="7:7">
      <c r="G51266" s="14"/>
    </row>
    <row r="51267" spans="7:7">
      <c r="G51267" s="14"/>
    </row>
    <row r="51268" spans="7:7">
      <c r="G51268" s="14"/>
    </row>
    <row r="51269" spans="7:7">
      <c r="G51269" s="14"/>
    </row>
    <row r="51270" spans="7:7">
      <c r="G51270" s="14"/>
    </row>
    <row r="51271" spans="7:7">
      <c r="G51271" s="14"/>
    </row>
    <row r="51272" spans="7:7">
      <c r="G51272" s="14"/>
    </row>
    <row r="51273" spans="7:7">
      <c r="G51273" s="14"/>
    </row>
    <row r="51274" spans="7:7">
      <c r="G51274" s="14"/>
    </row>
    <row r="51275" spans="7:7">
      <c r="G51275" s="14"/>
    </row>
    <row r="51276" spans="7:7">
      <c r="G51276" s="14"/>
    </row>
    <row r="51277" spans="7:7">
      <c r="G51277" s="14"/>
    </row>
    <row r="51278" spans="7:7">
      <c r="G51278" s="14"/>
    </row>
    <row r="51279" spans="7:7">
      <c r="G51279" s="14"/>
    </row>
    <row r="51280" spans="7:7">
      <c r="G51280" s="14"/>
    </row>
    <row r="51281" spans="7:7">
      <c r="G51281" s="14"/>
    </row>
    <row r="51282" spans="7:7">
      <c r="G51282" s="14"/>
    </row>
    <row r="51283" spans="7:7">
      <c r="G51283" s="14"/>
    </row>
    <row r="51284" spans="7:7">
      <c r="G51284" s="14"/>
    </row>
    <row r="51285" spans="7:7">
      <c r="G51285" s="14"/>
    </row>
    <row r="51286" spans="7:7">
      <c r="G51286" s="14"/>
    </row>
    <row r="51287" spans="7:7">
      <c r="G51287" s="14"/>
    </row>
    <row r="51288" spans="7:7">
      <c r="G51288" s="14"/>
    </row>
    <row r="51289" spans="7:7">
      <c r="G51289" s="14"/>
    </row>
    <row r="51290" spans="7:7">
      <c r="G51290" s="14"/>
    </row>
    <row r="51291" spans="7:7">
      <c r="G51291" s="14"/>
    </row>
    <row r="51292" spans="7:7">
      <c r="G51292" s="14"/>
    </row>
    <row r="51293" spans="7:7">
      <c r="G51293" s="14"/>
    </row>
    <row r="51294" spans="7:7">
      <c r="G51294" s="14"/>
    </row>
    <row r="51295" spans="7:7">
      <c r="G51295" s="14"/>
    </row>
    <row r="51296" spans="7:7">
      <c r="G51296" s="14"/>
    </row>
    <row r="51297" spans="7:7">
      <c r="G51297" s="14"/>
    </row>
    <row r="51298" spans="7:7">
      <c r="G51298" s="14"/>
    </row>
    <row r="51299" spans="7:7">
      <c r="G51299" s="14"/>
    </row>
    <row r="51300" spans="7:7">
      <c r="G51300" s="14"/>
    </row>
    <row r="51301" spans="7:7">
      <c r="G51301" s="14"/>
    </row>
    <row r="51302" spans="7:7">
      <c r="G51302" s="14"/>
    </row>
    <row r="51303" spans="7:7">
      <c r="G51303" s="14"/>
    </row>
    <row r="51304" spans="7:7">
      <c r="G51304" s="14"/>
    </row>
    <row r="51305" spans="7:7">
      <c r="G51305" s="14"/>
    </row>
    <row r="51306" spans="7:7">
      <c r="G51306" s="14"/>
    </row>
    <row r="51307" spans="7:7">
      <c r="G51307" s="14"/>
    </row>
    <row r="51308" spans="7:7">
      <c r="G51308" s="14"/>
    </row>
    <row r="51309" spans="7:7">
      <c r="G51309" s="14"/>
    </row>
    <row r="51310" spans="7:7">
      <c r="G51310" s="14"/>
    </row>
    <row r="51311" spans="7:7">
      <c r="G51311" s="14"/>
    </row>
    <row r="51312" spans="7:7">
      <c r="G51312" s="14"/>
    </row>
    <row r="51313" spans="7:7">
      <c r="G51313" s="14"/>
    </row>
    <row r="51314" spans="7:7">
      <c r="G51314" s="14"/>
    </row>
    <row r="51315" spans="7:7">
      <c r="G51315" s="14"/>
    </row>
    <row r="51316" spans="7:7">
      <c r="G51316" s="14"/>
    </row>
    <row r="51317" spans="7:7">
      <c r="G51317" s="14"/>
    </row>
    <row r="51318" spans="7:7">
      <c r="G51318" s="14"/>
    </row>
    <row r="51319" spans="7:7">
      <c r="G51319" s="14"/>
    </row>
    <row r="51320" spans="7:7">
      <c r="G51320" s="14"/>
    </row>
    <row r="51321" spans="7:7">
      <c r="G51321" s="14"/>
    </row>
    <row r="51322" spans="7:7">
      <c r="G51322" s="14"/>
    </row>
    <row r="51323" spans="7:7">
      <c r="G51323" s="14"/>
    </row>
    <row r="51324" spans="7:7">
      <c r="G51324" s="14"/>
    </row>
    <row r="51325" spans="7:7">
      <c r="G51325" s="14"/>
    </row>
    <row r="51326" spans="7:7">
      <c r="G51326" s="14"/>
    </row>
    <row r="51327" spans="7:7">
      <c r="G51327" s="14"/>
    </row>
    <row r="51328" spans="7:7">
      <c r="G51328" s="14"/>
    </row>
    <row r="51329" spans="7:7">
      <c r="G51329" s="14"/>
    </row>
    <row r="51330" spans="7:7">
      <c r="G51330" s="14"/>
    </row>
    <row r="51331" spans="7:7">
      <c r="G51331" s="14"/>
    </row>
    <row r="51332" spans="7:7">
      <c r="G51332" s="14"/>
    </row>
    <row r="51333" spans="7:7">
      <c r="G51333" s="14"/>
    </row>
    <row r="51334" spans="7:7">
      <c r="G51334" s="14"/>
    </row>
    <row r="51335" spans="7:7">
      <c r="G51335" s="14"/>
    </row>
    <row r="51336" spans="7:7">
      <c r="G51336" s="14"/>
    </row>
    <row r="51337" spans="7:7">
      <c r="G51337" s="14"/>
    </row>
    <row r="51338" spans="7:7">
      <c r="G51338" s="14"/>
    </row>
    <row r="51339" spans="7:7">
      <c r="G51339" s="14"/>
    </row>
    <row r="51340" spans="7:7">
      <c r="G51340" s="14"/>
    </row>
    <row r="51341" spans="7:7">
      <c r="G51341" s="14"/>
    </row>
    <row r="51342" spans="7:7">
      <c r="G51342" s="14"/>
    </row>
    <row r="51343" spans="7:7">
      <c r="G51343" s="14"/>
    </row>
    <row r="51344" spans="7:7">
      <c r="G51344" s="14"/>
    </row>
    <row r="51345" spans="7:7">
      <c r="G51345" s="14"/>
    </row>
    <row r="51346" spans="7:7">
      <c r="G51346" s="14"/>
    </row>
    <row r="51347" spans="7:7">
      <c r="G51347" s="14"/>
    </row>
    <row r="51348" spans="7:7">
      <c r="G51348" s="14"/>
    </row>
    <row r="51349" spans="7:7">
      <c r="G51349" s="14"/>
    </row>
    <row r="51350" spans="7:7">
      <c r="G51350" s="14"/>
    </row>
    <row r="51351" spans="7:7">
      <c r="G51351" s="14"/>
    </row>
    <row r="51352" spans="7:7">
      <c r="G51352" s="14"/>
    </row>
    <row r="51353" spans="7:7">
      <c r="G51353" s="14"/>
    </row>
    <row r="51354" spans="7:7">
      <c r="G51354" s="14"/>
    </row>
    <row r="51355" spans="7:7">
      <c r="G51355" s="14"/>
    </row>
    <row r="51356" spans="7:7">
      <c r="G51356" s="14"/>
    </row>
    <row r="51357" spans="7:7">
      <c r="G51357" s="14"/>
    </row>
    <row r="51358" spans="7:7">
      <c r="G51358" s="14"/>
    </row>
    <row r="51359" spans="7:7">
      <c r="G51359" s="14"/>
    </row>
    <row r="51360" spans="7:7">
      <c r="G51360" s="14"/>
    </row>
    <row r="51361" spans="7:7">
      <c r="G51361" s="14"/>
    </row>
    <row r="51362" spans="7:7">
      <c r="G51362" s="14"/>
    </row>
    <row r="51363" spans="7:7">
      <c r="G51363" s="14"/>
    </row>
    <row r="51364" spans="7:7">
      <c r="G51364" s="14"/>
    </row>
    <row r="51365" spans="7:7">
      <c r="G51365" s="14"/>
    </row>
    <row r="51366" spans="7:7">
      <c r="G51366" s="14"/>
    </row>
    <row r="51367" spans="7:7">
      <c r="G51367" s="14"/>
    </row>
    <row r="51368" spans="7:7">
      <c r="G51368" s="14"/>
    </row>
    <row r="51369" spans="7:7">
      <c r="G51369" s="14"/>
    </row>
    <row r="51370" spans="7:7">
      <c r="G51370" s="14"/>
    </row>
    <row r="51371" spans="7:7">
      <c r="G51371" s="14"/>
    </row>
    <row r="51372" spans="7:7">
      <c r="G51372" s="14"/>
    </row>
    <row r="51373" spans="7:7">
      <c r="G51373" s="14"/>
    </row>
    <row r="51374" spans="7:7">
      <c r="G51374" s="14"/>
    </row>
    <row r="51375" spans="7:7">
      <c r="G51375" s="14"/>
    </row>
    <row r="51376" spans="7:7">
      <c r="G51376" s="14"/>
    </row>
    <row r="51377" spans="7:7">
      <c r="G51377" s="14"/>
    </row>
    <row r="51378" spans="7:7">
      <c r="G51378" s="14"/>
    </row>
    <row r="51379" spans="7:7">
      <c r="G51379" s="14"/>
    </row>
    <row r="51380" spans="7:7">
      <c r="G51380" s="14"/>
    </row>
    <row r="51381" spans="7:7">
      <c r="G51381" s="14"/>
    </row>
    <row r="51382" spans="7:7">
      <c r="G51382" s="14"/>
    </row>
    <row r="51383" spans="7:7">
      <c r="G51383" s="14"/>
    </row>
    <row r="51384" spans="7:7">
      <c r="G51384" s="14"/>
    </row>
    <row r="51385" spans="7:7">
      <c r="G51385" s="14"/>
    </row>
    <row r="51386" spans="7:7">
      <c r="G51386" s="14"/>
    </row>
    <row r="51387" spans="7:7">
      <c r="G51387" s="14"/>
    </row>
    <row r="51388" spans="7:7">
      <c r="G51388" s="14"/>
    </row>
    <row r="51389" spans="7:7">
      <c r="G51389" s="14"/>
    </row>
    <row r="51390" spans="7:7">
      <c r="G51390" s="14"/>
    </row>
    <row r="51391" spans="7:7">
      <c r="G51391" s="14"/>
    </row>
    <row r="51392" spans="7:7">
      <c r="G51392" s="14"/>
    </row>
    <row r="51393" spans="7:7">
      <c r="G51393" s="14"/>
    </row>
    <row r="51394" spans="7:7">
      <c r="G51394" s="14"/>
    </row>
    <row r="51395" spans="7:7">
      <c r="G51395" s="14"/>
    </row>
    <row r="51396" spans="7:7">
      <c r="G51396" s="14"/>
    </row>
    <row r="51397" spans="7:7">
      <c r="G51397" s="14"/>
    </row>
    <row r="51398" spans="7:7">
      <c r="G51398" s="14"/>
    </row>
    <row r="51399" spans="7:7">
      <c r="G51399" s="14"/>
    </row>
    <row r="51400" spans="7:7">
      <c r="G51400" s="14"/>
    </row>
    <row r="51401" spans="7:7">
      <c r="G51401" s="14"/>
    </row>
    <row r="51402" spans="7:7">
      <c r="G51402" s="14"/>
    </row>
    <row r="51403" spans="7:7">
      <c r="G51403" s="14"/>
    </row>
    <row r="51404" spans="7:7">
      <c r="G51404" s="14"/>
    </row>
    <row r="51405" spans="7:7">
      <c r="G51405" s="14"/>
    </row>
    <row r="51406" spans="7:7">
      <c r="G51406" s="14"/>
    </row>
    <row r="51407" spans="7:7">
      <c r="G51407" s="14"/>
    </row>
    <row r="51408" spans="7:7">
      <c r="G51408" s="14"/>
    </row>
    <row r="51409" spans="7:7">
      <c r="G51409" s="14"/>
    </row>
    <row r="51410" spans="7:7">
      <c r="G51410" s="14"/>
    </row>
    <row r="51411" spans="7:7">
      <c r="G51411" s="14"/>
    </row>
    <row r="51412" spans="7:7">
      <c r="G51412" s="14"/>
    </row>
    <row r="51413" spans="7:7">
      <c r="G51413" s="14"/>
    </row>
    <row r="51414" spans="7:7">
      <c r="G51414" s="14"/>
    </row>
    <row r="51415" spans="7:7">
      <c r="G51415" s="14"/>
    </row>
    <row r="51416" spans="7:7">
      <c r="G51416" s="14"/>
    </row>
    <row r="51417" spans="7:7">
      <c r="G51417" s="14"/>
    </row>
    <row r="51418" spans="7:7">
      <c r="G51418" s="14"/>
    </row>
    <row r="51419" spans="7:7">
      <c r="G51419" s="14"/>
    </row>
    <row r="51420" spans="7:7">
      <c r="G51420" s="14"/>
    </row>
    <row r="51421" spans="7:7">
      <c r="G51421" s="14"/>
    </row>
    <row r="51422" spans="7:7">
      <c r="G51422" s="14"/>
    </row>
    <row r="51423" spans="7:7">
      <c r="G51423" s="14"/>
    </row>
    <row r="51424" spans="7:7">
      <c r="G51424" s="14"/>
    </row>
    <row r="51425" spans="7:7">
      <c r="G51425" s="14"/>
    </row>
    <row r="51426" spans="7:7">
      <c r="G51426" s="14"/>
    </row>
    <row r="51427" spans="7:7">
      <c r="G51427" s="14"/>
    </row>
    <row r="51428" spans="7:7">
      <c r="G51428" s="14"/>
    </row>
    <row r="51429" spans="7:7">
      <c r="G51429" s="14"/>
    </row>
    <row r="51430" spans="7:7">
      <c r="G51430" s="14"/>
    </row>
    <row r="51431" spans="7:7">
      <c r="G51431" s="14"/>
    </row>
    <row r="51432" spans="7:7">
      <c r="G51432" s="14"/>
    </row>
    <row r="51433" spans="7:7">
      <c r="G51433" s="14"/>
    </row>
    <row r="51434" spans="7:7">
      <c r="G51434" s="14"/>
    </row>
    <row r="51435" spans="7:7">
      <c r="G51435" s="14"/>
    </row>
    <row r="51436" spans="7:7">
      <c r="G51436" s="14"/>
    </row>
    <row r="51437" spans="7:7">
      <c r="G51437" s="14"/>
    </row>
    <row r="51438" spans="7:7">
      <c r="G51438" s="14"/>
    </row>
    <row r="51439" spans="7:7">
      <c r="G51439" s="14"/>
    </row>
    <row r="51440" spans="7:7">
      <c r="G51440" s="14"/>
    </row>
    <row r="51441" spans="7:7">
      <c r="G51441" s="14"/>
    </row>
    <row r="51442" spans="7:7">
      <c r="G51442" s="14"/>
    </row>
    <row r="51443" spans="7:7">
      <c r="G51443" s="14"/>
    </row>
    <row r="51444" spans="7:7">
      <c r="G51444" s="14"/>
    </row>
    <row r="51445" spans="7:7">
      <c r="G51445" s="14"/>
    </row>
    <row r="51446" spans="7:7">
      <c r="G51446" s="14"/>
    </row>
    <row r="51447" spans="7:7">
      <c r="G51447" s="14"/>
    </row>
    <row r="51448" spans="7:7">
      <c r="G51448" s="14"/>
    </row>
    <row r="51449" spans="7:7">
      <c r="G51449" s="14"/>
    </row>
    <row r="51450" spans="7:7">
      <c r="G51450" s="14"/>
    </row>
    <row r="51451" spans="7:7">
      <c r="G51451" s="14"/>
    </row>
    <row r="51452" spans="7:7">
      <c r="G51452" s="14"/>
    </row>
    <row r="51453" spans="7:7">
      <c r="G51453" s="14"/>
    </row>
    <row r="51454" spans="7:7">
      <c r="G51454" s="14"/>
    </row>
    <row r="51455" spans="7:7">
      <c r="G51455" s="14"/>
    </row>
    <row r="51456" spans="7:7">
      <c r="G51456" s="14"/>
    </row>
    <row r="51457" spans="7:7">
      <c r="G51457" s="14"/>
    </row>
    <row r="51458" spans="7:7">
      <c r="G51458" s="14"/>
    </row>
    <row r="51459" spans="7:7">
      <c r="G51459" s="14"/>
    </row>
    <row r="51460" spans="7:7">
      <c r="G51460" s="14"/>
    </row>
    <row r="51461" spans="7:7">
      <c r="G51461" s="14"/>
    </row>
    <row r="51462" spans="7:7">
      <c r="G51462" s="14"/>
    </row>
    <row r="51463" spans="7:7">
      <c r="G51463" s="14"/>
    </row>
    <row r="51464" spans="7:7">
      <c r="G51464" s="14"/>
    </row>
    <row r="51465" spans="7:7">
      <c r="G51465" s="14"/>
    </row>
    <row r="51466" spans="7:7">
      <c r="G51466" s="14"/>
    </row>
    <row r="51467" spans="7:7">
      <c r="G51467" s="14"/>
    </row>
    <row r="51468" spans="7:7">
      <c r="G51468" s="14"/>
    </row>
    <row r="51469" spans="7:7">
      <c r="G51469" s="14"/>
    </row>
    <row r="51470" spans="7:7">
      <c r="G51470" s="14"/>
    </row>
    <row r="51471" spans="7:7">
      <c r="G51471" s="14"/>
    </row>
    <row r="51472" spans="7:7">
      <c r="G51472" s="14"/>
    </row>
    <row r="51473" spans="7:7">
      <c r="G51473" s="14"/>
    </row>
    <row r="51474" spans="7:7">
      <c r="G51474" s="14"/>
    </row>
    <row r="51475" spans="7:7">
      <c r="G51475" s="14"/>
    </row>
    <row r="51476" spans="7:7">
      <c r="G51476" s="14"/>
    </row>
    <row r="51477" spans="7:7">
      <c r="G51477" s="14"/>
    </row>
    <row r="51478" spans="7:7">
      <c r="G51478" s="14"/>
    </row>
    <row r="51479" spans="7:7">
      <c r="G51479" s="14"/>
    </row>
    <row r="51480" spans="7:7">
      <c r="G51480" s="14"/>
    </row>
    <row r="51481" spans="7:7">
      <c r="G51481" s="14"/>
    </row>
    <row r="51482" spans="7:7">
      <c r="G51482" s="14"/>
    </row>
    <row r="51483" spans="7:7">
      <c r="G51483" s="14"/>
    </row>
    <row r="51484" spans="7:7">
      <c r="G51484" s="14"/>
    </row>
    <row r="51485" spans="7:7">
      <c r="G51485" s="14"/>
    </row>
    <row r="51486" spans="7:7">
      <c r="G51486" s="14"/>
    </row>
    <row r="51487" spans="7:7">
      <c r="G51487" s="14"/>
    </row>
    <row r="51488" spans="7:7">
      <c r="G51488" s="14"/>
    </row>
    <row r="51489" spans="7:7">
      <c r="G51489" s="14"/>
    </row>
    <row r="51490" spans="7:7">
      <c r="G51490" s="14"/>
    </row>
    <row r="51491" spans="7:7">
      <c r="G51491" s="14"/>
    </row>
    <row r="51492" spans="7:7">
      <c r="G51492" s="14"/>
    </row>
    <row r="51493" spans="7:7">
      <c r="G51493" s="14"/>
    </row>
    <row r="51494" spans="7:7">
      <c r="G51494" s="14"/>
    </row>
    <row r="51495" spans="7:7">
      <c r="G51495" s="14"/>
    </row>
    <row r="51496" spans="7:7">
      <c r="G51496" s="14"/>
    </row>
    <row r="51497" spans="7:7">
      <c r="G51497" s="14"/>
    </row>
    <row r="51498" spans="7:7">
      <c r="G51498" s="14"/>
    </row>
    <row r="51499" spans="7:7">
      <c r="G51499" s="14"/>
    </row>
    <row r="51500" spans="7:7">
      <c r="G51500" s="14"/>
    </row>
    <row r="51501" spans="7:7">
      <c r="G51501" s="14"/>
    </row>
    <row r="51502" spans="7:7">
      <c r="G51502" s="14"/>
    </row>
    <row r="51503" spans="7:7">
      <c r="G51503" s="14"/>
    </row>
    <row r="51504" spans="7:7">
      <c r="G51504" s="14"/>
    </row>
    <row r="51505" spans="7:7">
      <c r="G51505" s="14"/>
    </row>
    <row r="51506" spans="7:7">
      <c r="G51506" s="14"/>
    </row>
    <row r="51507" spans="7:7">
      <c r="G51507" s="14"/>
    </row>
    <row r="51508" spans="7:7">
      <c r="G51508" s="14"/>
    </row>
    <row r="51509" spans="7:7">
      <c r="G51509" s="14"/>
    </row>
    <row r="51510" spans="7:7">
      <c r="G51510" s="14"/>
    </row>
    <row r="51511" spans="7:7">
      <c r="G51511" s="14"/>
    </row>
    <row r="51512" spans="7:7">
      <c r="G51512" s="14"/>
    </row>
    <row r="51513" spans="7:7">
      <c r="G51513" s="14"/>
    </row>
    <row r="51514" spans="7:7">
      <c r="G51514" s="14"/>
    </row>
    <row r="51515" spans="7:7">
      <c r="G51515" s="14"/>
    </row>
    <row r="51516" spans="7:7">
      <c r="G51516" s="14"/>
    </row>
    <row r="51517" spans="7:7">
      <c r="G51517" s="14"/>
    </row>
    <row r="51518" spans="7:7">
      <c r="G51518" s="14"/>
    </row>
    <row r="51519" spans="7:7">
      <c r="G51519" s="14"/>
    </row>
    <row r="51520" spans="7:7">
      <c r="G51520" s="14"/>
    </row>
    <row r="51521" spans="7:7">
      <c r="G51521" s="14"/>
    </row>
    <row r="51522" spans="7:7">
      <c r="G51522" s="14"/>
    </row>
    <row r="51523" spans="7:7">
      <c r="G51523" s="14"/>
    </row>
    <row r="51524" spans="7:7">
      <c r="G51524" s="14"/>
    </row>
    <row r="51525" spans="7:7">
      <c r="G51525" s="14"/>
    </row>
    <row r="51526" spans="7:7">
      <c r="G51526" s="14"/>
    </row>
    <row r="51527" spans="7:7">
      <c r="G51527" s="14"/>
    </row>
    <row r="51528" spans="7:7">
      <c r="G51528" s="14"/>
    </row>
    <row r="51529" spans="7:7">
      <c r="G51529" s="14"/>
    </row>
    <row r="51530" spans="7:7">
      <c r="G51530" s="14"/>
    </row>
    <row r="51531" spans="7:7">
      <c r="G51531" s="14"/>
    </row>
    <row r="51532" spans="7:7">
      <c r="G51532" s="14"/>
    </row>
    <row r="51533" spans="7:7">
      <c r="G51533" s="14"/>
    </row>
    <row r="51534" spans="7:7">
      <c r="G51534" s="14"/>
    </row>
    <row r="51535" spans="7:7">
      <c r="G51535" s="14"/>
    </row>
    <row r="51536" spans="7:7">
      <c r="G51536" s="14"/>
    </row>
    <row r="51537" spans="7:7">
      <c r="G51537" s="14"/>
    </row>
    <row r="51538" spans="7:7">
      <c r="G51538" s="14"/>
    </row>
    <row r="51539" spans="7:7">
      <c r="G51539" s="14"/>
    </row>
    <row r="51540" spans="7:7">
      <c r="G51540" s="14"/>
    </row>
    <row r="51541" spans="7:7">
      <c r="G51541" s="14"/>
    </row>
    <row r="51542" spans="7:7">
      <c r="G51542" s="14"/>
    </row>
    <row r="51543" spans="7:7">
      <c r="G51543" s="14"/>
    </row>
    <row r="51544" spans="7:7">
      <c r="G51544" s="14"/>
    </row>
    <row r="51545" spans="7:7">
      <c r="G51545" s="14"/>
    </row>
    <row r="51546" spans="7:7">
      <c r="G51546" s="14"/>
    </row>
    <row r="51547" spans="7:7">
      <c r="G51547" s="14"/>
    </row>
    <row r="51548" spans="7:7">
      <c r="G51548" s="14"/>
    </row>
    <row r="51549" spans="7:7">
      <c r="G51549" s="14"/>
    </row>
    <row r="51550" spans="7:7">
      <c r="G51550" s="14"/>
    </row>
    <row r="51551" spans="7:7">
      <c r="G51551" s="14"/>
    </row>
    <row r="51552" spans="7:7">
      <c r="G51552" s="14"/>
    </row>
    <row r="51553" spans="7:7">
      <c r="G51553" s="14"/>
    </row>
    <row r="51554" spans="7:7">
      <c r="G51554" s="14"/>
    </row>
    <row r="51555" spans="7:7">
      <c r="G51555" s="14"/>
    </row>
    <row r="51556" spans="7:7">
      <c r="G51556" s="14"/>
    </row>
    <row r="51557" spans="7:7">
      <c r="G51557" s="14"/>
    </row>
    <row r="51558" spans="7:7">
      <c r="G51558" s="14"/>
    </row>
    <row r="51559" spans="7:7">
      <c r="G51559" s="14"/>
    </row>
    <row r="51560" spans="7:7">
      <c r="G51560" s="14"/>
    </row>
    <row r="51561" spans="7:7">
      <c r="G51561" s="14"/>
    </row>
    <row r="51562" spans="7:7">
      <c r="G51562" s="14"/>
    </row>
    <row r="51563" spans="7:7">
      <c r="G51563" s="14"/>
    </row>
    <row r="51564" spans="7:7">
      <c r="G51564" s="14"/>
    </row>
    <row r="51565" spans="7:7">
      <c r="G51565" s="14"/>
    </row>
    <row r="51566" spans="7:7">
      <c r="G51566" s="14"/>
    </row>
    <row r="51567" spans="7:7">
      <c r="G51567" s="14"/>
    </row>
    <row r="51568" spans="7:7">
      <c r="G51568" s="14"/>
    </row>
    <row r="51569" spans="7:7">
      <c r="G51569" s="14"/>
    </row>
    <row r="51570" spans="7:7">
      <c r="G51570" s="14"/>
    </row>
    <row r="51571" spans="7:7">
      <c r="G51571" s="14"/>
    </row>
    <row r="51572" spans="7:7">
      <c r="G51572" s="14"/>
    </row>
    <row r="51573" spans="7:7">
      <c r="G51573" s="14"/>
    </row>
    <row r="51574" spans="7:7">
      <c r="G51574" s="14"/>
    </row>
    <row r="51575" spans="7:7">
      <c r="G51575" s="14"/>
    </row>
    <row r="51576" spans="7:7">
      <c r="G51576" s="14"/>
    </row>
    <row r="51577" spans="7:7">
      <c r="G51577" s="14"/>
    </row>
    <row r="51578" spans="7:7">
      <c r="G51578" s="14"/>
    </row>
    <row r="51579" spans="7:7">
      <c r="G51579" s="14"/>
    </row>
    <row r="51580" spans="7:7">
      <c r="G51580" s="14"/>
    </row>
    <row r="51581" spans="7:7">
      <c r="G51581" s="14"/>
    </row>
    <row r="51582" spans="7:7">
      <c r="G51582" s="14"/>
    </row>
    <row r="51583" spans="7:7">
      <c r="G51583" s="14"/>
    </row>
    <row r="51584" spans="7:7">
      <c r="G51584" s="14"/>
    </row>
    <row r="51585" spans="7:7">
      <c r="G51585" s="14"/>
    </row>
    <row r="51586" spans="7:7">
      <c r="G51586" s="14"/>
    </row>
    <row r="51587" spans="7:7">
      <c r="G51587" s="14"/>
    </row>
    <row r="51588" spans="7:7">
      <c r="G51588" s="14"/>
    </row>
    <row r="51589" spans="7:7">
      <c r="G51589" s="14"/>
    </row>
    <row r="51590" spans="7:7">
      <c r="G51590" s="14"/>
    </row>
    <row r="51591" spans="7:7">
      <c r="G51591" s="14"/>
    </row>
    <row r="51592" spans="7:7">
      <c r="G51592" s="14"/>
    </row>
    <row r="51593" spans="7:7">
      <c r="G51593" s="14"/>
    </row>
    <row r="51594" spans="7:7">
      <c r="G51594" s="14"/>
    </row>
    <row r="51595" spans="7:7">
      <c r="G51595" s="14"/>
    </row>
    <row r="51596" spans="7:7">
      <c r="G51596" s="14"/>
    </row>
    <row r="51597" spans="7:7">
      <c r="G51597" s="14"/>
    </row>
    <row r="51598" spans="7:7">
      <c r="G51598" s="14"/>
    </row>
    <row r="51599" spans="7:7">
      <c r="G51599" s="14"/>
    </row>
    <row r="51600" spans="7:7">
      <c r="G51600" s="14"/>
    </row>
    <row r="51601" spans="7:7">
      <c r="G51601" s="14"/>
    </row>
    <row r="51602" spans="7:7">
      <c r="G51602" s="14"/>
    </row>
    <row r="51603" spans="7:7">
      <c r="G51603" s="14"/>
    </row>
    <row r="51604" spans="7:7">
      <c r="G51604" s="14"/>
    </row>
    <row r="51605" spans="7:7">
      <c r="G51605" s="14"/>
    </row>
    <row r="51606" spans="7:7">
      <c r="G51606" s="14"/>
    </row>
    <row r="51607" spans="7:7">
      <c r="G51607" s="14"/>
    </row>
    <row r="51608" spans="7:7">
      <c r="G51608" s="14"/>
    </row>
    <row r="51609" spans="7:7">
      <c r="G51609" s="14"/>
    </row>
    <row r="51610" spans="7:7">
      <c r="G51610" s="14"/>
    </row>
    <row r="51611" spans="7:7">
      <c r="G51611" s="14"/>
    </row>
    <row r="51612" spans="7:7">
      <c r="G51612" s="14"/>
    </row>
    <row r="51613" spans="7:7">
      <c r="G51613" s="14"/>
    </row>
    <row r="51614" spans="7:7">
      <c r="G51614" s="14"/>
    </row>
    <row r="51615" spans="7:7">
      <c r="G51615" s="14"/>
    </row>
    <row r="51616" spans="7:7">
      <c r="G51616" s="14"/>
    </row>
    <row r="51617" spans="7:7">
      <c r="G51617" s="14"/>
    </row>
    <row r="51618" spans="7:7">
      <c r="G51618" s="14"/>
    </row>
    <row r="51619" spans="7:7">
      <c r="G51619" s="14"/>
    </row>
    <row r="51620" spans="7:7">
      <c r="G51620" s="14"/>
    </row>
    <row r="51621" spans="7:7">
      <c r="G51621" s="14"/>
    </row>
    <row r="51622" spans="7:7">
      <c r="G51622" s="14"/>
    </row>
    <row r="51623" spans="7:7">
      <c r="G51623" s="14"/>
    </row>
    <row r="51624" spans="7:7">
      <c r="G51624" s="14"/>
    </row>
    <row r="51625" spans="7:7">
      <c r="G51625" s="14"/>
    </row>
    <row r="51626" spans="7:7">
      <c r="G51626" s="14"/>
    </row>
    <row r="51627" spans="7:7">
      <c r="G51627" s="14"/>
    </row>
    <row r="51628" spans="7:7">
      <c r="G51628" s="14"/>
    </row>
    <row r="51629" spans="7:7">
      <c r="G51629" s="14"/>
    </row>
    <row r="51630" spans="7:7">
      <c r="G51630" s="14"/>
    </row>
    <row r="51631" spans="7:7">
      <c r="G51631" s="14"/>
    </row>
    <row r="51632" spans="7:7">
      <c r="G51632" s="14"/>
    </row>
    <row r="51633" spans="7:7">
      <c r="G51633" s="14"/>
    </row>
    <row r="51634" spans="7:7">
      <c r="G51634" s="14"/>
    </row>
    <row r="51635" spans="7:7">
      <c r="G51635" s="14"/>
    </row>
    <row r="51636" spans="7:7">
      <c r="G51636" s="14"/>
    </row>
    <row r="51637" spans="7:7">
      <c r="G51637" s="14"/>
    </row>
    <row r="51638" spans="7:7">
      <c r="G51638" s="14"/>
    </row>
    <row r="51639" spans="7:7">
      <c r="G51639" s="14"/>
    </row>
    <row r="51640" spans="7:7">
      <c r="G51640" s="14"/>
    </row>
    <row r="51641" spans="7:7">
      <c r="G51641" s="14"/>
    </row>
    <row r="51642" spans="7:7">
      <c r="G51642" s="14"/>
    </row>
    <row r="51643" spans="7:7">
      <c r="G51643" s="14"/>
    </row>
    <row r="51644" spans="7:7">
      <c r="G51644" s="14"/>
    </row>
    <row r="51645" spans="7:7">
      <c r="G51645" s="14"/>
    </row>
    <row r="51646" spans="7:7">
      <c r="G51646" s="14"/>
    </row>
    <row r="51647" spans="7:7">
      <c r="G51647" s="14"/>
    </row>
    <row r="51648" spans="7:7">
      <c r="G51648" s="14"/>
    </row>
    <row r="51649" spans="7:7">
      <c r="G51649" s="14"/>
    </row>
    <row r="51650" spans="7:7">
      <c r="G51650" s="14"/>
    </row>
    <row r="51651" spans="7:7">
      <c r="G51651" s="14"/>
    </row>
    <row r="51652" spans="7:7">
      <c r="G51652" s="14"/>
    </row>
    <row r="51653" spans="7:7">
      <c r="G51653" s="14"/>
    </row>
    <row r="51654" spans="7:7">
      <c r="G51654" s="14"/>
    </row>
    <row r="51655" spans="7:7">
      <c r="G51655" s="14"/>
    </row>
    <row r="51656" spans="7:7">
      <c r="G51656" s="14"/>
    </row>
    <row r="51657" spans="7:7">
      <c r="G51657" s="14"/>
    </row>
    <row r="51658" spans="7:7">
      <c r="G51658" s="14"/>
    </row>
    <row r="51659" spans="7:7">
      <c r="G51659" s="14"/>
    </row>
    <row r="51660" spans="7:7">
      <c r="G51660" s="14"/>
    </row>
    <row r="51661" spans="7:7">
      <c r="G51661" s="14"/>
    </row>
    <row r="51662" spans="7:7">
      <c r="G51662" s="14"/>
    </row>
    <row r="51663" spans="7:7">
      <c r="G51663" s="14"/>
    </row>
    <row r="51664" spans="7:7">
      <c r="G51664" s="14"/>
    </row>
    <row r="51665" spans="7:7">
      <c r="G51665" s="14"/>
    </row>
    <row r="51666" spans="7:7">
      <c r="G51666" s="14"/>
    </row>
    <row r="51667" spans="7:7">
      <c r="G51667" s="14"/>
    </row>
    <row r="51668" spans="7:7">
      <c r="G51668" s="14"/>
    </row>
    <row r="51669" spans="7:7">
      <c r="G51669" s="14"/>
    </row>
    <row r="51670" spans="7:7">
      <c r="G51670" s="14"/>
    </row>
    <row r="51671" spans="7:7">
      <c r="G51671" s="14"/>
    </row>
    <row r="51672" spans="7:7">
      <c r="G51672" s="14"/>
    </row>
    <row r="51673" spans="7:7">
      <c r="G51673" s="14"/>
    </row>
    <row r="51674" spans="7:7">
      <c r="G51674" s="14"/>
    </row>
    <row r="51675" spans="7:7">
      <c r="G51675" s="14"/>
    </row>
    <row r="51676" spans="7:7">
      <c r="G51676" s="14"/>
    </row>
    <row r="51677" spans="7:7">
      <c r="G51677" s="14"/>
    </row>
    <row r="51678" spans="7:7">
      <c r="G51678" s="14"/>
    </row>
    <row r="51679" spans="7:7">
      <c r="G51679" s="14"/>
    </row>
    <row r="51680" spans="7:7">
      <c r="G51680" s="14"/>
    </row>
    <row r="51681" spans="7:7">
      <c r="G51681" s="14"/>
    </row>
    <row r="51682" spans="7:7">
      <c r="G51682" s="14"/>
    </row>
    <row r="51683" spans="7:7">
      <c r="G51683" s="14"/>
    </row>
    <row r="51684" spans="7:7">
      <c r="G51684" s="14"/>
    </row>
    <row r="51685" spans="7:7">
      <c r="G51685" s="14"/>
    </row>
    <row r="51686" spans="7:7">
      <c r="G51686" s="14"/>
    </row>
    <row r="51687" spans="7:7">
      <c r="G51687" s="14"/>
    </row>
    <row r="51688" spans="7:7">
      <c r="G51688" s="14"/>
    </row>
    <row r="51689" spans="7:7">
      <c r="G51689" s="14"/>
    </row>
    <row r="51690" spans="7:7">
      <c r="G51690" s="14"/>
    </row>
    <row r="51691" spans="7:7">
      <c r="G51691" s="14"/>
    </row>
    <row r="51692" spans="7:7">
      <c r="G51692" s="14"/>
    </row>
    <row r="51693" spans="7:7">
      <c r="G51693" s="14"/>
    </row>
    <row r="51694" spans="7:7">
      <c r="G51694" s="14"/>
    </row>
    <row r="51695" spans="7:7">
      <c r="G51695" s="14"/>
    </row>
    <row r="51696" spans="7:7">
      <c r="G51696" s="14"/>
    </row>
    <row r="51697" spans="7:7">
      <c r="G51697" s="14"/>
    </row>
    <row r="51698" spans="7:7">
      <c r="G51698" s="14"/>
    </row>
    <row r="51699" spans="7:7">
      <c r="G51699" s="14"/>
    </row>
    <row r="51700" spans="7:7">
      <c r="G51700" s="14"/>
    </row>
    <row r="51701" spans="7:7">
      <c r="G51701" s="14"/>
    </row>
    <row r="51702" spans="7:7">
      <c r="G51702" s="14"/>
    </row>
    <row r="51703" spans="7:7">
      <c r="G51703" s="14"/>
    </row>
    <row r="51704" spans="7:7">
      <c r="G51704" s="14"/>
    </row>
    <row r="51705" spans="7:7">
      <c r="G51705" s="14"/>
    </row>
    <row r="51706" spans="7:7">
      <c r="G51706" s="14"/>
    </row>
    <row r="51707" spans="7:7">
      <c r="G51707" s="14"/>
    </row>
    <row r="51708" spans="7:7">
      <c r="G51708" s="14"/>
    </row>
    <row r="51709" spans="7:7">
      <c r="G51709" s="14"/>
    </row>
    <row r="51710" spans="7:7">
      <c r="G51710" s="14"/>
    </row>
    <row r="51711" spans="7:7">
      <c r="G51711" s="14"/>
    </row>
    <row r="51712" spans="7:7">
      <c r="G51712" s="14"/>
    </row>
    <row r="51713" spans="7:7">
      <c r="G51713" s="14"/>
    </row>
    <row r="51714" spans="7:7">
      <c r="G51714" s="14"/>
    </row>
    <row r="51715" spans="7:7">
      <c r="G51715" s="14"/>
    </row>
    <row r="51716" spans="7:7">
      <c r="G51716" s="14"/>
    </row>
    <row r="51717" spans="7:7">
      <c r="G51717" s="14"/>
    </row>
    <row r="51718" spans="7:7">
      <c r="G51718" s="14"/>
    </row>
    <row r="51719" spans="7:7">
      <c r="G51719" s="14"/>
    </row>
    <row r="51720" spans="7:7">
      <c r="G51720" s="14"/>
    </row>
    <row r="51721" spans="7:7">
      <c r="G51721" s="14"/>
    </row>
    <row r="51722" spans="7:7">
      <c r="G51722" s="14"/>
    </row>
    <row r="51723" spans="7:7">
      <c r="G51723" s="14"/>
    </row>
    <row r="51724" spans="7:7">
      <c r="G51724" s="14"/>
    </row>
    <row r="51725" spans="7:7">
      <c r="G51725" s="14"/>
    </row>
    <row r="51726" spans="7:7">
      <c r="G51726" s="14"/>
    </row>
    <row r="51727" spans="7:7">
      <c r="G51727" s="14"/>
    </row>
    <row r="51728" spans="7:7">
      <c r="G51728" s="14"/>
    </row>
    <row r="51729" spans="7:7">
      <c r="G51729" s="14"/>
    </row>
    <row r="51730" spans="7:7">
      <c r="G51730" s="14"/>
    </row>
    <row r="51731" spans="7:7">
      <c r="G51731" s="14"/>
    </row>
    <row r="51732" spans="7:7">
      <c r="G51732" s="14"/>
    </row>
    <row r="51733" spans="7:7">
      <c r="G51733" s="14"/>
    </row>
    <row r="51734" spans="7:7">
      <c r="G51734" s="14"/>
    </row>
    <row r="51735" spans="7:7">
      <c r="G51735" s="14"/>
    </row>
    <row r="51736" spans="7:7">
      <c r="G51736" s="14"/>
    </row>
    <row r="51737" spans="7:7">
      <c r="G51737" s="14"/>
    </row>
    <row r="51738" spans="7:7">
      <c r="G51738" s="14"/>
    </row>
    <row r="51739" spans="7:7">
      <c r="G51739" s="14"/>
    </row>
    <row r="51740" spans="7:7">
      <c r="G51740" s="14"/>
    </row>
    <row r="51741" spans="7:7">
      <c r="G51741" s="14"/>
    </row>
    <row r="51742" spans="7:7">
      <c r="G51742" s="14"/>
    </row>
    <row r="51743" spans="7:7">
      <c r="G51743" s="14"/>
    </row>
    <row r="51744" spans="7:7">
      <c r="G51744" s="14"/>
    </row>
    <row r="51745" spans="7:7">
      <c r="G51745" s="14"/>
    </row>
    <row r="51746" spans="7:7">
      <c r="G51746" s="14"/>
    </row>
    <row r="51747" spans="7:7">
      <c r="G51747" s="14"/>
    </row>
    <row r="51748" spans="7:7">
      <c r="G51748" s="14"/>
    </row>
    <row r="51749" spans="7:7">
      <c r="G51749" s="14"/>
    </row>
    <row r="51750" spans="7:7">
      <c r="G51750" s="14"/>
    </row>
    <row r="51751" spans="7:7">
      <c r="G51751" s="14"/>
    </row>
    <row r="51752" spans="7:7">
      <c r="G51752" s="14"/>
    </row>
    <row r="51753" spans="7:7">
      <c r="G51753" s="14"/>
    </row>
    <row r="51754" spans="7:7">
      <c r="G51754" s="14"/>
    </row>
    <row r="51755" spans="7:7">
      <c r="G51755" s="14"/>
    </row>
    <row r="51756" spans="7:7">
      <c r="G51756" s="14"/>
    </row>
    <row r="51757" spans="7:7">
      <c r="G51757" s="14"/>
    </row>
    <row r="51758" spans="7:7">
      <c r="G51758" s="14"/>
    </row>
    <row r="51759" spans="7:7">
      <c r="G51759" s="14"/>
    </row>
    <row r="51760" spans="7:7">
      <c r="G51760" s="14"/>
    </row>
    <row r="51761" spans="7:7">
      <c r="G51761" s="14"/>
    </row>
    <row r="51762" spans="7:7">
      <c r="G51762" s="14"/>
    </row>
    <row r="51763" spans="7:7">
      <c r="G51763" s="14"/>
    </row>
    <row r="51764" spans="7:7">
      <c r="G51764" s="14"/>
    </row>
    <row r="51765" spans="7:7">
      <c r="G51765" s="14"/>
    </row>
    <row r="51766" spans="7:7">
      <c r="G51766" s="14"/>
    </row>
    <row r="51767" spans="7:7">
      <c r="G51767" s="14"/>
    </row>
    <row r="51768" spans="7:7">
      <c r="G51768" s="14"/>
    </row>
    <row r="51769" spans="7:7">
      <c r="G51769" s="14"/>
    </row>
    <row r="51770" spans="7:7">
      <c r="G51770" s="14"/>
    </row>
    <row r="51771" spans="7:7">
      <c r="G51771" s="14"/>
    </row>
    <row r="51772" spans="7:7">
      <c r="G51772" s="14"/>
    </row>
    <row r="51773" spans="7:7">
      <c r="G51773" s="14"/>
    </row>
    <row r="51774" spans="7:7">
      <c r="G51774" s="14"/>
    </row>
    <row r="51775" spans="7:7">
      <c r="G51775" s="14"/>
    </row>
    <row r="51776" spans="7:7">
      <c r="G51776" s="14"/>
    </row>
    <row r="51777" spans="7:7">
      <c r="G51777" s="14"/>
    </row>
    <row r="51778" spans="7:7">
      <c r="G51778" s="14"/>
    </row>
    <row r="51779" spans="7:7">
      <c r="G51779" s="14"/>
    </row>
    <row r="51780" spans="7:7">
      <c r="G51780" s="14"/>
    </row>
    <row r="51781" spans="7:7">
      <c r="G51781" s="14"/>
    </row>
    <row r="51782" spans="7:7">
      <c r="G51782" s="14"/>
    </row>
    <row r="51783" spans="7:7">
      <c r="G51783" s="14"/>
    </row>
    <row r="51784" spans="7:7">
      <c r="G51784" s="14"/>
    </row>
    <row r="51785" spans="7:7">
      <c r="G51785" s="14"/>
    </row>
    <row r="51786" spans="7:7">
      <c r="G51786" s="14"/>
    </row>
    <row r="51787" spans="7:7">
      <c r="G51787" s="14"/>
    </row>
    <row r="51788" spans="7:7">
      <c r="G51788" s="14"/>
    </row>
    <row r="51789" spans="7:7">
      <c r="G51789" s="14"/>
    </row>
    <row r="51790" spans="7:7">
      <c r="G51790" s="14"/>
    </row>
    <row r="51791" spans="7:7">
      <c r="G51791" s="14"/>
    </row>
    <row r="51792" spans="7:7">
      <c r="G51792" s="14"/>
    </row>
    <row r="51793" spans="7:7">
      <c r="G51793" s="14"/>
    </row>
    <row r="51794" spans="7:7">
      <c r="G51794" s="14"/>
    </row>
    <row r="51795" spans="7:7">
      <c r="G51795" s="14"/>
    </row>
    <row r="51796" spans="7:7">
      <c r="G51796" s="14"/>
    </row>
    <row r="51797" spans="7:7">
      <c r="G51797" s="14"/>
    </row>
    <row r="51798" spans="7:7">
      <c r="G51798" s="14"/>
    </row>
    <row r="51799" spans="7:7">
      <c r="G51799" s="14"/>
    </row>
    <row r="51800" spans="7:7">
      <c r="G51800" s="14"/>
    </row>
    <row r="51801" spans="7:7">
      <c r="G51801" s="14"/>
    </row>
    <row r="51802" spans="7:7">
      <c r="G51802" s="14"/>
    </row>
    <row r="51803" spans="7:7">
      <c r="G51803" s="14"/>
    </row>
    <row r="51804" spans="7:7">
      <c r="G51804" s="14"/>
    </row>
    <row r="51805" spans="7:7">
      <c r="G51805" s="14"/>
    </row>
    <row r="51806" spans="7:7">
      <c r="G51806" s="14"/>
    </row>
    <row r="51807" spans="7:7">
      <c r="G51807" s="14"/>
    </row>
    <row r="51808" spans="7:7">
      <c r="G51808" s="14"/>
    </row>
    <row r="51809" spans="7:7">
      <c r="G51809" s="14"/>
    </row>
    <row r="51810" spans="7:7">
      <c r="G51810" s="14"/>
    </row>
    <row r="51811" spans="7:7">
      <c r="G51811" s="14"/>
    </row>
    <row r="51812" spans="7:7">
      <c r="G51812" s="14"/>
    </row>
    <row r="51813" spans="7:7">
      <c r="G51813" s="14"/>
    </row>
    <row r="51814" spans="7:7">
      <c r="G51814" s="14"/>
    </row>
    <row r="51815" spans="7:7">
      <c r="G51815" s="14"/>
    </row>
    <row r="51816" spans="7:7">
      <c r="G51816" s="14"/>
    </row>
    <row r="51817" spans="7:7">
      <c r="G51817" s="14"/>
    </row>
    <row r="51818" spans="7:7">
      <c r="G51818" s="14"/>
    </row>
    <row r="51819" spans="7:7">
      <c r="G51819" s="14"/>
    </row>
    <row r="51820" spans="7:7">
      <c r="G51820" s="14"/>
    </row>
    <row r="51821" spans="7:7">
      <c r="G51821" s="14"/>
    </row>
    <row r="51822" spans="7:7">
      <c r="G51822" s="14"/>
    </row>
    <row r="51823" spans="7:7">
      <c r="G51823" s="14"/>
    </row>
    <row r="51824" spans="7:7">
      <c r="G51824" s="14"/>
    </row>
    <row r="51825" spans="7:7">
      <c r="G51825" s="14"/>
    </row>
    <row r="51826" spans="7:7">
      <c r="G51826" s="14"/>
    </row>
    <row r="51827" spans="7:7">
      <c r="G51827" s="14"/>
    </row>
    <row r="51828" spans="7:7">
      <c r="G51828" s="14"/>
    </row>
    <row r="51829" spans="7:7">
      <c r="G51829" s="14"/>
    </row>
    <row r="51830" spans="7:7">
      <c r="G51830" s="14"/>
    </row>
    <row r="51831" spans="7:7">
      <c r="G51831" s="14"/>
    </row>
    <row r="51832" spans="7:7">
      <c r="G51832" s="14"/>
    </row>
    <row r="51833" spans="7:7">
      <c r="G51833" s="14"/>
    </row>
    <row r="51834" spans="7:7">
      <c r="G51834" s="14"/>
    </row>
    <row r="51835" spans="7:7">
      <c r="G51835" s="14"/>
    </row>
    <row r="51836" spans="7:7">
      <c r="G51836" s="14"/>
    </row>
    <row r="51837" spans="7:7">
      <c r="G51837" s="14"/>
    </row>
    <row r="51838" spans="7:7">
      <c r="G51838" s="14"/>
    </row>
    <row r="51839" spans="7:7">
      <c r="G51839" s="14"/>
    </row>
    <row r="51840" spans="7:7">
      <c r="G51840" s="14"/>
    </row>
    <row r="51841" spans="7:7">
      <c r="G51841" s="14"/>
    </row>
    <row r="51842" spans="7:7">
      <c r="G51842" s="14"/>
    </row>
    <row r="51843" spans="7:7">
      <c r="G51843" s="14"/>
    </row>
    <row r="51844" spans="7:7">
      <c r="G51844" s="14"/>
    </row>
    <row r="51845" spans="7:7">
      <c r="G51845" s="14"/>
    </row>
    <row r="51846" spans="7:7">
      <c r="G51846" s="14"/>
    </row>
    <row r="51847" spans="7:7">
      <c r="G51847" s="14"/>
    </row>
    <row r="51848" spans="7:7">
      <c r="G51848" s="14"/>
    </row>
    <row r="51849" spans="7:7">
      <c r="G51849" s="14"/>
    </row>
    <row r="51850" spans="7:7">
      <c r="G51850" s="14"/>
    </row>
    <row r="51851" spans="7:7">
      <c r="G51851" s="14"/>
    </row>
    <row r="51852" spans="7:7">
      <c r="G51852" s="14"/>
    </row>
    <row r="51853" spans="7:7">
      <c r="G51853" s="14"/>
    </row>
    <row r="51854" spans="7:7">
      <c r="G51854" s="14"/>
    </row>
    <row r="51855" spans="7:7">
      <c r="G51855" s="14"/>
    </row>
    <row r="51856" spans="7:7">
      <c r="G51856" s="14"/>
    </row>
    <row r="51857" spans="7:7">
      <c r="G51857" s="14"/>
    </row>
    <row r="51858" spans="7:7">
      <c r="G51858" s="14"/>
    </row>
    <row r="51859" spans="7:7">
      <c r="G51859" s="14"/>
    </row>
    <row r="51860" spans="7:7">
      <c r="G51860" s="14"/>
    </row>
    <row r="51861" spans="7:7">
      <c r="G51861" s="14"/>
    </row>
    <row r="51862" spans="7:7">
      <c r="G51862" s="14"/>
    </row>
    <row r="51863" spans="7:7">
      <c r="G51863" s="14"/>
    </row>
    <row r="51864" spans="7:7">
      <c r="G51864" s="14"/>
    </row>
    <row r="51865" spans="7:7">
      <c r="G51865" s="14"/>
    </row>
    <row r="51866" spans="7:7">
      <c r="G51866" s="14"/>
    </row>
    <row r="51867" spans="7:7">
      <c r="G51867" s="14"/>
    </row>
    <row r="51868" spans="7:7">
      <c r="G51868" s="14"/>
    </row>
    <row r="51869" spans="7:7">
      <c r="G51869" s="14"/>
    </row>
    <row r="51870" spans="7:7">
      <c r="G51870" s="14"/>
    </row>
    <row r="51871" spans="7:7">
      <c r="G51871" s="14"/>
    </row>
    <row r="51872" spans="7:7">
      <c r="G51872" s="14"/>
    </row>
    <row r="51873" spans="7:7">
      <c r="G51873" s="14"/>
    </row>
    <row r="51874" spans="7:7">
      <c r="G51874" s="14"/>
    </row>
    <row r="51875" spans="7:7">
      <c r="G51875" s="14"/>
    </row>
    <row r="51876" spans="7:7">
      <c r="G51876" s="14"/>
    </row>
    <row r="51877" spans="7:7">
      <c r="G51877" s="14"/>
    </row>
    <row r="51878" spans="7:7">
      <c r="G51878" s="14"/>
    </row>
    <row r="51879" spans="7:7">
      <c r="G51879" s="14"/>
    </row>
    <row r="51880" spans="7:7">
      <c r="G51880" s="14"/>
    </row>
    <row r="51881" spans="7:7">
      <c r="G51881" s="14"/>
    </row>
    <row r="51882" spans="7:7">
      <c r="G51882" s="14"/>
    </row>
    <row r="51883" spans="7:7">
      <c r="G51883" s="14"/>
    </row>
    <row r="51884" spans="7:7">
      <c r="G51884" s="14"/>
    </row>
    <row r="51885" spans="7:7">
      <c r="G51885" s="14"/>
    </row>
    <row r="51886" spans="7:7">
      <c r="G51886" s="14"/>
    </row>
    <row r="51887" spans="7:7">
      <c r="G51887" s="14"/>
    </row>
    <row r="51888" spans="7:7">
      <c r="G51888" s="14"/>
    </row>
    <row r="51889" spans="7:7">
      <c r="G51889" s="14"/>
    </row>
    <row r="51890" spans="7:7">
      <c r="G51890" s="14"/>
    </row>
    <row r="51891" spans="7:7">
      <c r="G51891" s="14"/>
    </row>
    <row r="51892" spans="7:7">
      <c r="G51892" s="14"/>
    </row>
    <row r="51893" spans="7:7">
      <c r="G51893" s="14"/>
    </row>
    <row r="51894" spans="7:7">
      <c r="G51894" s="14"/>
    </row>
    <row r="51895" spans="7:7">
      <c r="G51895" s="14"/>
    </row>
    <row r="51896" spans="7:7">
      <c r="G51896" s="14"/>
    </row>
    <row r="51897" spans="7:7">
      <c r="G51897" s="14"/>
    </row>
    <row r="51898" spans="7:7">
      <c r="G51898" s="14"/>
    </row>
    <row r="51899" spans="7:7">
      <c r="G51899" s="14"/>
    </row>
    <row r="51900" spans="7:7">
      <c r="G51900" s="14"/>
    </row>
    <row r="51901" spans="7:7">
      <c r="G51901" s="14"/>
    </row>
    <row r="51902" spans="7:7">
      <c r="G51902" s="14"/>
    </row>
    <row r="51903" spans="7:7">
      <c r="G51903" s="14"/>
    </row>
    <row r="51904" spans="7:7">
      <c r="G51904" s="14"/>
    </row>
    <row r="51905" spans="7:7">
      <c r="G51905" s="14"/>
    </row>
    <row r="51906" spans="7:7">
      <c r="G51906" s="14"/>
    </row>
    <row r="51907" spans="7:7">
      <c r="G51907" s="14"/>
    </row>
    <row r="51908" spans="7:7">
      <c r="G51908" s="14"/>
    </row>
    <row r="51909" spans="7:7">
      <c r="G51909" s="14"/>
    </row>
    <row r="51910" spans="7:7">
      <c r="G51910" s="14"/>
    </row>
    <row r="51911" spans="7:7">
      <c r="G51911" s="14"/>
    </row>
    <row r="51912" spans="7:7">
      <c r="G51912" s="14"/>
    </row>
    <row r="51913" spans="7:7">
      <c r="G51913" s="14"/>
    </row>
    <row r="51914" spans="7:7">
      <c r="G51914" s="14"/>
    </row>
    <row r="51915" spans="7:7">
      <c r="G51915" s="14"/>
    </row>
    <row r="51916" spans="7:7">
      <c r="G51916" s="14"/>
    </row>
    <row r="51917" spans="7:7">
      <c r="G51917" s="14"/>
    </row>
    <row r="51918" spans="7:7">
      <c r="G51918" s="14"/>
    </row>
    <row r="51919" spans="7:7">
      <c r="G51919" s="14"/>
    </row>
    <row r="51920" spans="7:7">
      <c r="G51920" s="14"/>
    </row>
    <row r="51921" spans="7:7">
      <c r="G51921" s="14"/>
    </row>
    <row r="51922" spans="7:7">
      <c r="G51922" s="14"/>
    </row>
    <row r="51923" spans="7:7">
      <c r="G51923" s="14"/>
    </row>
    <row r="51924" spans="7:7">
      <c r="G51924" s="14"/>
    </row>
    <row r="51925" spans="7:7">
      <c r="G51925" s="14"/>
    </row>
    <row r="51926" spans="7:7">
      <c r="G51926" s="14"/>
    </row>
    <row r="51927" spans="7:7">
      <c r="G51927" s="14"/>
    </row>
    <row r="51928" spans="7:7">
      <c r="G51928" s="14"/>
    </row>
    <row r="51929" spans="7:7">
      <c r="G51929" s="14"/>
    </row>
    <row r="51930" spans="7:7">
      <c r="G51930" s="14"/>
    </row>
    <row r="51931" spans="7:7">
      <c r="G51931" s="14"/>
    </row>
    <row r="51932" spans="7:7">
      <c r="G51932" s="14"/>
    </row>
    <row r="51933" spans="7:7">
      <c r="G51933" s="14"/>
    </row>
    <row r="51934" spans="7:7">
      <c r="G51934" s="14"/>
    </row>
    <row r="51935" spans="7:7">
      <c r="G51935" s="14"/>
    </row>
    <row r="51936" spans="7:7">
      <c r="G51936" s="14"/>
    </row>
    <row r="51937" spans="7:7">
      <c r="G51937" s="14"/>
    </row>
    <row r="51938" spans="7:7">
      <c r="G51938" s="14"/>
    </row>
    <row r="51939" spans="7:7">
      <c r="G51939" s="14"/>
    </row>
    <row r="51940" spans="7:7">
      <c r="G51940" s="14"/>
    </row>
    <row r="51941" spans="7:7">
      <c r="G51941" s="14"/>
    </row>
    <row r="51942" spans="7:7">
      <c r="G51942" s="14"/>
    </row>
    <row r="51943" spans="7:7">
      <c r="G51943" s="14"/>
    </row>
    <row r="51944" spans="7:7">
      <c r="G51944" s="14"/>
    </row>
    <row r="51945" spans="7:7">
      <c r="G51945" s="14"/>
    </row>
    <row r="51946" spans="7:7">
      <c r="G51946" s="14"/>
    </row>
    <row r="51947" spans="7:7">
      <c r="G51947" s="14"/>
    </row>
    <row r="51948" spans="7:7">
      <c r="G51948" s="14"/>
    </row>
    <row r="51949" spans="7:7">
      <c r="G51949" s="14"/>
    </row>
    <row r="51950" spans="7:7">
      <c r="G51950" s="14"/>
    </row>
    <row r="51951" spans="7:7">
      <c r="G51951" s="14"/>
    </row>
    <row r="51952" spans="7:7">
      <c r="G51952" s="14"/>
    </row>
    <row r="51953" spans="7:7">
      <c r="G51953" s="14"/>
    </row>
    <row r="51954" spans="7:7">
      <c r="G51954" s="14"/>
    </row>
    <row r="51955" spans="7:7">
      <c r="G51955" s="14"/>
    </row>
    <row r="51956" spans="7:7">
      <c r="G51956" s="14"/>
    </row>
    <row r="51957" spans="7:7">
      <c r="G51957" s="14"/>
    </row>
    <row r="51958" spans="7:7">
      <c r="G51958" s="14"/>
    </row>
    <row r="51959" spans="7:7">
      <c r="G51959" s="14"/>
    </row>
    <row r="51960" spans="7:7">
      <c r="G51960" s="14"/>
    </row>
    <row r="51961" spans="7:7">
      <c r="G51961" s="14"/>
    </row>
    <row r="51962" spans="7:7">
      <c r="G51962" s="14"/>
    </row>
    <row r="51963" spans="7:7">
      <c r="G51963" s="14"/>
    </row>
    <row r="51964" spans="7:7">
      <c r="G51964" s="14"/>
    </row>
    <row r="51965" spans="7:7">
      <c r="G51965" s="14"/>
    </row>
    <row r="51966" spans="7:7">
      <c r="G51966" s="14"/>
    </row>
    <row r="51967" spans="7:7">
      <c r="G51967" s="14"/>
    </row>
    <row r="51968" spans="7:7">
      <c r="G51968" s="14"/>
    </row>
    <row r="51969" spans="7:7">
      <c r="G51969" s="14"/>
    </row>
    <row r="51970" spans="7:7">
      <c r="G51970" s="14"/>
    </row>
    <row r="51971" spans="7:7">
      <c r="G51971" s="14"/>
    </row>
    <row r="51972" spans="7:7">
      <c r="G51972" s="14"/>
    </row>
    <row r="51973" spans="7:7">
      <c r="G51973" s="14"/>
    </row>
    <row r="51974" spans="7:7">
      <c r="G51974" s="14"/>
    </row>
    <row r="51975" spans="7:7">
      <c r="G51975" s="14"/>
    </row>
    <row r="51976" spans="7:7">
      <c r="G51976" s="14"/>
    </row>
    <row r="51977" spans="7:7">
      <c r="G51977" s="14"/>
    </row>
    <row r="51978" spans="7:7">
      <c r="G51978" s="14"/>
    </row>
    <row r="51979" spans="7:7">
      <c r="G51979" s="14"/>
    </row>
    <row r="51980" spans="7:7">
      <c r="G51980" s="14"/>
    </row>
    <row r="51981" spans="7:7">
      <c r="G51981" s="14"/>
    </row>
    <row r="51982" spans="7:7">
      <c r="G51982" s="14"/>
    </row>
    <row r="51983" spans="7:7">
      <c r="G51983" s="14"/>
    </row>
    <row r="51984" spans="7:7">
      <c r="G51984" s="14"/>
    </row>
    <row r="51985" spans="7:7">
      <c r="G51985" s="14"/>
    </row>
    <row r="51986" spans="7:7">
      <c r="G51986" s="14"/>
    </row>
    <row r="51987" spans="7:7">
      <c r="G51987" s="14"/>
    </row>
    <row r="51988" spans="7:7">
      <c r="G51988" s="14"/>
    </row>
    <row r="51989" spans="7:7">
      <c r="G51989" s="14"/>
    </row>
    <row r="51990" spans="7:7">
      <c r="G51990" s="14"/>
    </row>
    <row r="51991" spans="7:7">
      <c r="G51991" s="14"/>
    </row>
    <row r="51992" spans="7:7">
      <c r="G51992" s="14"/>
    </row>
    <row r="51993" spans="7:7">
      <c r="G51993" s="14"/>
    </row>
    <row r="51994" spans="7:7">
      <c r="G51994" s="14"/>
    </row>
    <row r="51995" spans="7:7">
      <c r="G51995" s="14"/>
    </row>
    <row r="51996" spans="7:7">
      <c r="G51996" s="14"/>
    </row>
    <row r="51997" spans="7:7">
      <c r="G51997" s="14"/>
    </row>
    <row r="51998" spans="7:7">
      <c r="G51998" s="14"/>
    </row>
    <row r="51999" spans="7:7">
      <c r="G51999" s="14"/>
    </row>
    <row r="52000" spans="7:7">
      <c r="G52000" s="14"/>
    </row>
    <row r="52001" spans="7:7">
      <c r="G52001" s="14"/>
    </row>
    <row r="52002" spans="7:7">
      <c r="G52002" s="14"/>
    </row>
    <row r="52003" spans="7:7">
      <c r="G52003" s="14"/>
    </row>
    <row r="52004" spans="7:7">
      <c r="G52004" s="14"/>
    </row>
    <row r="52005" spans="7:7">
      <c r="G52005" s="14"/>
    </row>
    <row r="52006" spans="7:7">
      <c r="G52006" s="14"/>
    </row>
    <row r="52007" spans="7:7">
      <c r="G52007" s="14"/>
    </row>
    <row r="52008" spans="7:7">
      <c r="G52008" s="14"/>
    </row>
    <row r="52009" spans="7:7">
      <c r="G52009" s="14"/>
    </row>
    <row r="52010" spans="7:7">
      <c r="G52010" s="14"/>
    </row>
    <row r="52011" spans="7:7">
      <c r="G52011" s="14"/>
    </row>
    <row r="52012" spans="7:7">
      <c r="G52012" s="14"/>
    </row>
    <row r="52013" spans="7:7">
      <c r="G52013" s="14"/>
    </row>
    <row r="52014" spans="7:7">
      <c r="G52014" s="14"/>
    </row>
    <row r="52015" spans="7:7">
      <c r="G52015" s="14"/>
    </row>
    <row r="52016" spans="7:7">
      <c r="G52016" s="14"/>
    </row>
    <row r="52017" spans="7:7">
      <c r="G52017" s="14"/>
    </row>
    <row r="52018" spans="7:7">
      <c r="G52018" s="14"/>
    </row>
    <row r="52019" spans="7:7">
      <c r="G52019" s="14"/>
    </row>
    <row r="52020" spans="7:7">
      <c r="G52020" s="14"/>
    </row>
    <row r="52021" spans="7:7">
      <c r="G52021" s="14"/>
    </row>
    <row r="52022" spans="7:7">
      <c r="G52022" s="14"/>
    </row>
    <row r="52023" spans="7:7">
      <c r="G52023" s="14"/>
    </row>
    <row r="52024" spans="7:7">
      <c r="G52024" s="14"/>
    </row>
    <row r="52025" spans="7:7">
      <c r="G52025" s="14"/>
    </row>
    <row r="52026" spans="7:7">
      <c r="G52026" s="14"/>
    </row>
    <row r="52027" spans="7:7">
      <c r="G52027" s="14"/>
    </row>
    <row r="52028" spans="7:7">
      <c r="G52028" s="14"/>
    </row>
    <row r="52029" spans="7:7">
      <c r="G52029" s="14"/>
    </row>
    <row r="52030" spans="7:7">
      <c r="G52030" s="14"/>
    </row>
    <row r="52031" spans="7:7">
      <c r="G52031" s="14"/>
    </row>
    <row r="52032" spans="7:7">
      <c r="G52032" s="14"/>
    </row>
    <row r="52033" spans="7:7">
      <c r="G52033" s="14"/>
    </row>
    <row r="52034" spans="7:7">
      <c r="G52034" s="14"/>
    </row>
    <row r="52035" spans="7:7">
      <c r="G52035" s="14"/>
    </row>
    <row r="52036" spans="7:7">
      <c r="G52036" s="14"/>
    </row>
    <row r="52037" spans="7:7">
      <c r="G52037" s="14"/>
    </row>
    <row r="52038" spans="7:7">
      <c r="G52038" s="14"/>
    </row>
    <row r="52039" spans="7:7">
      <c r="G52039" s="14"/>
    </row>
    <row r="52040" spans="7:7">
      <c r="G52040" s="14"/>
    </row>
    <row r="52041" spans="7:7">
      <c r="G52041" s="14"/>
    </row>
    <row r="52042" spans="7:7">
      <c r="G52042" s="14"/>
    </row>
    <row r="52043" spans="7:7">
      <c r="G52043" s="14"/>
    </row>
    <row r="52044" spans="7:7">
      <c r="G52044" s="14"/>
    </row>
    <row r="52045" spans="7:7">
      <c r="G52045" s="14"/>
    </row>
    <row r="52046" spans="7:7">
      <c r="G52046" s="14"/>
    </row>
    <row r="52047" spans="7:7">
      <c r="G52047" s="14"/>
    </row>
    <row r="52048" spans="7:7">
      <c r="G52048" s="14"/>
    </row>
    <row r="52049" spans="7:7">
      <c r="G52049" s="14"/>
    </row>
    <row r="52050" spans="7:7">
      <c r="G52050" s="14"/>
    </row>
    <row r="52051" spans="7:7">
      <c r="G52051" s="14"/>
    </row>
    <row r="52052" spans="7:7">
      <c r="G52052" s="14"/>
    </row>
    <row r="52053" spans="7:7">
      <c r="G52053" s="14"/>
    </row>
    <row r="52054" spans="7:7">
      <c r="G52054" s="14"/>
    </row>
    <row r="52055" spans="7:7">
      <c r="G52055" s="14"/>
    </row>
    <row r="52056" spans="7:7">
      <c r="G52056" s="14"/>
    </row>
    <row r="52057" spans="7:7">
      <c r="G52057" s="14"/>
    </row>
    <row r="52058" spans="7:7">
      <c r="G52058" s="14"/>
    </row>
    <row r="52059" spans="7:7">
      <c r="G52059" s="14"/>
    </row>
    <row r="52060" spans="7:7">
      <c r="G52060" s="14"/>
    </row>
    <row r="52061" spans="7:7">
      <c r="G52061" s="14"/>
    </row>
    <row r="52062" spans="7:7">
      <c r="G52062" s="14"/>
    </row>
    <row r="52063" spans="7:7">
      <c r="G52063" s="14"/>
    </row>
    <row r="52064" spans="7:7">
      <c r="G52064" s="14"/>
    </row>
    <row r="52065" spans="7:7">
      <c r="G52065" s="14"/>
    </row>
    <row r="52066" spans="7:7">
      <c r="G52066" s="14"/>
    </row>
    <row r="52067" spans="7:7">
      <c r="G52067" s="14"/>
    </row>
    <row r="52068" spans="7:7">
      <c r="G52068" s="14"/>
    </row>
    <row r="52069" spans="7:7">
      <c r="G52069" s="14"/>
    </row>
    <row r="52070" spans="7:7">
      <c r="G52070" s="14"/>
    </row>
    <row r="52071" spans="7:7">
      <c r="G52071" s="14"/>
    </row>
    <row r="52072" spans="7:7">
      <c r="G52072" s="14"/>
    </row>
    <row r="52073" spans="7:7">
      <c r="G52073" s="14"/>
    </row>
    <row r="52074" spans="7:7">
      <c r="G52074" s="14"/>
    </row>
    <row r="52075" spans="7:7">
      <c r="G52075" s="14"/>
    </row>
    <row r="52076" spans="7:7">
      <c r="G52076" s="14"/>
    </row>
    <row r="52077" spans="7:7">
      <c r="G52077" s="14"/>
    </row>
    <row r="52078" spans="7:7">
      <c r="G52078" s="14"/>
    </row>
    <row r="52079" spans="7:7">
      <c r="G52079" s="14"/>
    </row>
    <row r="52080" spans="7:7">
      <c r="G52080" s="14"/>
    </row>
    <row r="52081" spans="7:7">
      <c r="G52081" s="14"/>
    </row>
    <row r="52082" spans="7:7">
      <c r="G52082" s="14"/>
    </row>
    <row r="52083" spans="7:7">
      <c r="G52083" s="14"/>
    </row>
    <row r="52084" spans="7:7">
      <c r="G52084" s="14"/>
    </row>
    <row r="52085" spans="7:7">
      <c r="G52085" s="14"/>
    </row>
    <row r="52086" spans="7:7">
      <c r="G52086" s="14"/>
    </row>
    <row r="52087" spans="7:7">
      <c r="G52087" s="14"/>
    </row>
    <row r="52088" spans="7:7">
      <c r="G52088" s="14"/>
    </row>
    <row r="52089" spans="7:7">
      <c r="G52089" s="14"/>
    </row>
    <row r="52090" spans="7:7">
      <c r="G52090" s="14"/>
    </row>
    <row r="52091" spans="7:7">
      <c r="G52091" s="14"/>
    </row>
    <row r="52092" spans="7:7">
      <c r="G52092" s="14"/>
    </row>
    <row r="52093" spans="7:7">
      <c r="G52093" s="14"/>
    </row>
    <row r="52094" spans="7:7">
      <c r="G52094" s="14"/>
    </row>
    <row r="52095" spans="7:7">
      <c r="G52095" s="14"/>
    </row>
    <row r="52096" spans="7:7">
      <c r="G52096" s="14"/>
    </row>
    <row r="52097" spans="7:7">
      <c r="G52097" s="14"/>
    </row>
    <row r="52098" spans="7:7">
      <c r="G52098" s="14"/>
    </row>
    <row r="52099" spans="7:7">
      <c r="G52099" s="14"/>
    </row>
    <row r="52100" spans="7:7">
      <c r="G52100" s="14"/>
    </row>
    <row r="52101" spans="7:7">
      <c r="G52101" s="14"/>
    </row>
    <row r="52102" spans="7:7">
      <c r="G52102" s="14"/>
    </row>
    <row r="52103" spans="7:7">
      <c r="G52103" s="14"/>
    </row>
    <row r="52104" spans="7:7">
      <c r="G52104" s="14"/>
    </row>
    <row r="52105" spans="7:7">
      <c r="G52105" s="14"/>
    </row>
    <row r="52106" spans="7:7">
      <c r="G52106" s="14"/>
    </row>
    <row r="52107" spans="7:7">
      <c r="G52107" s="14"/>
    </row>
    <row r="52108" spans="7:7">
      <c r="G52108" s="14"/>
    </row>
    <row r="52109" spans="7:7">
      <c r="G52109" s="14"/>
    </row>
    <row r="52110" spans="7:7">
      <c r="G52110" s="14"/>
    </row>
    <row r="52111" spans="7:7">
      <c r="G52111" s="14"/>
    </row>
    <row r="52112" spans="7:7">
      <c r="G52112" s="14"/>
    </row>
    <row r="52113" spans="7:7">
      <c r="G52113" s="14"/>
    </row>
    <row r="52114" spans="7:7">
      <c r="G52114" s="14"/>
    </row>
    <row r="52115" spans="7:7">
      <c r="G52115" s="14"/>
    </row>
    <row r="52116" spans="7:7">
      <c r="G52116" s="14"/>
    </row>
    <row r="52117" spans="7:7">
      <c r="G52117" s="14"/>
    </row>
    <row r="52118" spans="7:7">
      <c r="G52118" s="14"/>
    </row>
    <row r="52119" spans="7:7">
      <c r="G52119" s="14"/>
    </row>
    <row r="52120" spans="7:7">
      <c r="G52120" s="14"/>
    </row>
    <row r="52121" spans="7:7">
      <c r="G52121" s="14"/>
    </row>
    <row r="52122" spans="7:7">
      <c r="G52122" s="14"/>
    </row>
    <row r="52123" spans="7:7">
      <c r="G52123" s="14"/>
    </row>
    <row r="52124" spans="7:7">
      <c r="G52124" s="14"/>
    </row>
    <row r="52125" spans="7:7">
      <c r="G52125" s="14"/>
    </row>
    <row r="52126" spans="7:7">
      <c r="G52126" s="14"/>
    </row>
    <row r="52127" spans="7:7">
      <c r="G52127" s="14"/>
    </row>
    <row r="52128" spans="7:7">
      <c r="G52128" s="14"/>
    </row>
    <row r="52129" spans="7:7">
      <c r="G52129" s="14"/>
    </row>
    <row r="52130" spans="7:7">
      <c r="G52130" s="14"/>
    </row>
    <row r="52131" spans="7:7">
      <c r="G52131" s="14"/>
    </row>
    <row r="52132" spans="7:7">
      <c r="G52132" s="14"/>
    </row>
    <row r="52133" spans="7:7">
      <c r="G52133" s="14"/>
    </row>
    <row r="52134" spans="7:7">
      <c r="G52134" s="14"/>
    </row>
    <row r="52135" spans="7:7">
      <c r="G52135" s="14"/>
    </row>
    <row r="52136" spans="7:7">
      <c r="G52136" s="14"/>
    </row>
    <row r="52137" spans="7:7">
      <c r="G52137" s="14"/>
    </row>
    <row r="52138" spans="7:7">
      <c r="G52138" s="14"/>
    </row>
    <row r="52139" spans="7:7">
      <c r="G52139" s="14"/>
    </row>
    <row r="52140" spans="7:7">
      <c r="G52140" s="14"/>
    </row>
    <row r="52141" spans="7:7">
      <c r="G52141" s="14"/>
    </row>
    <row r="52142" spans="7:7">
      <c r="G52142" s="14"/>
    </row>
    <row r="52143" spans="7:7">
      <c r="G52143" s="14"/>
    </row>
    <row r="52144" spans="7:7">
      <c r="G52144" s="14"/>
    </row>
    <row r="52145" spans="7:7">
      <c r="G52145" s="14"/>
    </row>
    <row r="52146" spans="7:7">
      <c r="G52146" s="14"/>
    </row>
    <row r="52147" spans="7:7">
      <c r="G52147" s="14"/>
    </row>
    <row r="52148" spans="7:7">
      <c r="G52148" s="14"/>
    </row>
    <row r="52149" spans="7:7">
      <c r="G52149" s="14"/>
    </row>
    <row r="52150" spans="7:7">
      <c r="G52150" s="14"/>
    </row>
    <row r="52151" spans="7:7">
      <c r="G52151" s="14"/>
    </row>
    <row r="52152" spans="7:7">
      <c r="G52152" s="14"/>
    </row>
    <row r="52153" spans="7:7">
      <c r="G52153" s="14"/>
    </row>
    <row r="52154" spans="7:7">
      <c r="G52154" s="14"/>
    </row>
    <row r="52155" spans="7:7">
      <c r="G52155" s="14"/>
    </row>
    <row r="52156" spans="7:7">
      <c r="G52156" s="14"/>
    </row>
    <row r="52157" spans="7:7">
      <c r="G52157" s="14"/>
    </row>
    <row r="52158" spans="7:7">
      <c r="G52158" s="14"/>
    </row>
    <row r="52159" spans="7:7">
      <c r="G52159" s="14"/>
    </row>
    <row r="52160" spans="7:7">
      <c r="G52160" s="14"/>
    </row>
    <row r="52161" spans="7:7">
      <c r="G52161" s="14"/>
    </row>
    <row r="52162" spans="7:7">
      <c r="G52162" s="14"/>
    </row>
    <row r="52163" spans="7:7">
      <c r="G52163" s="14"/>
    </row>
    <row r="52164" spans="7:7">
      <c r="G52164" s="14"/>
    </row>
    <row r="52165" spans="7:7">
      <c r="G52165" s="14"/>
    </row>
    <row r="52166" spans="7:7">
      <c r="G52166" s="14"/>
    </row>
    <row r="52167" spans="7:7">
      <c r="G52167" s="14"/>
    </row>
    <row r="52168" spans="7:7">
      <c r="G52168" s="14"/>
    </row>
    <row r="52169" spans="7:7">
      <c r="G52169" s="14"/>
    </row>
    <row r="52170" spans="7:7">
      <c r="G52170" s="14"/>
    </row>
    <row r="52171" spans="7:7">
      <c r="G52171" s="14"/>
    </row>
    <row r="52172" spans="7:7">
      <c r="G52172" s="14"/>
    </row>
    <row r="52173" spans="7:7">
      <c r="G52173" s="14"/>
    </row>
    <row r="52174" spans="7:7">
      <c r="G52174" s="14"/>
    </row>
    <row r="52175" spans="7:7">
      <c r="G52175" s="14"/>
    </row>
    <row r="52176" spans="7:7">
      <c r="G52176" s="14"/>
    </row>
    <row r="52177" spans="7:7">
      <c r="G52177" s="14"/>
    </row>
    <row r="52178" spans="7:7">
      <c r="G52178" s="14"/>
    </row>
    <row r="52179" spans="7:7">
      <c r="G52179" s="14"/>
    </row>
    <row r="52180" spans="7:7">
      <c r="G52180" s="14"/>
    </row>
    <row r="52181" spans="7:7">
      <c r="G52181" s="14"/>
    </row>
    <row r="52182" spans="7:7">
      <c r="G52182" s="14"/>
    </row>
    <row r="52183" spans="7:7">
      <c r="G52183" s="14"/>
    </row>
    <row r="52184" spans="7:7">
      <c r="G52184" s="14"/>
    </row>
    <row r="52185" spans="7:7">
      <c r="G52185" s="14"/>
    </row>
    <row r="52186" spans="7:7">
      <c r="G52186" s="14"/>
    </row>
    <row r="52187" spans="7:7">
      <c r="G52187" s="14"/>
    </row>
    <row r="52188" spans="7:7">
      <c r="G52188" s="14"/>
    </row>
    <row r="52189" spans="7:7">
      <c r="G52189" s="14"/>
    </row>
    <row r="52190" spans="7:7">
      <c r="G52190" s="14"/>
    </row>
    <row r="52191" spans="7:7">
      <c r="G52191" s="14"/>
    </row>
    <row r="52192" spans="7:7">
      <c r="G52192" s="14"/>
    </row>
    <row r="52193" spans="7:7">
      <c r="G52193" s="14"/>
    </row>
    <row r="52194" spans="7:7">
      <c r="G52194" s="14"/>
    </row>
    <row r="52195" spans="7:7">
      <c r="G52195" s="14"/>
    </row>
    <row r="52196" spans="7:7">
      <c r="G52196" s="14"/>
    </row>
    <row r="52197" spans="7:7">
      <c r="G52197" s="14"/>
    </row>
    <row r="52198" spans="7:7">
      <c r="G52198" s="14"/>
    </row>
    <row r="52199" spans="7:7">
      <c r="G52199" s="14"/>
    </row>
    <row r="52200" spans="7:7">
      <c r="G52200" s="14"/>
    </row>
    <row r="52201" spans="7:7">
      <c r="G52201" s="14"/>
    </row>
    <row r="52202" spans="7:7">
      <c r="G52202" s="14"/>
    </row>
    <row r="52203" spans="7:7">
      <c r="G52203" s="14"/>
    </row>
    <row r="52204" spans="7:7">
      <c r="G52204" s="14"/>
    </row>
    <row r="52205" spans="7:7">
      <c r="G52205" s="14"/>
    </row>
    <row r="52206" spans="7:7">
      <c r="G52206" s="14"/>
    </row>
    <row r="52207" spans="7:7">
      <c r="G52207" s="14"/>
    </row>
    <row r="52208" spans="7:7">
      <c r="G52208" s="14"/>
    </row>
    <row r="52209" spans="7:7">
      <c r="G52209" s="14"/>
    </row>
    <row r="52210" spans="7:7">
      <c r="G52210" s="14"/>
    </row>
    <row r="52211" spans="7:7">
      <c r="G52211" s="14"/>
    </row>
    <row r="52212" spans="7:7">
      <c r="G52212" s="14"/>
    </row>
    <row r="52213" spans="7:7">
      <c r="G52213" s="14"/>
    </row>
    <row r="52214" spans="7:7">
      <c r="G52214" s="14"/>
    </row>
    <row r="52215" spans="7:7">
      <c r="G52215" s="14"/>
    </row>
    <row r="52216" spans="7:7">
      <c r="G52216" s="14"/>
    </row>
    <row r="52217" spans="7:7">
      <c r="G52217" s="14"/>
    </row>
    <row r="52218" spans="7:7">
      <c r="G52218" s="14"/>
    </row>
    <row r="52219" spans="7:7">
      <c r="G52219" s="14"/>
    </row>
    <row r="52220" spans="7:7">
      <c r="G52220" s="14"/>
    </row>
    <row r="52221" spans="7:7">
      <c r="G52221" s="14"/>
    </row>
    <row r="52222" spans="7:7">
      <c r="G52222" s="14"/>
    </row>
    <row r="52223" spans="7:7">
      <c r="G52223" s="14"/>
    </row>
    <row r="52224" spans="7:7">
      <c r="G52224" s="14"/>
    </row>
    <row r="52225" spans="7:7">
      <c r="G52225" s="14"/>
    </row>
    <row r="52226" spans="7:7">
      <c r="G52226" s="14"/>
    </row>
    <row r="52227" spans="7:7">
      <c r="G52227" s="14"/>
    </row>
    <row r="52228" spans="7:7">
      <c r="G52228" s="14"/>
    </row>
    <row r="52229" spans="7:7">
      <c r="G52229" s="14"/>
    </row>
    <row r="52230" spans="7:7">
      <c r="G52230" s="14"/>
    </row>
    <row r="52231" spans="7:7">
      <c r="G52231" s="14"/>
    </row>
    <row r="52232" spans="7:7">
      <c r="G52232" s="14"/>
    </row>
    <row r="52233" spans="7:7">
      <c r="G52233" s="14"/>
    </row>
    <row r="52234" spans="7:7">
      <c r="G52234" s="14"/>
    </row>
    <row r="52235" spans="7:7">
      <c r="G52235" s="14"/>
    </row>
    <row r="52236" spans="7:7">
      <c r="G52236" s="14"/>
    </row>
    <row r="52237" spans="7:7">
      <c r="G52237" s="14"/>
    </row>
    <row r="52238" spans="7:7">
      <c r="G52238" s="14"/>
    </row>
    <row r="52239" spans="7:7">
      <c r="G52239" s="14"/>
    </row>
    <row r="52240" spans="7:7">
      <c r="G52240" s="14"/>
    </row>
    <row r="52241" spans="7:7">
      <c r="G52241" s="14"/>
    </row>
    <row r="52242" spans="7:7">
      <c r="G52242" s="14"/>
    </row>
    <row r="52243" spans="7:7">
      <c r="G52243" s="14"/>
    </row>
    <row r="52244" spans="7:7">
      <c r="G52244" s="14"/>
    </row>
    <row r="52245" spans="7:7">
      <c r="G52245" s="14"/>
    </row>
    <row r="52246" spans="7:7">
      <c r="G52246" s="14"/>
    </row>
    <row r="52247" spans="7:7">
      <c r="G52247" s="14"/>
    </row>
    <row r="52248" spans="7:7">
      <c r="G52248" s="14"/>
    </row>
    <row r="52249" spans="7:7">
      <c r="G52249" s="14"/>
    </row>
    <row r="52250" spans="7:7">
      <c r="G52250" s="14"/>
    </row>
    <row r="52251" spans="7:7">
      <c r="G52251" s="14"/>
    </row>
    <row r="52252" spans="7:7">
      <c r="G52252" s="14"/>
    </row>
    <row r="52253" spans="7:7">
      <c r="G52253" s="14"/>
    </row>
    <row r="52254" spans="7:7">
      <c r="G52254" s="14"/>
    </row>
    <row r="52255" spans="7:7">
      <c r="G52255" s="14"/>
    </row>
    <row r="52256" spans="7:7">
      <c r="G52256" s="14"/>
    </row>
    <row r="52257" spans="7:7">
      <c r="G52257" s="14"/>
    </row>
    <row r="52258" spans="7:7">
      <c r="G52258" s="14"/>
    </row>
    <row r="52259" spans="7:7">
      <c r="G52259" s="14"/>
    </row>
    <row r="52260" spans="7:7">
      <c r="G52260" s="14"/>
    </row>
    <row r="52261" spans="7:7">
      <c r="G52261" s="14"/>
    </row>
    <row r="52262" spans="7:7">
      <c r="G52262" s="14"/>
    </row>
    <row r="52263" spans="7:7">
      <c r="G52263" s="14"/>
    </row>
    <row r="52264" spans="7:7">
      <c r="G52264" s="14"/>
    </row>
    <row r="52265" spans="7:7">
      <c r="G52265" s="14"/>
    </row>
    <row r="52266" spans="7:7">
      <c r="G52266" s="14"/>
    </row>
    <row r="52267" spans="7:7">
      <c r="G52267" s="14"/>
    </row>
    <row r="52268" spans="7:7">
      <c r="G52268" s="14"/>
    </row>
    <row r="52269" spans="7:7">
      <c r="G52269" s="14"/>
    </row>
    <row r="52270" spans="7:7">
      <c r="G52270" s="14"/>
    </row>
    <row r="52271" spans="7:7">
      <c r="G52271" s="14"/>
    </row>
    <row r="52272" spans="7:7">
      <c r="G52272" s="14"/>
    </row>
    <row r="52273" spans="7:7">
      <c r="G52273" s="14"/>
    </row>
    <row r="52274" spans="7:7">
      <c r="G52274" s="14"/>
    </row>
    <row r="52275" spans="7:7">
      <c r="G52275" s="14"/>
    </row>
    <row r="52276" spans="7:7">
      <c r="G52276" s="14"/>
    </row>
    <row r="52277" spans="7:7">
      <c r="G52277" s="14"/>
    </row>
    <row r="52278" spans="7:7">
      <c r="G52278" s="14"/>
    </row>
    <row r="52279" spans="7:7">
      <c r="G52279" s="14"/>
    </row>
    <row r="52280" spans="7:7">
      <c r="G52280" s="14"/>
    </row>
    <row r="52281" spans="7:7">
      <c r="G52281" s="14"/>
    </row>
    <row r="52282" spans="7:7">
      <c r="G52282" s="14"/>
    </row>
    <row r="52283" spans="7:7">
      <c r="G52283" s="14"/>
    </row>
    <row r="52284" spans="7:7">
      <c r="G52284" s="14"/>
    </row>
    <row r="52285" spans="7:7">
      <c r="G52285" s="14"/>
    </row>
    <row r="52286" spans="7:7">
      <c r="G52286" s="14"/>
    </row>
    <row r="52287" spans="7:7">
      <c r="G52287" s="14"/>
    </row>
    <row r="52288" spans="7:7">
      <c r="G52288" s="14"/>
    </row>
    <row r="52289" spans="7:7">
      <c r="G52289" s="14"/>
    </row>
    <row r="52290" spans="7:7">
      <c r="G52290" s="14"/>
    </row>
    <row r="52291" spans="7:7">
      <c r="G52291" s="14"/>
    </row>
    <row r="52292" spans="7:7">
      <c r="G52292" s="14"/>
    </row>
    <row r="52293" spans="7:7">
      <c r="G52293" s="14"/>
    </row>
    <row r="52294" spans="7:7">
      <c r="G52294" s="14"/>
    </row>
    <row r="52295" spans="7:7">
      <c r="G52295" s="14"/>
    </row>
    <row r="52296" spans="7:7">
      <c r="G52296" s="14"/>
    </row>
    <row r="52297" spans="7:7">
      <c r="G52297" s="14"/>
    </row>
    <row r="52298" spans="7:7">
      <c r="G52298" s="14"/>
    </row>
    <row r="52299" spans="7:7">
      <c r="G52299" s="14"/>
    </row>
    <row r="52300" spans="7:7">
      <c r="G52300" s="14"/>
    </row>
    <row r="52301" spans="7:7">
      <c r="G52301" s="14"/>
    </row>
    <row r="52302" spans="7:7">
      <c r="G52302" s="14"/>
    </row>
    <row r="52303" spans="7:7">
      <c r="G52303" s="14"/>
    </row>
    <row r="52304" spans="7:7">
      <c r="G52304" s="14"/>
    </row>
    <row r="52305" spans="7:7">
      <c r="G52305" s="14"/>
    </row>
    <row r="52306" spans="7:7">
      <c r="G52306" s="14"/>
    </row>
    <row r="52307" spans="7:7">
      <c r="G52307" s="14"/>
    </row>
    <row r="52308" spans="7:7">
      <c r="G52308" s="14"/>
    </row>
    <row r="52309" spans="7:7">
      <c r="G52309" s="14"/>
    </row>
    <row r="52310" spans="7:7">
      <c r="G52310" s="14"/>
    </row>
    <row r="52311" spans="7:7">
      <c r="G52311" s="14"/>
    </row>
    <row r="52312" spans="7:7">
      <c r="G52312" s="14"/>
    </row>
    <row r="52313" spans="7:7">
      <c r="G52313" s="14"/>
    </row>
    <row r="52314" spans="7:7">
      <c r="G52314" s="14"/>
    </row>
    <row r="52315" spans="7:7">
      <c r="G52315" s="14"/>
    </row>
    <row r="52316" spans="7:7">
      <c r="G52316" s="14"/>
    </row>
    <row r="52317" spans="7:7">
      <c r="G52317" s="14"/>
    </row>
    <row r="52318" spans="7:7">
      <c r="G52318" s="14"/>
    </row>
    <row r="52319" spans="7:7">
      <c r="G52319" s="14"/>
    </row>
    <row r="52320" spans="7:7">
      <c r="G52320" s="14"/>
    </row>
    <row r="52321" spans="7:7">
      <c r="G52321" s="14"/>
    </row>
    <row r="52322" spans="7:7">
      <c r="G52322" s="14"/>
    </row>
    <row r="52323" spans="7:7">
      <c r="G52323" s="14"/>
    </row>
    <row r="52324" spans="7:7">
      <c r="G52324" s="14"/>
    </row>
    <row r="52325" spans="7:7">
      <c r="G52325" s="14"/>
    </row>
    <row r="52326" spans="7:7">
      <c r="G52326" s="14"/>
    </row>
    <row r="52327" spans="7:7">
      <c r="G52327" s="14"/>
    </row>
    <row r="52328" spans="7:7">
      <c r="G52328" s="14"/>
    </row>
    <row r="52329" spans="7:7">
      <c r="G52329" s="14"/>
    </row>
    <row r="52330" spans="7:7">
      <c r="G52330" s="14"/>
    </row>
    <row r="52331" spans="7:7">
      <c r="G52331" s="14"/>
    </row>
    <row r="52332" spans="7:7">
      <c r="G52332" s="14"/>
    </row>
    <row r="52333" spans="7:7">
      <c r="G52333" s="14"/>
    </row>
    <row r="52334" spans="7:7">
      <c r="G52334" s="14"/>
    </row>
    <row r="52335" spans="7:7">
      <c r="G52335" s="14"/>
    </row>
    <row r="52336" spans="7:7">
      <c r="G52336" s="14"/>
    </row>
    <row r="52337" spans="7:7">
      <c r="G52337" s="14"/>
    </row>
    <row r="52338" spans="7:7">
      <c r="G52338" s="14"/>
    </row>
    <row r="52339" spans="7:7">
      <c r="G52339" s="14"/>
    </row>
    <row r="52340" spans="7:7">
      <c r="G52340" s="14"/>
    </row>
    <row r="52341" spans="7:7">
      <c r="G52341" s="14"/>
    </row>
    <row r="52342" spans="7:7">
      <c r="G52342" s="14"/>
    </row>
    <row r="52343" spans="7:7">
      <c r="G52343" s="14"/>
    </row>
    <row r="52344" spans="7:7">
      <c r="G52344" s="14"/>
    </row>
    <row r="52345" spans="7:7">
      <c r="G52345" s="14"/>
    </row>
    <row r="52346" spans="7:7">
      <c r="G52346" s="14"/>
    </row>
    <row r="52347" spans="7:7">
      <c r="G52347" s="14"/>
    </row>
    <row r="52348" spans="7:7">
      <c r="G52348" s="14"/>
    </row>
    <row r="52349" spans="7:7">
      <c r="G52349" s="14"/>
    </row>
    <row r="52350" spans="7:7">
      <c r="G52350" s="14"/>
    </row>
    <row r="52351" spans="7:7">
      <c r="G52351" s="14"/>
    </row>
    <row r="52352" spans="7:7">
      <c r="G52352" s="14"/>
    </row>
    <row r="52353" spans="7:7">
      <c r="G52353" s="14"/>
    </row>
    <row r="52354" spans="7:7">
      <c r="G52354" s="14"/>
    </row>
    <row r="52355" spans="7:7">
      <c r="G52355" s="14"/>
    </row>
    <row r="52356" spans="7:7">
      <c r="G52356" s="14"/>
    </row>
    <row r="52357" spans="7:7">
      <c r="G52357" s="14"/>
    </row>
    <row r="52358" spans="7:7">
      <c r="G52358" s="14"/>
    </row>
    <row r="52359" spans="7:7">
      <c r="G52359" s="14"/>
    </row>
    <row r="52360" spans="7:7">
      <c r="G52360" s="14"/>
    </row>
    <row r="52361" spans="7:7">
      <c r="G52361" s="14"/>
    </row>
    <row r="52362" spans="7:7">
      <c r="G52362" s="14"/>
    </row>
    <row r="52363" spans="7:7">
      <c r="G52363" s="14"/>
    </row>
    <row r="52364" spans="7:7">
      <c r="G52364" s="14"/>
    </row>
    <row r="52365" spans="7:7">
      <c r="G52365" s="14"/>
    </row>
    <row r="52366" spans="7:7">
      <c r="G52366" s="14"/>
    </row>
    <row r="52367" spans="7:7">
      <c r="G52367" s="14"/>
    </row>
    <row r="52368" spans="7:7">
      <c r="G52368" s="14"/>
    </row>
    <row r="52369" spans="7:7">
      <c r="G52369" s="14"/>
    </row>
    <row r="52370" spans="7:7">
      <c r="G52370" s="14"/>
    </row>
    <row r="52371" spans="7:7">
      <c r="G52371" s="14"/>
    </row>
    <row r="52372" spans="7:7">
      <c r="G52372" s="14"/>
    </row>
    <row r="52373" spans="7:7">
      <c r="G52373" s="14"/>
    </row>
    <row r="52374" spans="7:7">
      <c r="G52374" s="14"/>
    </row>
    <row r="52375" spans="7:7">
      <c r="G52375" s="14"/>
    </row>
    <row r="52376" spans="7:7">
      <c r="G52376" s="14"/>
    </row>
    <row r="52377" spans="7:7">
      <c r="G52377" s="14"/>
    </row>
    <row r="52378" spans="7:7">
      <c r="G52378" s="14"/>
    </row>
    <row r="52379" spans="7:7">
      <c r="G52379" s="14"/>
    </row>
    <row r="52380" spans="7:7">
      <c r="G52380" s="14"/>
    </row>
    <row r="52381" spans="7:7">
      <c r="G52381" s="14"/>
    </row>
    <row r="52382" spans="7:7">
      <c r="G52382" s="14"/>
    </row>
    <row r="52383" spans="7:7">
      <c r="G52383" s="14"/>
    </row>
    <row r="52384" spans="7:7">
      <c r="G52384" s="14"/>
    </row>
    <row r="52385" spans="7:7">
      <c r="G52385" s="14"/>
    </row>
    <row r="52386" spans="7:7">
      <c r="G52386" s="14"/>
    </row>
    <row r="52387" spans="7:7">
      <c r="G52387" s="14"/>
    </row>
    <row r="52388" spans="7:7">
      <c r="G52388" s="14"/>
    </row>
    <row r="52389" spans="7:7">
      <c r="G52389" s="14"/>
    </row>
    <row r="52390" spans="7:7">
      <c r="G52390" s="14"/>
    </row>
    <row r="52391" spans="7:7">
      <c r="G52391" s="14"/>
    </row>
    <row r="52392" spans="7:7">
      <c r="G52392" s="14"/>
    </row>
    <row r="52393" spans="7:7">
      <c r="G52393" s="14"/>
    </row>
    <row r="52394" spans="7:7">
      <c r="G52394" s="14"/>
    </row>
    <row r="52395" spans="7:7">
      <c r="G52395" s="14"/>
    </row>
    <row r="52396" spans="7:7">
      <c r="G52396" s="14"/>
    </row>
    <row r="52397" spans="7:7">
      <c r="G52397" s="14"/>
    </row>
    <row r="52398" spans="7:7">
      <c r="G52398" s="14"/>
    </row>
    <row r="52399" spans="7:7">
      <c r="G52399" s="14"/>
    </row>
    <row r="52400" spans="7:7">
      <c r="G52400" s="14"/>
    </row>
    <row r="52401" spans="7:7">
      <c r="G52401" s="14"/>
    </row>
    <row r="52402" spans="7:7">
      <c r="G52402" s="14"/>
    </row>
    <row r="52403" spans="7:7">
      <c r="G52403" s="14"/>
    </row>
    <row r="52404" spans="7:7">
      <c r="G52404" s="14"/>
    </row>
    <row r="52405" spans="7:7">
      <c r="G52405" s="14"/>
    </row>
    <row r="52406" spans="7:7">
      <c r="G52406" s="14"/>
    </row>
    <row r="52407" spans="7:7">
      <c r="G52407" s="14"/>
    </row>
    <row r="52408" spans="7:7">
      <c r="G52408" s="14"/>
    </row>
    <row r="52409" spans="7:7">
      <c r="G52409" s="14"/>
    </row>
    <row r="52410" spans="7:7">
      <c r="G52410" s="14"/>
    </row>
    <row r="52411" spans="7:7">
      <c r="G52411" s="14"/>
    </row>
    <row r="52412" spans="7:7">
      <c r="G52412" s="14"/>
    </row>
    <row r="52413" spans="7:7">
      <c r="G52413" s="14"/>
    </row>
    <row r="52414" spans="7:7">
      <c r="G52414" s="14"/>
    </row>
    <row r="52415" spans="7:7">
      <c r="G52415" s="14"/>
    </row>
    <row r="52416" spans="7:7">
      <c r="G52416" s="14"/>
    </row>
    <row r="52417" spans="7:7">
      <c r="G52417" s="14"/>
    </row>
    <row r="52418" spans="7:7">
      <c r="G52418" s="14"/>
    </row>
    <row r="52419" spans="7:7">
      <c r="G52419" s="14"/>
    </row>
    <row r="52420" spans="7:7">
      <c r="G52420" s="14"/>
    </row>
    <row r="52421" spans="7:7">
      <c r="G52421" s="14"/>
    </row>
    <row r="52422" spans="7:7">
      <c r="G52422" s="14"/>
    </row>
    <row r="52423" spans="7:7">
      <c r="G52423" s="14"/>
    </row>
    <row r="52424" spans="7:7">
      <c r="G52424" s="14"/>
    </row>
    <row r="52425" spans="7:7">
      <c r="G52425" s="14"/>
    </row>
    <row r="52426" spans="7:7">
      <c r="G52426" s="14"/>
    </row>
    <row r="52427" spans="7:7">
      <c r="G52427" s="14"/>
    </row>
    <row r="52428" spans="7:7">
      <c r="G52428" s="14"/>
    </row>
    <row r="52429" spans="7:7">
      <c r="G52429" s="14"/>
    </row>
    <row r="52430" spans="7:7">
      <c r="G52430" s="14"/>
    </row>
    <row r="52431" spans="7:7">
      <c r="G52431" s="14"/>
    </row>
    <row r="52432" spans="7:7">
      <c r="G52432" s="14"/>
    </row>
    <row r="52433" spans="7:7">
      <c r="G52433" s="14"/>
    </row>
    <row r="52434" spans="7:7">
      <c r="G52434" s="14"/>
    </row>
    <row r="52435" spans="7:7">
      <c r="G52435" s="14"/>
    </row>
    <row r="52436" spans="7:7">
      <c r="G52436" s="14"/>
    </row>
    <row r="52437" spans="7:7">
      <c r="G52437" s="14"/>
    </row>
    <row r="52438" spans="7:7">
      <c r="G52438" s="14"/>
    </row>
    <row r="52439" spans="7:7">
      <c r="G52439" s="14"/>
    </row>
    <row r="52440" spans="7:7">
      <c r="G52440" s="14"/>
    </row>
    <row r="52441" spans="7:7">
      <c r="G52441" s="14"/>
    </row>
    <row r="52442" spans="7:7">
      <c r="G52442" s="14"/>
    </row>
    <row r="52443" spans="7:7">
      <c r="G52443" s="14"/>
    </row>
    <row r="52444" spans="7:7">
      <c r="G52444" s="14"/>
    </row>
    <row r="52445" spans="7:7">
      <c r="G52445" s="14"/>
    </row>
    <row r="52446" spans="7:7">
      <c r="G52446" s="14"/>
    </row>
    <row r="52447" spans="7:7">
      <c r="G52447" s="14"/>
    </row>
    <row r="52448" spans="7:7">
      <c r="G52448" s="14"/>
    </row>
    <row r="52449" spans="7:7">
      <c r="G52449" s="14"/>
    </row>
    <row r="52450" spans="7:7">
      <c r="G52450" s="14"/>
    </row>
    <row r="52451" spans="7:7">
      <c r="G52451" s="14"/>
    </row>
    <row r="52452" spans="7:7">
      <c r="G52452" s="14"/>
    </row>
    <row r="52453" spans="7:7">
      <c r="G52453" s="14"/>
    </row>
    <row r="52454" spans="7:7">
      <c r="G52454" s="14"/>
    </row>
    <row r="52455" spans="7:7">
      <c r="G52455" s="14"/>
    </row>
    <row r="52456" spans="7:7">
      <c r="G52456" s="14"/>
    </row>
    <row r="52457" spans="7:7">
      <c r="G52457" s="14"/>
    </row>
    <row r="52458" spans="7:7">
      <c r="G52458" s="14"/>
    </row>
    <row r="52459" spans="7:7">
      <c r="G52459" s="14"/>
    </row>
    <row r="52460" spans="7:7">
      <c r="G52460" s="14"/>
    </row>
    <row r="52461" spans="7:7">
      <c r="G52461" s="14"/>
    </row>
    <row r="52462" spans="7:7">
      <c r="G52462" s="14"/>
    </row>
    <row r="52463" spans="7:7">
      <c r="G52463" s="14"/>
    </row>
    <row r="52464" spans="7:7">
      <c r="G52464" s="14"/>
    </row>
    <row r="52465" spans="7:7">
      <c r="G52465" s="14"/>
    </row>
    <row r="52466" spans="7:7">
      <c r="G52466" s="14"/>
    </row>
    <row r="52467" spans="7:7">
      <c r="G52467" s="14"/>
    </row>
    <row r="52468" spans="7:7">
      <c r="G52468" s="14"/>
    </row>
    <row r="52469" spans="7:7">
      <c r="G52469" s="14"/>
    </row>
    <row r="52470" spans="7:7">
      <c r="G52470" s="14"/>
    </row>
    <row r="52471" spans="7:7">
      <c r="G52471" s="14"/>
    </row>
    <row r="52472" spans="7:7">
      <c r="G52472" s="14"/>
    </row>
    <row r="52473" spans="7:7">
      <c r="G52473" s="14"/>
    </row>
    <row r="52474" spans="7:7">
      <c r="G52474" s="14"/>
    </row>
    <row r="52475" spans="7:7">
      <c r="G52475" s="14"/>
    </row>
    <row r="52476" spans="7:7">
      <c r="G52476" s="14"/>
    </row>
    <row r="52477" spans="7:7">
      <c r="G52477" s="14"/>
    </row>
    <row r="52478" spans="7:7">
      <c r="G52478" s="14"/>
    </row>
    <row r="52479" spans="7:7">
      <c r="G52479" s="14"/>
    </row>
    <row r="52480" spans="7:7">
      <c r="G52480" s="14"/>
    </row>
    <row r="52481" spans="7:7">
      <c r="G52481" s="14"/>
    </row>
    <row r="52482" spans="7:7">
      <c r="G52482" s="14"/>
    </row>
    <row r="52483" spans="7:7">
      <c r="G52483" s="14"/>
    </row>
    <row r="52484" spans="7:7">
      <c r="G52484" s="14"/>
    </row>
    <row r="52485" spans="7:7">
      <c r="G52485" s="14"/>
    </row>
    <row r="52486" spans="7:7">
      <c r="G52486" s="14"/>
    </row>
    <row r="52487" spans="7:7">
      <c r="G52487" s="14"/>
    </row>
    <row r="52488" spans="7:7">
      <c r="G52488" s="14"/>
    </row>
    <row r="52489" spans="7:7">
      <c r="G52489" s="14"/>
    </row>
    <row r="52490" spans="7:7">
      <c r="G52490" s="14"/>
    </row>
    <row r="52491" spans="7:7">
      <c r="G52491" s="14"/>
    </row>
    <row r="52492" spans="7:7">
      <c r="G52492" s="14"/>
    </row>
    <row r="52493" spans="7:7">
      <c r="G52493" s="14"/>
    </row>
    <row r="52494" spans="7:7">
      <c r="G52494" s="14"/>
    </row>
    <row r="52495" spans="7:7">
      <c r="G52495" s="14"/>
    </row>
    <row r="52496" spans="7:7">
      <c r="G52496" s="14"/>
    </row>
    <row r="52497" spans="7:7">
      <c r="G52497" s="14"/>
    </row>
    <row r="52498" spans="7:7">
      <c r="G52498" s="14"/>
    </row>
    <row r="52499" spans="7:7">
      <c r="G52499" s="14"/>
    </row>
    <row r="52500" spans="7:7">
      <c r="G52500" s="14"/>
    </row>
    <row r="52501" spans="7:7">
      <c r="G52501" s="14"/>
    </row>
    <row r="52502" spans="7:7">
      <c r="G52502" s="14"/>
    </row>
    <row r="52503" spans="7:7">
      <c r="G52503" s="14"/>
    </row>
    <row r="52504" spans="7:7">
      <c r="G52504" s="14"/>
    </row>
    <row r="52505" spans="7:7">
      <c r="G52505" s="14"/>
    </row>
    <row r="52506" spans="7:7">
      <c r="G52506" s="14"/>
    </row>
    <row r="52507" spans="7:7">
      <c r="G52507" s="14"/>
    </row>
    <row r="52508" spans="7:7">
      <c r="G52508" s="14"/>
    </row>
    <row r="52509" spans="7:7">
      <c r="G52509" s="14"/>
    </row>
    <row r="52510" spans="7:7">
      <c r="G52510" s="14"/>
    </row>
    <row r="52511" spans="7:7">
      <c r="G52511" s="14"/>
    </row>
    <row r="52512" spans="7:7">
      <c r="G52512" s="14"/>
    </row>
    <row r="52513" spans="7:7">
      <c r="G52513" s="14"/>
    </row>
    <row r="52514" spans="7:7">
      <c r="G52514" s="14"/>
    </row>
    <row r="52515" spans="7:7">
      <c r="G52515" s="14"/>
    </row>
    <row r="52516" spans="7:7">
      <c r="G52516" s="14"/>
    </row>
    <row r="52517" spans="7:7">
      <c r="G52517" s="14"/>
    </row>
    <row r="52518" spans="7:7">
      <c r="G52518" s="14"/>
    </row>
    <row r="52519" spans="7:7">
      <c r="G52519" s="14"/>
    </row>
    <row r="52520" spans="7:7">
      <c r="G52520" s="14"/>
    </row>
    <row r="52521" spans="7:7">
      <c r="G52521" s="14"/>
    </row>
    <row r="52522" spans="7:7">
      <c r="G52522" s="14"/>
    </row>
    <row r="52523" spans="7:7">
      <c r="G52523" s="14"/>
    </row>
    <row r="52524" spans="7:7">
      <c r="G52524" s="14"/>
    </row>
    <row r="52525" spans="7:7">
      <c r="G52525" s="14"/>
    </row>
    <row r="52526" spans="7:7">
      <c r="G52526" s="14"/>
    </row>
    <row r="52527" spans="7:7">
      <c r="G52527" s="14"/>
    </row>
    <row r="52528" spans="7:7">
      <c r="G52528" s="14"/>
    </row>
    <row r="52529" spans="7:7">
      <c r="G52529" s="14"/>
    </row>
    <row r="52530" spans="7:7">
      <c r="G52530" s="14"/>
    </row>
    <row r="52531" spans="7:7">
      <c r="G52531" s="14"/>
    </row>
    <row r="52532" spans="7:7">
      <c r="G52532" s="14"/>
    </row>
    <row r="52533" spans="7:7">
      <c r="G52533" s="14"/>
    </row>
    <row r="52534" spans="7:7">
      <c r="G52534" s="14"/>
    </row>
    <row r="52535" spans="7:7">
      <c r="G52535" s="14"/>
    </row>
    <row r="52536" spans="7:7">
      <c r="G52536" s="14"/>
    </row>
    <row r="52537" spans="7:7">
      <c r="G52537" s="14"/>
    </row>
    <row r="52538" spans="7:7">
      <c r="G52538" s="14"/>
    </row>
    <row r="52539" spans="7:7">
      <c r="G52539" s="14"/>
    </row>
    <row r="52540" spans="7:7">
      <c r="G52540" s="14"/>
    </row>
    <row r="52541" spans="7:7">
      <c r="G52541" s="14"/>
    </row>
    <row r="52542" spans="7:7">
      <c r="G52542" s="14"/>
    </row>
    <row r="52543" spans="7:7">
      <c r="G52543" s="14"/>
    </row>
    <row r="52544" spans="7:7">
      <c r="G52544" s="14"/>
    </row>
    <row r="52545" spans="7:7">
      <c r="G52545" s="14"/>
    </row>
    <row r="52546" spans="7:7">
      <c r="G52546" s="14"/>
    </row>
    <row r="52547" spans="7:7">
      <c r="G52547" s="14"/>
    </row>
    <row r="52548" spans="7:7">
      <c r="G52548" s="14"/>
    </row>
    <row r="52549" spans="7:7">
      <c r="G52549" s="14"/>
    </row>
    <row r="52550" spans="7:7">
      <c r="G52550" s="14"/>
    </row>
    <row r="52551" spans="7:7">
      <c r="G52551" s="14"/>
    </row>
    <row r="52552" spans="7:7">
      <c r="G52552" s="14"/>
    </row>
    <row r="52553" spans="7:7">
      <c r="G52553" s="14"/>
    </row>
    <row r="52554" spans="7:7">
      <c r="G52554" s="14"/>
    </row>
    <row r="52555" spans="7:7">
      <c r="G52555" s="14"/>
    </row>
    <row r="52556" spans="7:7">
      <c r="G52556" s="14"/>
    </row>
    <row r="52557" spans="7:7">
      <c r="G52557" s="14"/>
    </row>
    <row r="52558" spans="7:7">
      <c r="G52558" s="14"/>
    </row>
    <row r="52559" spans="7:7">
      <c r="G52559" s="14"/>
    </row>
    <row r="52560" spans="7:7">
      <c r="G52560" s="14"/>
    </row>
    <row r="52561" spans="7:7">
      <c r="G52561" s="14"/>
    </row>
    <row r="52562" spans="7:7">
      <c r="G52562" s="14"/>
    </row>
    <row r="52563" spans="7:7">
      <c r="G52563" s="14"/>
    </row>
    <row r="52564" spans="7:7">
      <c r="G52564" s="14"/>
    </row>
    <row r="52565" spans="7:7">
      <c r="G52565" s="14"/>
    </row>
    <row r="52566" spans="7:7">
      <c r="G52566" s="14"/>
    </row>
    <row r="52567" spans="7:7">
      <c r="G52567" s="14"/>
    </row>
    <row r="52568" spans="7:7">
      <c r="G52568" s="14"/>
    </row>
    <row r="52569" spans="7:7">
      <c r="G52569" s="14"/>
    </row>
    <row r="52570" spans="7:7">
      <c r="G52570" s="14"/>
    </row>
    <row r="52571" spans="7:7">
      <c r="G52571" s="14"/>
    </row>
    <row r="52572" spans="7:7">
      <c r="G52572" s="14"/>
    </row>
    <row r="52573" spans="7:7">
      <c r="G52573" s="14"/>
    </row>
    <row r="52574" spans="7:7">
      <c r="G52574" s="14"/>
    </row>
    <row r="52575" spans="7:7">
      <c r="G52575" s="14"/>
    </row>
    <row r="52576" spans="7:7">
      <c r="G52576" s="14"/>
    </row>
    <row r="52577" spans="7:7">
      <c r="G52577" s="14"/>
    </row>
    <row r="52578" spans="7:7">
      <c r="G52578" s="14"/>
    </row>
    <row r="52579" spans="7:7">
      <c r="G52579" s="14"/>
    </row>
    <row r="52580" spans="7:7">
      <c r="G52580" s="14"/>
    </row>
    <row r="52581" spans="7:7">
      <c r="G52581" s="14"/>
    </row>
    <row r="52582" spans="7:7">
      <c r="G52582" s="14"/>
    </row>
    <row r="52583" spans="7:7">
      <c r="G52583" s="14"/>
    </row>
    <row r="52584" spans="7:7">
      <c r="G52584" s="14"/>
    </row>
    <row r="52585" spans="7:7">
      <c r="G52585" s="14"/>
    </row>
    <row r="52586" spans="7:7">
      <c r="G52586" s="14"/>
    </row>
    <row r="52587" spans="7:7">
      <c r="G52587" s="14"/>
    </row>
    <row r="52588" spans="7:7">
      <c r="G52588" s="14"/>
    </row>
    <row r="52589" spans="7:7">
      <c r="G52589" s="14"/>
    </row>
    <row r="52590" spans="7:7">
      <c r="G52590" s="14"/>
    </row>
    <row r="52591" spans="7:7">
      <c r="G52591" s="14"/>
    </row>
    <row r="52592" spans="7:7">
      <c r="G52592" s="14"/>
    </row>
    <row r="52593" spans="7:7">
      <c r="G52593" s="14"/>
    </row>
    <row r="52594" spans="7:7">
      <c r="G52594" s="14"/>
    </row>
    <row r="52595" spans="7:7">
      <c r="G52595" s="14"/>
    </row>
    <row r="52596" spans="7:7">
      <c r="G52596" s="14"/>
    </row>
    <row r="52597" spans="7:7">
      <c r="G52597" s="14"/>
    </row>
    <row r="52598" spans="7:7">
      <c r="G52598" s="14"/>
    </row>
    <row r="52599" spans="7:7">
      <c r="G52599" s="14"/>
    </row>
    <row r="52600" spans="7:7">
      <c r="G52600" s="14"/>
    </row>
    <row r="52601" spans="7:7">
      <c r="G52601" s="14"/>
    </row>
    <row r="52602" spans="7:7">
      <c r="G52602" s="14"/>
    </row>
    <row r="52603" spans="7:7">
      <c r="G52603" s="14"/>
    </row>
    <row r="52604" spans="7:7">
      <c r="G52604" s="14"/>
    </row>
    <row r="52605" spans="7:7">
      <c r="G52605" s="14"/>
    </row>
    <row r="52606" spans="7:7">
      <c r="G52606" s="14"/>
    </row>
    <row r="52607" spans="7:7">
      <c r="G52607" s="14"/>
    </row>
    <row r="52608" spans="7:7">
      <c r="G52608" s="14"/>
    </row>
    <row r="52609" spans="7:7">
      <c r="G52609" s="14"/>
    </row>
    <row r="52610" spans="7:7">
      <c r="G52610" s="14"/>
    </row>
    <row r="52611" spans="7:7">
      <c r="G52611" s="14"/>
    </row>
    <row r="52612" spans="7:7">
      <c r="G52612" s="14"/>
    </row>
    <row r="52613" spans="7:7">
      <c r="G52613" s="14"/>
    </row>
    <row r="52614" spans="7:7">
      <c r="G52614" s="14"/>
    </row>
    <row r="52615" spans="7:7">
      <c r="G52615" s="14"/>
    </row>
    <row r="52616" spans="7:7">
      <c r="G52616" s="14"/>
    </row>
    <row r="52617" spans="7:7">
      <c r="G52617" s="14"/>
    </row>
    <row r="52618" spans="7:7">
      <c r="G52618" s="14"/>
    </row>
    <row r="52619" spans="7:7">
      <c r="G52619" s="14"/>
    </row>
    <row r="52620" spans="7:7">
      <c r="G52620" s="14"/>
    </row>
    <row r="52621" spans="7:7">
      <c r="G52621" s="14"/>
    </row>
    <row r="52622" spans="7:7">
      <c r="G52622" s="14"/>
    </row>
    <row r="52623" spans="7:7">
      <c r="G52623" s="14"/>
    </row>
    <row r="52624" spans="7:7">
      <c r="G52624" s="14"/>
    </row>
    <row r="52625" spans="7:7">
      <c r="G52625" s="14"/>
    </row>
    <row r="52626" spans="7:7">
      <c r="G52626" s="14"/>
    </row>
    <row r="52627" spans="7:7">
      <c r="G52627" s="14"/>
    </row>
    <row r="52628" spans="7:7">
      <c r="G52628" s="14"/>
    </row>
    <row r="52629" spans="7:7">
      <c r="G52629" s="14"/>
    </row>
    <row r="52630" spans="7:7">
      <c r="G52630" s="14"/>
    </row>
    <row r="52631" spans="7:7">
      <c r="G52631" s="14"/>
    </row>
    <row r="52632" spans="7:7">
      <c r="G52632" s="14"/>
    </row>
    <row r="52633" spans="7:7">
      <c r="G52633" s="14"/>
    </row>
    <row r="52634" spans="7:7">
      <c r="G52634" s="14"/>
    </row>
    <row r="52635" spans="7:7">
      <c r="G52635" s="14"/>
    </row>
    <row r="52636" spans="7:7">
      <c r="G52636" s="14"/>
    </row>
    <row r="52637" spans="7:7">
      <c r="G52637" s="14"/>
    </row>
    <row r="52638" spans="7:7">
      <c r="G52638" s="14"/>
    </row>
    <row r="52639" spans="7:7">
      <c r="G52639" s="14"/>
    </row>
    <row r="52640" spans="7:7">
      <c r="G52640" s="14"/>
    </row>
    <row r="52641" spans="7:7">
      <c r="G52641" s="14"/>
    </row>
    <row r="52642" spans="7:7">
      <c r="G52642" s="14"/>
    </row>
    <row r="52643" spans="7:7">
      <c r="G52643" s="14"/>
    </row>
    <row r="52644" spans="7:7">
      <c r="G52644" s="14"/>
    </row>
    <row r="52645" spans="7:7">
      <c r="G52645" s="14"/>
    </row>
    <row r="52646" spans="7:7">
      <c r="G52646" s="14"/>
    </row>
    <row r="52647" spans="7:7">
      <c r="G52647" s="14"/>
    </row>
    <row r="52648" spans="7:7">
      <c r="G52648" s="14"/>
    </row>
    <row r="52649" spans="7:7">
      <c r="G52649" s="14"/>
    </row>
    <row r="52650" spans="7:7">
      <c r="G52650" s="14"/>
    </row>
    <row r="52651" spans="7:7">
      <c r="G52651" s="14"/>
    </row>
    <row r="52652" spans="7:7">
      <c r="G52652" s="14"/>
    </row>
    <row r="52653" spans="7:7">
      <c r="G52653" s="14"/>
    </row>
    <row r="52654" spans="7:7">
      <c r="G52654" s="14"/>
    </row>
    <row r="52655" spans="7:7">
      <c r="G52655" s="14"/>
    </row>
    <row r="52656" spans="7:7">
      <c r="G52656" s="14"/>
    </row>
    <row r="52657" spans="7:7">
      <c r="G52657" s="14"/>
    </row>
    <row r="52658" spans="7:7">
      <c r="G52658" s="14"/>
    </row>
    <row r="52659" spans="7:7">
      <c r="G52659" s="14"/>
    </row>
    <row r="52660" spans="7:7">
      <c r="G52660" s="14"/>
    </row>
    <row r="52661" spans="7:7">
      <c r="G52661" s="14"/>
    </row>
    <row r="52662" spans="7:7">
      <c r="G52662" s="14"/>
    </row>
    <row r="52663" spans="7:7">
      <c r="G52663" s="14"/>
    </row>
    <row r="52664" spans="7:7">
      <c r="G52664" s="14"/>
    </row>
    <row r="52665" spans="7:7">
      <c r="G52665" s="14"/>
    </row>
    <row r="52666" spans="7:7">
      <c r="G52666" s="14"/>
    </row>
    <row r="52667" spans="7:7">
      <c r="G52667" s="14"/>
    </row>
    <row r="52668" spans="7:7">
      <c r="G52668" s="14"/>
    </row>
    <row r="52669" spans="7:7">
      <c r="G52669" s="14"/>
    </row>
    <row r="52670" spans="7:7">
      <c r="G52670" s="14"/>
    </row>
    <row r="52671" spans="7:7">
      <c r="G52671" s="14"/>
    </row>
    <row r="52672" spans="7:7">
      <c r="G52672" s="14"/>
    </row>
    <row r="52673" spans="7:7">
      <c r="G52673" s="14"/>
    </row>
    <row r="52674" spans="7:7">
      <c r="G52674" s="14"/>
    </row>
    <row r="52675" spans="7:7">
      <c r="G52675" s="14"/>
    </row>
    <row r="52676" spans="7:7">
      <c r="G52676" s="14"/>
    </row>
    <row r="52677" spans="7:7">
      <c r="G52677" s="14"/>
    </row>
    <row r="52678" spans="7:7">
      <c r="G52678" s="14"/>
    </row>
    <row r="52679" spans="7:7">
      <c r="G52679" s="14"/>
    </row>
    <row r="52680" spans="7:7">
      <c r="G52680" s="14"/>
    </row>
    <row r="52681" spans="7:7">
      <c r="G52681" s="14"/>
    </row>
    <row r="52682" spans="7:7">
      <c r="G52682" s="14"/>
    </row>
    <row r="52683" spans="7:7">
      <c r="G52683" s="14"/>
    </row>
    <row r="52684" spans="7:7">
      <c r="G52684" s="14"/>
    </row>
    <row r="52685" spans="7:7">
      <c r="G52685" s="14"/>
    </row>
    <row r="52686" spans="7:7">
      <c r="G52686" s="14"/>
    </row>
    <row r="52687" spans="7:7">
      <c r="G52687" s="14"/>
    </row>
    <row r="52688" spans="7:7">
      <c r="G52688" s="14"/>
    </row>
    <row r="52689" spans="7:7">
      <c r="G52689" s="14"/>
    </row>
    <row r="52690" spans="7:7">
      <c r="G52690" s="14"/>
    </row>
    <row r="52691" spans="7:7">
      <c r="G52691" s="14"/>
    </row>
    <row r="52692" spans="7:7">
      <c r="G52692" s="14"/>
    </row>
    <row r="52693" spans="7:7">
      <c r="G52693" s="14"/>
    </row>
    <row r="52694" spans="7:7">
      <c r="G52694" s="14"/>
    </row>
    <row r="52695" spans="7:7">
      <c r="G52695" s="14"/>
    </row>
    <row r="52696" spans="7:7">
      <c r="G52696" s="14"/>
    </row>
    <row r="52697" spans="7:7">
      <c r="G52697" s="14"/>
    </row>
    <row r="52698" spans="7:7">
      <c r="G52698" s="14"/>
    </row>
    <row r="52699" spans="7:7">
      <c r="G52699" s="14"/>
    </row>
    <row r="52700" spans="7:7">
      <c r="G52700" s="14"/>
    </row>
    <row r="52701" spans="7:7">
      <c r="G52701" s="14"/>
    </row>
    <row r="52702" spans="7:7">
      <c r="G52702" s="14"/>
    </row>
    <row r="52703" spans="7:7">
      <c r="G52703" s="14"/>
    </row>
    <row r="52704" spans="7:7">
      <c r="G52704" s="14"/>
    </row>
    <row r="52705" spans="7:7">
      <c r="G52705" s="14"/>
    </row>
    <row r="52706" spans="7:7">
      <c r="G52706" s="14"/>
    </row>
    <row r="52707" spans="7:7">
      <c r="G52707" s="14"/>
    </row>
    <row r="52708" spans="7:7">
      <c r="G52708" s="14"/>
    </row>
    <row r="52709" spans="7:7">
      <c r="G52709" s="14"/>
    </row>
    <row r="52710" spans="7:7">
      <c r="G52710" s="14"/>
    </row>
    <row r="52711" spans="7:7">
      <c r="G52711" s="14"/>
    </row>
    <row r="52712" spans="7:7">
      <c r="G52712" s="14"/>
    </row>
    <row r="52713" spans="7:7">
      <c r="G52713" s="14"/>
    </row>
    <row r="52714" spans="7:7">
      <c r="G52714" s="14"/>
    </row>
    <row r="52715" spans="7:7">
      <c r="G52715" s="14"/>
    </row>
    <row r="52716" spans="7:7">
      <c r="G52716" s="14"/>
    </row>
    <row r="52717" spans="7:7">
      <c r="G52717" s="14"/>
    </row>
    <row r="52718" spans="7:7">
      <c r="G52718" s="14"/>
    </row>
    <row r="52719" spans="7:7">
      <c r="G52719" s="14"/>
    </row>
    <row r="52720" spans="7:7">
      <c r="G52720" s="14"/>
    </row>
    <row r="52721" spans="7:7">
      <c r="G52721" s="14"/>
    </row>
    <row r="52722" spans="7:7">
      <c r="G52722" s="14"/>
    </row>
    <row r="52723" spans="7:7">
      <c r="G52723" s="14"/>
    </row>
    <row r="52724" spans="7:7">
      <c r="G52724" s="14"/>
    </row>
    <row r="52725" spans="7:7">
      <c r="G52725" s="14"/>
    </row>
    <row r="52726" spans="7:7">
      <c r="G52726" s="14"/>
    </row>
    <row r="52727" spans="7:7">
      <c r="G52727" s="14"/>
    </row>
    <row r="52728" spans="7:7">
      <c r="G52728" s="14"/>
    </row>
    <row r="52729" spans="7:7">
      <c r="G52729" s="14"/>
    </row>
    <row r="52730" spans="7:7">
      <c r="G52730" s="14"/>
    </row>
    <row r="52731" spans="7:7">
      <c r="G52731" s="14"/>
    </row>
    <row r="52732" spans="7:7">
      <c r="G52732" s="14"/>
    </row>
    <row r="52733" spans="7:7">
      <c r="G52733" s="14"/>
    </row>
    <row r="52734" spans="7:7">
      <c r="G52734" s="14"/>
    </row>
    <row r="52735" spans="7:7">
      <c r="G52735" s="14"/>
    </row>
    <row r="52736" spans="7:7">
      <c r="G52736" s="14"/>
    </row>
    <row r="52737" spans="7:7">
      <c r="G52737" s="14"/>
    </row>
    <row r="52738" spans="7:7">
      <c r="G52738" s="14"/>
    </row>
    <row r="52739" spans="7:7">
      <c r="G52739" s="14"/>
    </row>
    <row r="52740" spans="7:7">
      <c r="G52740" s="14"/>
    </row>
    <row r="52741" spans="7:7">
      <c r="G52741" s="14"/>
    </row>
    <row r="52742" spans="7:7">
      <c r="G52742" s="14"/>
    </row>
    <row r="52743" spans="7:7">
      <c r="G52743" s="14"/>
    </row>
    <row r="52744" spans="7:7">
      <c r="G52744" s="14"/>
    </row>
    <row r="52745" spans="7:7">
      <c r="G52745" s="14"/>
    </row>
    <row r="52746" spans="7:7">
      <c r="G52746" s="14"/>
    </row>
    <row r="52747" spans="7:7">
      <c r="G52747" s="14"/>
    </row>
    <row r="52748" spans="7:7">
      <c r="G52748" s="14"/>
    </row>
    <row r="52749" spans="7:7">
      <c r="G52749" s="14"/>
    </row>
    <row r="52750" spans="7:7">
      <c r="G52750" s="14"/>
    </row>
    <row r="52751" spans="7:7">
      <c r="G52751" s="14"/>
    </row>
    <row r="52752" spans="7:7">
      <c r="G52752" s="14"/>
    </row>
    <row r="52753" spans="7:7">
      <c r="G52753" s="14"/>
    </row>
    <row r="52754" spans="7:7">
      <c r="G52754" s="14"/>
    </row>
    <row r="52755" spans="7:7">
      <c r="G52755" s="14"/>
    </row>
    <row r="52756" spans="7:7">
      <c r="G52756" s="14"/>
    </row>
    <row r="52757" spans="7:7">
      <c r="G52757" s="14"/>
    </row>
    <row r="52758" spans="7:7">
      <c r="G52758" s="14"/>
    </row>
    <row r="52759" spans="7:7">
      <c r="G52759" s="14"/>
    </row>
    <row r="52760" spans="7:7">
      <c r="G52760" s="14"/>
    </row>
    <row r="52761" spans="7:7">
      <c r="G52761" s="14"/>
    </row>
    <row r="52762" spans="7:7">
      <c r="G52762" s="14"/>
    </row>
    <row r="52763" spans="7:7">
      <c r="G52763" s="14"/>
    </row>
    <row r="52764" spans="7:7">
      <c r="G52764" s="14"/>
    </row>
    <row r="52765" spans="7:7">
      <c r="G52765" s="14"/>
    </row>
    <row r="52766" spans="7:7">
      <c r="G52766" s="14"/>
    </row>
    <row r="52767" spans="7:7">
      <c r="G52767" s="14"/>
    </row>
    <row r="52768" spans="7:7">
      <c r="G52768" s="14"/>
    </row>
    <row r="52769" spans="7:7">
      <c r="G52769" s="14"/>
    </row>
    <row r="52770" spans="7:7">
      <c r="G52770" s="14"/>
    </row>
    <row r="52771" spans="7:7">
      <c r="G52771" s="14"/>
    </row>
    <row r="52772" spans="7:7">
      <c r="G52772" s="14"/>
    </row>
    <row r="52773" spans="7:7">
      <c r="G52773" s="14"/>
    </row>
    <row r="52774" spans="7:7">
      <c r="G52774" s="14"/>
    </row>
    <row r="52775" spans="7:7">
      <c r="G52775" s="14"/>
    </row>
    <row r="52776" spans="7:7">
      <c r="G52776" s="14"/>
    </row>
    <row r="52777" spans="7:7">
      <c r="G52777" s="14"/>
    </row>
    <row r="52778" spans="7:7">
      <c r="G52778" s="14"/>
    </row>
    <row r="52779" spans="7:7">
      <c r="G52779" s="14"/>
    </row>
    <row r="52780" spans="7:7">
      <c r="G52780" s="14"/>
    </row>
    <row r="52781" spans="7:7">
      <c r="G52781" s="14"/>
    </row>
    <row r="52782" spans="7:7">
      <c r="G52782" s="14"/>
    </row>
    <row r="52783" spans="7:7">
      <c r="G52783" s="14"/>
    </row>
    <row r="52784" spans="7:7">
      <c r="G52784" s="14"/>
    </row>
    <row r="52785" spans="7:7">
      <c r="G52785" s="14"/>
    </row>
    <row r="52786" spans="7:7">
      <c r="G52786" s="14"/>
    </row>
    <row r="52787" spans="7:7">
      <c r="G52787" s="14"/>
    </row>
    <row r="52788" spans="7:7">
      <c r="G52788" s="14"/>
    </row>
    <row r="52789" spans="7:7">
      <c r="G52789" s="14"/>
    </row>
    <row r="52790" spans="7:7">
      <c r="G52790" s="14"/>
    </row>
    <row r="52791" spans="7:7">
      <c r="G52791" s="14"/>
    </row>
    <row r="52792" spans="7:7">
      <c r="G52792" s="14"/>
    </row>
    <row r="52793" spans="7:7">
      <c r="G52793" s="14"/>
    </row>
    <row r="52794" spans="7:7">
      <c r="G52794" s="14"/>
    </row>
    <row r="52795" spans="7:7">
      <c r="G52795" s="14"/>
    </row>
    <row r="52796" spans="7:7">
      <c r="G52796" s="14"/>
    </row>
    <row r="52797" spans="7:7">
      <c r="G52797" s="14"/>
    </row>
    <row r="52798" spans="7:7">
      <c r="G52798" s="14"/>
    </row>
    <row r="52799" spans="7:7">
      <c r="G52799" s="14"/>
    </row>
    <row r="52800" spans="7:7">
      <c r="G52800" s="14"/>
    </row>
    <row r="52801" spans="7:7">
      <c r="G52801" s="14"/>
    </row>
    <row r="52802" spans="7:7">
      <c r="G52802" s="14"/>
    </row>
    <row r="52803" spans="7:7">
      <c r="G52803" s="14"/>
    </row>
    <row r="52804" spans="7:7">
      <c r="G52804" s="14"/>
    </row>
    <row r="52805" spans="7:7">
      <c r="G52805" s="14"/>
    </row>
    <row r="52806" spans="7:7">
      <c r="G52806" s="14"/>
    </row>
    <row r="52807" spans="7:7">
      <c r="G52807" s="14"/>
    </row>
    <row r="52808" spans="7:7">
      <c r="G52808" s="14"/>
    </row>
    <row r="52809" spans="7:7">
      <c r="G52809" s="14"/>
    </row>
    <row r="52810" spans="7:7">
      <c r="G52810" s="14"/>
    </row>
    <row r="52811" spans="7:7">
      <c r="G52811" s="14"/>
    </row>
    <row r="52812" spans="7:7">
      <c r="G52812" s="14"/>
    </row>
    <row r="52813" spans="7:7">
      <c r="G52813" s="14"/>
    </row>
    <row r="52814" spans="7:7">
      <c r="G52814" s="14"/>
    </row>
    <row r="52815" spans="7:7">
      <c r="G52815" s="14"/>
    </row>
    <row r="52816" spans="7:7">
      <c r="G52816" s="14"/>
    </row>
    <row r="52817" spans="7:7">
      <c r="G52817" s="14"/>
    </row>
    <row r="52818" spans="7:7">
      <c r="G52818" s="14"/>
    </row>
    <row r="52819" spans="7:7">
      <c r="G52819" s="14"/>
    </row>
    <row r="52820" spans="7:7">
      <c r="G52820" s="14"/>
    </row>
    <row r="52821" spans="7:7">
      <c r="G52821" s="14"/>
    </row>
    <row r="52822" spans="7:7">
      <c r="G52822" s="14"/>
    </row>
    <row r="52823" spans="7:7">
      <c r="G52823" s="14"/>
    </row>
    <row r="52824" spans="7:7">
      <c r="G52824" s="14"/>
    </row>
    <row r="52825" spans="7:7">
      <c r="G52825" s="14"/>
    </row>
    <row r="52826" spans="7:7">
      <c r="G52826" s="14"/>
    </row>
    <row r="52827" spans="7:7">
      <c r="G52827" s="14"/>
    </row>
    <row r="52828" spans="7:7">
      <c r="G52828" s="14"/>
    </row>
    <row r="52829" spans="7:7">
      <c r="G52829" s="14"/>
    </row>
    <row r="52830" spans="7:7">
      <c r="G52830" s="14"/>
    </row>
    <row r="52831" spans="7:7">
      <c r="G52831" s="14"/>
    </row>
    <row r="52832" spans="7:7">
      <c r="G52832" s="14"/>
    </row>
    <row r="52833" spans="7:7">
      <c r="G52833" s="14"/>
    </row>
    <row r="52834" spans="7:7">
      <c r="G52834" s="14"/>
    </row>
    <row r="52835" spans="7:7">
      <c r="G52835" s="14"/>
    </row>
    <row r="52836" spans="7:7">
      <c r="G52836" s="14"/>
    </row>
    <row r="52837" spans="7:7">
      <c r="G52837" s="14"/>
    </row>
    <row r="52838" spans="7:7">
      <c r="G52838" s="14"/>
    </row>
    <row r="52839" spans="7:7">
      <c r="G52839" s="14"/>
    </row>
    <row r="52840" spans="7:7">
      <c r="G52840" s="14"/>
    </row>
    <row r="52841" spans="7:7">
      <c r="G52841" s="14"/>
    </row>
    <row r="52842" spans="7:7">
      <c r="G52842" s="14"/>
    </row>
    <row r="52843" spans="7:7">
      <c r="G52843" s="14"/>
    </row>
    <row r="52844" spans="7:7">
      <c r="G52844" s="14"/>
    </row>
    <row r="52845" spans="7:7">
      <c r="G52845" s="14"/>
    </row>
    <row r="52846" spans="7:7">
      <c r="G52846" s="14"/>
    </row>
    <row r="52847" spans="7:7">
      <c r="G52847" s="14"/>
    </row>
    <row r="52848" spans="7:7">
      <c r="G52848" s="14"/>
    </row>
    <row r="52849" spans="7:7">
      <c r="G52849" s="14"/>
    </row>
    <row r="52850" spans="7:7">
      <c r="G52850" s="14"/>
    </row>
    <row r="52851" spans="7:7">
      <c r="G52851" s="14"/>
    </row>
    <row r="52852" spans="7:7">
      <c r="G52852" s="14"/>
    </row>
    <row r="52853" spans="7:7">
      <c r="G52853" s="14"/>
    </row>
    <row r="52854" spans="7:7">
      <c r="G52854" s="14"/>
    </row>
    <row r="52855" spans="7:7">
      <c r="G52855" s="14"/>
    </row>
    <row r="52856" spans="7:7">
      <c r="G52856" s="14"/>
    </row>
    <row r="52857" spans="7:7">
      <c r="G52857" s="14"/>
    </row>
    <row r="52858" spans="7:7">
      <c r="G52858" s="14"/>
    </row>
    <row r="52859" spans="7:7">
      <c r="G52859" s="14"/>
    </row>
    <row r="52860" spans="7:7">
      <c r="G52860" s="14"/>
    </row>
    <row r="52861" spans="7:7">
      <c r="G52861" s="14"/>
    </row>
    <row r="52862" spans="7:7">
      <c r="G52862" s="14"/>
    </row>
    <row r="52863" spans="7:7">
      <c r="G52863" s="14"/>
    </row>
    <row r="52864" spans="7:7">
      <c r="G52864" s="14"/>
    </row>
    <row r="52865" spans="7:7">
      <c r="G52865" s="14"/>
    </row>
    <row r="52866" spans="7:7">
      <c r="G52866" s="14"/>
    </row>
    <row r="52867" spans="7:7">
      <c r="G52867" s="14"/>
    </row>
    <row r="52868" spans="7:7">
      <c r="G52868" s="14"/>
    </row>
    <row r="52869" spans="7:7">
      <c r="G52869" s="14"/>
    </row>
    <row r="52870" spans="7:7">
      <c r="G52870" s="14"/>
    </row>
    <row r="52871" spans="7:7">
      <c r="G52871" s="14"/>
    </row>
    <row r="52872" spans="7:7">
      <c r="G52872" s="14"/>
    </row>
    <row r="52873" spans="7:7">
      <c r="G52873" s="14"/>
    </row>
    <row r="52874" spans="7:7">
      <c r="G52874" s="14"/>
    </row>
    <row r="52875" spans="7:7">
      <c r="G52875" s="14"/>
    </row>
    <row r="52876" spans="7:7">
      <c r="G52876" s="14"/>
    </row>
    <row r="52877" spans="7:7">
      <c r="G52877" s="14"/>
    </row>
    <row r="52878" spans="7:7">
      <c r="G52878" s="14"/>
    </row>
    <row r="52879" spans="7:7">
      <c r="G52879" s="14"/>
    </row>
    <row r="52880" spans="7:7">
      <c r="G52880" s="14"/>
    </row>
    <row r="52881" spans="7:7">
      <c r="G52881" s="14"/>
    </row>
    <row r="52882" spans="7:7">
      <c r="G52882" s="14"/>
    </row>
    <row r="52883" spans="7:7">
      <c r="G52883" s="14"/>
    </row>
    <row r="52884" spans="7:7">
      <c r="G52884" s="14"/>
    </row>
    <row r="52885" spans="7:7">
      <c r="G52885" s="14"/>
    </row>
    <row r="52886" spans="7:7">
      <c r="G52886" s="14"/>
    </row>
    <row r="52887" spans="7:7">
      <c r="G52887" s="14"/>
    </row>
    <row r="52888" spans="7:7">
      <c r="G52888" s="14"/>
    </row>
    <row r="52889" spans="7:7">
      <c r="G52889" s="14"/>
    </row>
    <row r="52890" spans="7:7">
      <c r="G52890" s="14"/>
    </row>
    <row r="52891" spans="7:7">
      <c r="G52891" s="14"/>
    </row>
    <row r="52892" spans="7:7">
      <c r="G52892" s="14"/>
    </row>
    <row r="52893" spans="7:7">
      <c r="G52893" s="14"/>
    </row>
    <row r="52894" spans="7:7">
      <c r="G52894" s="14"/>
    </row>
    <row r="52895" spans="7:7">
      <c r="G52895" s="14"/>
    </row>
    <row r="52896" spans="7:7">
      <c r="G52896" s="14"/>
    </row>
    <row r="52897" spans="7:7">
      <c r="G52897" s="14"/>
    </row>
    <row r="52898" spans="7:7">
      <c r="G52898" s="14"/>
    </row>
    <row r="52899" spans="7:7">
      <c r="G52899" s="14"/>
    </row>
    <row r="52900" spans="7:7">
      <c r="G52900" s="14"/>
    </row>
    <row r="52901" spans="7:7">
      <c r="G52901" s="14"/>
    </row>
    <row r="52902" spans="7:7">
      <c r="G52902" s="14"/>
    </row>
    <row r="52903" spans="7:7">
      <c r="G52903" s="14"/>
    </row>
    <row r="52904" spans="7:7">
      <c r="G52904" s="14"/>
    </row>
    <row r="52905" spans="7:7">
      <c r="G52905" s="14"/>
    </row>
    <row r="52906" spans="7:7">
      <c r="G52906" s="14"/>
    </row>
    <row r="52907" spans="7:7">
      <c r="G52907" s="14"/>
    </row>
    <row r="52908" spans="7:7">
      <c r="G52908" s="14"/>
    </row>
    <row r="52909" spans="7:7">
      <c r="G52909" s="14"/>
    </row>
    <row r="52910" spans="7:7">
      <c r="G52910" s="14"/>
    </row>
    <row r="52911" spans="7:7">
      <c r="G52911" s="14"/>
    </row>
    <row r="52912" spans="7:7">
      <c r="G52912" s="14"/>
    </row>
    <row r="52913" spans="7:7">
      <c r="G52913" s="14"/>
    </row>
    <row r="52914" spans="7:7">
      <c r="G52914" s="14"/>
    </row>
    <row r="52915" spans="7:7">
      <c r="G52915" s="14"/>
    </row>
    <row r="52916" spans="7:7">
      <c r="G52916" s="14"/>
    </row>
    <row r="52917" spans="7:7">
      <c r="G52917" s="14"/>
    </row>
    <row r="52918" spans="7:7">
      <c r="G52918" s="14"/>
    </row>
    <row r="52919" spans="7:7">
      <c r="G52919" s="14"/>
    </row>
    <row r="52920" spans="7:7">
      <c r="G52920" s="14"/>
    </row>
    <row r="52921" spans="7:7">
      <c r="G52921" s="14"/>
    </row>
    <row r="52922" spans="7:7">
      <c r="G52922" s="14"/>
    </row>
    <row r="52923" spans="7:7">
      <c r="G52923" s="14"/>
    </row>
    <row r="52924" spans="7:7">
      <c r="G52924" s="14"/>
    </row>
    <row r="52925" spans="7:7">
      <c r="G52925" s="14"/>
    </row>
    <row r="52926" spans="7:7">
      <c r="G52926" s="14"/>
    </row>
    <row r="52927" spans="7:7">
      <c r="G52927" s="14"/>
    </row>
    <row r="52928" spans="7:7">
      <c r="G52928" s="14"/>
    </row>
    <row r="52929" spans="7:7">
      <c r="G52929" s="14"/>
    </row>
    <row r="52930" spans="7:7">
      <c r="G52930" s="14"/>
    </row>
    <row r="52931" spans="7:7">
      <c r="G52931" s="14"/>
    </row>
    <row r="52932" spans="7:7">
      <c r="G52932" s="14"/>
    </row>
    <row r="52933" spans="7:7">
      <c r="G52933" s="14"/>
    </row>
    <row r="52934" spans="7:7">
      <c r="G52934" s="14"/>
    </row>
    <row r="52935" spans="7:7">
      <c r="G52935" s="14"/>
    </row>
    <row r="52936" spans="7:7">
      <c r="G52936" s="14"/>
    </row>
    <row r="52937" spans="7:7">
      <c r="G52937" s="14"/>
    </row>
    <row r="52938" spans="7:7">
      <c r="G52938" s="14"/>
    </row>
    <row r="52939" spans="7:7">
      <c r="G52939" s="14"/>
    </row>
    <row r="52940" spans="7:7">
      <c r="G52940" s="14"/>
    </row>
    <row r="52941" spans="7:7">
      <c r="G52941" s="14"/>
    </row>
    <row r="52942" spans="7:7">
      <c r="G52942" s="14"/>
    </row>
    <row r="52943" spans="7:7">
      <c r="G52943" s="14"/>
    </row>
    <row r="52944" spans="7:7">
      <c r="G52944" s="14"/>
    </row>
    <row r="52945" spans="7:7">
      <c r="G52945" s="14"/>
    </row>
    <row r="52946" spans="7:7">
      <c r="G52946" s="14"/>
    </row>
    <row r="52947" spans="7:7">
      <c r="G52947" s="14"/>
    </row>
    <row r="52948" spans="7:7">
      <c r="G52948" s="14"/>
    </row>
    <row r="52949" spans="7:7">
      <c r="G52949" s="14"/>
    </row>
    <row r="52950" spans="7:7">
      <c r="G52950" s="14"/>
    </row>
    <row r="52951" spans="7:7">
      <c r="G52951" s="14"/>
    </row>
    <row r="52952" spans="7:7">
      <c r="G52952" s="14"/>
    </row>
    <row r="52953" spans="7:7">
      <c r="G52953" s="14"/>
    </row>
    <row r="52954" spans="7:7">
      <c r="G52954" s="14"/>
    </row>
    <row r="52955" spans="7:7">
      <c r="G52955" s="14"/>
    </row>
    <row r="52956" spans="7:7">
      <c r="G52956" s="14"/>
    </row>
    <row r="52957" spans="7:7">
      <c r="G52957" s="14"/>
    </row>
    <row r="52958" spans="7:7">
      <c r="G52958" s="14"/>
    </row>
    <row r="52959" spans="7:7">
      <c r="G52959" s="14"/>
    </row>
    <row r="52960" spans="7:7">
      <c r="G52960" s="14"/>
    </row>
    <row r="52961" spans="7:7">
      <c r="G52961" s="14"/>
    </row>
    <row r="52962" spans="7:7">
      <c r="G52962" s="14"/>
    </row>
    <row r="52963" spans="7:7">
      <c r="G52963" s="14"/>
    </row>
    <row r="52964" spans="7:7">
      <c r="G52964" s="14"/>
    </row>
    <row r="52965" spans="7:7">
      <c r="G52965" s="14"/>
    </row>
    <row r="52966" spans="7:7">
      <c r="G52966" s="14"/>
    </row>
    <row r="52967" spans="7:7">
      <c r="G52967" s="14"/>
    </row>
    <row r="52968" spans="7:7">
      <c r="G52968" s="14"/>
    </row>
    <row r="52969" spans="7:7">
      <c r="G52969" s="14"/>
    </row>
    <row r="52970" spans="7:7">
      <c r="G52970" s="14"/>
    </row>
    <row r="52971" spans="7:7">
      <c r="G52971" s="14"/>
    </row>
    <row r="52972" spans="7:7">
      <c r="G52972" s="14"/>
    </row>
    <row r="52973" spans="7:7">
      <c r="G52973" s="14"/>
    </row>
    <row r="52974" spans="7:7">
      <c r="G52974" s="14"/>
    </row>
    <row r="52975" spans="7:7">
      <c r="G52975" s="14"/>
    </row>
    <row r="52976" spans="7:7">
      <c r="G52976" s="14"/>
    </row>
    <row r="52977" spans="7:7">
      <c r="G52977" s="14"/>
    </row>
    <row r="52978" spans="7:7">
      <c r="G52978" s="14"/>
    </row>
    <row r="52979" spans="7:7">
      <c r="G52979" s="14"/>
    </row>
    <row r="52980" spans="7:7">
      <c r="G52980" s="14"/>
    </row>
    <row r="52981" spans="7:7">
      <c r="G52981" s="14"/>
    </row>
    <row r="52982" spans="7:7">
      <c r="G52982" s="14"/>
    </row>
    <row r="52983" spans="7:7">
      <c r="G52983" s="14"/>
    </row>
    <row r="52984" spans="7:7">
      <c r="G52984" s="14"/>
    </row>
    <row r="52985" spans="7:7">
      <c r="G52985" s="14"/>
    </row>
    <row r="52986" spans="7:7">
      <c r="G52986" s="14"/>
    </row>
    <row r="52987" spans="7:7">
      <c r="G52987" s="14"/>
    </row>
    <row r="52988" spans="7:7">
      <c r="G52988" s="14"/>
    </row>
    <row r="52989" spans="7:7">
      <c r="G52989" s="14"/>
    </row>
    <row r="52990" spans="7:7">
      <c r="G52990" s="14"/>
    </row>
    <row r="52991" spans="7:7">
      <c r="G52991" s="14"/>
    </row>
    <row r="52992" spans="7:7">
      <c r="G52992" s="14"/>
    </row>
    <row r="52993" spans="7:7">
      <c r="G52993" s="14"/>
    </row>
    <row r="52994" spans="7:7">
      <c r="G52994" s="14"/>
    </row>
    <row r="52995" spans="7:7">
      <c r="G52995" s="14"/>
    </row>
    <row r="52996" spans="7:7">
      <c r="G52996" s="14"/>
    </row>
    <row r="52997" spans="7:7">
      <c r="G52997" s="14"/>
    </row>
    <row r="52998" spans="7:7">
      <c r="G52998" s="14"/>
    </row>
    <row r="52999" spans="7:7">
      <c r="G52999" s="14"/>
    </row>
    <row r="53000" spans="7:7">
      <c r="G53000" s="14"/>
    </row>
    <row r="53001" spans="7:7">
      <c r="G53001" s="14"/>
    </row>
    <row r="53002" spans="7:7">
      <c r="G53002" s="14"/>
    </row>
    <row r="53003" spans="7:7">
      <c r="G53003" s="14"/>
    </row>
    <row r="53004" spans="7:7">
      <c r="G53004" s="14"/>
    </row>
    <row r="53005" spans="7:7">
      <c r="G53005" s="14"/>
    </row>
    <row r="53006" spans="7:7">
      <c r="G53006" s="14"/>
    </row>
    <row r="53007" spans="7:7">
      <c r="G53007" s="14"/>
    </row>
    <row r="53008" spans="7:7">
      <c r="G53008" s="14"/>
    </row>
    <row r="53009" spans="7:7">
      <c r="G53009" s="14"/>
    </row>
    <row r="53010" spans="7:7">
      <c r="G53010" s="14"/>
    </row>
    <row r="53011" spans="7:7">
      <c r="G53011" s="14"/>
    </row>
    <row r="53012" spans="7:7">
      <c r="G53012" s="14"/>
    </row>
    <row r="53013" spans="7:7">
      <c r="G53013" s="14"/>
    </row>
    <row r="53014" spans="7:7">
      <c r="G53014" s="14"/>
    </row>
    <row r="53015" spans="7:7">
      <c r="G53015" s="14"/>
    </row>
    <row r="53016" spans="7:7">
      <c r="G53016" s="14"/>
    </row>
    <row r="53017" spans="7:7">
      <c r="G53017" s="14"/>
    </row>
    <row r="53018" spans="7:7">
      <c r="G53018" s="14"/>
    </row>
    <row r="53019" spans="7:7">
      <c r="G53019" s="14"/>
    </row>
    <row r="53020" spans="7:7">
      <c r="G53020" s="14"/>
    </row>
    <row r="53021" spans="7:7">
      <c r="G53021" s="14"/>
    </row>
    <row r="53022" spans="7:7">
      <c r="G53022" s="14"/>
    </row>
    <row r="53023" spans="7:7">
      <c r="G53023" s="14"/>
    </row>
    <row r="53024" spans="7:7">
      <c r="G53024" s="14"/>
    </row>
    <row r="53025" spans="7:7">
      <c r="G53025" s="14"/>
    </row>
    <row r="53026" spans="7:7">
      <c r="G53026" s="14"/>
    </row>
    <row r="53027" spans="7:7">
      <c r="G53027" s="14"/>
    </row>
    <row r="53028" spans="7:7">
      <c r="G53028" s="14"/>
    </row>
    <row r="53029" spans="7:7">
      <c r="G53029" s="14"/>
    </row>
    <row r="53030" spans="7:7">
      <c r="G53030" s="14"/>
    </row>
    <row r="53031" spans="7:7">
      <c r="G53031" s="14"/>
    </row>
    <row r="53032" spans="7:7">
      <c r="G53032" s="14"/>
    </row>
    <row r="53033" spans="7:7">
      <c r="G53033" s="14"/>
    </row>
    <row r="53034" spans="7:7">
      <c r="G53034" s="14"/>
    </row>
    <row r="53035" spans="7:7">
      <c r="G53035" s="14"/>
    </row>
    <row r="53036" spans="7:7">
      <c r="G53036" s="14"/>
    </row>
    <row r="53037" spans="7:7">
      <c r="G53037" s="14"/>
    </row>
    <row r="53038" spans="7:7">
      <c r="G53038" s="14"/>
    </row>
    <row r="53039" spans="7:7">
      <c r="G53039" s="14"/>
    </row>
    <row r="53040" spans="7:7">
      <c r="G53040" s="14"/>
    </row>
    <row r="53041" spans="7:7">
      <c r="G53041" s="14"/>
    </row>
    <row r="53042" spans="7:7">
      <c r="G53042" s="14"/>
    </row>
    <row r="53043" spans="7:7">
      <c r="G53043" s="14"/>
    </row>
    <row r="53044" spans="7:7">
      <c r="G53044" s="14"/>
    </row>
    <row r="53045" spans="7:7">
      <c r="G53045" s="14"/>
    </row>
    <row r="53046" spans="7:7">
      <c r="G53046" s="14"/>
    </row>
    <row r="53047" spans="7:7">
      <c r="G53047" s="14"/>
    </row>
    <row r="53048" spans="7:7">
      <c r="G53048" s="14"/>
    </row>
    <row r="53049" spans="7:7">
      <c r="G53049" s="14"/>
    </row>
    <row r="53050" spans="7:7">
      <c r="G53050" s="14"/>
    </row>
    <row r="53051" spans="7:7">
      <c r="G53051" s="14"/>
    </row>
    <row r="53052" spans="7:7">
      <c r="G53052" s="14"/>
    </row>
    <row r="53053" spans="7:7">
      <c r="G53053" s="14"/>
    </row>
    <row r="53054" spans="7:7">
      <c r="G53054" s="14"/>
    </row>
    <row r="53055" spans="7:7">
      <c r="G53055" s="14"/>
    </row>
    <row r="53056" spans="7:7">
      <c r="G53056" s="14"/>
    </row>
    <row r="53057" spans="7:7">
      <c r="G53057" s="14"/>
    </row>
    <row r="53058" spans="7:7">
      <c r="G53058" s="14"/>
    </row>
    <row r="53059" spans="7:7">
      <c r="G53059" s="14"/>
    </row>
    <row r="53060" spans="7:7">
      <c r="G53060" s="14"/>
    </row>
    <row r="53061" spans="7:7">
      <c r="G53061" s="14"/>
    </row>
    <row r="53062" spans="7:7">
      <c r="G53062" s="14"/>
    </row>
    <row r="53063" spans="7:7">
      <c r="G53063" s="14"/>
    </row>
    <row r="53064" spans="7:7">
      <c r="G53064" s="14"/>
    </row>
    <row r="53065" spans="7:7">
      <c r="G53065" s="14"/>
    </row>
    <row r="53066" spans="7:7">
      <c r="G53066" s="14"/>
    </row>
    <row r="53067" spans="7:7">
      <c r="G53067" s="14"/>
    </row>
    <row r="53068" spans="7:7">
      <c r="G53068" s="14"/>
    </row>
    <row r="53069" spans="7:7">
      <c r="G53069" s="14"/>
    </row>
    <row r="53070" spans="7:7">
      <c r="G53070" s="14"/>
    </row>
    <row r="53071" spans="7:7">
      <c r="G53071" s="14"/>
    </row>
    <row r="53072" spans="7:7">
      <c r="G53072" s="14"/>
    </row>
    <row r="53073" spans="7:7">
      <c r="G53073" s="14"/>
    </row>
    <row r="53074" spans="7:7">
      <c r="G53074" s="14"/>
    </row>
    <row r="53075" spans="7:7">
      <c r="G53075" s="14"/>
    </row>
    <row r="53076" spans="7:7">
      <c r="G53076" s="14"/>
    </row>
    <row r="53077" spans="7:7">
      <c r="G53077" s="14"/>
    </row>
    <row r="53078" spans="7:7">
      <c r="G53078" s="14"/>
    </row>
    <row r="53079" spans="7:7">
      <c r="G53079" s="14"/>
    </row>
    <row r="53080" spans="7:7">
      <c r="G53080" s="14"/>
    </row>
    <row r="53081" spans="7:7">
      <c r="G53081" s="14"/>
    </row>
    <row r="53082" spans="7:7">
      <c r="G53082" s="14"/>
    </row>
    <row r="53083" spans="7:7">
      <c r="G53083" s="14"/>
    </row>
    <row r="53084" spans="7:7">
      <c r="G53084" s="14"/>
    </row>
    <row r="53085" spans="7:7">
      <c r="G53085" s="14"/>
    </row>
    <row r="53086" spans="7:7">
      <c r="G53086" s="14"/>
    </row>
    <row r="53087" spans="7:7">
      <c r="G53087" s="14"/>
    </row>
    <row r="53088" spans="7:7">
      <c r="G53088" s="14"/>
    </row>
    <row r="53089" spans="7:7">
      <c r="G53089" s="14"/>
    </row>
    <row r="53090" spans="7:7">
      <c r="G53090" s="14"/>
    </row>
    <row r="53091" spans="7:7">
      <c r="G53091" s="14"/>
    </row>
    <row r="53092" spans="7:7">
      <c r="G53092" s="14"/>
    </row>
    <row r="53093" spans="7:7">
      <c r="G53093" s="14"/>
    </row>
    <row r="53094" spans="7:7">
      <c r="G53094" s="14"/>
    </row>
    <row r="53095" spans="7:7">
      <c r="G53095" s="14"/>
    </row>
    <row r="53096" spans="7:7">
      <c r="G53096" s="14"/>
    </row>
    <row r="53097" spans="7:7">
      <c r="G53097" s="14"/>
    </row>
    <row r="53098" spans="7:7">
      <c r="G53098" s="14"/>
    </row>
    <row r="53099" spans="7:7">
      <c r="G53099" s="14"/>
    </row>
    <row r="53100" spans="7:7">
      <c r="G53100" s="14"/>
    </row>
    <row r="53101" spans="7:7">
      <c r="G53101" s="14"/>
    </row>
    <row r="53102" spans="7:7">
      <c r="G53102" s="14"/>
    </row>
    <row r="53103" spans="7:7">
      <c r="G53103" s="14"/>
    </row>
    <row r="53104" spans="7:7">
      <c r="G53104" s="14"/>
    </row>
    <row r="53105" spans="7:7">
      <c r="G53105" s="14"/>
    </row>
    <row r="53106" spans="7:7">
      <c r="G53106" s="14"/>
    </row>
    <row r="53107" spans="7:7">
      <c r="G53107" s="14"/>
    </row>
    <row r="53108" spans="7:7">
      <c r="G53108" s="14"/>
    </row>
    <row r="53109" spans="7:7">
      <c r="G53109" s="14"/>
    </row>
    <row r="53110" spans="7:7">
      <c r="G53110" s="14"/>
    </row>
    <row r="53111" spans="7:7">
      <c r="G53111" s="14"/>
    </row>
    <row r="53112" spans="7:7">
      <c r="G53112" s="14"/>
    </row>
    <row r="53113" spans="7:7">
      <c r="G53113" s="14"/>
    </row>
    <row r="53114" spans="7:7">
      <c r="G53114" s="14"/>
    </row>
    <row r="53115" spans="7:7">
      <c r="G53115" s="14"/>
    </row>
    <row r="53116" spans="7:7">
      <c r="G53116" s="14"/>
    </row>
    <row r="53117" spans="7:7">
      <c r="G53117" s="14"/>
    </row>
    <row r="53118" spans="7:7">
      <c r="G53118" s="14"/>
    </row>
    <row r="53119" spans="7:7">
      <c r="G53119" s="14"/>
    </row>
    <row r="53120" spans="7:7">
      <c r="G53120" s="14"/>
    </row>
    <row r="53121" spans="7:7">
      <c r="G53121" s="14"/>
    </row>
    <row r="53122" spans="7:7">
      <c r="G53122" s="14"/>
    </row>
    <row r="53123" spans="7:7">
      <c r="G53123" s="14"/>
    </row>
    <row r="53124" spans="7:7">
      <c r="G53124" s="14"/>
    </row>
    <row r="53125" spans="7:7">
      <c r="G53125" s="14"/>
    </row>
    <row r="53126" spans="7:7">
      <c r="G53126" s="14"/>
    </row>
    <row r="53127" spans="7:7">
      <c r="G53127" s="14"/>
    </row>
    <row r="53128" spans="7:7">
      <c r="G53128" s="14"/>
    </row>
    <row r="53129" spans="7:7">
      <c r="G53129" s="14"/>
    </row>
    <row r="53130" spans="7:7">
      <c r="G53130" s="14"/>
    </row>
    <row r="53131" spans="7:7">
      <c r="G53131" s="14"/>
    </row>
    <row r="53132" spans="7:7">
      <c r="G53132" s="14"/>
    </row>
    <row r="53133" spans="7:7">
      <c r="G53133" s="14"/>
    </row>
    <row r="53134" spans="7:7">
      <c r="G53134" s="14"/>
    </row>
    <row r="53135" spans="7:7">
      <c r="G53135" s="14"/>
    </row>
    <row r="53136" spans="7:7">
      <c r="G53136" s="14"/>
    </row>
    <row r="53137" spans="7:7">
      <c r="G53137" s="14"/>
    </row>
    <row r="53138" spans="7:7">
      <c r="G53138" s="14"/>
    </row>
    <row r="53139" spans="7:7">
      <c r="G53139" s="14"/>
    </row>
    <row r="53140" spans="7:7">
      <c r="G53140" s="14"/>
    </row>
    <row r="53141" spans="7:7">
      <c r="G53141" s="14"/>
    </row>
    <row r="53142" spans="7:7">
      <c r="G53142" s="14"/>
    </row>
    <row r="53143" spans="7:7">
      <c r="G53143" s="14"/>
    </row>
    <row r="53144" spans="7:7">
      <c r="G53144" s="14"/>
    </row>
    <row r="53145" spans="7:7">
      <c r="G53145" s="14"/>
    </row>
    <row r="53146" spans="7:7">
      <c r="G53146" s="14"/>
    </row>
    <row r="53147" spans="7:7">
      <c r="G53147" s="14"/>
    </row>
    <row r="53148" spans="7:7">
      <c r="G53148" s="14"/>
    </row>
    <row r="53149" spans="7:7">
      <c r="G53149" s="14"/>
    </row>
    <row r="53150" spans="7:7">
      <c r="G53150" s="14"/>
    </row>
    <row r="53151" spans="7:7">
      <c r="G53151" s="14"/>
    </row>
    <row r="53152" spans="7:7">
      <c r="G53152" s="14"/>
    </row>
    <row r="53153" spans="7:7">
      <c r="G53153" s="14"/>
    </row>
    <row r="53154" spans="7:7">
      <c r="G53154" s="14"/>
    </row>
    <row r="53155" spans="7:7">
      <c r="G53155" s="14"/>
    </row>
    <row r="53156" spans="7:7">
      <c r="G53156" s="14"/>
    </row>
    <row r="53157" spans="7:7">
      <c r="G53157" s="14"/>
    </row>
    <row r="53158" spans="7:7">
      <c r="G53158" s="14"/>
    </row>
    <row r="53159" spans="7:7">
      <c r="G53159" s="14"/>
    </row>
    <row r="53160" spans="7:7">
      <c r="G53160" s="14"/>
    </row>
    <row r="53161" spans="7:7">
      <c r="G53161" s="14"/>
    </row>
    <row r="53162" spans="7:7">
      <c r="G53162" s="14"/>
    </row>
    <row r="53163" spans="7:7">
      <c r="G53163" s="14"/>
    </row>
    <row r="53164" spans="7:7">
      <c r="G53164" s="14"/>
    </row>
    <row r="53165" spans="7:7">
      <c r="G53165" s="14"/>
    </row>
    <row r="53166" spans="7:7">
      <c r="G53166" s="14"/>
    </row>
    <row r="53167" spans="7:7">
      <c r="G53167" s="14"/>
    </row>
    <row r="53168" spans="7:7">
      <c r="G53168" s="14"/>
    </row>
    <row r="53169" spans="7:7">
      <c r="G53169" s="14"/>
    </row>
    <row r="53170" spans="7:7">
      <c r="G53170" s="14"/>
    </row>
    <row r="53171" spans="7:7">
      <c r="G53171" s="14"/>
    </row>
    <row r="53172" spans="7:7">
      <c r="G53172" s="14"/>
    </row>
    <row r="53173" spans="7:7">
      <c r="G53173" s="14"/>
    </row>
    <row r="53174" spans="7:7">
      <c r="G53174" s="14"/>
    </row>
    <row r="53175" spans="7:7">
      <c r="G53175" s="14"/>
    </row>
    <row r="53176" spans="7:7">
      <c r="G53176" s="14"/>
    </row>
    <row r="53177" spans="7:7">
      <c r="G53177" s="14"/>
    </row>
    <row r="53178" spans="7:7">
      <c r="G53178" s="14"/>
    </row>
    <row r="53179" spans="7:7">
      <c r="G53179" s="14"/>
    </row>
    <row r="53180" spans="7:7">
      <c r="G53180" s="14"/>
    </row>
    <row r="53181" spans="7:7">
      <c r="G53181" s="14"/>
    </row>
    <row r="53182" spans="7:7">
      <c r="G53182" s="14"/>
    </row>
    <row r="53183" spans="7:7">
      <c r="G53183" s="14"/>
    </row>
    <row r="53184" spans="7:7">
      <c r="G53184" s="14"/>
    </row>
    <row r="53185" spans="7:7">
      <c r="G53185" s="14"/>
    </row>
    <row r="53186" spans="7:7">
      <c r="G53186" s="14"/>
    </row>
    <row r="53187" spans="7:7">
      <c r="G53187" s="14"/>
    </row>
    <row r="53188" spans="7:7">
      <c r="G53188" s="14"/>
    </row>
    <row r="53189" spans="7:7">
      <c r="G53189" s="14"/>
    </row>
    <row r="53190" spans="7:7">
      <c r="G53190" s="14"/>
    </row>
    <row r="53191" spans="7:7">
      <c r="G53191" s="14"/>
    </row>
    <row r="53192" spans="7:7">
      <c r="G53192" s="14"/>
    </row>
    <row r="53193" spans="7:7">
      <c r="G53193" s="14"/>
    </row>
    <row r="53194" spans="7:7">
      <c r="G53194" s="14"/>
    </row>
    <row r="53195" spans="7:7">
      <c r="G53195" s="14"/>
    </row>
    <row r="53196" spans="7:7">
      <c r="G53196" s="14"/>
    </row>
    <row r="53197" spans="7:7">
      <c r="G53197" s="14"/>
    </row>
    <row r="53198" spans="7:7">
      <c r="G53198" s="14"/>
    </row>
    <row r="53199" spans="7:7">
      <c r="G53199" s="14"/>
    </row>
    <row r="53200" spans="7:7">
      <c r="G53200" s="14"/>
    </row>
    <row r="53201" spans="7:7">
      <c r="G53201" s="14"/>
    </row>
    <row r="53202" spans="7:7">
      <c r="G53202" s="14"/>
    </row>
    <row r="53203" spans="7:7">
      <c r="G53203" s="14"/>
    </row>
    <row r="53204" spans="7:7">
      <c r="G53204" s="14"/>
    </row>
    <row r="53205" spans="7:7">
      <c r="G53205" s="14"/>
    </row>
    <row r="53206" spans="7:7">
      <c r="G53206" s="14"/>
    </row>
    <row r="53207" spans="7:7">
      <c r="G53207" s="14"/>
    </row>
    <row r="53208" spans="7:7">
      <c r="G53208" s="14"/>
    </row>
    <row r="53209" spans="7:7">
      <c r="G53209" s="14"/>
    </row>
    <row r="53210" spans="7:7">
      <c r="G53210" s="14"/>
    </row>
    <row r="53211" spans="7:7">
      <c r="G53211" s="14"/>
    </row>
    <row r="53212" spans="7:7">
      <c r="G53212" s="14"/>
    </row>
    <row r="53213" spans="7:7">
      <c r="G53213" s="14"/>
    </row>
    <row r="53214" spans="7:7">
      <c r="G53214" s="14"/>
    </row>
    <row r="53215" spans="7:7">
      <c r="G53215" s="14"/>
    </row>
    <row r="53216" spans="7:7">
      <c r="G53216" s="14"/>
    </row>
    <row r="53217" spans="7:7">
      <c r="G53217" s="14"/>
    </row>
    <row r="53218" spans="7:7">
      <c r="G53218" s="14"/>
    </row>
    <row r="53219" spans="7:7">
      <c r="G53219" s="14"/>
    </row>
    <row r="53220" spans="7:7">
      <c r="G53220" s="14"/>
    </row>
    <row r="53221" spans="7:7">
      <c r="G53221" s="14"/>
    </row>
    <row r="53222" spans="7:7">
      <c r="G53222" s="14"/>
    </row>
    <row r="53223" spans="7:7">
      <c r="G53223" s="14"/>
    </row>
    <row r="53224" spans="7:7">
      <c r="G53224" s="14"/>
    </row>
    <row r="53225" spans="7:7">
      <c r="G53225" s="14"/>
    </row>
    <row r="53226" spans="7:7">
      <c r="G53226" s="14"/>
    </row>
    <row r="53227" spans="7:7">
      <c r="G53227" s="14"/>
    </row>
    <row r="53228" spans="7:7">
      <c r="G53228" s="14"/>
    </row>
    <row r="53229" spans="7:7">
      <c r="G53229" s="14"/>
    </row>
    <row r="53230" spans="7:7">
      <c r="G53230" s="14"/>
    </row>
    <row r="53231" spans="7:7">
      <c r="G53231" s="14"/>
    </row>
    <row r="53232" spans="7:7">
      <c r="G53232" s="14"/>
    </row>
    <row r="53233" spans="7:7">
      <c r="G53233" s="14"/>
    </row>
    <row r="53234" spans="7:7">
      <c r="G53234" s="14"/>
    </row>
    <row r="53235" spans="7:7">
      <c r="G53235" s="14"/>
    </row>
    <row r="53236" spans="7:7">
      <c r="G53236" s="14"/>
    </row>
    <row r="53237" spans="7:7">
      <c r="G53237" s="14"/>
    </row>
    <row r="53238" spans="7:7">
      <c r="G53238" s="14"/>
    </row>
    <row r="53239" spans="7:7">
      <c r="G53239" s="14"/>
    </row>
    <row r="53240" spans="7:7">
      <c r="G53240" s="14"/>
    </row>
    <row r="53241" spans="7:7">
      <c r="G53241" s="14"/>
    </row>
    <row r="53242" spans="7:7">
      <c r="G53242" s="14"/>
    </row>
    <row r="53243" spans="7:7">
      <c r="G53243" s="14"/>
    </row>
    <row r="53244" spans="7:7">
      <c r="G53244" s="14"/>
    </row>
    <row r="53245" spans="7:7">
      <c r="G53245" s="14"/>
    </row>
    <row r="53246" spans="7:7">
      <c r="G53246" s="14"/>
    </row>
    <row r="53247" spans="7:7">
      <c r="G53247" s="14"/>
    </row>
    <row r="53248" spans="7:7">
      <c r="G53248" s="14"/>
    </row>
    <row r="53249" spans="7:7">
      <c r="G53249" s="14"/>
    </row>
    <row r="53250" spans="7:7">
      <c r="G53250" s="14"/>
    </row>
    <row r="53251" spans="7:7">
      <c r="G53251" s="14"/>
    </row>
    <row r="53252" spans="7:7">
      <c r="G53252" s="14"/>
    </row>
    <row r="53253" spans="7:7">
      <c r="G53253" s="14"/>
    </row>
    <row r="53254" spans="7:7">
      <c r="G53254" s="14"/>
    </row>
    <row r="53255" spans="7:7">
      <c r="G53255" s="14"/>
    </row>
    <row r="53256" spans="7:7">
      <c r="G53256" s="14"/>
    </row>
    <row r="53257" spans="7:7">
      <c r="G53257" s="14"/>
    </row>
    <row r="53258" spans="7:7">
      <c r="G53258" s="14"/>
    </row>
    <row r="53259" spans="7:7">
      <c r="G53259" s="14"/>
    </row>
    <row r="53260" spans="7:7">
      <c r="G53260" s="14"/>
    </row>
    <row r="53261" spans="7:7">
      <c r="G53261" s="14"/>
    </row>
    <row r="53262" spans="7:7">
      <c r="G53262" s="14"/>
    </row>
    <row r="53263" spans="7:7">
      <c r="G53263" s="14"/>
    </row>
    <row r="53264" spans="7:7">
      <c r="G53264" s="14"/>
    </row>
    <row r="53265" spans="7:7">
      <c r="G53265" s="14"/>
    </row>
    <row r="53266" spans="7:7">
      <c r="G53266" s="14"/>
    </row>
    <row r="53267" spans="7:7">
      <c r="G53267" s="14"/>
    </row>
    <row r="53268" spans="7:7">
      <c r="G53268" s="14"/>
    </row>
    <row r="53269" spans="7:7">
      <c r="G53269" s="14"/>
    </row>
    <row r="53270" spans="7:7">
      <c r="G53270" s="14"/>
    </row>
    <row r="53271" spans="7:7">
      <c r="G53271" s="14"/>
    </row>
    <row r="53272" spans="7:7">
      <c r="G53272" s="14"/>
    </row>
    <row r="53273" spans="7:7">
      <c r="G53273" s="14"/>
    </row>
    <row r="53274" spans="7:7">
      <c r="G53274" s="14"/>
    </row>
    <row r="53275" spans="7:7">
      <c r="G53275" s="14"/>
    </row>
    <row r="53276" spans="7:7">
      <c r="G53276" s="14"/>
    </row>
    <row r="53277" spans="7:7">
      <c r="G53277" s="14"/>
    </row>
    <row r="53278" spans="7:7">
      <c r="G53278" s="14"/>
    </row>
    <row r="53279" spans="7:7">
      <c r="G53279" s="14"/>
    </row>
    <row r="53280" spans="7:7">
      <c r="G53280" s="14"/>
    </row>
    <row r="53281" spans="7:7">
      <c r="G53281" s="14"/>
    </row>
    <row r="53282" spans="7:7">
      <c r="G53282" s="14"/>
    </row>
    <row r="53283" spans="7:7">
      <c r="G53283" s="14"/>
    </row>
    <row r="53284" spans="7:7">
      <c r="G53284" s="14"/>
    </row>
    <row r="53285" spans="7:7">
      <c r="G53285" s="14"/>
    </row>
    <row r="53286" spans="7:7">
      <c r="G53286" s="14"/>
    </row>
    <row r="53287" spans="7:7">
      <c r="G53287" s="14"/>
    </row>
    <row r="53288" spans="7:7">
      <c r="G53288" s="14"/>
    </row>
    <row r="53289" spans="7:7">
      <c r="G53289" s="14"/>
    </row>
    <row r="53290" spans="7:7">
      <c r="G53290" s="14"/>
    </row>
    <row r="53291" spans="7:7">
      <c r="G53291" s="14"/>
    </row>
    <row r="53292" spans="7:7">
      <c r="G53292" s="14"/>
    </row>
    <row r="53293" spans="7:7">
      <c r="G53293" s="14"/>
    </row>
    <row r="53294" spans="7:7">
      <c r="G53294" s="14"/>
    </row>
    <row r="53295" spans="7:7">
      <c r="G53295" s="14"/>
    </row>
    <row r="53296" spans="7:7">
      <c r="G53296" s="14"/>
    </row>
    <row r="53297" spans="7:7">
      <c r="G53297" s="14"/>
    </row>
    <row r="53298" spans="7:7">
      <c r="G53298" s="14"/>
    </row>
    <row r="53299" spans="7:7">
      <c r="G53299" s="14"/>
    </row>
    <row r="53300" spans="7:7">
      <c r="G53300" s="14"/>
    </row>
    <row r="53301" spans="7:7">
      <c r="G53301" s="14"/>
    </row>
    <row r="53302" spans="7:7">
      <c r="G53302" s="14"/>
    </row>
    <row r="53303" spans="7:7">
      <c r="G53303" s="14"/>
    </row>
    <row r="53304" spans="7:7">
      <c r="G53304" s="14"/>
    </row>
    <row r="53305" spans="7:7">
      <c r="G53305" s="14"/>
    </row>
    <row r="53306" spans="7:7">
      <c r="G53306" s="14"/>
    </row>
    <row r="53307" spans="7:7">
      <c r="G53307" s="14"/>
    </row>
    <row r="53308" spans="7:7">
      <c r="G53308" s="14"/>
    </row>
    <row r="53309" spans="7:7">
      <c r="G53309" s="14"/>
    </row>
    <row r="53310" spans="7:7">
      <c r="G53310" s="14"/>
    </row>
    <row r="53311" spans="7:7">
      <c r="G53311" s="14"/>
    </row>
    <row r="53312" spans="7:7">
      <c r="G53312" s="14"/>
    </row>
    <row r="53313" spans="7:7">
      <c r="G53313" s="14"/>
    </row>
    <row r="53314" spans="7:7">
      <c r="G53314" s="14"/>
    </row>
    <row r="53315" spans="7:7">
      <c r="G53315" s="14"/>
    </row>
    <row r="53316" spans="7:7">
      <c r="G53316" s="14"/>
    </row>
    <row r="53317" spans="7:7">
      <c r="G53317" s="14"/>
    </row>
    <row r="53318" spans="7:7">
      <c r="G53318" s="14"/>
    </row>
    <row r="53319" spans="7:7">
      <c r="G53319" s="14"/>
    </row>
    <row r="53320" spans="7:7">
      <c r="G53320" s="14"/>
    </row>
    <row r="53321" spans="7:7">
      <c r="G53321" s="14"/>
    </row>
    <row r="53322" spans="7:7">
      <c r="G53322" s="14"/>
    </row>
    <row r="53323" spans="7:7">
      <c r="G53323" s="14"/>
    </row>
    <row r="53324" spans="7:7">
      <c r="G53324" s="14"/>
    </row>
    <row r="53325" spans="7:7">
      <c r="G53325" s="14"/>
    </row>
    <row r="53326" spans="7:7">
      <c r="G53326" s="14"/>
    </row>
    <row r="53327" spans="7:7">
      <c r="G53327" s="14"/>
    </row>
    <row r="53328" spans="7:7">
      <c r="G53328" s="14"/>
    </row>
    <row r="53329" spans="7:7">
      <c r="G53329" s="14"/>
    </row>
    <row r="53330" spans="7:7">
      <c r="G53330" s="14"/>
    </row>
    <row r="53331" spans="7:7">
      <c r="G53331" s="14"/>
    </row>
    <row r="53332" spans="7:7">
      <c r="G53332" s="14"/>
    </row>
    <row r="53333" spans="7:7">
      <c r="G53333" s="14"/>
    </row>
    <row r="53334" spans="7:7">
      <c r="G53334" s="14"/>
    </row>
    <row r="53335" spans="7:7">
      <c r="G53335" s="14"/>
    </row>
    <row r="53336" spans="7:7">
      <c r="G53336" s="14"/>
    </row>
    <row r="53337" spans="7:7">
      <c r="G53337" s="14"/>
    </row>
    <row r="53338" spans="7:7">
      <c r="G53338" s="14"/>
    </row>
    <row r="53339" spans="7:7">
      <c r="G53339" s="14"/>
    </row>
    <row r="53340" spans="7:7">
      <c r="G53340" s="14"/>
    </row>
    <row r="53341" spans="7:7">
      <c r="G53341" s="14"/>
    </row>
    <row r="53342" spans="7:7">
      <c r="G53342" s="14"/>
    </row>
    <row r="53343" spans="7:7">
      <c r="G53343" s="14"/>
    </row>
    <row r="53344" spans="7:7">
      <c r="G53344" s="14"/>
    </row>
    <row r="53345" spans="7:7">
      <c r="G53345" s="14"/>
    </row>
    <row r="53346" spans="7:7">
      <c r="G53346" s="14"/>
    </row>
    <row r="53347" spans="7:7">
      <c r="G53347" s="14"/>
    </row>
    <row r="53348" spans="7:7">
      <c r="G53348" s="14"/>
    </row>
    <row r="53349" spans="7:7">
      <c r="G53349" s="14"/>
    </row>
    <row r="53350" spans="7:7">
      <c r="G53350" s="14"/>
    </row>
    <row r="53351" spans="7:7">
      <c r="G53351" s="14"/>
    </row>
    <row r="53352" spans="7:7">
      <c r="G53352" s="14"/>
    </row>
    <row r="53353" spans="7:7">
      <c r="G53353" s="14"/>
    </row>
    <row r="53354" spans="7:7">
      <c r="G53354" s="14"/>
    </row>
    <row r="53355" spans="7:7">
      <c r="G53355" s="14"/>
    </row>
    <row r="53356" spans="7:7">
      <c r="G53356" s="14"/>
    </row>
    <row r="53357" spans="7:7">
      <c r="G53357" s="14"/>
    </row>
    <row r="53358" spans="7:7">
      <c r="G53358" s="14"/>
    </row>
    <row r="53359" spans="7:7">
      <c r="G53359" s="14"/>
    </row>
    <row r="53360" spans="7:7">
      <c r="G53360" s="14"/>
    </row>
    <row r="53361" spans="7:7">
      <c r="G53361" s="14"/>
    </row>
    <row r="53362" spans="7:7">
      <c r="G53362" s="14"/>
    </row>
    <row r="53363" spans="7:7">
      <c r="G53363" s="14"/>
    </row>
    <row r="53364" spans="7:7">
      <c r="G53364" s="14"/>
    </row>
    <row r="53365" spans="7:7">
      <c r="G53365" s="14"/>
    </row>
    <row r="53366" spans="7:7">
      <c r="G53366" s="14"/>
    </row>
    <row r="53367" spans="7:7">
      <c r="G53367" s="14"/>
    </row>
    <row r="53368" spans="7:7">
      <c r="G53368" s="14"/>
    </row>
    <row r="53369" spans="7:7">
      <c r="G53369" s="14"/>
    </row>
    <row r="53370" spans="7:7">
      <c r="G53370" s="14"/>
    </row>
    <row r="53371" spans="7:7">
      <c r="G53371" s="14"/>
    </row>
    <row r="53372" spans="7:7">
      <c r="G53372" s="14"/>
    </row>
    <row r="53373" spans="7:7">
      <c r="G53373" s="14"/>
    </row>
    <row r="53374" spans="7:7">
      <c r="G53374" s="14"/>
    </row>
    <row r="53375" spans="7:7">
      <c r="G53375" s="14"/>
    </row>
    <row r="53376" spans="7:7">
      <c r="G53376" s="14"/>
    </row>
    <row r="53377" spans="7:7">
      <c r="G53377" s="14"/>
    </row>
    <row r="53378" spans="7:7">
      <c r="G53378" s="14"/>
    </row>
    <row r="53379" spans="7:7">
      <c r="G53379" s="14"/>
    </row>
    <row r="53380" spans="7:7">
      <c r="G53380" s="14"/>
    </row>
    <row r="53381" spans="7:7">
      <c r="G53381" s="14"/>
    </row>
    <row r="53382" spans="7:7">
      <c r="G53382" s="14"/>
    </row>
    <row r="53383" spans="7:7">
      <c r="G53383" s="14"/>
    </row>
    <row r="53384" spans="7:7">
      <c r="G53384" s="14"/>
    </row>
    <row r="53385" spans="7:7">
      <c r="G53385" s="14"/>
    </row>
    <row r="53386" spans="7:7">
      <c r="G53386" s="14"/>
    </row>
    <row r="53387" spans="7:7">
      <c r="G53387" s="14"/>
    </row>
    <row r="53388" spans="7:7">
      <c r="G53388" s="14"/>
    </row>
    <row r="53389" spans="7:7">
      <c r="G53389" s="14"/>
    </row>
    <row r="53390" spans="7:7">
      <c r="G53390" s="14"/>
    </row>
    <row r="53391" spans="7:7">
      <c r="G53391" s="14"/>
    </row>
    <row r="53392" spans="7:7">
      <c r="G53392" s="14"/>
    </row>
    <row r="53393" spans="7:7">
      <c r="G53393" s="14"/>
    </row>
    <row r="53394" spans="7:7">
      <c r="G53394" s="14"/>
    </row>
    <row r="53395" spans="7:7">
      <c r="G53395" s="14"/>
    </row>
    <row r="53396" spans="7:7">
      <c r="G53396" s="14"/>
    </row>
    <row r="53397" spans="7:7">
      <c r="G53397" s="14"/>
    </row>
    <row r="53398" spans="7:7">
      <c r="G53398" s="14"/>
    </row>
    <row r="53399" spans="7:7">
      <c r="G53399" s="14"/>
    </row>
    <row r="53400" spans="7:7">
      <c r="G53400" s="14"/>
    </row>
    <row r="53401" spans="7:7">
      <c r="G53401" s="14"/>
    </row>
    <row r="53402" spans="7:7">
      <c r="G53402" s="14"/>
    </row>
    <row r="53403" spans="7:7">
      <c r="G53403" s="14"/>
    </row>
    <row r="53404" spans="7:7">
      <c r="G53404" s="14"/>
    </row>
    <row r="53405" spans="7:7">
      <c r="G53405" s="14"/>
    </row>
    <row r="53406" spans="7:7">
      <c r="G53406" s="14"/>
    </row>
    <row r="53407" spans="7:7">
      <c r="G53407" s="14"/>
    </row>
    <row r="53408" spans="7:7">
      <c r="G53408" s="14"/>
    </row>
    <row r="53409" spans="7:7">
      <c r="G53409" s="14"/>
    </row>
    <row r="53410" spans="7:7">
      <c r="G53410" s="14"/>
    </row>
    <row r="53411" spans="7:7">
      <c r="G53411" s="14"/>
    </row>
    <row r="53412" spans="7:7">
      <c r="G53412" s="14"/>
    </row>
    <row r="53413" spans="7:7">
      <c r="G53413" s="14"/>
    </row>
    <row r="53414" spans="7:7">
      <c r="G53414" s="14"/>
    </row>
    <row r="53415" spans="7:7">
      <c r="G53415" s="14"/>
    </row>
    <row r="53416" spans="7:7">
      <c r="G53416" s="14"/>
    </row>
    <row r="53417" spans="7:7">
      <c r="G53417" s="14"/>
    </row>
    <row r="53418" spans="7:7">
      <c r="G53418" s="14"/>
    </row>
    <row r="53419" spans="7:7">
      <c r="G53419" s="14"/>
    </row>
    <row r="53420" spans="7:7">
      <c r="G53420" s="14"/>
    </row>
    <row r="53421" spans="7:7">
      <c r="G53421" s="14"/>
    </row>
    <row r="53422" spans="7:7">
      <c r="G53422" s="14"/>
    </row>
    <row r="53423" spans="7:7">
      <c r="G53423" s="14"/>
    </row>
    <row r="53424" spans="7:7">
      <c r="G53424" s="14"/>
    </row>
    <row r="53425" spans="7:7">
      <c r="G53425" s="14"/>
    </row>
    <row r="53426" spans="7:7">
      <c r="G53426" s="14"/>
    </row>
    <row r="53427" spans="7:7">
      <c r="G53427" s="14"/>
    </row>
    <row r="53428" spans="7:7">
      <c r="G53428" s="14"/>
    </row>
    <row r="53429" spans="7:7">
      <c r="G53429" s="14"/>
    </row>
    <row r="53430" spans="7:7">
      <c r="G53430" s="14"/>
    </row>
    <row r="53431" spans="7:7">
      <c r="G53431" s="14"/>
    </row>
    <row r="53432" spans="7:7">
      <c r="G53432" s="14"/>
    </row>
    <row r="53433" spans="7:7">
      <c r="G53433" s="14"/>
    </row>
    <row r="53434" spans="7:7">
      <c r="G53434" s="14"/>
    </row>
    <row r="53435" spans="7:7">
      <c r="G53435" s="14"/>
    </row>
    <row r="53436" spans="7:7">
      <c r="G53436" s="14"/>
    </row>
    <row r="53437" spans="7:7">
      <c r="G53437" s="14"/>
    </row>
    <row r="53438" spans="7:7">
      <c r="G53438" s="14"/>
    </row>
    <row r="53439" spans="7:7">
      <c r="G53439" s="14"/>
    </row>
    <row r="53440" spans="7:7">
      <c r="G53440" s="14"/>
    </row>
    <row r="53441" spans="7:7">
      <c r="G53441" s="14"/>
    </row>
    <row r="53442" spans="7:7">
      <c r="G53442" s="14"/>
    </row>
    <row r="53443" spans="7:7">
      <c r="G53443" s="14"/>
    </row>
    <row r="53444" spans="7:7">
      <c r="G53444" s="14"/>
    </row>
    <row r="53445" spans="7:7">
      <c r="G53445" s="14"/>
    </row>
    <row r="53446" spans="7:7">
      <c r="G53446" s="14"/>
    </row>
    <row r="53447" spans="7:7">
      <c r="G53447" s="14"/>
    </row>
    <row r="53448" spans="7:7">
      <c r="G53448" s="14"/>
    </row>
    <row r="53449" spans="7:7">
      <c r="G53449" s="14"/>
    </row>
    <row r="53450" spans="7:7">
      <c r="G53450" s="14"/>
    </row>
    <row r="53451" spans="7:7">
      <c r="G53451" s="14"/>
    </row>
    <row r="53452" spans="7:7">
      <c r="G53452" s="14"/>
    </row>
    <row r="53453" spans="7:7">
      <c r="G53453" s="14"/>
    </row>
    <row r="53454" spans="7:7">
      <c r="G53454" s="14"/>
    </row>
    <row r="53455" spans="7:7">
      <c r="G53455" s="14"/>
    </row>
    <row r="53456" spans="7:7">
      <c r="G53456" s="14"/>
    </row>
    <row r="53457" spans="7:7">
      <c r="G53457" s="14"/>
    </row>
    <row r="53458" spans="7:7">
      <c r="G53458" s="14"/>
    </row>
    <row r="53459" spans="7:7">
      <c r="G53459" s="14"/>
    </row>
    <row r="53460" spans="7:7">
      <c r="G53460" s="14"/>
    </row>
    <row r="53461" spans="7:7">
      <c r="G53461" s="14"/>
    </row>
    <row r="53462" spans="7:7">
      <c r="G53462" s="14"/>
    </row>
    <row r="53463" spans="7:7">
      <c r="G53463" s="14"/>
    </row>
    <row r="53464" spans="7:7">
      <c r="G53464" s="14"/>
    </row>
    <row r="53465" spans="7:7">
      <c r="G53465" s="14"/>
    </row>
    <row r="53466" spans="7:7">
      <c r="G53466" s="14"/>
    </row>
    <row r="53467" spans="7:7">
      <c r="G53467" s="14"/>
    </row>
    <row r="53468" spans="7:7">
      <c r="G53468" s="14"/>
    </row>
    <row r="53469" spans="7:7">
      <c r="G53469" s="14"/>
    </row>
    <row r="53470" spans="7:7">
      <c r="G53470" s="14"/>
    </row>
    <row r="53471" spans="7:7">
      <c r="G53471" s="14"/>
    </row>
    <row r="53472" spans="7:7">
      <c r="G53472" s="14"/>
    </row>
    <row r="53473" spans="7:7">
      <c r="G53473" s="14"/>
    </row>
    <row r="53474" spans="7:7">
      <c r="G53474" s="14"/>
    </row>
    <row r="53475" spans="7:7">
      <c r="G53475" s="14"/>
    </row>
    <row r="53476" spans="7:7">
      <c r="G53476" s="14"/>
    </row>
    <row r="53477" spans="7:7">
      <c r="G53477" s="14"/>
    </row>
    <row r="53478" spans="7:7">
      <c r="G53478" s="14"/>
    </row>
    <row r="53479" spans="7:7">
      <c r="G53479" s="14"/>
    </row>
    <row r="53480" spans="7:7">
      <c r="G53480" s="14"/>
    </row>
    <row r="53481" spans="7:7">
      <c r="G53481" s="14"/>
    </row>
    <row r="53482" spans="7:7">
      <c r="G53482" s="14"/>
    </row>
    <row r="53483" spans="7:7">
      <c r="G53483" s="14"/>
    </row>
    <row r="53484" spans="7:7">
      <c r="G53484" s="14"/>
    </row>
    <row r="53485" spans="7:7">
      <c r="G53485" s="14"/>
    </row>
    <row r="53486" spans="7:7">
      <c r="G53486" s="14"/>
    </row>
    <row r="53487" spans="7:7">
      <c r="G53487" s="14"/>
    </row>
    <row r="53488" spans="7:7">
      <c r="G53488" s="14"/>
    </row>
    <row r="53489" spans="7:7">
      <c r="G53489" s="14"/>
    </row>
    <row r="53490" spans="7:7">
      <c r="G53490" s="14"/>
    </row>
    <row r="53491" spans="7:7">
      <c r="G53491" s="14"/>
    </row>
    <row r="53492" spans="7:7">
      <c r="G53492" s="14"/>
    </row>
    <row r="53493" spans="7:7">
      <c r="G53493" s="14"/>
    </row>
    <row r="53494" spans="7:7">
      <c r="G53494" s="14"/>
    </row>
    <row r="53495" spans="7:7">
      <c r="G53495" s="14"/>
    </row>
    <row r="53496" spans="7:7">
      <c r="G53496" s="14"/>
    </row>
    <row r="53497" spans="7:7">
      <c r="G53497" s="14"/>
    </row>
    <row r="53498" spans="7:7">
      <c r="G53498" s="14"/>
    </row>
    <row r="53499" spans="7:7">
      <c r="G53499" s="14"/>
    </row>
    <row r="53500" spans="7:7">
      <c r="G53500" s="14"/>
    </row>
    <row r="53501" spans="7:7">
      <c r="G53501" s="14"/>
    </row>
    <row r="53502" spans="7:7">
      <c r="G53502" s="14"/>
    </row>
    <row r="53503" spans="7:7">
      <c r="G53503" s="14"/>
    </row>
    <row r="53504" spans="7:7">
      <c r="G53504" s="14"/>
    </row>
    <row r="53505" spans="7:7">
      <c r="G53505" s="14"/>
    </row>
    <row r="53506" spans="7:7">
      <c r="G53506" s="14"/>
    </row>
    <row r="53507" spans="7:7">
      <c r="G53507" s="14"/>
    </row>
    <row r="53508" spans="7:7">
      <c r="G53508" s="14"/>
    </row>
    <row r="53509" spans="7:7">
      <c r="G53509" s="14"/>
    </row>
    <row r="53510" spans="7:7">
      <c r="G53510" s="14"/>
    </row>
    <row r="53511" spans="7:7">
      <c r="G53511" s="14"/>
    </row>
    <row r="53512" spans="7:7">
      <c r="G53512" s="14"/>
    </row>
    <row r="53513" spans="7:7">
      <c r="G53513" s="14"/>
    </row>
    <row r="53514" spans="7:7">
      <c r="G53514" s="14"/>
    </row>
    <row r="53515" spans="7:7">
      <c r="G53515" s="14"/>
    </row>
    <row r="53516" spans="7:7">
      <c r="G53516" s="14"/>
    </row>
    <row r="53517" spans="7:7">
      <c r="G53517" s="14"/>
    </row>
    <row r="53518" spans="7:7">
      <c r="G53518" s="14"/>
    </row>
    <row r="53519" spans="7:7">
      <c r="G53519" s="14"/>
    </row>
    <row r="53520" spans="7:7">
      <c r="G53520" s="14"/>
    </row>
    <row r="53521" spans="7:7">
      <c r="G53521" s="14"/>
    </row>
    <row r="53522" spans="7:7">
      <c r="G53522" s="14"/>
    </row>
    <row r="53523" spans="7:7">
      <c r="G53523" s="14"/>
    </row>
    <row r="53524" spans="7:7">
      <c r="G53524" s="14"/>
    </row>
    <row r="53525" spans="7:7">
      <c r="G53525" s="14"/>
    </row>
    <row r="53526" spans="7:7">
      <c r="G53526" s="14"/>
    </row>
    <row r="53527" spans="7:7">
      <c r="G53527" s="14"/>
    </row>
    <row r="53528" spans="7:7">
      <c r="G53528" s="14"/>
    </row>
    <row r="53529" spans="7:7">
      <c r="G53529" s="14"/>
    </row>
    <row r="53530" spans="7:7">
      <c r="G53530" s="14"/>
    </row>
    <row r="53531" spans="7:7">
      <c r="G53531" s="14"/>
    </row>
    <row r="53532" spans="7:7">
      <c r="G53532" s="14"/>
    </row>
    <row r="53533" spans="7:7">
      <c r="G53533" s="14"/>
    </row>
    <row r="53534" spans="7:7">
      <c r="G53534" s="14"/>
    </row>
    <row r="53535" spans="7:7">
      <c r="G53535" s="14"/>
    </row>
    <row r="53536" spans="7:7">
      <c r="G53536" s="14"/>
    </row>
    <row r="53537" spans="7:7">
      <c r="G53537" s="14"/>
    </row>
    <row r="53538" spans="7:7">
      <c r="G53538" s="14"/>
    </row>
    <row r="53539" spans="7:7">
      <c r="G53539" s="14"/>
    </row>
    <row r="53540" spans="7:7">
      <c r="G53540" s="14"/>
    </row>
    <row r="53541" spans="7:7">
      <c r="G53541" s="14"/>
    </row>
    <row r="53542" spans="7:7">
      <c r="G53542" s="14"/>
    </row>
    <row r="53543" spans="7:7">
      <c r="G53543" s="14"/>
    </row>
    <row r="53544" spans="7:7">
      <c r="G53544" s="14"/>
    </row>
    <row r="53545" spans="7:7">
      <c r="G53545" s="14"/>
    </row>
    <row r="53546" spans="7:7">
      <c r="G53546" s="14"/>
    </row>
    <row r="53547" spans="7:7">
      <c r="G53547" s="14"/>
    </row>
    <row r="53548" spans="7:7">
      <c r="G53548" s="14"/>
    </row>
    <row r="53549" spans="7:7">
      <c r="G53549" s="14"/>
    </row>
    <row r="53550" spans="7:7">
      <c r="G53550" s="14"/>
    </row>
    <row r="53551" spans="7:7">
      <c r="G53551" s="14"/>
    </row>
    <row r="53552" spans="7:7">
      <c r="G53552" s="14"/>
    </row>
    <row r="53553" spans="7:7">
      <c r="G53553" s="14"/>
    </row>
    <row r="53554" spans="7:7">
      <c r="G53554" s="14"/>
    </row>
    <row r="53555" spans="7:7">
      <c r="G53555" s="14"/>
    </row>
    <row r="53556" spans="7:7">
      <c r="G53556" s="14"/>
    </row>
    <row r="53557" spans="7:7">
      <c r="G53557" s="14"/>
    </row>
    <row r="53558" spans="7:7">
      <c r="G53558" s="14"/>
    </row>
    <row r="53559" spans="7:7">
      <c r="G53559" s="14"/>
    </row>
    <row r="53560" spans="7:7">
      <c r="G53560" s="14"/>
    </row>
    <row r="53561" spans="7:7">
      <c r="G53561" s="14"/>
    </row>
    <row r="53562" spans="7:7">
      <c r="G53562" s="14"/>
    </row>
    <row r="53563" spans="7:7">
      <c r="G53563" s="14"/>
    </row>
    <row r="53564" spans="7:7">
      <c r="G53564" s="14"/>
    </row>
    <row r="53565" spans="7:7">
      <c r="G53565" s="14"/>
    </row>
    <row r="53566" spans="7:7">
      <c r="G53566" s="14"/>
    </row>
    <row r="53567" spans="7:7">
      <c r="G53567" s="14"/>
    </row>
    <row r="53568" spans="7:7">
      <c r="G53568" s="14"/>
    </row>
    <row r="53569" spans="7:7">
      <c r="G53569" s="14"/>
    </row>
    <row r="53570" spans="7:7">
      <c r="G53570" s="14"/>
    </row>
    <row r="53571" spans="7:7">
      <c r="G53571" s="14"/>
    </row>
    <row r="53572" spans="7:7">
      <c r="G53572" s="14"/>
    </row>
    <row r="53573" spans="7:7">
      <c r="G53573" s="14"/>
    </row>
    <row r="53574" spans="7:7">
      <c r="G53574" s="14"/>
    </row>
    <row r="53575" spans="7:7">
      <c r="G53575" s="14"/>
    </row>
    <row r="53576" spans="7:7">
      <c r="G53576" s="14"/>
    </row>
    <row r="53577" spans="7:7">
      <c r="G53577" s="14"/>
    </row>
    <row r="53578" spans="7:7">
      <c r="G53578" s="14"/>
    </row>
    <row r="53579" spans="7:7">
      <c r="G53579" s="14"/>
    </row>
    <row r="53580" spans="7:7">
      <c r="G53580" s="14"/>
    </row>
    <row r="53581" spans="7:7">
      <c r="G53581" s="14"/>
    </row>
    <row r="53582" spans="7:7">
      <c r="G53582" s="14"/>
    </row>
    <row r="53583" spans="7:7">
      <c r="G53583" s="14"/>
    </row>
    <row r="53584" spans="7:7">
      <c r="G53584" s="14"/>
    </row>
    <row r="53585" spans="7:7">
      <c r="G53585" s="14"/>
    </row>
    <row r="53586" spans="7:7">
      <c r="G53586" s="14"/>
    </row>
    <row r="53587" spans="7:7">
      <c r="G53587" s="14"/>
    </row>
    <row r="53588" spans="7:7">
      <c r="G53588" s="14"/>
    </row>
    <row r="53589" spans="7:7">
      <c r="G53589" s="14"/>
    </row>
    <row r="53590" spans="7:7">
      <c r="G53590" s="14"/>
    </row>
    <row r="53591" spans="7:7">
      <c r="G53591" s="14"/>
    </row>
    <row r="53592" spans="7:7">
      <c r="G53592" s="14"/>
    </row>
    <row r="53593" spans="7:7">
      <c r="G53593" s="14"/>
    </row>
    <row r="53594" spans="7:7">
      <c r="G53594" s="14"/>
    </row>
    <row r="53595" spans="7:7">
      <c r="G53595" s="14"/>
    </row>
    <row r="53596" spans="7:7">
      <c r="G53596" s="14"/>
    </row>
    <row r="53597" spans="7:7">
      <c r="G53597" s="14"/>
    </row>
    <row r="53598" spans="7:7">
      <c r="G53598" s="14"/>
    </row>
    <row r="53599" spans="7:7">
      <c r="G53599" s="14"/>
    </row>
    <row r="53600" spans="7:7">
      <c r="G53600" s="14"/>
    </row>
    <row r="53601" spans="7:7">
      <c r="G53601" s="14"/>
    </row>
    <row r="53602" spans="7:7">
      <c r="G53602" s="14"/>
    </row>
    <row r="53603" spans="7:7">
      <c r="G53603" s="14"/>
    </row>
    <row r="53604" spans="7:7">
      <c r="G53604" s="14"/>
    </row>
    <row r="53605" spans="7:7">
      <c r="G53605" s="14"/>
    </row>
    <row r="53606" spans="7:7">
      <c r="G53606" s="14"/>
    </row>
    <row r="53607" spans="7:7">
      <c r="G53607" s="14"/>
    </row>
    <row r="53608" spans="7:7">
      <c r="G53608" s="14"/>
    </row>
    <row r="53609" spans="7:7">
      <c r="G53609" s="14"/>
    </row>
    <row r="53610" spans="7:7">
      <c r="G53610" s="14"/>
    </row>
    <row r="53611" spans="7:7">
      <c r="G53611" s="14"/>
    </row>
    <row r="53612" spans="7:7">
      <c r="G53612" s="14"/>
    </row>
    <row r="53613" spans="7:7">
      <c r="G53613" s="14"/>
    </row>
    <row r="53614" spans="7:7">
      <c r="G53614" s="14"/>
    </row>
    <row r="53615" spans="7:7">
      <c r="G53615" s="14"/>
    </row>
    <row r="53616" spans="7:7">
      <c r="G53616" s="14"/>
    </row>
    <row r="53617" spans="7:7">
      <c r="G53617" s="14"/>
    </row>
    <row r="53618" spans="7:7">
      <c r="G53618" s="14"/>
    </row>
    <row r="53619" spans="7:7">
      <c r="G53619" s="14"/>
    </row>
    <row r="53620" spans="7:7">
      <c r="G53620" s="14"/>
    </row>
    <row r="53621" spans="7:7">
      <c r="G53621" s="14"/>
    </row>
    <row r="53622" spans="7:7">
      <c r="G53622" s="14"/>
    </row>
    <row r="53623" spans="7:7">
      <c r="G53623" s="14"/>
    </row>
    <row r="53624" spans="7:7">
      <c r="G53624" s="14"/>
    </row>
    <row r="53625" spans="7:7">
      <c r="G53625" s="14"/>
    </row>
    <row r="53626" spans="7:7">
      <c r="G53626" s="14"/>
    </row>
    <row r="53627" spans="7:7">
      <c r="G53627" s="14"/>
    </row>
    <row r="53628" spans="7:7">
      <c r="G53628" s="14"/>
    </row>
    <row r="53629" spans="7:7">
      <c r="G53629" s="14"/>
    </row>
    <row r="53630" spans="7:7">
      <c r="G53630" s="14"/>
    </row>
    <row r="53631" spans="7:7">
      <c r="G53631" s="14"/>
    </row>
    <row r="53632" spans="7:7">
      <c r="G53632" s="14"/>
    </row>
    <row r="53633" spans="7:7">
      <c r="G53633" s="14"/>
    </row>
    <row r="53634" spans="7:7">
      <c r="G53634" s="14"/>
    </row>
    <row r="53635" spans="7:7">
      <c r="G53635" s="14"/>
    </row>
    <row r="53636" spans="7:7">
      <c r="G53636" s="14"/>
    </row>
    <row r="53637" spans="7:7">
      <c r="G53637" s="14"/>
    </row>
    <row r="53638" spans="7:7">
      <c r="G53638" s="14"/>
    </row>
    <row r="53639" spans="7:7">
      <c r="G53639" s="14"/>
    </row>
    <row r="53640" spans="7:7">
      <c r="G53640" s="14"/>
    </row>
    <row r="53641" spans="7:7">
      <c r="G53641" s="14"/>
    </row>
    <row r="53642" spans="7:7">
      <c r="G53642" s="14"/>
    </row>
    <row r="53643" spans="7:7">
      <c r="G53643" s="14"/>
    </row>
    <row r="53644" spans="7:7">
      <c r="G53644" s="14"/>
    </row>
    <row r="53645" spans="7:7">
      <c r="G53645" s="14"/>
    </row>
    <row r="53646" spans="7:7">
      <c r="G53646" s="14"/>
    </row>
    <row r="53647" spans="7:7">
      <c r="G53647" s="14"/>
    </row>
    <row r="53648" spans="7:7">
      <c r="G53648" s="14"/>
    </row>
    <row r="53649" spans="7:7">
      <c r="G53649" s="14"/>
    </row>
    <row r="53650" spans="7:7">
      <c r="G53650" s="14"/>
    </row>
    <row r="53651" spans="7:7">
      <c r="G53651" s="14"/>
    </row>
    <row r="53652" spans="7:7">
      <c r="G53652" s="14"/>
    </row>
    <row r="53653" spans="7:7">
      <c r="G53653" s="14"/>
    </row>
    <row r="53654" spans="7:7">
      <c r="G53654" s="14"/>
    </row>
    <row r="53655" spans="7:7">
      <c r="G53655" s="14"/>
    </row>
    <row r="53656" spans="7:7">
      <c r="G53656" s="14"/>
    </row>
    <row r="53657" spans="7:7">
      <c r="G53657" s="14"/>
    </row>
    <row r="53658" spans="7:7">
      <c r="G53658" s="14"/>
    </row>
    <row r="53659" spans="7:7">
      <c r="G53659" s="14"/>
    </row>
    <row r="53660" spans="7:7">
      <c r="G53660" s="14"/>
    </row>
    <row r="53661" spans="7:7">
      <c r="G53661" s="14"/>
    </row>
    <row r="53662" spans="7:7">
      <c r="G53662" s="14"/>
    </row>
    <row r="53663" spans="7:7">
      <c r="G53663" s="14"/>
    </row>
    <row r="53664" spans="7:7">
      <c r="G53664" s="14"/>
    </row>
    <row r="53665" spans="7:7">
      <c r="G53665" s="14"/>
    </row>
    <row r="53666" spans="7:7">
      <c r="G53666" s="14"/>
    </row>
    <row r="53667" spans="7:7">
      <c r="G53667" s="14"/>
    </row>
    <row r="53668" spans="7:7">
      <c r="G53668" s="14"/>
    </row>
    <row r="53669" spans="7:7">
      <c r="G53669" s="14"/>
    </row>
    <row r="53670" spans="7:7">
      <c r="G53670" s="14"/>
    </row>
    <row r="53671" spans="7:7">
      <c r="G53671" s="14"/>
    </row>
    <row r="53672" spans="7:7">
      <c r="G53672" s="14"/>
    </row>
    <row r="53673" spans="7:7">
      <c r="G53673" s="14"/>
    </row>
    <row r="53674" spans="7:7">
      <c r="G53674" s="14"/>
    </row>
    <row r="53675" spans="7:7">
      <c r="G53675" s="14"/>
    </row>
    <row r="53676" spans="7:7">
      <c r="G53676" s="14"/>
    </row>
    <row r="53677" spans="7:7">
      <c r="G53677" s="14"/>
    </row>
    <row r="53678" spans="7:7">
      <c r="G53678" s="14"/>
    </row>
    <row r="53679" spans="7:7">
      <c r="G53679" s="14"/>
    </row>
    <row r="53680" spans="7:7">
      <c r="G53680" s="14"/>
    </row>
    <row r="53681" spans="7:7">
      <c r="G53681" s="14"/>
    </row>
    <row r="53682" spans="7:7">
      <c r="G53682" s="14"/>
    </row>
    <row r="53683" spans="7:7">
      <c r="G53683" s="14"/>
    </row>
    <row r="53684" spans="7:7">
      <c r="G53684" s="14"/>
    </row>
    <row r="53685" spans="7:7">
      <c r="G53685" s="14"/>
    </row>
    <row r="53686" spans="7:7">
      <c r="G53686" s="14"/>
    </row>
    <row r="53687" spans="7:7">
      <c r="G53687" s="14"/>
    </row>
    <row r="53688" spans="7:7">
      <c r="G53688" s="14"/>
    </row>
    <row r="53689" spans="7:7">
      <c r="G53689" s="14"/>
    </row>
    <row r="53690" spans="7:7">
      <c r="G53690" s="14"/>
    </row>
    <row r="53691" spans="7:7">
      <c r="G53691" s="14"/>
    </row>
    <row r="53692" spans="7:7">
      <c r="G53692" s="14"/>
    </row>
    <row r="53693" spans="7:7">
      <c r="G53693" s="14"/>
    </row>
    <row r="53694" spans="7:7">
      <c r="G53694" s="14"/>
    </row>
    <row r="53695" spans="7:7">
      <c r="G53695" s="14"/>
    </row>
    <row r="53696" spans="7:7">
      <c r="G53696" s="14"/>
    </row>
    <row r="53697" spans="7:7">
      <c r="G53697" s="14"/>
    </row>
    <row r="53698" spans="7:7">
      <c r="G53698" s="14"/>
    </row>
    <row r="53699" spans="7:7">
      <c r="G53699" s="14"/>
    </row>
    <row r="53700" spans="7:7">
      <c r="G53700" s="14"/>
    </row>
    <row r="53701" spans="7:7">
      <c r="G53701" s="14"/>
    </row>
    <row r="53702" spans="7:7">
      <c r="G53702" s="14"/>
    </row>
    <row r="53703" spans="7:7">
      <c r="G53703" s="14"/>
    </row>
    <row r="53704" spans="7:7">
      <c r="G53704" s="14"/>
    </row>
    <row r="53705" spans="7:7">
      <c r="G53705" s="14"/>
    </row>
    <row r="53706" spans="7:7">
      <c r="G53706" s="14"/>
    </row>
    <row r="53707" spans="7:7">
      <c r="G53707" s="14"/>
    </row>
    <row r="53708" spans="7:7">
      <c r="G53708" s="14"/>
    </row>
    <row r="53709" spans="7:7">
      <c r="G53709" s="14"/>
    </row>
    <row r="53710" spans="7:7">
      <c r="G53710" s="14"/>
    </row>
    <row r="53711" spans="7:7">
      <c r="G53711" s="14"/>
    </row>
    <row r="53712" spans="7:7">
      <c r="G53712" s="14"/>
    </row>
    <row r="53713" spans="7:7">
      <c r="G53713" s="14"/>
    </row>
    <row r="53714" spans="7:7">
      <c r="G53714" s="14"/>
    </row>
    <row r="53715" spans="7:7">
      <c r="G53715" s="14"/>
    </row>
    <row r="53716" spans="7:7">
      <c r="G53716" s="14"/>
    </row>
    <row r="53717" spans="7:7">
      <c r="G53717" s="14"/>
    </row>
    <row r="53718" spans="7:7">
      <c r="G53718" s="14"/>
    </row>
    <row r="53719" spans="7:7">
      <c r="G53719" s="14"/>
    </row>
    <row r="53720" spans="7:7">
      <c r="G53720" s="14"/>
    </row>
    <row r="53721" spans="7:7">
      <c r="G53721" s="14"/>
    </row>
    <row r="53722" spans="7:7">
      <c r="G53722" s="14"/>
    </row>
    <row r="53723" spans="7:7">
      <c r="G53723" s="14"/>
    </row>
    <row r="53724" spans="7:7">
      <c r="G53724" s="14"/>
    </row>
    <row r="53725" spans="7:7">
      <c r="G53725" s="14"/>
    </row>
    <row r="53726" spans="7:7">
      <c r="G53726" s="14"/>
    </row>
    <row r="53727" spans="7:7">
      <c r="G53727" s="14"/>
    </row>
    <row r="53728" spans="7:7">
      <c r="G53728" s="14"/>
    </row>
    <row r="53729" spans="7:7">
      <c r="G53729" s="14"/>
    </row>
    <row r="53730" spans="7:7">
      <c r="G53730" s="14"/>
    </row>
    <row r="53731" spans="7:7">
      <c r="G53731" s="14"/>
    </row>
    <row r="53732" spans="7:7">
      <c r="G53732" s="14"/>
    </row>
    <row r="53733" spans="7:7">
      <c r="G53733" s="14"/>
    </row>
    <row r="53734" spans="7:7">
      <c r="G53734" s="14"/>
    </row>
    <row r="53735" spans="7:7">
      <c r="G53735" s="14"/>
    </row>
    <row r="53736" spans="7:7">
      <c r="G53736" s="14"/>
    </row>
    <row r="53737" spans="7:7">
      <c r="G53737" s="14"/>
    </row>
    <row r="53738" spans="7:7">
      <c r="G53738" s="14"/>
    </row>
    <row r="53739" spans="7:7">
      <c r="G53739" s="14"/>
    </row>
    <row r="53740" spans="7:7">
      <c r="G53740" s="14"/>
    </row>
    <row r="53741" spans="7:7">
      <c r="G53741" s="14"/>
    </row>
    <row r="53742" spans="7:7">
      <c r="G53742" s="14"/>
    </row>
    <row r="53743" spans="7:7">
      <c r="G53743" s="14"/>
    </row>
    <row r="53744" spans="7:7">
      <c r="G53744" s="14"/>
    </row>
    <row r="53745" spans="7:7">
      <c r="G53745" s="14"/>
    </row>
    <row r="53746" spans="7:7">
      <c r="G53746" s="14"/>
    </row>
    <row r="53747" spans="7:7">
      <c r="G53747" s="14"/>
    </row>
    <row r="53748" spans="7:7">
      <c r="G53748" s="14"/>
    </row>
    <row r="53749" spans="7:7">
      <c r="G53749" s="14"/>
    </row>
    <row r="53750" spans="7:7">
      <c r="G53750" s="14"/>
    </row>
    <row r="53751" spans="7:7">
      <c r="G53751" s="14"/>
    </row>
    <row r="53752" spans="7:7">
      <c r="G53752" s="14"/>
    </row>
    <row r="53753" spans="7:7">
      <c r="G53753" s="14"/>
    </row>
    <row r="53754" spans="7:7">
      <c r="G53754" s="14"/>
    </row>
    <row r="53755" spans="7:7">
      <c r="G53755" s="14"/>
    </row>
    <row r="53756" spans="7:7">
      <c r="G53756" s="14"/>
    </row>
    <row r="53757" spans="7:7">
      <c r="G53757" s="14"/>
    </row>
    <row r="53758" spans="7:7">
      <c r="G53758" s="14"/>
    </row>
    <row r="53759" spans="7:7">
      <c r="G53759" s="14"/>
    </row>
    <row r="53760" spans="7:7">
      <c r="G53760" s="14"/>
    </row>
    <row r="53761" spans="7:7">
      <c r="G53761" s="14"/>
    </row>
    <row r="53762" spans="7:7">
      <c r="G53762" s="14"/>
    </row>
    <row r="53763" spans="7:7">
      <c r="G53763" s="14"/>
    </row>
    <row r="53764" spans="7:7">
      <c r="G53764" s="14"/>
    </row>
    <row r="53765" spans="7:7">
      <c r="G53765" s="14"/>
    </row>
    <row r="53766" spans="7:7">
      <c r="G53766" s="14"/>
    </row>
    <row r="53767" spans="7:7">
      <c r="G53767" s="14"/>
    </row>
    <row r="53768" spans="7:7">
      <c r="G53768" s="14"/>
    </row>
    <row r="53769" spans="7:7">
      <c r="G53769" s="14"/>
    </row>
    <row r="53770" spans="7:7">
      <c r="G53770" s="14"/>
    </row>
    <row r="53771" spans="7:7">
      <c r="G53771" s="14"/>
    </row>
    <row r="53772" spans="7:7">
      <c r="G53772" s="14"/>
    </row>
    <row r="53773" spans="7:7">
      <c r="G53773" s="14"/>
    </row>
    <row r="53774" spans="7:7">
      <c r="G53774" s="14"/>
    </row>
    <row r="53775" spans="7:7">
      <c r="G53775" s="14"/>
    </row>
    <row r="53776" spans="7:7">
      <c r="G53776" s="14"/>
    </row>
    <row r="53777" spans="7:7">
      <c r="G53777" s="14"/>
    </row>
    <row r="53778" spans="7:7">
      <c r="G53778" s="14"/>
    </row>
    <row r="53779" spans="7:7">
      <c r="G53779" s="14"/>
    </row>
    <row r="53780" spans="7:7">
      <c r="G53780" s="14"/>
    </row>
    <row r="53781" spans="7:7">
      <c r="G53781" s="14"/>
    </row>
    <row r="53782" spans="7:7">
      <c r="G53782" s="14"/>
    </row>
    <row r="53783" spans="7:7">
      <c r="G53783" s="14"/>
    </row>
    <row r="53784" spans="7:7">
      <c r="G53784" s="14"/>
    </row>
    <row r="53785" spans="7:7">
      <c r="G53785" s="14"/>
    </row>
    <row r="53786" spans="7:7">
      <c r="G53786" s="14"/>
    </row>
    <row r="53787" spans="7:7">
      <c r="G53787" s="14"/>
    </row>
    <row r="53788" spans="7:7">
      <c r="G53788" s="14"/>
    </row>
    <row r="53789" spans="7:7">
      <c r="G53789" s="14"/>
    </row>
    <row r="53790" spans="7:7">
      <c r="G53790" s="14"/>
    </row>
    <row r="53791" spans="7:7">
      <c r="G53791" s="14"/>
    </row>
    <row r="53792" spans="7:7">
      <c r="G53792" s="14"/>
    </row>
    <row r="53793" spans="7:7">
      <c r="G53793" s="14"/>
    </row>
    <row r="53794" spans="7:7">
      <c r="G53794" s="14"/>
    </row>
    <row r="53795" spans="7:7">
      <c r="G53795" s="14"/>
    </row>
    <row r="53796" spans="7:7">
      <c r="G53796" s="14"/>
    </row>
    <row r="53797" spans="7:7">
      <c r="G53797" s="14"/>
    </row>
    <row r="53798" spans="7:7">
      <c r="G53798" s="14"/>
    </row>
    <row r="53799" spans="7:7">
      <c r="G53799" s="14"/>
    </row>
    <row r="53800" spans="7:7">
      <c r="G53800" s="14"/>
    </row>
    <row r="53801" spans="7:7">
      <c r="G53801" s="14"/>
    </row>
    <row r="53802" spans="7:7">
      <c r="G53802" s="14"/>
    </row>
    <row r="53803" spans="7:7">
      <c r="G53803" s="14"/>
    </row>
    <row r="53804" spans="7:7">
      <c r="G53804" s="14"/>
    </row>
    <row r="53805" spans="7:7">
      <c r="G53805" s="14"/>
    </row>
    <row r="53806" spans="7:7">
      <c r="G53806" s="14"/>
    </row>
    <row r="53807" spans="7:7">
      <c r="G53807" s="14"/>
    </row>
    <row r="53808" spans="7:7">
      <c r="G53808" s="14"/>
    </row>
    <row r="53809" spans="7:7">
      <c r="G53809" s="14"/>
    </row>
    <row r="53810" spans="7:7">
      <c r="G53810" s="14"/>
    </row>
    <row r="53811" spans="7:7">
      <c r="G53811" s="14"/>
    </row>
    <row r="53812" spans="7:7">
      <c r="G53812" s="14"/>
    </row>
    <row r="53813" spans="7:7">
      <c r="G53813" s="14"/>
    </row>
    <row r="53814" spans="7:7">
      <c r="G53814" s="14"/>
    </row>
    <row r="53815" spans="7:7">
      <c r="G53815" s="14"/>
    </row>
    <row r="53816" spans="7:7">
      <c r="G53816" s="14"/>
    </row>
    <row r="53817" spans="7:7">
      <c r="G53817" s="14"/>
    </row>
    <row r="53818" spans="7:7">
      <c r="G53818" s="14"/>
    </row>
    <row r="53819" spans="7:7">
      <c r="G53819" s="14"/>
    </row>
    <row r="53820" spans="7:7">
      <c r="G53820" s="14"/>
    </row>
    <row r="53821" spans="7:7">
      <c r="G53821" s="14"/>
    </row>
    <row r="53822" spans="7:7">
      <c r="G53822" s="14"/>
    </row>
    <row r="53823" spans="7:7">
      <c r="G53823" s="14"/>
    </row>
    <row r="53824" spans="7:7">
      <c r="G53824" s="14"/>
    </row>
    <row r="53825" spans="7:7">
      <c r="G53825" s="14"/>
    </row>
    <row r="53826" spans="7:7">
      <c r="G53826" s="14"/>
    </row>
    <row r="53827" spans="7:7">
      <c r="G53827" s="14"/>
    </row>
    <row r="53828" spans="7:7">
      <c r="G53828" s="14"/>
    </row>
    <row r="53829" spans="7:7">
      <c r="G53829" s="14"/>
    </row>
    <row r="53830" spans="7:7">
      <c r="G53830" s="14"/>
    </row>
    <row r="53831" spans="7:7">
      <c r="G53831" s="14"/>
    </row>
    <row r="53832" spans="7:7">
      <c r="G53832" s="14"/>
    </row>
    <row r="53833" spans="7:7">
      <c r="G53833" s="14"/>
    </row>
    <row r="53834" spans="7:7">
      <c r="G53834" s="14"/>
    </row>
    <row r="53835" spans="7:7">
      <c r="G53835" s="14"/>
    </row>
    <row r="53836" spans="7:7">
      <c r="G53836" s="14"/>
    </row>
    <row r="53837" spans="7:7">
      <c r="G53837" s="14"/>
    </row>
    <row r="53838" spans="7:7">
      <c r="G53838" s="14"/>
    </row>
    <row r="53839" spans="7:7">
      <c r="G53839" s="14"/>
    </row>
    <row r="53840" spans="7:7">
      <c r="G53840" s="14"/>
    </row>
    <row r="53841" spans="7:7">
      <c r="G53841" s="14"/>
    </row>
    <row r="53842" spans="7:7">
      <c r="G53842" s="14"/>
    </row>
    <row r="53843" spans="7:7">
      <c r="G53843" s="14"/>
    </row>
    <row r="53844" spans="7:7">
      <c r="G53844" s="14"/>
    </row>
    <row r="53845" spans="7:7">
      <c r="G53845" s="14"/>
    </row>
    <row r="53846" spans="7:7">
      <c r="G53846" s="14"/>
    </row>
    <row r="53847" spans="7:7">
      <c r="G53847" s="14"/>
    </row>
    <row r="53848" spans="7:7">
      <c r="G53848" s="14"/>
    </row>
    <row r="53849" spans="7:7">
      <c r="G53849" s="14"/>
    </row>
    <row r="53850" spans="7:7">
      <c r="G53850" s="14"/>
    </row>
    <row r="53851" spans="7:7">
      <c r="G53851" s="14"/>
    </row>
    <row r="53852" spans="7:7">
      <c r="G53852" s="14"/>
    </row>
    <row r="53853" spans="7:7">
      <c r="G53853" s="14"/>
    </row>
    <row r="53854" spans="7:7">
      <c r="G53854" s="14"/>
    </row>
    <row r="53855" spans="7:7">
      <c r="G53855" s="14"/>
    </row>
    <row r="53856" spans="7:7">
      <c r="G53856" s="14"/>
    </row>
    <row r="53857" spans="7:7">
      <c r="G53857" s="14"/>
    </row>
    <row r="53858" spans="7:7">
      <c r="G53858" s="14"/>
    </row>
    <row r="53859" spans="7:7">
      <c r="G53859" s="14"/>
    </row>
    <row r="53860" spans="7:7">
      <c r="G53860" s="14"/>
    </row>
    <row r="53861" spans="7:7">
      <c r="G53861" s="14"/>
    </row>
    <row r="53862" spans="7:7">
      <c r="G53862" s="14"/>
    </row>
    <row r="53863" spans="7:7">
      <c r="G53863" s="14"/>
    </row>
    <row r="53864" spans="7:7">
      <c r="G53864" s="14"/>
    </row>
    <row r="53865" spans="7:7">
      <c r="G53865" s="14"/>
    </row>
    <row r="53866" spans="7:7">
      <c r="G53866" s="14"/>
    </row>
    <row r="53867" spans="7:7">
      <c r="G53867" s="14"/>
    </row>
    <row r="53868" spans="7:7">
      <c r="G53868" s="14"/>
    </row>
    <row r="53869" spans="7:7">
      <c r="G53869" s="14"/>
    </row>
    <row r="53870" spans="7:7">
      <c r="G53870" s="14"/>
    </row>
    <row r="53871" spans="7:7">
      <c r="G53871" s="14"/>
    </row>
    <row r="53872" spans="7:7">
      <c r="G53872" s="14"/>
    </row>
    <row r="53873" spans="7:7">
      <c r="G53873" s="14"/>
    </row>
    <row r="53874" spans="7:7">
      <c r="G53874" s="14"/>
    </row>
    <row r="53875" spans="7:7">
      <c r="G53875" s="14"/>
    </row>
    <row r="53876" spans="7:7">
      <c r="G53876" s="14"/>
    </row>
    <row r="53877" spans="7:7">
      <c r="G53877" s="14"/>
    </row>
    <row r="53878" spans="7:7">
      <c r="G53878" s="14"/>
    </row>
    <row r="53879" spans="7:7">
      <c r="G53879" s="14"/>
    </row>
    <row r="53880" spans="7:7">
      <c r="G53880" s="14"/>
    </row>
    <row r="53881" spans="7:7">
      <c r="G53881" s="14"/>
    </row>
    <row r="53882" spans="7:7">
      <c r="G53882" s="14"/>
    </row>
    <row r="53883" spans="7:7">
      <c r="G53883" s="14"/>
    </row>
    <row r="53884" spans="7:7">
      <c r="G53884" s="14"/>
    </row>
    <row r="53885" spans="7:7">
      <c r="G53885" s="14"/>
    </row>
    <row r="53886" spans="7:7">
      <c r="G53886" s="14"/>
    </row>
    <row r="53887" spans="7:7">
      <c r="G53887" s="14"/>
    </row>
    <row r="53888" spans="7:7">
      <c r="G53888" s="14"/>
    </row>
    <row r="53889" spans="7:7">
      <c r="G53889" s="14"/>
    </row>
    <row r="53890" spans="7:7">
      <c r="G53890" s="14"/>
    </row>
    <row r="53891" spans="7:7">
      <c r="G53891" s="14"/>
    </row>
    <row r="53892" spans="7:7">
      <c r="G53892" s="14"/>
    </row>
    <row r="53893" spans="7:7">
      <c r="G53893" s="14"/>
    </row>
    <row r="53894" spans="7:7">
      <c r="G53894" s="14"/>
    </row>
    <row r="53895" spans="7:7">
      <c r="G53895" s="14"/>
    </row>
    <row r="53896" spans="7:7">
      <c r="G53896" s="14"/>
    </row>
    <row r="53897" spans="7:7">
      <c r="G53897" s="14"/>
    </row>
    <row r="53898" spans="7:7">
      <c r="G53898" s="14"/>
    </row>
    <row r="53899" spans="7:7">
      <c r="G53899" s="14"/>
    </row>
    <row r="53900" spans="7:7">
      <c r="G53900" s="14"/>
    </row>
    <row r="53901" spans="7:7">
      <c r="G53901" s="14"/>
    </row>
    <row r="53902" spans="7:7">
      <c r="G53902" s="14"/>
    </row>
    <row r="53903" spans="7:7">
      <c r="G53903" s="14"/>
    </row>
    <row r="53904" spans="7:7">
      <c r="G53904" s="14"/>
    </row>
    <row r="53905" spans="7:7">
      <c r="G53905" s="14"/>
    </row>
    <row r="53906" spans="7:7">
      <c r="G53906" s="14"/>
    </row>
    <row r="53907" spans="7:7">
      <c r="G53907" s="14"/>
    </row>
    <row r="53908" spans="7:7">
      <c r="G53908" s="14"/>
    </row>
    <row r="53909" spans="7:7">
      <c r="G53909" s="14"/>
    </row>
    <row r="53910" spans="7:7">
      <c r="G53910" s="14"/>
    </row>
    <row r="53911" spans="7:7">
      <c r="G53911" s="14"/>
    </row>
    <row r="53912" spans="7:7">
      <c r="G53912" s="14"/>
    </row>
    <row r="53913" spans="7:7">
      <c r="G53913" s="14"/>
    </row>
    <row r="53914" spans="7:7">
      <c r="G53914" s="14"/>
    </row>
    <row r="53915" spans="7:7">
      <c r="G53915" s="14"/>
    </row>
    <row r="53916" spans="7:7">
      <c r="G53916" s="14"/>
    </row>
    <row r="53917" spans="7:7">
      <c r="G53917" s="14"/>
    </row>
    <row r="53918" spans="7:7">
      <c r="G53918" s="14"/>
    </row>
    <row r="53919" spans="7:7">
      <c r="G53919" s="14"/>
    </row>
    <row r="53920" spans="7:7">
      <c r="G53920" s="14"/>
    </row>
    <row r="53921" spans="7:7">
      <c r="G53921" s="14"/>
    </row>
    <row r="53922" spans="7:7">
      <c r="G53922" s="14"/>
    </row>
    <row r="53923" spans="7:7">
      <c r="G53923" s="14"/>
    </row>
    <row r="53924" spans="7:7">
      <c r="G53924" s="14"/>
    </row>
    <row r="53925" spans="7:7">
      <c r="G53925" s="14"/>
    </row>
    <row r="53926" spans="7:7">
      <c r="G53926" s="14"/>
    </row>
    <row r="53927" spans="7:7">
      <c r="G53927" s="14"/>
    </row>
    <row r="53928" spans="7:7">
      <c r="G53928" s="14"/>
    </row>
    <row r="53929" spans="7:7">
      <c r="G53929" s="14"/>
    </row>
    <row r="53930" spans="7:7">
      <c r="G53930" s="14"/>
    </row>
    <row r="53931" spans="7:7">
      <c r="G53931" s="14"/>
    </row>
    <row r="53932" spans="7:7">
      <c r="G53932" s="14"/>
    </row>
    <row r="53933" spans="7:7">
      <c r="G53933" s="14"/>
    </row>
    <row r="53934" spans="7:7">
      <c r="G53934" s="14"/>
    </row>
    <row r="53935" spans="7:7">
      <c r="G53935" s="14"/>
    </row>
    <row r="53936" spans="7:7">
      <c r="G53936" s="14"/>
    </row>
    <row r="53937" spans="7:7">
      <c r="G53937" s="14"/>
    </row>
    <row r="53938" spans="7:7">
      <c r="G53938" s="14"/>
    </row>
    <row r="53939" spans="7:7">
      <c r="G53939" s="14"/>
    </row>
    <row r="53940" spans="7:7">
      <c r="G53940" s="14"/>
    </row>
    <row r="53941" spans="7:7">
      <c r="G53941" s="14"/>
    </row>
    <row r="53942" spans="7:7">
      <c r="G53942" s="14"/>
    </row>
    <row r="53943" spans="7:7">
      <c r="G53943" s="14"/>
    </row>
    <row r="53944" spans="7:7">
      <c r="G53944" s="14"/>
    </row>
    <row r="53945" spans="7:7">
      <c r="G53945" s="14"/>
    </row>
    <row r="53946" spans="7:7">
      <c r="G53946" s="14"/>
    </row>
    <row r="53947" spans="7:7">
      <c r="G53947" s="14"/>
    </row>
    <row r="53948" spans="7:7">
      <c r="G53948" s="14"/>
    </row>
    <row r="53949" spans="7:7">
      <c r="G53949" s="14"/>
    </row>
    <row r="53950" spans="7:7">
      <c r="G53950" s="14"/>
    </row>
    <row r="53951" spans="7:7">
      <c r="G53951" s="14"/>
    </row>
    <row r="53952" spans="7:7">
      <c r="G53952" s="14"/>
    </row>
    <row r="53953" spans="7:7">
      <c r="G53953" s="14"/>
    </row>
    <row r="53954" spans="7:7">
      <c r="G53954" s="14"/>
    </row>
    <row r="53955" spans="7:7">
      <c r="G53955" s="14"/>
    </row>
    <row r="53956" spans="7:7">
      <c r="G53956" s="14"/>
    </row>
    <row r="53957" spans="7:7">
      <c r="G53957" s="14"/>
    </row>
    <row r="53958" spans="7:7">
      <c r="G53958" s="14"/>
    </row>
    <row r="53959" spans="7:7">
      <c r="G53959" s="14"/>
    </row>
    <row r="53960" spans="7:7">
      <c r="G53960" s="14"/>
    </row>
    <row r="53961" spans="7:7">
      <c r="G53961" s="14"/>
    </row>
    <row r="53962" spans="7:7">
      <c r="G53962" s="14"/>
    </row>
    <row r="53963" spans="7:7">
      <c r="G53963" s="14"/>
    </row>
    <row r="53964" spans="7:7">
      <c r="G53964" s="14"/>
    </row>
    <row r="53965" spans="7:7">
      <c r="G53965" s="14"/>
    </row>
    <row r="53966" spans="7:7">
      <c r="G53966" s="14"/>
    </row>
    <row r="53967" spans="7:7">
      <c r="G53967" s="14"/>
    </row>
    <row r="53968" spans="7:7">
      <c r="G53968" s="14"/>
    </row>
    <row r="53969" spans="7:7">
      <c r="G53969" s="14"/>
    </row>
    <row r="53970" spans="7:7">
      <c r="G53970" s="14"/>
    </row>
    <row r="53971" spans="7:7">
      <c r="G53971" s="14"/>
    </row>
    <row r="53972" spans="7:7">
      <c r="G53972" s="14"/>
    </row>
    <row r="53973" spans="7:7">
      <c r="G53973" s="14"/>
    </row>
    <row r="53974" spans="7:7">
      <c r="G53974" s="14"/>
    </row>
    <row r="53975" spans="7:7">
      <c r="G53975" s="14"/>
    </row>
    <row r="53976" spans="7:7">
      <c r="G53976" s="14"/>
    </row>
    <row r="53977" spans="7:7">
      <c r="G53977" s="14"/>
    </row>
    <row r="53978" spans="7:7">
      <c r="G53978" s="14"/>
    </row>
    <row r="53979" spans="7:7">
      <c r="G53979" s="14"/>
    </row>
    <row r="53980" spans="7:7">
      <c r="G53980" s="14"/>
    </row>
    <row r="53981" spans="7:7">
      <c r="G53981" s="14"/>
    </row>
    <row r="53982" spans="7:7">
      <c r="G53982" s="14"/>
    </row>
    <row r="53983" spans="7:7">
      <c r="G53983" s="14"/>
    </row>
    <row r="53984" spans="7:7">
      <c r="G53984" s="14"/>
    </row>
    <row r="53985" spans="7:7">
      <c r="G53985" s="14"/>
    </row>
    <row r="53986" spans="7:7">
      <c r="G53986" s="14"/>
    </row>
    <row r="53987" spans="7:7">
      <c r="G53987" s="14"/>
    </row>
    <row r="53988" spans="7:7">
      <c r="G53988" s="14"/>
    </row>
    <row r="53989" spans="7:7">
      <c r="G53989" s="14"/>
    </row>
    <row r="53990" spans="7:7">
      <c r="G53990" s="14"/>
    </row>
    <row r="53991" spans="7:7">
      <c r="G53991" s="14"/>
    </row>
    <row r="53992" spans="7:7">
      <c r="G53992" s="14"/>
    </row>
    <row r="53993" spans="7:7">
      <c r="G53993" s="14"/>
    </row>
    <row r="53994" spans="7:7">
      <c r="G53994" s="14"/>
    </row>
    <row r="53995" spans="7:7">
      <c r="G53995" s="14"/>
    </row>
    <row r="53996" spans="7:7">
      <c r="G53996" s="14"/>
    </row>
    <row r="53997" spans="7:7">
      <c r="G53997" s="14"/>
    </row>
    <row r="53998" spans="7:7">
      <c r="G53998" s="14"/>
    </row>
    <row r="53999" spans="7:7">
      <c r="G53999" s="14"/>
    </row>
    <row r="54000" spans="7:7">
      <c r="G54000" s="14"/>
    </row>
    <row r="54001" spans="7:7">
      <c r="G54001" s="14"/>
    </row>
    <row r="54002" spans="7:7">
      <c r="G54002" s="14"/>
    </row>
    <row r="54003" spans="7:7">
      <c r="G54003" s="14"/>
    </row>
    <row r="54004" spans="7:7">
      <c r="G54004" s="14"/>
    </row>
    <row r="54005" spans="7:7">
      <c r="G54005" s="14"/>
    </row>
    <row r="54006" spans="7:7">
      <c r="G54006" s="14"/>
    </row>
    <row r="54007" spans="7:7">
      <c r="G54007" s="14"/>
    </row>
    <row r="54008" spans="7:7">
      <c r="G54008" s="14"/>
    </row>
    <row r="54009" spans="7:7">
      <c r="G54009" s="14"/>
    </row>
    <row r="54010" spans="7:7">
      <c r="G54010" s="14"/>
    </row>
    <row r="54011" spans="7:7">
      <c r="G54011" s="14"/>
    </row>
    <row r="54012" spans="7:7">
      <c r="G54012" s="14"/>
    </row>
    <row r="54013" spans="7:7">
      <c r="G54013" s="14"/>
    </row>
    <row r="54014" spans="7:7">
      <c r="G54014" s="14"/>
    </row>
    <row r="54015" spans="7:7">
      <c r="G54015" s="14"/>
    </row>
    <row r="54016" spans="7:7">
      <c r="G54016" s="14"/>
    </row>
    <row r="54017" spans="7:7">
      <c r="G54017" s="14"/>
    </row>
    <row r="54018" spans="7:7">
      <c r="G54018" s="14"/>
    </row>
    <row r="54019" spans="7:7">
      <c r="G54019" s="14"/>
    </row>
    <row r="54020" spans="7:7">
      <c r="G54020" s="14"/>
    </row>
    <row r="54021" spans="7:7">
      <c r="G54021" s="14"/>
    </row>
    <row r="54022" spans="7:7">
      <c r="G54022" s="14"/>
    </row>
    <row r="54023" spans="7:7">
      <c r="G54023" s="14"/>
    </row>
    <row r="54024" spans="7:7">
      <c r="G54024" s="14"/>
    </row>
    <row r="54025" spans="7:7">
      <c r="G54025" s="14"/>
    </row>
    <row r="54026" spans="7:7">
      <c r="G54026" s="14"/>
    </row>
    <row r="54027" spans="7:7">
      <c r="G54027" s="14"/>
    </row>
    <row r="54028" spans="7:7">
      <c r="G54028" s="14"/>
    </row>
    <row r="54029" spans="7:7">
      <c r="G54029" s="14"/>
    </row>
    <row r="54030" spans="7:7">
      <c r="G54030" s="14"/>
    </row>
    <row r="54031" spans="7:7">
      <c r="G54031" s="14"/>
    </row>
    <row r="54032" spans="7:7">
      <c r="G54032" s="14"/>
    </row>
    <row r="54033" spans="7:7">
      <c r="G54033" s="14"/>
    </row>
    <row r="54034" spans="7:7">
      <c r="G54034" s="14"/>
    </row>
    <row r="54035" spans="7:7">
      <c r="G54035" s="14"/>
    </row>
    <row r="54036" spans="7:7">
      <c r="G54036" s="14"/>
    </row>
    <row r="54037" spans="7:7">
      <c r="G54037" s="14"/>
    </row>
    <row r="54038" spans="7:7">
      <c r="G54038" s="14"/>
    </row>
    <row r="54039" spans="7:7">
      <c r="G54039" s="14"/>
    </row>
    <row r="54040" spans="7:7">
      <c r="G54040" s="14"/>
    </row>
    <row r="54041" spans="7:7">
      <c r="G54041" s="14"/>
    </row>
    <row r="54042" spans="7:7">
      <c r="G54042" s="14"/>
    </row>
    <row r="54043" spans="7:7">
      <c r="G54043" s="14"/>
    </row>
    <row r="54044" spans="7:7">
      <c r="G54044" s="14"/>
    </row>
    <row r="54045" spans="7:7">
      <c r="G54045" s="14"/>
    </row>
    <row r="54046" spans="7:7">
      <c r="G54046" s="14"/>
    </row>
    <row r="54047" spans="7:7">
      <c r="G54047" s="14"/>
    </row>
    <row r="54048" spans="7:7">
      <c r="G54048" s="14"/>
    </row>
    <row r="54049" spans="7:7">
      <c r="G54049" s="14"/>
    </row>
    <row r="54050" spans="7:7">
      <c r="G54050" s="14"/>
    </row>
    <row r="54051" spans="7:7">
      <c r="G54051" s="14"/>
    </row>
    <row r="54052" spans="7:7">
      <c r="G54052" s="14"/>
    </row>
    <row r="54053" spans="7:7">
      <c r="G54053" s="14"/>
    </row>
    <row r="54054" spans="7:7">
      <c r="G54054" s="14"/>
    </row>
    <row r="54055" spans="7:7">
      <c r="G54055" s="14"/>
    </row>
    <row r="54056" spans="7:7">
      <c r="G54056" s="14"/>
    </row>
    <row r="54057" spans="7:7">
      <c r="G54057" s="14"/>
    </row>
    <row r="54058" spans="7:7">
      <c r="G54058" s="14"/>
    </row>
    <row r="54059" spans="7:7">
      <c r="G54059" s="14"/>
    </row>
    <row r="54060" spans="7:7">
      <c r="G54060" s="14"/>
    </row>
    <row r="54061" spans="7:7">
      <c r="G54061" s="14"/>
    </row>
    <row r="54062" spans="7:7">
      <c r="G54062" s="14"/>
    </row>
    <row r="54063" spans="7:7">
      <c r="G54063" s="14"/>
    </row>
    <row r="54064" spans="7:7">
      <c r="G54064" s="14"/>
    </row>
    <row r="54065" spans="7:7">
      <c r="G54065" s="14"/>
    </row>
    <row r="54066" spans="7:7">
      <c r="G54066" s="14"/>
    </row>
    <row r="54067" spans="7:7">
      <c r="G54067" s="14"/>
    </row>
    <row r="54068" spans="7:7">
      <c r="G54068" s="14"/>
    </row>
    <row r="54069" spans="7:7">
      <c r="G54069" s="14"/>
    </row>
    <row r="54070" spans="7:7">
      <c r="G54070" s="14"/>
    </row>
    <row r="54071" spans="7:7">
      <c r="G54071" s="14"/>
    </row>
    <row r="54072" spans="7:7">
      <c r="G54072" s="14"/>
    </row>
    <row r="54073" spans="7:7">
      <c r="G54073" s="14"/>
    </row>
    <row r="54074" spans="7:7">
      <c r="G54074" s="14"/>
    </row>
    <row r="54075" spans="7:7">
      <c r="G54075" s="14"/>
    </row>
    <row r="54076" spans="7:7">
      <c r="G54076" s="14"/>
    </row>
    <row r="54077" spans="7:7">
      <c r="G54077" s="14"/>
    </row>
    <row r="54078" spans="7:7">
      <c r="G54078" s="14"/>
    </row>
    <row r="54079" spans="7:7">
      <c r="G54079" s="14"/>
    </row>
    <row r="54080" spans="7:7">
      <c r="G54080" s="14"/>
    </row>
    <row r="54081" spans="7:7">
      <c r="G54081" s="14"/>
    </row>
    <row r="54082" spans="7:7">
      <c r="G54082" s="14"/>
    </row>
    <row r="54083" spans="7:7">
      <c r="G54083" s="14"/>
    </row>
    <row r="54084" spans="7:7">
      <c r="G54084" s="14"/>
    </row>
    <row r="54085" spans="7:7">
      <c r="G54085" s="14"/>
    </row>
    <row r="54086" spans="7:7">
      <c r="G54086" s="14"/>
    </row>
    <row r="54087" spans="7:7">
      <c r="G54087" s="14"/>
    </row>
    <row r="54088" spans="7:7">
      <c r="G54088" s="14"/>
    </row>
    <row r="54089" spans="7:7">
      <c r="G54089" s="14"/>
    </row>
    <row r="54090" spans="7:7">
      <c r="G54090" s="14"/>
    </row>
    <row r="54091" spans="7:7">
      <c r="G54091" s="14"/>
    </row>
    <row r="54092" spans="7:7">
      <c r="G54092" s="14"/>
    </row>
    <row r="54093" spans="7:7">
      <c r="G54093" s="14"/>
    </row>
    <row r="54094" spans="7:7">
      <c r="G54094" s="14"/>
    </row>
    <row r="54095" spans="7:7">
      <c r="G54095" s="14"/>
    </row>
    <row r="54096" spans="7:7">
      <c r="G54096" s="14"/>
    </row>
    <row r="54097" spans="7:7">
      <c r="G54097" s="14"/>
    </row>
    <row r="54098" spans="7:7">
      <c r="G54098" s="14"/>
    </row>
    <row r="54099" spans="7:7">
      <c r="G54099" s="14"/>
    </row>
    <row r="54100" spans="7:7">
      <c r="G54100" s="14"/>
    </row>
    <row r="54101" spans="7:7">
      <c r="G54101" s="14"/>
    </row>
    <row r="54102" spans="7:7">
      <c r="G54102" s="14"/>
    </row>
    <row r="54103" spans="7:7">
      <c r="G54103" s="14"/>
    </row>
    <row r="54104" spans="7:7">
      <c r="G54104" s="14"/>
    </row>
    <row r="54105" spans="7:7">
      <c r="G54105" s="14"/>
    </row>
    <row r="54106" spans="7:7">
      <c r="G54106" s="14"/>
    </row>
    <row r="54107" spans="7:7">
      <c r="G54107" s="14"/>
    </row>
    <row r="54108" spans="7:7">
      <c r="G54108" s="14"/>
    </row>
    <row r="54109" spans="7:7">
      <c r="G54109" s="14"/>
    </row>
    <row r="54110" spans="7:7">
      <c r="G54110" s="14"/>
    </row>
    <row r="54111" spans="7:7">
      <c r="G54111" s="14"/>
    </row>
    <row r="54112" spans="7:7">
      <c r="G54112" s="14"/>
    </row>
    <row r="54113" spans="7:7">
      <c r="G54113" s="14"/>
    </row>
    <row r="54114" spans="7:7">
      <c r="G54114" s="14"/>
    </row>
    <row r="54115" spans="7:7">
      <c r="G54115" s="14"/>
    </row>
    <row r="54116" spans="7:7">
      <c r="G54116" s="14"/>
    </row>
    <row r="54117" spans="7:7">
      <c r="G54117" s="14"/>
    </row>
    <row r="54118" spans="7:7">
      <c r="G54118" s="14"/>
    </row>
    <row r="54119" spans="7:7">
      <c r="G54119" s="14"/>
    </row>
    <row r="54120" spans="7:7">
      <c r="G54120" s="14"/>
    </row>
    <row r="54121" spans="7:7">
      <c r="G54121" s="14"/>
    </row>
    <row r="54122" spans="7:7">
      <c r="G54122" s="14"/>
    </row>
    <row r="54123" spans="7:7">
      <c r="G54123" s="14"/>
    </row>
    <row r="54124" spans="7:7">
      <c r="G54124" s="14"/>
    </row>
    <row r="54125" spans="7:7">
      <c r="G54125" s="14"/>
    </row>
    <row r="54126" spans="7:7">
      <c r="G54126" s="14"/>
    </row>
    <row r="54127" spans="7:7">
      <c r="G54127" s="14"/>
    </row>
    <row r="54128" spans="7:7">
      <c r="G54128" s="14"/>
    </row>
    <row r="54129" spans="7:7">
      <c r="G54129" s="14"/>
    </row>
    <row r="54130" spans="7:7">
      <c r="G54130" s="14"/>
    </row>
    <row r="54131" spans="7:7">
      <c r="G54131" s="14"/>
    </row>
    <row r="54132" spans="7:7">
      <c r="G54132" s="14"/>
    </row>
    <row r="54133" spans="7:7">
      <c r="G54133" s="14"/>
    </row>
    <row r="54134" spans="7:7">
      <c r="G54134" s="14"/>
    </row>
    <row r="54135" spans="7:7">
      <c r="G54135" s="14"/>
    </row>
    <row r="54136" spans="7:7">
      <c r="G54136" s="14"/>
    </row>
    <row r="54137" spans="7:7">
      <c r="G54137" s="14"/>
    </row>
    <row r="54138" spans="7:7">
      <c r="G54138" s="14"/>
    </row>
    <row r="54139" spans="7:7">
      <c r="G54139" s="14"/>
    </row>
    <row r="54140" spans="7:7">
      <c r="G54140" s="14"/>
    </row>
    <row r="54141" spans="7:7">
      <c r="G54141" s="14"/>
    </row>
    <row r="54142" spans="7:7">
      <c r="G54142" s="14"/>
    </row>
    <row r="54143" spans="7:7">
      <c r="G54143" s="14"/>
    </row>
    <row r="54144" spans="7:7">
      <c r="G54144" s="14"/>
    </row>
    <row r="54145" spans="7:7">
      <c r="G54145" s="14"/>
    </row>
    <row r="54146" spans="7:7">
      <c r="G54146" s="14"/>
    </row>
    <row r="54147" spans="7:7">
      <c r="G54147" s="14"/>
    </row>
    <row r="54148" spans="7:7">
      <c r="G54148" s="14"/>
    </row>
    <row r="54149" spans="7:7">
      <c r="G54149" s="14"/>
    </row>
    <row r="54150" spans="7:7">
      <c r="G54150" s="14"/>
    </row>
    <row r="54151" spans="7:7">
      <c r="G54151" s="14"/>
    </row>
    <row r="54152" spans="7:7">
      <c r="G54152" s="14"/>
    </row>
    <row r="54153" spans="7:7">
      <c r="G54153" s="14"/>
    </row>
    <row r="54154" spans="7:7">
      <c r="G54154" s="14"/>
    </row>
    <row r="54155" spans="7:7">
      <c r="G54155" s="14"/>
    </row>
    <row r="54156" spans="7:7">
      <c r="G54156" s="14"/>
    </row>
    <row r="54157" spans="7:7">
      <c r="G54157" s="14"/>
    </row>
    <row r="54158" spans="7:7">
      <c r="G54158" s="14"/>
    </row>
    <row r="54159" spans="7:7">
      <c r="G54159" s="14"/>
    </row>
    <row r="54160" spans="7:7">
      <c r="G54160" s="14"/>
    </row>
    <row r="54161" spans="7:7">
      <c r="G54161" s="14"/>
    </row>
    <row r="54162" spans="7:7">
      <c r="G54162" s="14"/>
    </row>
    <row r="54163" spans="7:7">
      <c r="G54163" s="14"/>
    </row>
    <row r="54164" spans="7:7">
      <c r="G54164" s="14"/>
    </row>
    <row r="54165" spans="7:7">
      <c r="G54165" s="14"/>
    </row>
    <row r="54166" spans="7:7">
      <c r="G54166" s="14"/>
    </row>
    <row r="54167" spans="7:7">
      <c r="G54167" s="14"/>
    </row>
    <row r="54168" spans="7:7">
      <c r="G54168" s="14"/>
    </row>
    <row r="54169" spans="7:7">
      <c r="G54169" s="14"/>
    </row>
    <row r="54170" spans="7:7">
      <c r="G54170" s="14"/>
    </row>
    <row r="54171" spans="7:7">
      <c r="G54171" s="14"/>
    </row>
    <row r="54172" spans="7:7">
      <c r="G54172" s="14"/>
    </row>
    <row r="54173" spans="7:7">
      <c r="G54173" s="14"/>
    </row>
    <row r="54174" spans="7:7">
      <c r="G54174" s="14"/>
    </row>
    <row r="54175" spans="7:7">
      <c r="G54175" s="14"/>
    </row>
    <row r="54176" spans="7:7">
      <c r="G54176" s="14"/>
    </row>
    <row r="54177" spans="7:7">
      <c r="G54177" s="14"/>
    </row>
    <row r="54178" spans="7:7">
      <c r="G54178" s="14"/>
    </row>
    <row r="54179" spans="7:7">
      <c r="G54179" s="14"/>
    </row>
    <row r="54180" spans="7:7">
      <c r="G54180" s="14"/>
    </row>
    <row r="54181" spans="7:7">
      <c r="G54181" s="14"/>
    </row>
    <row r="54182" spans="7:7">
      <c r="G54182" s="14"/>
    </row>
    <row r="54183" spans="7:7">
      <c r="G54183" s="14"/>
    </row>
    <row r="54184" spans="7:7">
      <c r="G54184" s="14"/>
    </row>
    <row r="54185" spans="7:7">
      <c r="G54185" s="14"/>
    </row>
    <row r="54186" spans="7:7">
      <c r="G54186" s="14"/>
    </row>
    <row r="54187" spans="7:7">
      <c r="G54187" s="14"/>
    </row>
    <row r="54188" spans="7:7">
      <c r="G54188" s="14"/>
    </row>
    <row r="54189" spans="7:7">
      <c r="G54189" s="14"/>
    </row>
    <row r="54190" spans="7:7">
      <c r="G54190" s="14"/>
    </row>
    <row r="54191" spans="7:7">
      <c r="G54191" s="14"/>
    </row>
    <row r="54192" spans="7:7">
      <c r="G54192" s="14"/>
    </row>
    <row r="54193" spans="7:7">
      <c r="G54193" s="14"/>
    </row>
    <row r="54194" spans="7:7">
      <c r="G54194" s="14"/>
    </row>
    <row r="54195" spans="7:7">
      <c r="G54195" s="14"/>
    </row>
    <row r="54196" spans="7:7">
      <c r="G54196" s="14"/>
    </row>
    <row r="54197" spans="7:7">
      <c r="G54197" s="14"/>
    </row>
    <row r="54198" spans="7:7">
      <c r="G54198" s="14"/>
    </row>
    <row r="54199" spans="7:7">
      <c r="G54199" s="14"/>
    </row>
    <row r="54200" spans="7:7">
      <c r="G54200" s="14"/>
    </row>
    <row r="54201" spans="7:7">
      <c r="G54201" s="14"/>
    </row>
    <row r="54202" spans="7:7">
      <c r="G54202" s="14"/>
    </row>
    <row r="54203" spans="7:7">
      <c r="G54203" s="14"/>
    </row>
    <row r="54204" spans="7:7">
      <c r="G54204" s="14"/>
    </row>
    <row r="54205" spans="7:7">
      <c r="G54205" s="14"/>
    </row>
    <row r="54206" spans="7:7">
      <c r="G54206" s="14"/>
    </row>
    <row r="54207" spans="7:7">
      <c r="G54207" s="14"/>
    </row>
    <row r="54208" spans="7:7">
      <c r="G54208" s="14"/>
    </row>
    <row r="54209" spans="7:7">
      <c r="G54209" s="14"/>
    </row>
    <row r="54210" spans="7:7">
      <c r="G54210" s="14"/>
    </row>
    <row r="54211" spans="7:7">
      <c r="G54211" s="14"/>
    </row>
    <row r="54212" spans="7:7">
      <c r="G54212" s="14"/>
    </row>
    <row r="54213" spans="7:7">
      <c r="G54213" s="14"/>
    </row>
    <row r="54214" spans="7:7">
      <c r="G54214" s="14"/>
    </row>
    <row r="54215" spans="7:7">
      <c r="G54215" s="14"/>
    </row>
    <row r="54216" spans="7:7">
      <c r="G54216" s="14"/>
    </row>
    <row r="54217" spans="7:7">
      <c r="G54217" s="14"/>
    </row>
    <row r="54218" spans="7:7">
      <c r="G54218" s="14"/>
    </row>
    <row r="54219" spans="7:7">
      <c r="G54219" s="14"/>
    </row>
    <row r="54220" spans="7:7">
      <c r="G54220" s="14"/>
    </row>
    <row r="54221" spans="7:7">
      <c r="G54221" s="14"/>
    </row>
    <row r="54222" spans="7:7">
      <c r="G54222" s="14"/>
    </row>
    <row r="54223" spans="7:7">
      <c r="G54223" s="14"/>
    </row>
    <row r="54224" spans="7:7">
      <c r="G54224" s="14"/>
    </row>
    <row r="54225" spans="7:7">
      <c r="G54225" s="14"/>
    </row>
    <row r="54226" spans="7:7">
      <c r="G54226" s="14"/>
    </row>
    <row r="54227" spans="7:7">
      <c r="G54227" s="14"/>
    </row>
    <row r="54228" spans="7:7">
      <c r="G54228" s="14"/>
    </row>
    <row r="54229" spans="7:7">
      <c r="G54229" s="14"/>
    </row>
    <row r="54230" spans="7:7">
      <c r="G54230" s="14"/>
    </row>
    <row r="54231" spans="7:7">
      <c r="G54231" s="14"/>
    </row>
    <row r="54232" spans="7:7">
      <c r="G54232" s="14"/>
    </row>
    <row r="54233" spans="7:7">
      <c r="G54233" s="14"/>
    </row>
    <row r="54234" spans="7:7">
      <c r="G54234" s="14"/>
    </row>
    <row r="54235" spans="7:7">
      <c r="G54235" s="14"/>
    </row>
    <row r="54236" spans="7:7">
      <c r="G54236" s="14"/>
    </row>
    <row r="54237" spans="7:7">
      <c r="G54237" s="14"/>
    </row>
    <row r="54238" spans="7:7">
      <c r="G54238" s="14"/>
    </row>
    <row r="54239" spans="7:7">
      <c r="G54239" s="14"/>
    </row>
    <row r="54240" spans="7:7">
      <c r="G54240" s="14"/>
    </row>
    <row r="54241" spans="7:7">
      <c r="G54241" s="14"/>
    </row>
    <row r="54242" spans="7:7">
      <c r="G54242" s="14"/>
    </row>
    <row r="54243" spans="7:7">
      <c r="G54243" s="14"/>
    </row>
    <row r="54244" spans="7:7">
      <c r="G54244" s="14"/>
    </row>
    <row r="54245" spans="7:7">
      <c r="G54245" s="14"/>
    </row>
    <row r="54246" spans="7:7">
      <c r="G54246" s="14"/>
    </row>
    <row r="54247" spans="7:7">
      <c r="G54247" s="14"/>
    </row>
    <row r="54248" spans="7:7">
      <c r="G54248" s="14"/>
    </row>
    <row r="54249" spans="7:7">
      <c r="G54249" s="14"/>
    </row>
    <row r="54250" spans="7:7">
      <c r="G54250" s="14"/>
    </row>
    <row r="54251" spans="7:7">
      <c r="G54251" s="14"/>
    </row>
    <row r="54252" spans="7:7">
      <c r="G54252" s="14"/>
    </row>
    <row r="54253" spans="7:7">
      <c r="G54253" s="14"/>
    </row>
    <row r="54254" spans="7:7">
      <c r="G54254" s="14"/>
    </row>
    <row r="54255" spans="7:7">
      <c r="G54255" s="14"/>
    </row>
    <row r="54256" spans="7:7">
      <c r="G54256" s="14"/>
    </row>
    <row r="54257" spans="7:7">
      <c r="G54257" s="14"/>
    </row>
    <row r="54258" spans="7:7">
      <c r="G54258" s="14"/>
    </row>
    <row r="54259" spans="7:7">
      <c r="G54259" s="14"/>
    </row>
    <row r="54260" spans="7:7">
      <c r="G54260" s="14"/>
    </row>
    <row r="54261" spans="7:7">
      <c r="G54261" s="14"/>
    </row>
    <row r="54262" spans="7:7">
      <c r="G54262" s="14"/>
    </row>
    <row r="54263" spans="7:7">
      <c r="G54263" s="14"/>
    </row>
    <row r="54264" spans="7:7">
      <c r="G54264" s="14"/>
    </row>
    <row r="54265" spans="7:7">
      <c r="G54265" s="14"/>
    </row>
    <row r="54266" spans="7:7">
      <c r="G54266" s="14"/>
    </row>
    <row r="54267" spans="7:7">
      <c r="G54267" s="14"/>
    </row>
    <row r="54268" spans="7:7">
      <c r="G54268" s="14"/>
    </row>
    <row r="54269" spans="7:7">
      <c r="G54269" s="14"/>
    </row>
    <row r="54270" spans="7:7">
      <c r="G54270" s="14"/>
    </row>
    <row r="54271" spans="7:7">
      <c r="G54271" s="14"/>
    </row>
    <row r="54272" spans="7:7">
      <c r="G54272" s="14"/>
    </row>
    <row r="54273" spans="7:7">
      <c r="G54273" s="14"/>
    </row>
    <row r="54274" spans="7:7">
      <c r="G54274" s="14"/>
    </row>
    <row r="54275" spans="7:7">
      <c r="G54275" s="14"/>
    </row>
    <row r="54276" spans="7:7">
      <c r="G54276" s="14"/>
    </row>
    <row r="54277" spans="7:7">
      <c r="G54277" s="14"/>
    </row>
    <row r="54278" spans="7:7">
      <c r="G54278" s="14"/>
    </row>
    <row r="54279" spans="7:7">
      <c r="G54279" s="14"/>
    </row>
    <row r="54280" spans="7:7">
      <c r="G54280" s="14"/>
    </row>
    <row r="54281" spans="7:7">
      <c r="G54281" s="14"/>
    </row>
    <row r="54282" spans="7:7">
      <c r="G54282" s="14"/>
    </row>
    <row r="54283" spans="7:7">
      <c r="G54283" s="14"/>
    </row>
    <row r="54284" spans="7:7">
      <c r="G54284" s="14"/>
    </row>
    <row r="54285" spans="7:7">
      <c r="G54285" s="14"/>
    </row>
    <row r="54286" spans="7:7">
      <c r="G54286" s="14"/>
    </row>
    <row r="54287" spans="7:7">
      <c r="G54287" s="14"/>
    </row>
    <row r="54288" spans="7:7">
      <c r="G54288" s="14"/>
    </row>
    <row r="54289" spans="7:7">
      <c r="G54289" s="14"/>
    </row>
    <row r="54290" spans="7:7">
      <c r="G54290" s="14"/>
    </row>
    <row r="54291" spans="7:7">
      <c r="G54291" s="14"/>
    </row>
    <row r="54292" spans="7:7">
      <c r="G54292" s="14"/>
    </row>
    <row r="54293" spans="7:7">
      <c r="G54293" s="14"/>
    </row>
    <row r="54294" spans="7:7">
      <c r="G54294" s="14"/>
    </row>
    <row r="54295" spans="7:7">
      <c r="G54295" s="14"/>
    </row>
    <row r="54296" spans="7:7">
      <c r="G54296" s="14"/>
    </row>
    <row r="54297" spans="7:7">
      <c r="G54297" s="14"/>
    </row>
    <row r="54298" spans="7:7">
      <c r="G54298" s="14"/>
    </row>
    <row r="54299" spans="7:7">
      <c r="G54299" s="14"/>
    </row>
    <row r="54300" spans="7:7">
      <c r="G54300" s="14"/>
    </row>
    <row r="54301" spans="7:7">
      <c r="G54301" s="14"/>
    </row>
    <row r="54302" spans="7:7">
      <c r="G54302" s="14"/>
    </row>
    <row r="54303" spans="7:7">
      <c r="G54303" s="14"/>
    </row>
    <row r="54304" spans="7:7">
      <c r="G54304" s="14"/>
    </row>
    <row r="54305" spans="7:7">
      <c r="G54305" s="14"/>
    </row>
    <row r="54306" spans="7:7">
      <c r="G54306" s="14"/>
    </row>
    <row r="54307" spans="7:7">
      <c r="G54307" s="14"/>
    </row>
    <row r="54308" spans="7:7">
      <c r="G54308" s="14"/>
    </row>
    <row r="54309" spans="7:7">
      <c r="G54309" s="14"/>
    </row>
    <row r="54310" spans="7:7">
      <c r="G54310" s="14"/>
    </row>
    <row r="54311" spans="7:7">
      <c r="G54311" s="14"/>
    </row>
    <row r="54312" spans="7:7">
      <c r="G54312" s="14"/>
    </row>
    <row r="54313" spans="7:7">
      <c r="G54313" s="14"/>
    </row>
    <row r="54314" spans="7:7">
      <c r="G54314" s="14"/>
    </row>
    <row r="54315" spans="7:7">
      <c r="G54315" s="14"/>
    </row>
    <row r="54316" spans="7:7">
      <c r="G54316" s="14"/>
    </row>
    <row r="54317" spans="7:7">
      <c r="G54317" s="14"/>
    </row>
    <row r="54318" spans="7:7">
      <c r="G54318" s="14"/>
    </row>
    <row r="54319" spans="7:7">
      <c r="G54319" s="14"/>
    </row>
    <row r="54320" spans="7:7">
      <c r="G54320" s="14"/>
    </row>
    <row r="54321" spans="7:7">
      <c r="G54321" s="14"/>
    </row>
    <row r="54322" spans="7:7">
      <c r="G54322" s="14"/>
    </row>
    <row r="54323" spans="7:7">
      <c r="G54323" s="14"/>
    </row>
    <row r="54324" spans="7:7">
      <c r="G54324" s="14"/>
    </row>
    <row r="54325" spans="7:7">
      <c r="G54325" s="14"/>
    </row>
    <row r="54326" spans="7:7">
      <c r="G54326" s="14"/>
    </row>
    <row r="54327" spans="7:7">
      <c r="G54327" s="14"/>
    </row>
    <row r="54328" spans="7:7">
      <c r="G54328" s="14"/>
    </row>
    <row r="54329" spans="7:7">
      <c r="G54329" s="14"/>
    </row>
    <row r="54330" spans="7:7">
      <c r="G54330" s="14"/>
    </row>
    <row r="54331" spans="7:7">
      <c r="G54331" s="14"/>
    </row>
    <row r="54332" spans="7:7">
      <c r="G54332" s="14"/>
    </row>
    <row r="54333" spans="7:7">
      <c r="G54333" s="14"/>
    </row>
    <row r="54334" spans="7:7">
      <c r="G54334" s="14"/>
    </row>
    <row r="54335" spans="7:7">
      <c r="G54335" s="14"/>
    </row>
    <row r="54336" spans="7:7">
      <c r="G54336" s="14"/>
    </row>
    <row r="54337" spans="7:7">
      <c r="G54337" s="14"/>
    </row>
    <row r="54338" spans="7:7">
      <c r="G54338" s="14"/>
    </row>
    <row r="54339" spans="7:7">
      <c r="G54339" s="14"/>
    </row>
    <row r="54340" spans="7:7">
      <c r="G54340" s="14"/>
    </row>
    <row r="54341" spans="7:7">
      <c r="G54341" s="14"/>
    </row>
    <row r="54342" spans="7:7">
      <c r="G54342" s="14"/>
    </row>
    <row r="54343" spans="7:7">
      <c r="G54343" s="14"/>
    </row>
    <row r="54344" spans="7:7">
      <c r="G54344" s="14"/>
    </row>
    <row r="54345" spans="7:7">
      <c r="G54345" s="14"/>
    </row>
    <row r="54346" spans="7:7">
      <c r="G54346" s="14"/>
    </row>
    <row r="54347" spans="7:7">
      <c r="G54347" s="14"/>
    </row>
    <row r="54348" spans="7:7">
      <c r="G54348" s="14"/>
    </row>
    <row r="54349" spans="7:7">
      <c r="G54349" s="14"/>
    </row>
    <row r="54350" spans="7:7">
      <c r="G54350" s="14"/>
    </row>
    <row r="54351" spans="7:7">
      <c r="G54351" s="14"/>
    </row>
    <row r="54352" spans="7:7">
      <c r="G54352" s="14"/>
    </row>
    <row r="54353" spans="7:7">
      <c r="G54353" s="14"/>
    </row>
    <row r="54354" spans="7:7">
      <c r="G54354" s="14"/>
    </row>
    <row r="54355" spans="7:7">
      <c r="G54355" s="14"/>
    </row>
    <row r="54356" spans="7:7">
      <c r="G54356" s="14"/>
    </row>
    <row r="54357" spans="7:7">
      <c r="G54357" s="14"/>
    </row>
    <row r="54358" spans="7:7">
      <c r="G54358" s="14"/>
    </row>
    <row r="54359" spans="7:7">
      <c r="G54359" s="14"/>
    </row>
    <row r="54360" spans="7:7">
      <c r="G54360" s="14"/>
    </row>
    <row r="54361" spans="7:7">
      <c r="G54361" s="14"/>
    </row>
    <row r="54362" spans="7:7">
      <c r="G54362" s="14"/>
    </row>
    <row r="54363" spans="7:7">
      <c r="G54363" s="14"/>
    </row>
    <row r="54364" spans="7:7">
      <c r="G54364" s="14"/>
    </row>
    <row r="54365" spans="7:7">
      <c r="G54365" s="14"/>
    </row>
    <row r="54366" spans="7:7">
      <c r="G54366" s="14"/>
    </row>
    <row r="54367" spans="7:7">
      <c r="G54367" s="14"/>
    </row>
    <row r="54368" spans="7:7">
      <c r="G54368" s="14"/>
    </row>
    <row r="54369" spans="7:7">
      <c r="G54369" s="14"/>
    </row>
    <row r="54370" spans="7:7">
      <c r="G54370" s="14"/>
    </row>
    <row r="54371" spans="7:7">
      <c r="G54371" s="14"/>
    </row>
    <row r="54372" spans="7:7">
      <c r="G54372" s="14"/>
    </row>
    <row r="54373" spans="7:7">
      <c r="G54373" s="14"/>
    </row>
    <row r="54374" spans="7:7">
      <c r="G54374" s="14"/>
    </row>
    <row r="54375" spans="7:7">
      <c r="G54375" s="14"/>
    </row>
    <row r="54376" spans="7:7">
      <c r="G54376" s="14"/>
    </row>
    <row r="54377" spans="7:7">
      <c r="G54377" s="14"/>
    </row>
    <row r="54378" spans="7:7">
      <c r="G54378" s="14"/>
    </row>
    <row r="54379" spans="7:7">
      <c r="G54379" s="14"/>
    </row>
    <row r="54380" spans="7:7">
      <c r="G54380" s="14"/>
    </row>
    <row r="54381" spans="7:7">
      <c r="G54381" s="14"/>
    </row>
    <row r="54382" spans="7:7">
      <c r="G54382" s="14"/>
    </row>
    <row r="54383" spans="7:7">
      <c r="G54383" s="14"/>
    </row>
    <row r="54384" spans="7:7">
      <c r="G54384" s="14"/>
    </row>
    <row r="54385" spans="7:7">
      <c r="G54385" s="14"/>
    </row>
    <row r="54386" spans="7:7">
      <c r="G54386" s="14"/>
    </row>
    <row r="54387" spans="7:7">
      <c r="G54387" s="14"/>
    </row>
    <row r="54388" spans="7:7">
      <c r="G54388" s="14"/>
    </row>
    <row r="54389" spans="7:7">
      <c r="G54389" s="14"/>
    </row>
    <row r="54390" spans="7:7">
      <c r="G54390" s="14"/>
    </row>
    <row r="54391" spans="7:7">
      <c r="G54391" s="14"/>
    </row>
    <row r="54392" spans="7:7">
      <c r="G54392" s="14"/>
    </row>
    <row r="54393" spans="7:7">
      <c r="G54393" s="14"/>
    </row>
    <row r="54394" spans="7:7">
      <c r="G54394" s="14"/>
    </row>
    <row r="54395" spans="7:7">
      <c r="G54395" s="14"/>
    </row>
    <row r="54396" spans="7:7">
      <c r="G54396" s="14"/>
    </row>
    <row r="54397" spans="7:7">
      <c r="G54397" s="14"/>
    </row>
    <row r="54398" spans="7:7">
      <c r="G54398" s="14"/>
    </row>
    <row r="54399" spans="7:7">
      <c r="G54399" s="14"/>
    </row>
    <row r="54400" spans="7:7">
      <c r="G54400" s="14"/>
    </row>
    <row r="54401" spans="7:7">
      <c r="G54401" s="14"/>
    </row>
    <row r="54402" spans="7:7">
      <c r="G54402" s="14"/>
    </row>
    <row r="54403" spans="7:7">
      <c r="G54403" s="14"/>
    </row>
    <row r="54404" spans="7:7">
      <c r="G54404" s="14"/>
    </row>
    <row r="54405" spans="7:7">
      <c r="G54405" s="14"/>
    </row>
    <row r="54406" spans="7:7">
      <c r="G54406" s="14"/>
    </row>
    <row r="54407" spans="7:7">
      <c r="G54407" s="14"/>
    </row>
    <row r="54408" spans="7:7">
      <c r="G54408" s="14"/>
    </row>
    <row r="54409" spans="7:7">
      <c r="G54409" s="14"/>
    </row>
    <row r="54410" spans="7:7">
      <c r="G54410" s="14"/>
    </row>
    <row r="54411" spans="7:7">
      <c r="G54411" s="14"/>
    </row>
    <row r="54412" spans="7:7">
      <c r="G54412" s="14"/>
    </row>
    <row r="54413" spans="7:7">
      <c r="G54413" s="14"/>
    </row>
    <row r="54414" spans="7:7">
      <c r="G54414" s="14"/>
    </row>
    <row r="54415" spans="7:7">
      <c r="G54415" s="14"/>
    </row>
    <row r="54416" spans="7:7">
      <c r="G54416" s="14"/>
    </row>
    <row r="54417" spans="7:7">
      <c r="G54417" s="14"/>
    </row>
    <row r="54418" spans="7:7">
      <c r="G54418" s="14"/>
    </row>
    <row r="54419" spans="7:7">
      <c r="G54419" s="14"/>
    </row>
    <row r="54420" spans="7:7">
      <c r="G54420" s="14"/>
    </row>
    <row r="54421" spans="7:7">
      <c r="G54421" s="14"/>
    </row>
    <row r="54422" spans="7:7">
      <c r="G54422" s="14"/>
    </row>
    <row r="54423" spans="7:7">
      <c r="G54423" s="14"/>
    </row>
    <row r="54424" spans="7:7">
      <c r="G54424" s="14"/>
    </row>
    <row r="54425" spans="7:7">
      <c r="G54425" s="14"/>
    </row>
    <row r="54426" spans="7:7">
      <c r="G54426" s="14"/>
    </row>
    <row r="54427" spans="7:7">
      <c r="G54427" s="14"/>
    </row>
    <row r="54428" spans="7:7">
      <c r="G54428" s="14"/>
    </row>
    <row r="54429" spans="7:7">
      <c r="G54429" s="14"/>
    </row>
    <row r="54430" spans="7:7">
      <c r="G54430" s="14"/>
    </row>
    <row r="54431" spans="7:7">
      <c r="G54431" s="14"/>
    </row>
    <row r="54432" spans="7:7">
      <c r="G54432" s="14"/>
    </row>
    <row r="54433" spans="7:7">
      <c r="G54433" s="14"/>
    </row>
    <row r="54434" spans="7:7">
      <c r="G54434" s="14"/>
    </row>
    <row r="54435" spans="7:7">
      <c r="G54435" s="14"/>
    </row>
    <row r="54436" spans="7:7">
      <c r="G54436" s="14"/>
    </row>
    <row r="54437" spans="7:7">
      <c r="G54437" s="14"/>
    </row>
    <row r="54438" spans="7:7">
      <c r="G54438" s="14"/>
    </row>
    <row r="54439" spans="7:7">
      <c r="G54439" s="14"/>
    </row>
    <row r="54440" spans="7:7">
      <c r="G54440" s="14"/>
    </row>
    <row r="54441" spans="7:7">
      <c r="G54441" s="14"/>
    </row>
    <row r="54442" spans="7:7">
      <c r="G54442" s="14"/>
    </row>
    <row r="54443" spans="7:7">
      <c r="G54443" s="14"/>
    </row>
    <row r="54444" spans="7:7">
      <c r="G54444" s="14"/>
    </row>
    <row r="54445" spans="7:7">
      <c r="G54445" s="14"/>
    </row>
    <row r="54446" spans="7:7">
      <c r="G54446" s="14"/>
    </row>
    <row r="54447" spans="7:7">
      <c r="G54447" s="14"/>
    </row>
    <row r="54448" spans="7:7">
      <c r="G54448" s="14"/>
    </row>
    <row r="54449" spans="7:7">
      <c r="G54449" s="14"/>
    </row>
    <row r="54450" spans="7:7">
      <c r="G54450" s="14"/>
    </row>
    <row r="54451" spans="7:7">
      <c r="G54451" s="14"/>
    </row>
    <row r="54452" spans="7:7">
      <c r="G54452" s="14"/>
    </row>
    <row r="54453" spans="7:7">
      <c r="G54453" s="14"/>
    </row>
    <row r="54454" spans="7:7">
      <c r="G54454" s="14"/>
    </row>
    <row r="54455" spans="7:7">
      <c r="G54455" s="14"/>
    </row>
    <row r="54456" spans="7:7">
      <c r="G54456" s="14"/>
    </row>
    <row r="54457" spans="7:7">
      <c r="G54457" s="14"/>
    </row>
    <row r="54458" spans="7:7">
      <c r="G54458" s="14"/>
    </row>
    <row r="54459" spans="7:7">
      <c r="G54459" s="14"/>
    </row>
    <row r="54460" spans="7:7">
      <c r="G54460" s="14"/>
    </row>
    <row r="54461" spans="7:7">
      <c r="G54461" s="14"/>
    </row>
    <row r="54462" spans="7:7">
      <c r="G54462" s="14"/>
    </row>
    <row r="54463" spans="7:7">
      <c r="G54463" s="14"/>
    </row>
    <row r="54464" spans="7:7">
      <c r="G54464" s="14"/>
    </row>
    <row r="54465" spans="7:7">
      <c r="G54465" s="14"/>
    </row>
    <row r="54466" spans="7:7">
      <c r="G54466" s="14"/>
    </row>
    <row r="54467" spans="7:7">
      <c r="G54467" s="14"/>
    </row>
    <row r="54468" spans="7:7">
      <c r="G54468" s="14"/>
    </row>
    <row r="54469" spans="7:7">
      <c r="G54469" s="14"/>
    </row>
    <row r="54470" spans="7:7">
      <c r="G54470" s="14"/>
    </row>
    <row r="54471" spans="7:7">
      <c r="G54471" s="14"/>
    </row>
    <row r="54472" spans="7:7">
      <c r="G54472" s="14"/>
    </row>
    <row r="54473" spans="7:7">
      <c r="G54473" s="14"/>
    </row>
    <row r="54474" spans="7:7">
      <c r="G54474" s="14"/>
    </row>
    <row r="54475" spans="7:7">
      <c r="G54475" s="14"/>
    </row>
    <row r="54476" spans="7:7">
      <c r="G54476" s="14"/>
    </row>
    <row r="54477" spans="7:7">
      <c r="G54477" s="14"/>
    </row>
    <row r="54478" spans="7:7">
      <c r="G54478" s="14"/>
    </row>
    <row r="54479" spans="7:7">
      <c r="G54479" s="14"/>
    </row>
    <row r="54480" spans="7:7">
      <c r="G54480" s="14"/>
    </row>
    <row r="54481" spans="7:7">
      <c r="G54481" s="14"/>
    </row>
    <row r="54482" spans="7:7">
      <c r="G54482" s="14"/>
    </row>
    <row r="54483" spans="7:7">
      <c r="G54483" s="14"/>
    </row>
    <row r="54484" spans="7:7">
      <c r="G54484" s="14"/>
    </row>
    <row r="54485" spans="7:7">
      <c r="G54485" s="14"/>
    </row>
    <row r="54486" spans="7:7">
      <c r="G54486" s="14"/>
    </row>
    <row r="54487" spans="7:7">
      <c r="G54487" s="14"/>
    </row>
    <row r="54488" spans="7:7">
      <c r="G54488" s="14"/>
    </row>
    <row r="54489" spans="7:7">
      <c r="G54489" s="14"/>
    </row>
    <row r="54490" spans="7:7">
      <c r="G54490" s="14"/>
    </row>
    <row r="54491" spans="7:7">
      <c r="G54491" s="14"/>
    </row>
    <row r="54492" spans="7:7">
      <c r="G54492" s="14"/>
    </row>
    <row r="54493" spans="7:7">
      <c r="G54493" s="14"/>
    </row>
    <row r="54494" spans="7:7">
      <c r="G54494" s="14"/>
    </row>
    <row r="54495" spans="7:7">
      <c r="G54495" s="14"/>
    </row>
    <row r="54496" spans="7:7">
      <c r="G54496" s="14"/>
    </row>
    <row r="54497" spans="7:7">
      <c r="G54497" s="14"/>
    </row>
    <row r="54498" spans="7:7">
      <c r="G54498" s="14"/>
    </row>
    <row r="54499" spans="7:7">
      <c r="G54499" s="14"/>
    </row>
    <row r="54500" spans="7:7">
      <c r="G54500" s="14"/>
    </row>
    <row r="54501" spans="7:7">
      <c r="G54501" s="14"/>
    </row>
    <row r="54502" spans="7:7">
      <c r="G54502" s="14"/>
    </row>
    <row r="54503" spans="7:7">
      <c r="G54503" s="14"/>
    </row>
    <row r="54504" spans="7:7">
      <c r="G54504" s="14"/>
    </row>
    <row r="54505" spans="7:7">
      <c r="G54505" s="14"/>
    </row>
    <row r="54506" spans="7:7">
      <c r="G54506" s="14"/>
    </row>
    <row r="54507" spans="7:7">
      <c r="G54507" s="14"/>
    </row>
    <row r="54508" spans="7:7">
      <c r="G54508" s="14"/>
    </row>
    <row r="54509" spans="7:7">
      <c r="G54509" s="14"/>
    </row>
    <row r="54510" spans="7:7">
      <c r="G54510" s="14"/>
    </row>
    <row r="54511" spans="7:7">
      <c r="G54511" s="14"/>
    </row>
    <row r="54512" spans="7:7">
      <c r="G54512" s="14"/>
    </row>
    <row r="54513" spans="7:7">
      <c r="G54513" s="14"/>
    </row>
    <row r="54514" spans="7:7">
      <c r="G54514" s="14"/>
    </row>
    <row r="54515" spans="7:7">
      <c r="G54515" s="14"/>
    </row>
    <row r="54516" spans="7:7">
      <c r="G54516" s="14"/>
    </row>
    <row r="54517" spans="7:7">
      <c r="G54517" s="14"/>
    </row>
    <row r="54518" spans="7:7">
      <c r="G54518" s="14"/>
    </row>
    <row r="54519" spans="7:7">
      <c r="G54519" s="14"/>
    </row>
    <row r="54520" spans="7:7">
      <c r="G54520" s="14"/>
    </row>
    <row r="54521" spans="7:7">
      <c r="G54521" s="14"/>
    </row>
    <row r="54522" spans="7:7">
      <c r="G54522" s="14"/>
    </row>
    <row r="54523" spans="7:7">
      <c r="G54523" s="14"/>
    </row>
    <row r="54524" spans="7:7">
      <c r="G54524" s="14"/>
    </row>
    <row r="54525" spans="7:7">
      <c r="G54525" s="14"/>
    </row>
    <row r="54526" spans="7:7">
      <c r="G54526" s="14"/>
    </row>
    <row r="54527" spans="7:7">
      <c r="G54527" s="14"/>
    </row>
    <row r="54528" spans="7:7">
      <c r="G54528" s="14"/>
    </row>
    <row r="54529" spans="7:7">
      <c r="G54529" s="14"/>
    </row>
    <row r="54530" spans="7:7">
      <c r="G54530" s="14"/>
    </row>
    <row r="54531" spans="7:7">
      <c r="G54531" s="14"/>
    </row>
    <row r="54532" spans="7:7">
      <c r="G54532" s="14"/>
    </row>
    <row r="54533" spans="7:7">
      <c r="G54533" s="14"/>
    </row>
    <row r="54534" spans="7:7">
      <c r="G54534" s="14"/>
    </row>
    <row r="54535" spans="7:7">
      <c r="G54535" s="14"/>
    </row>
    <row r="54536" spans="7:7">
      <c r="G54536" s="14"/>
    </row>
    <row r="54537" spans="7:7">
      <c r="G54537" s="14"/>
    </row>
    <row r="54538" spans="7:7">
      <c r="G54538" s="14"/>
    </row>
    <row r="54539" spans="7:7">
      <c r="G54539" s="14"/>
    </row>
    <row r="54540" spans="7:7">
      <c r="G54540" s="14"/>
    </row>
    <row r="54541" spans="7:7">
      <c r="G54541" s="14"/>
    </row>
    <row r="54542" spans="7:7">
      <c r="G54542" s="14"/>
    </row>
    <row r="54543" spans="7:7">
      <c r="G54543" s="14"/>
    </row>
    <row r="54544" spans="7:7">
      <c r="G54544" s="14"/>
    </row>
    <row r="54545" spans="7:7">
      <c r="G54545" s="14"/>
    </row>
    <row r="54546" spans="7:7">
      <c r="G54546" s="14"/>
    </row>
    <row r="54547" spans="7:7">
      <c r="G54547" s="14"/>
    </row>
    <row r="54548" spans="7:7">
      <c r="G54548" s="14"/>
    </row>
    <row r="54549" spans="7:7">
      <c r="G54549" s="14"/>
    </row>
    <row r="54550" spans="7:7">
      <c r="G54550" s="14"/>
    </row>
    <row r="54551" spans="7:7">
      <c r="G54551" s="14"/>
    </row>
    <row r="54552" spans="7:7">
      <c r="G54552" s="14"/>
    </row>
    <row r="54553" spans="7:7">
      <c r="G54553" s="14"/>
    </row>
    <row r="54554" spans="7:7">
      <c r="G54554" s="14"/>
    </row>
    <row r="54555" spans="7:7">
      <c r="G54555" s="14"/>
    </row>
    <row r="54556" spans="7:7">
      <c r="G54556" s="14"/>
    </row>
    <row r="54557" spans="7:7">
      <c r="G54557" s="14"/>
    </row>
    <row r="54558" spans="7:7">
      <c r="G54558" s="14"/>
    </row>
    <row r="54559" spans="7:7">
      <c r="G54559" s="14"/>
    </row>
    <row r="54560" spans="7:7">
      <c r="G54560" s="14"/>
    </row>
    <row r="54561" spans="7:7">
      <c r="G54561" s="14"/>
    </row>
    <row r="54562" spans="7:7">
      <c r="G54562" s="14"/>
    </row>
    <row r="54563" spans="7:7">
      <c r="G54563" s="14"/>
    </row>
    <row r="54564" spans="7:7">
      <c r="G54564" s="14"/>
    </row>
    <row r="54565" spans="7:7">
      <c r="G54565" s="14"/>
    </row>
    <row r="54566" spans="7:7">
      <c r="G54566" s="14"/>
    </row>
    <row r="54567" spans="7:7">
      <c r="G54567" s="14"/>
    </row>
    <row r="54568" spans="7:7">
      <c r="G54568" s="14"/>
    </row>
    <row r="54569" spans="7:7">
      <c r="G54569" s="14"/>
    </row>
    <row r="54570" spans="7:7">
      <c r="G54570" s="14"/>
    </row>
    <row r="54571" spans="7:7">
      <c r="G54571" s="14"/>
    </row>
    <row r="54572" spans="7:7">
      <c r="G54572" s="14"/>
    </row>
    <row r="54573" spans="7:7">
      <c r="G54573" s="14"/>
    </row>
    <row r="54574" spans="7:7">
      <c r="G54574" s="14"/>
    </row>
    <row r="54575" spans="7:7">
      <c r="G54575" s="14"/>
    </row>
    <row r="54576" spans="7:7">
      <c r="G54576" s="14"/>
    </row>
    <row r="54577" spans="7:7">
      <c r="G54577" s="14"/>
    </row>
    <row r="54578" spans="7:7">
      <c r="G54578" s="14"/>
    </row>
    <row r="54579" spans="7:7">
      <c r="G54579" s="14"/>
    </row>
    <row r="54580" spans="7:7">
      <c r="G54580" s="14"/>
    </row>
    <row r="54581" spans="7:7">
      <c r="G54581" s="14"/>
    </row>
    <row r="54582" spans="7:7">
      <c r="G54582" s="14"/>
    </row>
    <row r="54583" spans="7:7">
      <c r="G54583" s="14"/>
    </row>
    <row r="54584" spans="7:7">
      <c r="G54584" s="14"/>
    </row>
    <row r="54585" spans="7:7">
      <c r="G54585" s="14"/>
    </row>
    <row r="54586" spans="7:7">
      <c r="G54586" s="14"/>
    </row>
    <row r="54587" spans="7:7">
      <c r="G54587" s="14"/>
    </row>
    <row r="54588" spans="7:7">
      <c r="G54588" s="14"/>
    </row>
    <row r="54589" spans="7:7">
      <c r="G54589" s="14"/>
    </row>
    <row r="54590" spans="7:7">
      <c r="G54590" s="14"/>
    </row>
    <row r="54591" spans="7:7">
      <c r="G54591" s="14"/>
    </row>
    <row r="54592" spans="7:7">
      <c r="G54592" s="14"/>
    </row>
    <row r="54593" spans="7:7">
      <c r="G54593" s="14"/>
    </row>
    <row r="54594" spans="7:7">
      <c r="G54594" s="14"/>
    </row>
    <row r="54595" spans="7:7">
      <c r="G54595" s="14"/>
    </row>
    <row r="54596" spans="7:7">
      <c r="G54596" s="14"/>
    </row>
    <row r="54597" spans="7:7">
      <c r="G54597" s="14"/>
    </row>
    <row r="54598" spans="7:7">
      <c r="G54598" s="14"/>
    </row>
    <row r="54599" spans="7:7">
      <c r="G54599" s="14"/>
    </row>
    <row r="54600" spans="7:7">
      <c r="G54600" s="14"/>
    </row>
    <row r="54601" spans="7:7">
      <c r="G54601" s="14"/>
    </row>
    <row r="54602" spans="7:7">
      <c r="G54602" s="14"/>
    </row>
    <row r="54603" spans="7:7">
      <c r="G54603" s="14"/>
    </row>
    <row r="54604" spans="7:7">
      <c r="G54604" s="14"/>
    </row>
    <row r="54605" spans="7:7">
      <c r="G54605" s="14"/>
    </row>
    <row r="54606" spans="7:7">
      <c r="G54606" s="14"/>
    </row>
    <row r="54607" spans="7:7">
      <c r="G54607" s="14"/>
    </row>
    <row r="54608" spans="7:7">
      <c r="G54608" s="14"/>
    </row>
    <row r="54609" spans="7:7">
      <c r="G54609" s="14"/>
    </row>
    <row r="54610" spans="7:7">
      <c r="G54610" s="14"/>
    </row>
    <row r="54611" spans="7:7">
      <c r="G54611" s="14"/>
    </row>
    <row r="54612" spans="7:7">
      <c r="G54612" s="14"/>
    </row>
    <row r="54613" spans="7:7">
      <c r="G54613" s="14"/>
    </row>
    <row r="54614" spans="7:7">
      <c r="G54614" s="14"/>
    </row>
    <row r="54615" spans="7:7">
      <c r="G54615" s="14"/>
    </row>
    <row r="54616" spans="7:7">
      <c r="G54616" s="14"/>
    </row>
    <row r="54617" spans="7:7">
      <c r="G54617" s="14"/>
    </row>
    <row r="54618" spans="7:7">
      <c r="G54618" s="14"/>
    </row>
    <row r="54619" spans="7:7">
      <c r="G54619" s="14"/>
    </row>
    <row r="54620" spans="7:7">
      <c r="G54620" s="14"/>
    </row>
    <row r="54621" spans="7:7">
      <c r="G54621" s="14"/>
    </row>
    <row r="54622" spans="7:7">
      <c r="G54622" s="14"/>
    </row>
    <row r="54623" spans="7:7">
      <c r="G54623" s="14"/>
    </row>
    <row r="54624" spans="7:7">
      <c r="G54624" s="14"/>
    </row>
    <row r="54625" spans="7:7">
      <c r="G54625" s="14"/>
    </row>
    <row r="54626" spans="7:7">
      <c r="G54626" s="14"/>
    </row>
    <row r="54627" spans="7:7">
      <c r="G54627" s="14"/>
    </row>
    <row r="54628" spans="7:7">
      <c r="G54628" s="14"/>
    </row>
    <row r="54629" spans="7:7">
      <c r="G54629" s="14"/>
    </row>
    <row r="54630" spans="7:7">
      <c r="G54630" s="14"/>
    </row>
    <row r="54631" spans="7:7">
      <c r="G54631" s="14"/>
    </row>
    <row r="54632" spans="7:7">
      <c r="G54632" s="14"/>
    </row>
    <row r="54633" spans="7:7">
      <c r="G54633" s="14"/>
    </row>
    <row r="54634" spans="7:7">
      <c r="G54634" s="14"/>
    </row>
    <row r="54635" spans="7:7">
      <c r="G54635" s="14"/>
    </row>
    <row r="54636" spans="7:7">
      <c r="G54636" s="14"/>
    </row>
    <row r="54637" spans="7:7">
      <c r="G54637" s="14"/>
    </row>
    <row r="54638" spans="7:7">
      <c r="G54638" s="14"/>
    </row>
    <row r="54639" spans="7:7">
      <c r="G54639" s="14"/>
    </row>
    <row r="54640" spans="7:7">
      <c r="G54640" s="14"/>
    </row>
    <row r="54641" spans="7:7">
      <c r="G54641" s="14"/>
    </row>
    <row r="54642" spans="7:7">
      <c r="G54642" s="14"/>
    </row>
    <row r="54643" spans="7:7">
      <c r="G54643" s="14"/>
    </row>
    <row r="54644" spans="7:7">
      <c r="G54644" s="14"/>
    </row>
    <row r="54645" spans="7:7">
      <c r="G54645" s="14"/>
    </row>
    <row r="54646" spans="7:7">
      <c r="G54646" s="14"/>
    </row>
    <row r="54647" spans="7:7">
      <c r="G54647" s="14"/>
    </row>
    <row r="54648" spans="7:7">
      <c r="G54648" s="14"/>
    </row>
    <row r="54649" spans="7:7">
      <c r="G54649" s="14"/>
    </row>
    <row r="54650" spans="7:7">
      <c r="G54650" s="14"/>
    </row>
    <row r="54651" spans="7:7">
      <c r="G54651" s="14"/>
    </row>
    <row r="54652" spans="7:7">
      <c r="G54652" s="14"/>
    </row>
    <row r="54653" spans="7:7">
      <c r="G54653" s="14"/>
    </row>
    <row r="54654" spans="7:7">
      <c r="G54654" s="14"/>
    </row>
    <row r="54655" spans="7:7">
      <c r="G54655" s="14"/>
    </row>
    <row r="54656" spans="7:7">
      <c r="G54656" s="14"/>
    </row>
    <row r="54657" spans="7:7">
      <c r="G54657" s="14"/>
    </row>
    <row r="54658" spans="7:7">
      <c r="G54658" s="14"/>
    </row>
    <row r="54659" spans="7:7">
      <c r="G54659" s="14"/>
    </row>
    <row r="54660" spans="7:7">
      <c r="G54660" s="14"/>
    </row>
    <row r="54661" spans="7:7">
      <c r="G54661" s="14"/>
    </row>
    <row r="54662" spans="7:7">
      <c r="G54662" s="14"/>
    </row>
    <row r="54663" spans="7:7">
      <c r="G54663" s="14"/>
    </row>
    <row r="54664" spans="7:7">
      <c r="G54664" s="14"/>
    </row>
    <row r="54665" spans="7:7">
      <c r="G54665" s="14"/>
    </row>
    <row r="54666" spans="7:7">
      <c r="G54666" s="14"/>
    </row>
    <row r="54667" spans="7:7">
      <c r="G54667" s="14"/>
    </row>
    <row r="54668" spans="7:7">
      <c r="G54668" s="14"/>
    </row>
    <row r="54669" spans="7:7">
      <c r="G54669" s="14"/>
    </row>
    <row r="54670" spans="7:7">
      <c r="G54670" s="14"/>
    </row>
    <row r="54671" spans="7:7">
      <c r="G54671" s="14"/>
    </row>
    <row r="54672" spans="7:7">
      <c r="G54672" s="14"/>
    </row>
    <row r="54673" spans="7:7">
      <c r="G54673" s="14"/>
    </row>
    <row r="54674" spans="7:7">
      <c r="G54674" s="14"/>
    </row>
    <row r="54675" spans="7:7">
      <c r="G54675" s="14"/>
    </row>
    <row r="54676" spans="7:7">
      <c r="G54676" s="14"/>
    </row>
    <row r="54677" spans="7:7">
      <c r="G54677" s="14"/>
    </row>
    <row r="54678" spans="7:7">
      <c r="G54678" s="14"/>
    </row>
    <row r="54679" spans="7:7">
      <c r="G54679" s="14"/>
    </row>
    <row r="54680" spans="7:7">
      <c r="G54680" s="14"/>
    </row>
    <row r="54681" spans="7:7">
      <c r="G54681" s="14"/>
    </row>
    <row r="54682" spans="7:7">
      <c r="G54682" s="14"/>
    </row>
    <row r="54683" spans="7:7">
      <c r="G54683" s="14"/>
    </row>
    <row r="54684" spans="7:7">
      <c r="G54684" s="14"/>
    </row>
    <row r="54685" spans="7:7">
      <c r="G54685" s="14"/>
    </row>
    <row r="54686" spans="7:7">
      <c r="G54686" s="14"/>
    </row>
    <row r="54687" spans="7:7">
      <c r="G54687" s="14"/>
    </row>
    <row r="54688" spans="7:7">
      <c r="G54688" s="14"/>
    </row>
    <row r="54689" spans="7:7">
      <c r="G54689" s="14"/>
    </row>
    <row r="54690" spans="7:7">
      <c r="G54690" s="14"/>
    </row>
    <row r="54691" spans="7:7">
      <c r="G54691" s="14"/>
    </row>
    <row r="54692" spans="7:7">
      <c r="G54692" s="14"/>
    </row>
    <row r="54693" spans="7:7">
      <c r="G54693" s="14"/>
    </row>
    <row r="54694" spans="7:7">
      <c r="G54694" s="14"/>
    </row>
    <row r="54695" spans="7:7">
      <c r="G54695" s="14"/>
    </row>
    <row r="54696" spans="7:7">
      <c r="G54696" s="14"/>
    </row>
    <row r="54697" spans="7:7">
      <c r="G54697" s="14"/>
    </row>
    <row r="54698" spans="7:7">
      <c r="G54698" s="14"/>
    </row>
    <row r="54699" spans="7:7">
      <c r="G54699" s="14"/>
    </row>
    <row r="54700" spans="7:7">
      <c r="G54700" s="14"/>
    </row>
    <row r="54701" spans="7:7">
      <c r="G54701" s="14"/>
    </row>
    <row r="54702" spans="7:7">
      <c r="G54702" s="14"/>
    </row>
    <row r="54703" spans="7:7">
      <c r="G54703" s="14"/>
    </row>
    <row r="54704" spans="7:7">
      <c r="G54704" s="14"/>
    </row>
    <row r="54705" spans="7:7">
      <c r="G54705" s="14"/>
    </row>
    <row r="54706" spans="7:7">
      <c r="G54706" s="14"/>
    </row>
    <row r="54707" spans="7:7">
      <c r="G54707" s="14"/>
    </row>
    <row r="54708" spans="7:7">
      <c r="G54708" s="14"/>
    </row>
    <row r="54709" spans="7:7">
      <c r="G54709" s="14"/>
    </row>
    <row r="54710" spans="7:7">
      <c r="G54710" s="14"/>
    </row>
    <row r="54711" spans="7:7">
      <c r="G54711" s="14"/>
    </row>
    <row r="54712" spans="7:7">
      <c r="G54712" s="14"/>
    </row>
    <row r="54713" spans="7:7">
      <c r="G54713" s="14"/>
    </row>
    <row r="54714" spans="7:7">
      <c r="G54714" s="14"/>
    </row>
    <row r="54715" spans="7:7">
      <c r="G54715" s="14"/>
    </row>
    <row r="54716" spans="7:7">
      <c r="G54716" s="14"/>
    </row>
    <row r="54717" spans="7:7">
      <c r="G54717" s="14"/>
    </row>
    <row r="54718" spans="7:7">
      <c r="G54718" s="14"/>
    </row>
    <row r="54719" spans="7:7">
      <c r="G54719" s="14"/>
    </row>
    <row r="54720" spans="7:7">
      <c r="G54720" s="14"/>
    </row>
    <row r="54721" spans="7:7">
      <c r="G54721" s="14"/>
    </row>
    <row r="54722" spans="7:7">
      <c r="G54722" s="14"/>
    </row>
    <row r="54723" spans="7:7">
      <c r="G54723" s="14"/>
    </row>
    <row r="54724" spans="7:7">
      <c r="G54724" s="14"/>
    </row>
    <row r="54725" spans="7:7">
      <c r="G54725" s="14"/>
    </row>
    <row r="54726" spans="7:7">
      <c r="G54726" s="14"/>
    </row>
    <row r="54727" spans="7:7">
      <c r="G54727" s="14"/>
    </row>
    <row r="54728" spans="7:7">
      <c r="G54728" s="14"/>
    </row>
    <row r="54729" spans="7:7">
      <c r="G54729" s="14"/>
    </row>
    <row r="54730" spans="7:7">
      <c r="G54730" s="14"/>
    </row>
    <row r="54731" spans="7:7">
      <c r="G54731" s="14"/>
    </row>
    <row r="54732" spans="7:7">
      <c r="G54732" s="14"/>
    </row>
    <row r="54733" spans="7:7">
      <c r="G54733" s="14"/>
    </row>
    <row r="54734" spans="7:7">
      <c r="G54734" s="14"/>
    </row>
    <row r="54735" spans="7:7">
      <c r="G54735" s="14"/>
    </row>
    <row r="54736" spans="7:7">
      <c r="G54736" s="14"/>
    </row>
    <row r="54737" spans="7:7">
      <c r="G54737" s="14"/>
    </row>
    <row r="54738" spans="7:7">
      <c r="G54738" s="14"/>
    </row>
    <row r="54739" spans="7:7">
      <c r="G54739" s="14"/>
    </row>
    <row r="54740" spans="7:7">
      <c r="G54740" s="14"/>
    </row>
    <row r="54741" spans="7:7">
      <c r="G54741" s="14"/>
    </row>
    <row r="54742" spans="7:7">
      <c r="G54742" s="14"/>
    </row>
    <row r="54743" spans="7:7">
      <c r="G54743" s="14"/>
    </row>
    <row r="54744" spans="7:7">
      <c r="G54744" s="14"/>
    </row>
    <row r="54745" spans="7:7">
      <c r="G54745" s="14"/>
    </row>
    <row r="54746" spans="7:7">
      <c r="G54746" s="14"/>
    </row>
    <row r="54747" spans="7:7">
      <c r="G54747" s="14"/>
    </row>
    <row r="54748" spans="7:7">
      <c r="G54748" s="14"/>
    </row>
    <row r="54749" spans="7:7">
      <c r="G54749" s="14"/>
    </row>
    <row r="54750" spans="7:7">
      <c r="G54750" s="14"/>
    </row>
    <row r="54751" spans="7:7">
      <c r="G54751" s="14"/>
    </row>
    <row r="54752" spans="7:7">
      <c r="G54752" s="14"/>
    </row>
    <row r="54753" spans="7:7">
      <c r="G54753" s="14"/>
    </row>
    <row r="54754" spans="7:7">
      <c r="G54754" s="14"/>
    </row>
    <row r="54755" spans="7:7">
      <c r="G54755" s="14"/>
    </row>
    <row r="54756" spans="7:7">
      <c r="G54756" s="14"/>
    </row>
    <row r="54757" spans="7:7">
      <c r="G54757" s="14"/>
    </row>
    <row r="54758" spans="7:7">
      <c r="G54758" s="14"/>
    </row>
    <row r="54759" spans="7:7">
      <c r="G54759" s="14"/>
    </row>
    <row r="54760" spans="7:7">
      <c r="G54760" s="14"/>
    </row>
    <row r="54761" spans="7:7">
      <c r="G54761" s="14"/>
    </row>
    <row r="54762" spans="7:7">
      <c r="G54762" s="14"/>
    </row>
    <row r="54763" spans="7:7">
      <c r="G54763" s="14"/>
    </row>
    <row r="54764" spans="7:7">
      <c r="G54764" s="14"/>
    </row>
    <row r="54765" spans="7:7">
      <c r="G54765" s="14"/>
    </row>
    <row r="54766" spans="7:7">
      <c r="G54766" s="14"/>
    </row>
    <row r="54767" spans="7:7">
      <c r="G54767" s="14"/>
    </row>
    <row r="54768" spans="7:7">
      <c r="G54768" s="14"/>
    </row>
    <row r="54769" spans="7:7">
      <c r="G54769" s="14"/>
    </row>
    <row r="54770" spans="7:7">
      <c r="G54770" s="14"/>
    </row>
    <row r="54771" spans="7:7">
      <c r="G54771" s="14"/>
    </row>
    <row r="54772" spans="7:7">
      <c r="G54772" s="14"/>
    </row>
    <row r="54773" spans="7:7">
      <c r="G54773" s="14"/>
    </row>
    <row r="54774" spans="7:7">
      <c r="G54774" s="14"/>
    </row>
    <row r="54775" spans="7:7">
      <c r="G54775" s="14"/>
    </row>
    <row r="54776" spans="7:7">
      <c r="G54776" s="14"/>
    </row>
    <row r="54777" spans="7:7">
      <c r="G54777" s="14"/>
    </row>
    <row r="54778" spans="7:7">
      <c r="G54778" s="14"/>
    </row>
    <row r="54779" spans="7:7">
      <c r="G54779" s="14"/>
    </row>
    <row r="54780" spans="7:7">
      <c r="G54780" s="14"/>
    </row>
    <row r="54781" spans="7:7">
      <c r="G54781" s="14"/>
    </row>
    <row r="54782" spans="7:7">
      <c r="G54782" s="14"/>
    </row>
    <row r="54783" spans="7:7">
      <c r="G54783" s="14"/>
    </row>
    <row r="54784" spans="7:7">
      <c r="G54784" s="14"/>
    </row>
    <row r="54785" spans="7:7">
      <c r="G54785" s="14"/>
    </row>
    <row r="54786" spans="7:7">
      <c r="G54786" s="14"/>
    </row>
    <row r="54787" spans="7:7">
      <c r="G54787" s="14"/>
    </row>
    <row r="54788" spans="7:7">
      <c r="G54788" s="14"/>
    </row>
    <row r="54789" spans="7:7">
      <c r="G54789" s="14"/>
    </row>
    <row r="54790" spans="7:7">
      <c r="G54790" s="14"/>
    </row>
    <row r="54791" spans="7:7">
      <c r="G54791" s="14"/>
    </row>
    <row r="54792" spans="7:7">
      <c r="G54792" s="14"/>
    </row>
    <row r="54793" spans="7:7">
      <c r="G54793" s="14"/>
    </row>
    <row r="54794" spans="7:7">
      <c r="G54794" s="14"/>
    </row>
    <row r="54795" spans="7:7">
      <c r="G54795" s="14"/>
    </row>
    <row r="54796" spans="7:7">
      <c r="G54796" s="14"/>
    </row>
    <row r="54797" spans="7:7">
      <c r="G54797" s="14"/>
    </row>
    <row r="54798" spans="7:7">
      <c r="G54798" s="14"/>
    </row>
    <row r="54799" spans="7:7">
      <c r="G54799" s="14"/>
    </row>
    <row r="54800" spans="7:7">
      <c r="G54800" s="14"/>
    </row>
    <row r="54801" spans="7:7">
      <c r="G54801" s="14"/>
    </row>
    <row r="54802" spans="7:7">
      <c r="G54802" s="14"/>
    </row>
    <row r="54803" spans="7:7">
      <c r="G54803" s="14"/>
    </row>
    <row r="54804" spans="7:7">
      <c r="G54804" s="14"/>
    </row>
    <row r="54805" spans="7:7">
      <c r="G54805" s="14"/>
    </row>
    <row r="54806" spans="7:7">
      <c r="G54806" s="14"/>
    </row>
    <row r="54807" spans="7:7">
      <c r="G54807" s="14"/>
    </row>
    <row r="54808" spans="7:7">
      <c r="G54808" s="14"/>
    </row>
    <row r="54809" spans="7:7">
      <c r="G54809" s="14"/>
    </row>
    <row r="54810" spans="7:7">
      <c r="G54810" s="14"/>
    </row>
    <row r="54811" spans="7:7">
      <c r="G54811" s="14"/>
    </row>
    <row r="54812" spans="7:7">
      <c r="G54812" s="14"/>
    </row>
    <row r="54813" spans="7:7">
      <c r="G54813" s="14"/>
    </row>
    <row r="54814" spans="7:7">
      <c r="G54814" s="14"/>
    </row>
    <row r="54815" spans="7:7">
      <c r="G54815" s="14"/>
    </row>
    <row r="54816" spans="7:7">
      <c r="G54816" s="14"/>
    </row>
    <row r="54817" spans="7:7">
      <c r="G54817" s="14"/>
    </row>
    <row r="54818" spans="7:7">
      <c r="G54818" s="14"/>
    </row>
    <row r="54819" spans="7:7">
      <c r="G54819" s="14"/>
    </row>
    <row r="54820" spans="7:7">
      <c r="G54820" s="14"/>
    </row>
    <row r="54821" spans="7:7">
      <c r="G54821" s="14"/>
    </row>
    <row r="54822" spans="7:7">
      <c r="G54822" s="14"/>
    </row>
    <row r="54823" spans="7:7">
      <c r="G54823" s="14"/>
    </row>
    <row r="54824" spans="7:7">
      <c r="G54824" s="14"/>
    </row>
    <row r="54825" spans="7:7">
      <c r="G54825" s="14"/>
    </row>
    <row r="54826" spans="7:7">
      <c r="G54826" s="14"/>
    </row>
    <row r="54827" spans="7:7">
      <c r="G54827" s="14"/>
    </row>
    <row r="54828" spans="7:7">
      <c r="G54828" s="14"/>
    </row>
    <row r="54829" spans="7:7">
      <c r="G54829" s="14"/>
    </row>
    <row r="54830" spans="7:7">
      <c r="G54830" s="14"/>
    </row>
    <row r="54831" spans="7:7">
      <c r="G54831" s="14"/>
    </row>
    <row r="54832" spans="7:7">
      <c r="G54832" s="14"/>
    </row>
    <row r="54833" spans="7:7">
      <c r="G54833" s="14"/>
    </row>
    <row r="54834" spans="7:7">
      <c r="G54834" s="14"/>
    </row>
    <row r="54835" spans="7:7">
      <c r="G54835" s="14"/>
    </row>
    <row r="54836" spans="7:7">
      <c r="G54836" s="14"/>
    </row>
    <row r="54837" spans="7:7">
      <c r="G54837" s="14"/>
    </row>
    <row r="54838" spans="7:7">
      <c r="G54838" s="14"/>
    </row>
    <row r="54839" spans="7:7">
      <c r="G54839" s="14"/>
    </row>
    <row r="54840" spans="7:7">
      <c r="G54840" s="14"/>
    </row>
    <row r="54841" spans="7:7">
      <c r="G54841" s="14"/>
    </row>
    <row r="54842" spans="7:7">
      <c r="G54842" s="14"/>
    </row>
    <row r="54843" spans="7:7">
      <c r="G54843" s="14"/>
    </row>
    <row r="54844" spans="7:7">
      <c r="G54844" s="14"/>
    </row>
    <row r="54845" spans="7:7">
      <c r="G54845" s="14"/>
    </row>
    <row r="54846" spans="7:7">
      <c r="G54846" s="14"/>
    </row>
    <row r="54847" spans="7:7">
      <c r="G54847" s="14"/>
    </row>
    <row r="54848" spans="7:7">
      <c r="G54848" s="14"/>
    </row>
    <row r="54849" spans="7:7">
      <c r="G54849" s="14"/>
    </row>
    <row r="54850" spans="7:7">
      <c r="G54850" s="14"/>
    </row>
    <row r="54851" spans="7:7">
      <c r="G54851" s="14"/>
    </row>
    <row r="54852" spans="7:7">
      <c r="G54852" s="14"/>
    </row>
    <row r="54853" spans="7:7">
      <c r="G54853" s="14"/>
    </row>
    <row r="54854" spans="7:7">
      <c r="G54854" s="14"/>
    </row>
    <row r="54855" spans="7:7">
      <c r="G54855" s="14"/>
    </row>
    <row r="54856" spans="7:7">
      <c r="G54856" s="14"/>
    </row>
    <row r="54857" spans="7:7">
      <c r="G54857" s="14"/>
    </row>
    <row r="54858" spans="7:7">
      <c r="G54858" s="14"/>
    </row>
    <row r="54859" spans="7:7">
      <c r="G54859" s="14"/>
    </row>
    <row r="54860" spans="7:7">
      <c r="G54860" s="14"/>
    </row>
    <row r="54861" spans="7:7">
      <c r="G54861" s="14"/>
    </row>
    <row r="54862" spans="7:7">
      <c r="G54862" s="14"/>
    </row>
    <row r="54863" spans="7:7">
      <c r="G54863" s="14"/>
    </row>
    <row r="54864" spans="7:7">
      <c r="G54864" s="14"/>
    </row>
    <row r="54865" spans="7:7">
      <c r="G54865" s="14"/>
    </row>
    <row r="54866" spans="7:7">
      <c r="G54866" s="14"/>
    </row>
    <row r="54867" spans="7:7">
      <c r="G54867" s="14"/>
    </row>
    <row r="54868" spans="7:7">
      <c r="G54868" s="14"/>
    </row>
    <row r="54869" spans="7:7">
      <c r="G54869" s="14"/>
    </row>
    <row r="54870" spans="7:7">
      <c r="G54870" s="14"/>
    </row>
    <row r="54871" spans="7:7">
      <c r="G54871" s="14"/>
    </row>
    <row r="54872" spans="7:7">
      <c r="G54872" s="14"/>
    </row>
    <row r="54873" spans="7:7">
      <c r="G54873" s="14"/>
    </row>
    <row r="54874" spans="7:7">
      <c r="G54874" s="14"/>
    </row>
    <row r="54875" spans="7:7">
      <c r="G54875" s="14"/>
    </row>
    <row r="54876" spans="7:7">
      <c r="G54876" s="14"/>
    </row>
    <row r="54877" spans="7:7">
      <c r="G54877" s="14"/>
    </row>
    <row r="54878" spans="7:7">
      <c r="G54878" s="14"/>
    </row>
    <row r="54879" spans="7:7">
      <c r="G54879" s="14"/>
    </row>
    <row r="54880" spans="7:7">
      <c r="G54880" s="14"/>
    </row>
    <row r="54881" spans="7:7">
      <c r="G54881" s="14"/>
    </row>
    <row r="54882" spans="7:7">
      <c r="G54882" s="14"/>
    </row>
    <row r="54883" spans="7:7">
      <c r="G54883" s="14"/>
    </row>
    <row r="54884" spans="7:7">
      <c r="G54884" s="14"/>
    </row>
    <row r="54885" spans="7:7">
      <c r="G54885" s="14"/>
    </row>
    <row r="54886" spans="7:7">
      <c r="G54886" s="14"/>
    </row>
    <row r="54887" spans="7:7">
      <c r="G54887" s="14"/>
    </row>
    <row r="54888" spans="7:7">
      <c r="G54888" s="14"/>
    </row>
    <row r="54889" spans="7:7">
      <c r="G54889" s="14"/>
    </row>
    <row r="54890" spans="7:7">
      <c r="G54890" s="14"/>
    </row>
    <row r="54891" spans="7:7">
      <c r="G54891" s="14"/>
    </row>
    <row r="54892" spans="7:7">
      <c r="G54892" s="14"/>
    </row>
    <row r="54893" spans="7:7">
      <c r="G54893" s="14"/>
    </row>
    <row r="54894" spans="7:7">
      <c r="G54894" s="14"/>
    </row>
    <row r="54895" spans="7:7">
      <c r="G54895" s="14"/>
    </row>
    <row r="54896" spans="7:7">
      <c r="G54896" s="14"/>
    </row>
    <row r="54897" spans="7:7">
      <c r="G54897" s="14"/>
    </row>
    <row r="54898" spans="7:7">
      <c r="G54898" s="14"/>
    </row>
    <row r="54899" spans="7:7">
      <c r="G54899" s="14"/>
    </row>
    <row r="54900" spans="7:7">
      <c r="G54900" s="14"/>
    </row>
    <row r="54901" spans="7:7">
      <c r="G54901" s="14"/>
    </row>
    <row r="54902" spans="7:7">
      <c r="G54902" s="14"/>
    </row>
    <row r="54903" spans="7:7">
      <c r="G54903" s="14"/>
    </row>
    <row r="54904" spans="7:7">
      <c r="G54904" s="14"/>
    </row>
    <row r="54905" spans="7:7">
      <c r="G54905" s="14"/>
    </row>
    <row r="54906" spans="7:7">
      <c r="G54906" s="14"/>
    </row>
    <row r="54907" spans="7:7">
      <c r="G54907" s="14"/>
    </row>
    <row r="54908" spans="7:7">
      <c r="G54908" s="14"/>
    </row>
    <row r="54909" spans="7:7">
      <c r="G54909" s="14"/>
    </row>
    <row r="54910" spans="7:7">
      <c r="G54910" s="14"/>
    </row>
    <row r="54911" spans="7:7">
      <c r="G54911" s="14"/>
    </row>
    <row r="54912" spans="7:7">
      <c r="G54912" s="14"/>
    </row>
    <row r="54913" spans="7:7">
      <c r="G54913" s="14"/>
    </row>
    <row r="54914" spans="7:7">
      <c r="G54914" s="14"/>
    </row>
    <row r="54915" spans="7:7">
      <c r="G54915" s="14"/>
    </row>
    <row r="54916" spans="7:7">
      <c r="G54916" s="14"/>
    </row>
    <row r="54917" spans="7:7">
      <c r="G54917" s="14"/>
    </row>
    <row r="54918" spans="7:7">
      <c r="G54918" s="14"/>
    </row>
    <row r="54919" spans="7:7">
      <c r="G54919" s="14"/>
    </row>
    <row r="54920" spans="7:7">
      <c r="G54920" s="14"/>
    </row>
    <row r="54921" spans="7:7">
      <c r="G54921" s="14"/>
    </row>
    <row r="54922" spans="7:7">
      <c r="G54922" s="14"/>
    </row>
    <row r="54923" spans="7:7">
      <c r="G54923" s="14"/>
    </row>
    <row r="54924" spans="7:7">
      <c r="G54924" s="14"/>
    </row>
    <row r="54925" spans="7:7">
      <c r="G54925" s="14"/>
    </row>
    <row r="54926" spans="7:7">
      <c r="G54926" s="14"/>
    </row>
    <row r="54927" spans="7:7">
      <c r="G54927" s="14"/>
    </row>
    <row r="54928" spans="7:7">
      <c r="G54928" s="14"/>
    </row>
    <row r="54929" spans="7:7">
      <c r="G54929" s="14"/>
    </row>
    <row r="54930" spans="7:7">
      <c r="G54930" s="14"/>
    </row>
    <row r="54931" spans="7:7">
      <c r="G54931" s="14"/>
    </row>
    <row r="54932" spans="7:7">
      <c r="G54932" s="14"/>
    </row>
    <row r="54933" spans="7:7">
      <c r="G54933" s="14"/>
    </row>
    <row r="54934" spans="7:7">
      <c r="G54934" s="14"/>
    </row>
    <row r="54935" spans="7:7">
      <c r="G54935" s="14"/>
    </row>
    <row r="54936" spans="7:7">
      <c r="G54936" s="14"/>
    </row>
    <row r="54937" spans="7:7">
      <c r="G54937" s="14"/>
    </row>
    <row r="54938" spans="7:7">
      <c r="G54938" s="14"/>
    </row>
    <row r="54939" spans="7:7">
      <c r="G54939" s="14"/>
    </row>
    <row r="54940" spans="7:7">
      <c r="G54940" s="14"/>
    </row>
    <row r="54941" spans="7:7">
      <c r="G54941" s="14"/>
    </row>
    <row r="54942" spans="7:7">
      <c r="G54942" s="14"/>
    </row>
    <row r="54943" spans="7:7">
      <c r="G54943" s="14"/>
    </row>
    <row r="54944" spans="7:7">
      <c r="G54944" s="14"/>
    </row>
    <row r="54945" spans="7:7">
      <c r="G54945" s="14"/>
    </row>
    <row r="54946" spans="7:7">
      <c r="G54946" s="14"/>
    </row>
    <row r="54947" spans="7:7">
      <c r="G54947" s="14"/>
    </row>
    <row r="54948" spans="7:7">
      <c r="G54948" s="14"/>
    </row>
    <row r="54949" spans="7:7">
      <c r="G54949" s="14"/>
    </row>
    <row r="54950" spans="7:7">
      <c r="G54950" s="14"/>
    </row>
    <row r="54951" spans="7:7">
      <c r="G54951" s="14"/>
    </row>
    <row r="54952" spans="7:7">
      <c r="G54952" s="14"/>
    </row>
    <row r="54953" spans="7:7">
      <c r="G54953" s="14"/>
    </row>
    <row r="54954" spans="7:7">
      <c r="G54954" s="14"/>
    </row>
    <row r="54955" spans="7:7">
      <c r="G54955" s="14"/>
    </row>
    <row r="54956" spans="7:7">
      <c r="G54956" s="14"/>
    </row>
    <row r="54957" spans="7:7">
      <c r="G54957" s="14"/>
    </row>
    <row r="54958" spans="7:7">
      <c r="G54958" s="14"/>
    </row>
    <row r="54959" spans="7:7">
      <c r="G54959" s="14"/>
    </row>
    <row r="54960" spans="7:7">
      <c r="G54960" s="14"/>
    </row>
    <row r="54961" spans="7:7">
      <c r="G54961" s="14"/>
    </row>
    <row r="54962" spans="7:7">
      <c r="G54962" s="14"/>
    </row>
    <row r="54963" spans="7:7">
      <c r="G54963" s="14"/>
    </row>
    <row r="54964" spans="7:7">
      <c r="G54964" s="14"/>
    </row>
    <row r="54965" spans="7:7">
      <c r="G54965" s="14"/>
    </row>
    <row r="54966" spans="7:7">
      <c r="G54966" s="14"/>
    </row>
    <row r="54967" spans="7:7">
      <c r="G54967" s="14"/>
    </row>
    <row r="54968" spans="7:7">
      <c r="G54968" s="14"/>
    </row>
    <row r="54969" spans="7:7">
      <c r="G54969" s="14"/>
    </row>
    <row r="54970" spans="7:7">
      <c r="G54970" s="14"/>
    </row>
    <row r="54971" spans="7:7">
      <c r="G54971" s="14"/>
    </row>
    <row r="54972" spans="7:7">
      <c r="G54972" s="14"/>
    </row>
    <row r="54973" spans="7:7">
      <c r="G54973" s="14"/>
    </row>
    <row r="54974" spans="7:7">
      <c r="G54974" s="14"/>
    </row>
    <row r="54975" spans="7:7">
      <c r="G54975" s="14"/>
    </row>
    <row r="54976" spans="7:7">
      <c r="G54976" s="14"/>
    </row>
    <row r="54977" spans="7:7">
      <c r="G54977" s="14"/>
    </row>
    <row r="54978" spans="7:7">
      <c r="G54978" s="14"/>
    </row>
    <row r="54979" spans="7:7">
      <c r="G54979" s="14"/>
    </row>
    <row r="54980" spans="7:7">
      <c r="G54980" s="14"/>
    </row>
    <row r="54981" spans="7:7">
      <c r="G54981" s="14"/>
    </row>
    <row r="54982" spans="7:7">
      <c r="G54982" s="14"/>
    </row>
    <row r="54983" spans="7:7">
      <c r="G54983" s="14"/>
    </row>
    <row r="54984" spans="7:7">
      <c r="G54984" s="14"/>
    </row>
    <row r="54985" spans="7:7">
      <c r="G54985" s="14"/>
    </row>
    <row r="54986" spans="7:7">
      <c r="G54986" s="14"/>
    </row>
    <row r="54987" spans="7:7">
      <c r="G54987" s="14"/>
    </row>
    <row r="54988" spans="7:7">
      <c r="G54988" s="14"/>
    </row>
    <row r="54989" spans="7:7">
      <c r="G54989" s="14"/>
    </row>
    <row r="54990" spans="7:7">
      <c r="G54990" s="14"/>
    </row>
    <row r="54991" spans="7:7">
      <c r="G54991" s="14"/>
    </row>
    <row r="54992" spans="7:7">
      <c r="G54992" s="14"/>
    </row>
    <row r="54993" spans="7:7">
      <c r="G54993" s="14"/>
    </row>
    <row r="54994" spans="7:7">
      <c r="G54994" s="14"/>
    </row>
    <row r="54995" spans="7:7">
      <c r="G54995" s="14"/>
    </row>
    <row r="54996" spans="7:7">
      <c r="G54996" s="14"/>
    </row>
    <row r="54997" spans="7:7">
      <c r="G54997" s="14"/>
    </row>
    <row r="54998" spans="7:7">
      <c r="G54998" s="14"/>
    </row>
    <row r="54999" spans="7:7">
      <c r="G54999" s="14"/>
    </row>
    <row r="55000" spans="7:7">
      <c r="G55000" s="14"/>
    </row>
    <row r="55001" spans="7:7">
      <c r="G55001" s="14"/>
    </row>
    <row r="55002" spans="7:7">
      <c r="G55002" s="14"/>
    </row>
    <row r="55003" spans="7:7">
      <c r="G55003" s="14"/>
    </row>
    <row r="55004" spans="7:7">
      <c r="G55004" s="14"/>
    </row>
    <row r="55005" spans="7:7">
      <c r="G55005" s="14"/>
    </row>
    <row r="55006" spans="7:7">
      <c r="G55006" s="14"/>
    </row>
    <row r="55007" spans="7:7">
      <c r="G55007" s="14"/>
    </row>
    <row r="55008" spans="7:7">
      <c r="G55008" s="14"/>
    </row>
    <row r="55009" spans="7:7">
      <c r="G55009" s="14"/>
    </row>
    <row r="55010" spans="7:7">
      <c r="G55010" s="14"/>
    </row>
    <row r="55011" spans="7:7">
      <c r="G55011" s="14"/>
    </row>
    <row r="55012" spans="7:7">
      <c r="G55012" s="14"/>
    </row>
    <row r="55013" spans="7:7">
      <c r="G55013" s="14"/>
    </row>
    <row r="55014" spans="7:7">
      <c r="G55014" s="14"/>
    </row>
    <row r="55015" spans="7:7">
      <c r="G55015" s="14"/>
    </row>
    <row r="55016" spans="7:7">
      <c r="G55016" s="14"/>
    </row>
    <row r="55017" spans="7:7">
      <c r="G55017" s="14"/>
    </row>
    <row r="55018" spans="7:7">
      <c r="G55018" s="14"/>
    </row>
    <row r="55019" spans="7:7">
      <c r="G55019" s="14"/>
    </row>
    <row r="55020" spans="7:7">
      <c r="G55020" s="14"/>
    </row>
    <row r="55021" spans="7:7">
      <c r="G55021" s="14"/>
    </row>
    <row r="55022" spans="7:7">
      <c r="G55022" s="14"/>
    </row>
    <row r="55023" spans="7:7">
      <c r="G55023" s="14"/>
    </row>
    <row r="55024" spans="7:7">
      <c r="G55024" s="14"/>
    </row>
    <row r="55025" spans="7:7">
      <c r="G55025" s="14"/>
    </row>
    <row r="55026" spans="7:7">
      <c r="G55026" s="14"/>
    </row>
    <row r="55027" spans="7:7">
      <c r="G55027" s="14"/>
    </row>
    <row r="55028" spans="7:7">
      <c r="G55028" s="14"/>
    </row>
    <row r="55029" spans="7:7">
      <c r="G55029" s="14"/>
    </row>
    <row r="55030" spans="7:7">
      <c r="G55030" s="14"/>
    </row>
    <row r="55031" spans="7:7">
      <c r="G55031" s="14"/>
    </row>
    <row r="55032" spans="7:7">
      <c r="G55032" s="14"/>
    </row>
    <row r="55033" spans="7:7">
      <c r="G55033" s="14"/>
    </row>
    <row r="55034" spans="7:7">
      <c r="G55034" s="14"/>
    </row>
    <row r="55035" spans="7:7">
      <c r="G55035" s="14"/>
    </row>
    <row r="55036" spans="7:7">
      <c r="G55036" s="14"/>
    </row>
    <row r="55037" spans="7:7">
      <c r="G55037" s="14"/>
    </row>
    <row r="55038" spans="7:7">
      <c r="G55038" s="14"/>
    </row>
    <row r="55039" spans="7:7">
      <c r="G55039" s="14"/>
    </row>
    <row r="55040" spans="7:7">
      <c r="G55040" s="14"/>
    </row>
    <row r="55041" spans="7:7">
      <c r="G55041" s="14"/>
    </row>
    <row r="55042" spans="7:7">
      <c r="G55042" s="14"/>
    </row>
    <row r="55043" spans="7:7">
      <c r="G55043" s="14"/>
    </row>
    <row r="55044" spans="7:7">
      <c r="G55044" s="14"/>
    </row>
    <row r="55045" spans="7:7">
      <c r="G55045" s="14"/>
    </row>
    <row r="55046" spans="7:7">
      <c r="G55046" s="14"/>
    </row>
    <row r="55047" spans="7:7">
      <c r="G55047" s="14"/>
    </row>
    <row r="55048" spans="7:7">
      <c r="G55048" s="14"/>
    </row>
    <row r="55049" spans="7:7">
      <c r="G55049" s="14"/>
    </row>
    <row r="55050" spans="7:7">
      <c r="G55050" s="14"/>
    </row>
    <row r="55051" spans="7:7">
      <c r="G55051" s="14"/>
    </row>
    <row r="55052" spans="7:7">
      <c r="G55052" s="14"/>
    </row>
    <row r="55053" spans="7:7">
      <c r="G55053" s="14"/>
    </row>
    <row r="55054" spans="7:7">
      <c r="G55054" s="14"/>
    </row>
    <row r="55055" spans="7:7">
      <c r="G55055" s="14"/>
    </row>
    <row r="55056" spans="7:7">
      <c r="G55056" s="14"/>
    </row>
    <row r="55057" spans="7:7">
      <c r="G55057" s="14"/>
    </row>
    <row r="55058" spans="7:7">
      <c r="G55058" s="14"/>
    </row>
    <row r="55059" spans="7:7">
      <c r="G55059" s="14"/>
    </row>
    <row r="55060" spans="7:7">
      <c r="G55060" s="14"/>
    </row>
    <row r="55061" spans="7:7">
      <c r="G55061" s="14"/>
    </row>
    <row r="55062" spans="7:7">
      <c r="G55062" s="14"/>
    </row>
    <row r="55063" spans="7:7">
      <c r="G55063" s="14"/>
    </row>
    <row r="55064" spans="7:7">
      <c r="G55064" s="14"/>
    </row>
    <row r="55065" spans="7:7">
      <c r="G55065" s="14"/>
    </row>
    <row r="55066" spans="7:7">
      <c r="G55066" s="14"/>
    </row>
    <row r="55067" spans="7:7">
      <c r="G55067" s="14"/>
    </row>
    <row r="55068" spans="7:7">
      <c r="G55068" s="14"/>
    </row>
    <row r="55069" spans="7:7">
      <c r="G55069" s="14"/>
    </row>
    <row r="55070" spans="7:7">
      <c r="G55070" s="14"/>
    </row>
    <row r="55071" spans="7:7">
      <c r="G55071" s="14"/>
    </row>
    <row r="55072" spans="7:7">
      <c r="G55072" s="14"/>
    </row>
    <row r="55073" spans="7:7">
      <c r="G55073" s="14"/>
    </row>
    <row r="55074" spans="7:7">
      <c r="G55074" s="14"/>
    </row>
    <row r="55075" spans="7:7">
      <c r="G55075" s="14"/>
    </row>
    <row r="55076" spans="7:7">
      <c r="G55076" s="14"/>
    </row>
    <row r="55077" spans="7:7">
      <c r="G55077" s="14"/>
    </row>
    <row r="55078" spans="7:7">
      <c r="G55078" s="14"/>
    </row>
    <row r="55079" spans="7:7">
      <c r="G55079" s="14"/>
    </row>
    <row r="55080" spans="7:7">
      <c r="G55080" s="14"/>
    </row>
    <row r="55081" spans="7:7">
      <c r="G55081" s="14"/>
    </row>
    <row r="55082" spans="7:7">
      <c r="G55082" s="14"/>
    </row>
    <row r="55083" spans="7:7">
      <c r="G55083" s="14"/>
    </row>
    <row r="55084" spans="7:7">
      <c r="G55084" s="14"/>
    </row>
    <row r="55085" spans="7:7">
      <c r="G55085" s="14"/>
    </row>
    <row r="55086" spans="7:7">
      <c r="G55086" s="14"/>
    </row>
    <row r="55087" spans="7:7">
      <c r="G55087" s="14"/>
    </row>
    <row r="55088" spans="7:7">
      <c r="G55088" s="14"/>
    </row>
    <row r="55089" spans="7:7">
      <c r="G55089" s="14"/>
    </row>
    <row r="55090" spans="7:7">
      <c r="G55090" s="14"/>
    </row>
    <row r="55091" spans="7:7">
      <c r="G55091" s="14"/>
    </row>
    <row r="55092" spans="7:7">
      <c r="G55092" s="14"/>
    </row>
    <row r="55093" spans="7:7">
      <c r="G55093" s="14"/>
    </row>
    <row r="55094" spans="7:7">
      <c r="G55094" s="14"/>
    </row>
    <row r="55095" spans="7:7">
      <c r="G55095" s="14"/>
    </row>
    <row r="55096" spans="7:7">
      <c r="G55096" s="14"/>
    </row>
    <row r="55097" spans="7:7">
      <c r="G55097" s="14"/>
    </row>
    <row r="55098" spans="7:7">
      <c r="G55098" s="14"/>
    </row>
    <row r="55099" spans="7:7">
      <c r="G55099" s="14"/>
    </row>
    <row r="55100" spans="7:7">
      <c r="G55100" s="14"/>
    </row>
    <row r="55101" spans="7:7">
      <c r="G55101" s="14"/>
    </row>
    <row r="55102" spans="7:7">
      <c r="G55102" s="14"/>
    </row>
    <row r="55103" spans="7:7">
      <c r="G55103" s="14"/>
    </row>
    <row r="55104" spans="7:7">
      <c r="G55104" s="14"/>
    </row>
    <row r="55105" spans="7:7">
      <c r="G55105" s="14"/>
    </row>
    <row r="55106" spans="7:7">
      <c r="G55106" s="14"/>
    </row>
    <row r="55107" spans="7:7">
      <c r="G55107" s="14"/>
    </row>
    <row r="55108" spans="7:7">
      <c r="G55108" s="14"/>
    </row>
    <row r="55109" spans="7:7">
      <c r="G55109" s="14"/>
    </row>
    <row r="55110" spans="7:7">
      <c r="G55110" s="14"/>
    </row>
    <row r="55111" spans="7:7">
      <c r="G55111" s="14"/>
    </row>
    <row r="55112" spans="7:7">
      <c r="G55112" s="14"/>
    </row>
    <row r="55113" spans="7:7">
      <c r="G55113" s="14"/>
    </row>
    <row r="55114" spans="7:7">
      <c r="G55114" s="14"/>
    </row>
    <row r="55115" spans="7:7">
      <c r="G55115" s="14"/>
    </row>
    <row r="55116" spans="7:7">
      <c r="G55116" s="14"/>
    </row>
    <row r="55117" spans="7:7">
      <c r="G55117" s="14"/>
    </row>
    <row r="55118" spans="7:7">
      <c r="G55118" s="14"/>
    </row>
    <row r="55119" spans="7:7">
      <c r="G55119" s="14"/>
    </row>
    <row r="55120" spans="7:7">
      <c r="G55120" s="14"/>
    </row>
    <row r="55121" spans="7:7">
      <c r="G55121" s="14"/>
    </row>
    <row r="55122" spans="7:7">
      <c r="G55122" s="14"/>
    </row>
    <row r="55123" spans="7:7">
      <c r="G55123" s="14"/>
    </row>
    <row r="55124" spans="7:7">
      <c r="G55124" s="14"/>
    </row>
    <row r="55125" spans="7:7">
      <c r="G55125" s="14"/>
    </row>
    <row r="55126" spans="7:7">
      <c r="G55126" s="14"/>
    </row>
    <row r="55127" spans="7:7">
      <c r="G55127" s="14"/>
    </row>
    <row r="55128" spans="7:7">
      <c r="G55128" s="14"/>
    </row>
    <row r="55129" spans="7:7">
      <c r="G55129" s="14"/>
    </row>
    <row r="55130" spans="7:7">
      <c r="G55130" s="14"/>
    </row>
    <row r="55131" spans="7:7">
      <c r="G55131" s="14"/>
    </row>
    <row r="55132" spans="7:7">
      <c r="G55132" s="14"/>
    </row>
    <row r="55133" spans="7:7">
      <c r="G55133" s="14"/>
    </row>
    <row r="55134" spans="7:7">
      <c r="G55134" s="14"/>
    </row>
    <row r="55135" spans="7:7">
      <c r="G55135" s="14"/>
    </row>
    <row r="55136" spans="7:7">
      <c r="G55136" s="14"/>
    </row>
    <row r="55137" spans="7:7">
      <c r="G55137" s="14"/>
    </row>
    <row r="55138" spans="7:7">
      <c r="G55138" s="14"/>
    </row>
    <row r="55139" spans="7:7">
      <c r="G55139" s="14"/>
    </row>
    <row r="55140" spans="7:7">
      <c r="G55140" s="14"/>
    </row>
    <row r="55141" spans="7:7">
      <c r="G55141" s="14"/>
    </row>
    <row r="55142" spans="7:7">
      <c r="G55142" s="14"/>
    </row>
    <row r="55143" spans="7:7">
      <c r="G55143" s="14"/>
    </row>
    <row r="55144" spans="7:7">
      <c r="G55144" s="14"/>
    </row>
    <row r="55145" spans="7:7">
      <c r="G55145" s="14"/>
    </row>
    <row r="55146" spans="7:7">
      <c r="G55146" s="14"/>
    </row>
    <row r="55147" spans="7:7">
      <c r="G55147" s="14"/>
    </row>
    <row r="55148" spans="7:7">
      <c r="G55148" s="14"/>
    </row>
    <row r="55149" spans="7:7">
      <c r="G55149" s="14"/>
    </row>
    <row r="55150" spans="7:7">
      <c r="G55150" s="14"/>
    </row>
    <row r="55151" spans="7:7">
      <c r="G55151" s="14"/>
    </row>
    <row r="55152" spans="7:7">
      <c r="G55152" s="14"/>
    </row>
    <row r="55153" spans="7:7">
      <c r="G55153" s="14"/>
    </row>
    <row r="55154" spans="7:7">
      <c r="G55154" s="14"/>
    </row>
    <row r="55155" spans="7:7">
      <c r="G55155" s="14"/>
    </row>
    <row r="55156" spans="7:7">
      <c r="G55156" s="14"/>
    </row>
    <row r="55157" spans="7:7">
      <c r="G55157" s="14"/>
    </row>
    <row r="55158" spans="7:7">
      <c r="G55158" s="14"/>
    </row>
    <row r="55159" spans="7:7">
      <c r="G55159" s="14"/>
    </row>
    <row r="55160" spans="7:7">
      <c r="G55160" s="14"/>
    </row>
    <row r="55161" spans="7:7">
      <c r="G55161" s="14"/>
    </row>
    <row r="55162" spans="7:7">
      <c r="G55162" s="14"/>
    </row>
    <row r="55163" spans="7:7">
      <c r="G55163" s="14"/>
    </row>
    <row r="55164" spans="7:7">
      <c r="G55164" s="14"/>
    </row>
    <row r="55165" spans="7:7">
      <c r="G55165" s="14"/>
    </row>
    <row r="55166" spans="7:7">
      <c r="G55166" s="14"/>
    </row>
    <row r="55167" spans="7:7">
      <c r="G55167" s="14"/>
    </row>
    <row r="55168" spans="7:7">
      <c r="G55168" s="14"/>
    </row>
    <row r="55169" spans="7:7">
      <c r="G55169" s="14"/>
    </row>
    <row r="55170" spans="7:7">
      <c r="G55170" s="14"/>
    </row>
    <row r="55171" spans="7:7">
      <c r="G55171" s="14"/>
    </row>
    <row r="55172" spans="7:7">
      <c r="G55172" s="14"/>
    </row>
    <row r="55173" spans="7:7">
      <c r="G55173" s="14"/>
    </row>
    <row r="55174" spans="7:7">
      <c r="G55174" s="14"/>
    </row>
    <row r="55175" spans="7:7">
      <c r="G55175" s="14"/>
    </row>
    <row r="55176" spans="7:7">
      <c r="G55176" s="14"/>
    </row>
    <row r="55177" spans="7:7">
      <c r="G55177" s="14"/>
    </row>
    <row r="55178" spans="7:7">
      <c r="G55178" s="14"/>
    </row>
    <row r="55179" spans="7:7">
      <c r="G55179" s="14"/>
    </row>
    <row r="55180" spans="7:7">
      <c r="G55180" s="14"/>
    </row>
    <row r="55181" spans="7:7">
      <c r="G55181" s="14"/>
    </row>
    <row r="55182" spans="7:7">
      <c r="G55182" s="14"/>
    </row>
    <row r="55183" spans="7:7">
      <c r="G55183" s="14"/>
    </row>
    <row r="55184" spans="7:7">
      <c r="G55184" s="14"/>
    </row>
    <row r="55185" spans="7:7">
      <c r="G55185" s="14"/>
    </row>
    <row r="55186" spans="7:7">
      <c r="G55186" s="14"/>
    </row>
    <row r="55187" spans="7:7">
      <c r="G55187" s="14"/>
    </row>
    <row r="55188" spans="7:7">
      <c r="G55188" s="14"/>
    </row>
    <row r="55189" spans="7:7">
      <c r="G55189" s="14"/>
    </row>
    <row r="55190" spans="7:7">
      <c r="G55190" s="14"/>
    </row>
    <row r="55191" spans="7:7">
      <c r="G55191" s="14"/>
    </row>
    <row r="55192" spans="7:7">
      <c r="G55192" s="14"/>
    </row>
    <row r="55193" spans="7:7">
      <c r="G55193" s="14"/>
    </row>
    <row r="55194" spans="7:7">
      <c r="G55194" s="14"/>
    </row>
    <row r="55195" spans="7:7">
      <c r="G55195" s="14"/>
    </row>
    <row r="55196" spans="7:7">
      <c r="G55196" s="14"/>
    </row>
    <row r="55197" spans="7:7">
      <c r="G55197" s="14"/>
    </row>
    <row r="55198" spans="7:7">
      <c r="G55198" s="14"/>
    </row>
    <row r="55199" spans="7:7">
      <c r="G55199" s="14"/>
    </row>
    <row r="55200" spans="7:7">
      <c r="G55200" s="14"/>
    </row>
    <row r="55201" spans="7:7">
      <c r="G55201" s="14"/>
    </row>
    <row r="55202" spans="7:7">
      <c r="G55202" s="14"/>
    </row>
    <row r="55203" spans="7:7">
      <c r="G55203" s="14"/>
    </row>
    <row r="55204" spans="7:7">
      <c r="G55204" s="14"/>
    </row>
    <row r="55205" spans="7:7">
      <c r="G55205" s="14"/>
    </row>
    <row r="55206" spans="7:7">
      <c r="G55206" s="14"/>
    </row>
    <row r="55207" spans="7:7">
      <c r="G55207" s="14"/>
    </row>
    <row r="55208" spans="7:7">
      <c r="G55208" s="14"/>
    </row>
    <row r="55209" spans="7:7">
      <c r="G55209" s="14"/>
    </row>
    <row r="55210" spans="7:7">
      <c r="G55210" s="14"/>
    </row>
    <row r="55211" spans="7:7">
      <c r="G55211" s="14"/>
    </row>
    <row r="55212" spans="7:7">
      <c r="G55212" s="14"/>
    </row>
    <row r="55213" spans="7:7">
      <c r="G55213" s="14"/>
    </row>
    <row r="55214" spans="7:7">
      <c r="G55214" s="14"/>
    </row>
    <row r="55215" spans="7:7">
      <c r="G55215" s="14"/>
    </row>
    <row r="55216" spans="7:7">
      <c r="G55216" s="14"/>
    </row>
    <row r="55217" spans="7:7">
      <c r="G55217" s="14"/>
    </row>
    <row r="55218" spans="7:7">
      <c r="G55218" s="14"/>
    </row>
    <row r="55219" spans="7:7">
      <c r="G55219" s="14"/>
    </row>
    <row r="55220" spans="7:7">
      <c r="G55220" s="14"/>
    </row>
    <row r="55221" spans="7:7">
      <c r="G55221" s="14"/>
    </row>
    <row r="55222" spans="7:7">
      <c r="G55222" s="14"/>
    </row>
    <row r="55223" spans="7:7">
      <c r="G55223" s="14"/>
    </row>
    <row r="55224" spans="7:7">
      <c r="G55224" s="14"/>
    </row>
    <row r="55225" spans="7:7">
      <c r="G55225" s="14"/>
    </row>
    <row r="55226" spans="7:7">
      <c r="G55226" s="14"/>
    </row>
    <row r="55227" spans="7:7">
      <c r="G55227" s="14"/>
    </row>
    <row r="55228" spans="7:7">
      <c r="G55228" s="14"/>
    </row>
    <row r="55229" spans="7:7">
      <c r="G55229" s="14"/>
    </row>
    <row r="55230" spans="7:7">
      <c r="G55230" s="14"/>
    </row>
    <row r="55231" spans="7:7">
      <c r="G55231" s="14"/>
    </row>
    <row r="55232" spans="7:7">
      <c r="G55232" s="14"/>
    </row>
    <row r="55233" spans="7:7">
      <c r="G55233" s="14"/>
    </row>
    <row r="55234" spans="7:7">
      <c r="G55234" s="14"/>
    </row>
    <row r="55235" spans="7:7">
      <c r="G55235" s="14"/>
    </row>
    <row r="55236" spans="7:7">
      <c r="G55236" s="14"/>
    </row>
    <row r="55237" spans="7:7">
      <c r="G55237" s="14"/>
    </row>
    <row r="55238" spans="7:7">
      <c r="G55238" s="14"/>
    </row>
    <row r="55239" spans="7:7">
      <c r="G55239" s="14"/>
    </row>
    <row r="55240" spans="7:7">
      <c r="G55240" s="14"/>
    </row>
    <row r="55241" spans="7:7">
      <c r="G55241" s="14"/>
    </row>
    <row r="55242" spans="7:7">
      <c r="G55242" s="14"/>
    </row>
    <row r="55243" spans="7:7">
      <c r="G55243" s="14"/>
    </row>
    <row r="55244" spans="7:7">
      <c r="G55244" s="14"/>
    </row>
    <row r="55245" spans="7:7">
      <c r="G55245" s="14"/>
    </row>
    <row r="55246" spans="7:7">
      <c r="G55246" s="14"/>
    </row>
    <row r="55247" spans="7:7">
      <c r="G55247" s="14"/>
    </row>
    <row r="55248" spans="7:7">
      <c r="G55248" s="14"/>
    </row>
    <row r="55249" spans="7:7">
      <c r="G55249" s="14"/>
    </row>
    <row r="55250" spans="7:7">
      <c r="G55250" s="14"/>
    </row>
    <row r="55251" spans="7:7">
      <c r="G55251" s="14"/>
    </row>
    <row r="55252" spans="7:7">
      <c r="G55252" s="14"/>
    </row>
    <row r="55253" spans="7:7">
      <c r="G55253" s="14"/>
    </row>
    <row r="55254" spans="7:7">
      <c r="G55254" s="14"/>
    </row>
    <row r="55255" spans="7:7">
      <c r="G55255" s="14"/>
    </row>
    <row r="55256" spans="7:7">
      <c r="G55256" s="14"/>
    </row>
    <row r="55257" spans="7:7">
      <c r="G55257" s="14"/>
    </row>
    <row r="55258" spans="7:7">
      <c r="G55258" s="14"/>
    </row>
    <row r="55259" spans="7:7">
      <c r="G55259" s="14"/>
    </row>
    <row r="55260" spans="7:7">
      <c r="G55260" s="14"/>
    </row>
    <row r="55261" spans="7:7">
      <c r="G55261" s="14"/>
    </row>
    <row r="55262" spans="7:7">
      <c r="G55262" s="14"/>
    </row>
    <row r="55263" spans="7:7">
      <c r="G55263" s="14"/>
    </row>
    <row r="55264" spans="7:7">
      <c r="G55264" s="14"/>
    </row>
    <row r="55265" spans="7:7">
      <c r="G55265" s="14"/>
    </row>
    <row r="55266" spans="7:7">
      <c r="G55266" s="14"/>
    </row>
    <row r="55267" spans="7:7">
      <c r="G55267" s="14"/>
    </row>
    <row r="55268" spans="7:7">
      <c r="G55268" s="14"/>
    </row>
    <row r="55269" spans="7:7">
      <c r="G55269" s="14"/>
    </row>
    <row r="55270" spans="7:7">
      <c r="G55270" s="14"/>
    </row>
    <row r="55271" spans="7:7">
      <c r="G55271" s="14"/>
    </row>
    <row r="55272" spans="7:7">
      <c r="G55272" s="14"/>
    </row>
    <row r="55273" spans="7:7">
      <c r="G55273" s="14"/>
    </row>
    <row r="55274" spans="7:7">
      <c r="G55274" s="14"/>
    </row>
    <row r="55275" spans="7:7">
      <c r="G55275" s="14"/>
    </row>
    <row r="55276" spans="7:7">
      <c r="G55276" s="14"/>
    </row>
    <row r="55277" spans="7:7">
      <c r="G55277" s="14"/>
    </row>
    <row r="55278" spans="7:7">
      <c r="G55278" s="14"/>
    </row>
    <row r="55279" spans="7:7">
      <c r="G55279" s="14"/>
    </row>
    <row r="55280" spans="7:7">
      <c r="G55280" s="14"/>
    </row>
    <row r="55281" spans="7:7">
      <c r="G55281" s="14"/>
    </row>
    <row r="55282" spans="7:7">
      <c r="G55282" s="14"/>
    </row>
    <row r="55283" spans="7:7">
      <c r="G55283" s="14"/>
    </row>
    <row r="55284" spans="7:7">
      <c r="G55284" s="14"/>
    </row>
    <row r="55285" spans="7:7">
      <c r="G55285" s="14"/>
    </row>
    <row r="55286" spans="7:7">
      <c r="G55286" s="14"/>
    </row>
    <row r="55287" spans="7:7">
      <c r="G55287" s="14"/>
    </row>
    <row r="55288" spans="7:7">
      <c r="G55288" s="14"/>
    </row>
    <row r="55289" spans="7:7">
      <c r="G55289" s="14"/>
    </row>
    <row r="55290" spans="7:7">
      <c r="G55290" s="14"/>
    </row>
    <row r="55291" spans="7:7">
      <c r="G55291" s="14"/>
    </row>
    <row r="55292" spans="7:7">
      <c r="G55292" s="14"/>
    </row>
    <row r="55293" spans="7:7">
      <c r="G55293" s="14"/>
    </row>
    <row r="55294" spans="7:7">
      <c r="G55294" s="14"/>
    </row>
    <row r="55295" spans="7:7">
      <c r="G55295" s="14"/>
    </row>
    <row r="55296" spans="7:7">
      <c r="G55296" s="14"/>
    </row>
    <row r="55297" spans="7:7">
      <c r="G55297" s="14"/>
    </row>
    <row r="55298" spans="7:7">
      <c r="G55298" s="14"/>
    </row>
    <row r="55299" spans="7:7">
      <c r="G55299" s="14"/>
    </row>
    <row r="55300" spans="7:7">
      <c r="G55300" s="14"/>
    </row>
    <row r="55301" spans="7:7">
      <c r="G55301" s="14"/>
    </row>
    <row r="55302" spans="7:7">
      <c r="G55302" s="14"/>
    </row>
    <row r="55303" spans="7:7">
      <c r="G55303" s="14"/>
    </row>
    <row r="55304" spans="7:7">
      <c r="G55304" s="14"/>
    </row>
    <row r="55305" spans="7:7">
      <c r="G55305" s="14"/>
    </row>
    <row r="55306" spans="7:7">
      <c r="G55306" s="14"/>
    </row>
    <row r="55307" spans="7:7">
      <c r="G55307" s="14"/>
    </row>
    <row r="55308" spans="7:7">
      <c r="G55308" s="14"/>
    </row>
    <row r="55309" spans="7:7">
      <c r="G55309" s="14"/>
    </row>
    <row r="55310" spans="7:7">
      <c r="G55310" s="14"/>
    </row>
    <row r="55311" spans="7:7">
      <c r="G55311" s="14"/>
    </row>
    <row r="55312" spans="7:7">
      <c r="G55312" s="14"/>
    </row>
    <row r="55313" spans="7:7">
      <c r="G55313" s="14"/>
    </row>
    <row r="55314" spans="7:7">
      <c r="G55314" s="14"/>
    </row>
    <row r="55315" spans="7:7">
      <c r="G55315" s="14"/>
    </row>
    <row r="55316" spans="7:7">
      <c r="G55316" s="14"/>
    </row>
    <row r="55317" spans="7:7">
      <c r="G55317" s="14"/>
    </row>
    <row r="55318" spans="7:7">
      <c r="G55318" s="14"/>
    </row>
    <row r="55319" spans="7:7">
      <c r="G55319" s="14"/>
    </row>
    <row r="55320" spans="7:7">
      <c r="G55320" s="14"/>
    </row>
    <row r="55321" spans="7:7">
      <c r="G55321" s="14"/>
    </row>
    <row r="55322" spans="7:7">
      <c r="G55322" s="14"/>
    </row>
    <row r="55323" spans="7:7">
      <c r="G55323" s="14"/>
    </row>
    <row r="55324" spans="7:7">
      <c r="G55324" s="14"/>
    </row>
    <row r="55325" spans="7:7">
      <c r="G55325" s="14"/>
    </row>
    <row r="55326" spans="7:7">
      <c r="G55326" s="14"/>
    </row>
    <row r="55327" spans="7:7">
      <c r="G55327" s="14"/>
    </row>
    <row r="55328" spans="7:7">
      <c r="G55328" s="14"/>
    </row>
    <row r="55329" spans="7:7">
      <c r="G55329" s="14"/>
    </row>
    <row r="55330" spans="7:7">
      <c r="G55330" s="14"/>
    </row>
    <row r="55331" spans="7:7">
      <c r="G55331" s="14"/>
    </row>
    <row r="55332" spans="7:7">
      <c r="G55332" s="14"/>
    </row>
    <row r="55333" spans="7:7">
      <c r="G55333" s="14"/>
    </row>
    <row r="55334" spans="7:7">
      <c r="G55334" s="14"/>
    </row>
    <row r="55335" spans="7:7">
      <c r="G55335" s="14"/>
    </row>
    <row r="55336" spans="7:7">
      <c r="G55336" s="14"/>
    </row>
    <row r="55337" spans="7:7">
      <c r="G55337" s="14"/>
    </row>
    <row r="55338" spans="7:7">
      <c r="G55338" s="14"/>
    </row>
    <row r="55339" spans="7:7">
      <c r="G55339" s="14"/>
    </row>
    <row r="55340" spans="7:7">
      <c r="G55340" s="14"/>
    </row>
    <row r="55341" spans="7:7">
      <c r="G55341" s="14"/>
    </row>
    <row r="55342" spans="7:7">
      <c r="G55342" s="14"/>
    </row>
    <row r="55343" spans="7:7">
      <c r="G55343" s="14"/>
    </row>
    <row r="55344" spans="7:7">
      <c r="G55344" s="14"/>
    </row>
    <row r="55345" spans="7:7">
      <c r="G55345" s="14"/>
    </row>
    <row r="55346" spans="7:7">
      <c r="G55346" s="14"/>
    </row>
    <row r="55347" spans="7:7">
      <c r="G55347" s="14"/>
    </row>
    <row r="55348" spans="7:7">
      <c r="G55348" s="14"/>
    </row>
    <row r="55349" spans="7:7">
      <c r="G55349" s="14"/>
    </row>
    <row r="55350" spans="7:7">
      <c r="G55350" s="14"/>
    </row>
    <row r="55351" spans="7:7">
      <c r="G55351" s="14"/>
    </row>
    <row r="55352" spans="7:7">
      <c r="G55352" s="14"/>
    </row>
    <row r="55353" spans="7:7">
      <c r="G55353" s="14"/>
    </row>
    <row r="55354" spans="7:7">
      <c r="G55354" s="14"/>
    </row>
    <row r="55355" spans="7:7">
      <c r="G55355" s="14"/>
    </row>
    <row r="55356" spans="7:7">
      <c r="G55356" s="14"/>
    </row>
    <row r="55357" spans="7:7">
      <c r="G55357" s="14"/>
    </row>
    <row r="55358" spans="7:7">
      <c r="G55358" s="14"/>
    </row>
    <row r="55359" spans="7:7">
      <c r="G55359" s="14"/>
    </row>
    <row r="55360" spans="7:7">
      <c r="G55360" s="14"/>
    </row>
    <row r="55361" spans="7:7">
      <c r="G55361" s="14"/>
    </row>
    <row r="55362" spans="7:7">
      <c r="G55362" s="14"/>
    </row>
    <row r="55363" spans="7:7">
      <c r="G55363" s="14"/>
    </row>
    <row r="55364" spans="7:7">
      <c r="G55364" s="14"/>
    </row>
    <row r="55365" spans="7:7">
      <c r="G55365" s="14"/>
    </row>
    <row r="55366" spans="7:7">
      <c r="G55366" s="14"/>
    </row>
    <row r="55367" spans="7:7">
      <c r="G55367" s="14"/>
    </row>
    <row r="55368" spans="7:7">
      <c r="G55368" s="14"/>
    </row>
    <row r="55369" spans="7:7">
      <c r="G55369" s="14"/>
    </row>
    <row r="55370" spans="7:7">
      <c r="G55370" s="14"/>
    </row>
    <row r="55371" spans="7:7">
      <c r="G55371" s="14"/>
    </row>
    <row r="55372" spans="7:7">
      <c r="G55372" s="14"/>
    </row>
    <row r="55373" spans="7:7">
      <c r="G55373" s="14"/>
    </row>
    <row r="55374" spans="7:7">
      <c r="G55374" s="14"/>
    </row>
    <row r="55375" spans="7:7">
      <c r="G55375" s="14"/>
    </row>
    <row r="55376" spans="7:7">
      <c r="G55376" s="14"/>
    </row>
    <row r="55377" spans="7:7">
      <c r="G55377" s="14"/>
    </row>
    <row r="55378" spans="7:7">
      <c r="G55378" s="14"/>
    </row>
    <row r="55379" spans="7:7">
      <c r="G55379" s="14"/>
    </row>
    <row r="55380" spans="7:7">
      <c r="G55380" s="14"/>
    </row>
    <row r="55381" spans="7:7">
      <c r="G55381" s="14"/>
    </row>
    <row r="55382" spans="7:7">
      <c r="G55382" s="14"/>
    </row>
    <row r="55383" spans="7:7">
      <c r="G55383" s="14"/>
    </row>
    <row r="55384" spans="7:7">
      <c r="G55384" s="14"/>
    </row>
    <row r="55385" spans="7:7">
      <c r="G55385" s="14"/>
    </row>
    <row r="55386" spans="7:7">
      <c r="G55386" s="14"/>
    </row>
    <row r="55387" spans="7:7">
      <c r="G55387" s="14"/>
    </row>
    <row r="55388" spans="7:7">
      <c r="G55388" s="14"/>
    </row>
    <row r="55389" spans="7:7">
      <c r="G55389" s="14"/>
    </row>
    <row r="55390" spans="7:7">
      <c r="G55390" s="14"/>
    </row>
    <row r="55391" spans="7:7">
      <c r="G55391" s="14"/>
    </row>
    <row r="55392" spans="7:7">
      <c r="G55392" s="14"/>
    </row>
    <row r="55393" spans="7:7">
      <c r="G55393" s="14"/>
    </row>
    <row r="55394" spans="7:7">
      <c r="G55394" s="14"/>
    </row>
    <row r="55395" spans="7:7">
      <c r="G55395" s="14"/>
    </row>
    <row r="55396" spans="7:7">
      <c r="G55396" s="14"/>
    </row>
    <row r="55397" spans="7:7">
      <c r="G55397" s="14"/>
    </row>
    <row r="55398" spans="7:7">
      <c r="G55398" s="14"/>
    </row>
    <row r="55399" spans="7:7">
      <c r="G55399" s="14"/>
    </row>
    <row r="55400" spans="7:7">
      <c r="G55400" s="14"/>
    </row>
    <row r="55401" spans="7:7">
      <c r="G55401" s="14"/>
    </row>
    <row r="55402" spans="7:7">
      <c r="G55402" s="14"/>
    </row>
    <row r="55403" spans="7:7">
      <c r="G55403" s="14"/>
    </row>
    <row r="55404" spans="7:7">
      <c r="G55404" s="14"/>
    </row>
    <row r="55405" spans="7:7">
      <c r="G55405" s="14"/>
    </row>
    <row r="55406" spans="7:7">
      <c r="G55406" s="14"/>
    </row>
    <row r="55407" spans="7:7">
      <c r="G55407" s="14"/>
    </row>
    <row r="55408" spans="7:7">
      <c r="G55408" s="14"/>
    </row>
    <row r="55409" spans="7:7">
      <c r="G55409" s="14"/>
    </row>
    <row r="55410" spans="7:7">
      <c r="G55410" s="14"/>
    </row>
    <row r="55411" spans="7:7">
      <c r="G55411" s="14"/>
    </row>
    <row r="55412" spans="7:7">
      <c r="G55412" s="14"/>
    </row>
    <row r="55413" spans="7:7">
      <c r="G55413" s="14"/>
    </row>
    <row r="55414" spans="7:7">
      <c r="G55414" s="14"/>
    </row>
    <row r="55415" spans="7:7">
      <c r="G55415" s="14"/>
    </row>
    <row r="55416" spans="7:7">
      <c r="G55416" s="14"/>
    </row>
    <row r="55417" spans="7:7">
      <c r="G55417" s="14"/>
    </row>
    <row r="55418" spans="7:7">
      <c r="G55418" s="14"/>
    </row>
    <row r="55419" spans="7:7">
      <c r="G55419" s="14"/>
    </row>
    <row r="55420" spans="7:7">
      <c r="G55420" s="14"/>
    </row>
    <row r="55421" spans="7:7">
      <c r="G55421" s="14"/>
    </row>
    <row r="55422" spans="7:7">
      <c r="G55422" s="14"/>
    </row>
    <row r="55423" spans="7:7">
      <c r="G55423" s="14"/>
    </row>
    <row r="55424" spans="7:7">
      <c r="G55424" s="14"/>
    </row>
    <row r="55425" spans="7:7">
      <c r="G55425" s="14"/>
    </row>
    <row r="55426" spans="7:7">
      <c r="G55426" s="14"/>
    </row>
    <row r="55427" spans="7:7">
      <c r="G55427" s="14"/>
    </row>
    <row r="55428" spans="7:7">
      <c r="G55428" s="14"/>
    </row>
    <row r="55429" spans="7:7">
      <c r="G55429" s="14"/>
    </row>
    <row r="55430" spans="7:7">
      <c r="G55430" s="14"/>
    </row>
    <row r="55431" spans="7:7">
      <c r="G55431" s="14"/>
    </row>
    <row r="55432" spans="7:7">
      <c r="G55432" s="14"/>
    </row>
    <row r="55433" spans="7:7">
      <c r="G55433" s="14"/>
    </row>
    <row r="55434" spans="7:7">
      <c r="G55434" s="14"/>
    </row>
    <row r="55435" spans="7:7">
      <c r="G55435" s="14"/>
    </row>
    <row r="55436" spans="7:7">
      <c r="G55436" s="14"/>
    </row>
    <row r="55437" spans="7:7">
      <c r="G55437" s="14"/>
    </row>
    <row r="55438" spans="7:7">
      <c r="G55438" s="14"/>
    </row>
    <row r="55439" spans="7:7">
      <c r="G55439" s="14"/>
    </row>
    <row r="55440" spans="7:7">
      <c r="G55440" s="14"/>
    </row>
    <row r="55441" spans="7:7">
      <c r="G55441" s="14"/>
    </row>
    <row r="55442" spans="7:7">
      <c r="G55442" s="14"/>
    </row>
    <row r="55443" spans="7:7">
      <c r="G55443" s="14"/>
    </row>
    <row r="55444" spans="7:7">
      <c r="G55444" s="14"/>
    </row>
    <row r="55445" spans="7:7">
      <c r="G55445" s="14"/>
    </row>
    <row r="55446" spans="7:7">
      <c r="G55446" s="14"/>
    </row>
    <row r="55447" spans="7:7">
      <c r="G55447" s="14"/>
    </row>
    <row r="55448" spans="7:7">
      <c r="G55448" s="14"/>
    </row>
    <row r="55449" spans="7:7">
      <c r="G55449" s="14"/>
    </row>
    <row r="55450" spans="7:7">
      <c r="G55450" s="14"/>
    </row>
    <row r="55451" spans="7:7">
      <c r="G55451" s="14"/>
    </row>
    <row r="55452" spans="7:7">
      <c r="G55452" s="14"/>
    </row>
    <row r="55453" spans="7:7">
      <c r="G55453" s="14"/>
    </row>
    <row r="55454" spans="7:7">
      <c r="G55454" s="14"/>
    </row>
    <row r="55455" spans="7:7">
      <c r="G55455" s="14"/>
    </row>
    <row r="55456" spans="7:7">
      <c r="G55456" s="14"/>
    </row>
    <row r="55457" spans="7:7">
      <c r="G55457" s="14"/>
    </row>
    <row r="55458" spans="7:7">
      <c r="G55458" s="14"/>
    </row>
    <row r="55459" spans="7:7">
      <c r="G55459" s="14"/>
    </row>
    <row r="55460" spans="7:7">
      <c r="G55460" s="14"/>
    </row>
    <row r="55461" spans="7:7">
      <c r="G55461" s="14"/>
    </row>
    <row r="55462" spans="7:7">
      <c r="G55462" s="14"/>
    </row>
    <row r="55463" spans="7:7">
      <c r="G55463" s="14"/>
    </row>
    <row r="55464" spans="7:7">
      <c r="G55464" s="14"/>
    </row>
    <row r="55465" spans="7:7">
      <c r="G55465" s="14"/>
    </row>
    <row r="55466" spans="7:7">
      <c r="G55466" s="14"/>
    </row>
    <row r="55467" spans="7:7">
      <c r="G55467" s="14"/>
    </row>
    <row r="55468" spans="7:7">
      <c r="G55468" s="14"/>
    </row>
    <row r="55469" spans="7:7">
      <c r="G55469" s="14"/>
    </row>
    <row r="55470" spans="7:7">
      <c r="G55470" s="14"/>
    </row>
    <row r="55471" spans="7:7">
      <c r="G55471" s="14"/>
    </row>
    <row r="55472" spans="7:7">
      <c r="G55472" s="14"/>
    </row>
    <row r="55473" spans="7:7">
      <c r="G55473" s="14"/>
    </row>
    <row r="55474" spans="7:7">
      <c r="G55474" s="14"/>
    </row>
    <row r="55475" spans="7:7">
      <c r="G55475" s="14"/>
    </row>
    <row r="55476" spans="7:7">
      <c r="G55476" s="14"/>
    </row>
    <row r="55477" spans="7:7">
      <c r="G55477" s="14"/>
    </row>
    <row r="55478" spans="7:7">
      <c r="G55478" s="14"/>
    </row>
    <row r="55479" spans="7:7">
      <c r="G55479" s="14"/>
    </row>
    <row r="55480" spans="7:7">
      <c r="G55480" s="14"/>
    </row>
    <row r="55481" spans="7:7">
      <c r="G55481" s="14"/>
    </row>
    <row r="55482" spans="7:7">
      <c r="G55482" s="14"/>
    </row>
    <row r="55483" spans="7:7">
      <c r="G55483" s="14"/>
    </row>
    <row r="55484" spans="7:7">
      <c r="G55484" s="14"/>
    </row>
    <row r="55485" spans="7:7">
      <c r="G55485" s="14"/>
    </row>
    <row r="55486" spans="7:7">
      <c r="G55486" s="14"/>
    </row>
    <row r="55487" spans="7:7">
      <c r="G55487" s="14"/>
    </row>
    <row r="55488" spans="7:7">
      <c r="G55488" s="14"/>
    </row>
    <row r="55489" spans="7:7">
      <c r="G55489" s="14"/>
    </row>
    <row r="55490" spans="7:7">
      <c r="G55490" s="14"/>
    </row>
    <row r="55491" spans="7:7">
      <c r="G55491" s="14"/>
    </row>
    <row r="55492" spans="7:7">
      <c r="G55492" s="14"/>
    </row>
    <row r="55493" spans="7:7">
      <c r="G55493" s="14"/>
    </row>
    <row r="55494" spans="7:7">
      <c r="G55494" s="14"/>
    </row>
    <row r="55495" spans="7:7">
      <c r="G55495" s="14"/>
    </row>
    <row r="55496" spans="7:7">
      <c r="G55496" s="14"/>
    </row>
    <row r="55497" spans="7:7">
      <c r="G55497" s="14"/>
    </row>
    <row r="55498" spans="7:7">
      <c r="G55498" s="14"/>
    </row>
    <row r="55499" spans="7:7">
      <c r="G55499" s="14"/>
    </row>
    <row r="55500" spans="7:7">
      <c r="G55500" s="14"/>
    </row>
    <row r="55501" spans="7:7">
      <c r="G55501" s="14"/>
    </row>
    <row r="55502" spans="7:7">
      <c r="G55502" s="14"/>
    </row>
    <row r="55503" spans="7:7">
      <c r="G55503" s="14"/>
    </row>
    <row r="55504" spans="7:7">
      <c r="G55504" s="14"/>
    </row>
    <row r="55505" spans="7:7">
      <c r="G55505" s="14"/>
    </row>
    <row r="55506" spans="7:7">
      <c r="G55506" s="14"/>
    </row>
    <row r="55507" spans="7:7">
      <c r="G55507" s="14"/>
    </row>
    <row r="55508" spans="7:7">
      <c r="G55508" s="14"/>
    </row>
    <row r="55509" spans="7:7">
      <c r="G55509" s="14"/>
    </row>
    <row r="55510" spans="7:7">
      <c r="G55510" s="14"/>
    </row>
    <row r="55511" spans="7:7">
      <c r="G55511" s="14"/>
    </row>
    <row r="55512" spans="7:7">
      <c r="G55512" s="14"/>
    </row>
    <row r="55513" spans="7:7">
      <c r="G55513" s="14"/>
    </row>
    <row r="55514" spans="7:7">
      <c r="G55514" s="14"/>
    </row>
    <row r="55515" spans="7:7">
      <c r="G55515" s="14"/>
    </row>
    <row r="55516" spans="7:7">
      <c r="G55516" s="14"/>
    </row>
    <row r="55517" spans="7:7">
      <c r="G55517" s="14"/>
    </row>
    <row r="55518" spans="7:7">
      <c r="G55518" s="14"/>
    </row>
    <row r="55519" spans="7:7">
      <c r="G55519" s="14"/>
    </row>
    <row r="55520" spans="7:7">
      <c r="G55520" s="14"/>
    </row>
    <row r="55521" spans="7:7">
      <c r="G55521" s="14"/>
    </row>
    <row r="55522" spans="7:7">
      <c r="G55522" s="14"/>
    </row>
    <row r="55523" spans="7:7">
      <c r="G55523" s="14"/>
    </row>
    <row r="55524" spans="7:7">
      <c r="G55524" s="14"/>
    </row>
    <row r="55525" spans="7:7">
      <c r="G55525" s="14"/>
    </row>
    <row r="55526" spans="7:7">
      <c r="G55526" s="14"/>
    </row>
    <row r="55527" spans="7:7">
      <c r="G55527" s="14"/>
    </row>
    <row r="55528" spans="7:7">
      <c r="G55528" s="14"/>
    </row>
    <row r="55529" spans="7:7">
      <c r="G55529" s="14"/>
    </row>
    <row r="55530" spans="7:7">
      <c r="G55530" s="14"/>
    </row>
    <row r="55531" spans="7:7">
      <c r="G55531" s="14"/>
    </row>
    <row r="55532" spans="7:7">
      <c r="G55532" s="14"/>
    </row>
    <row r="55533" spans="7:7">
      <c r="G55533" s="14"/>
    </row>
    <row r="55534" spans="7:7">
      <c r="G55534" s="14"/>
    </row>
    <row r="55535" spans="7:7">
      <c r="G55535" s="14"/>
    </row>
    <row r="55536" spans="7:7">
      <c r="G55536" s="14"/>
    </row>
    <row r="55537" spans="7:7">
      <c r="G55537" s="14"/>
    </row>
    <row r="55538" spans="7:7">
      <c r="G55538" s="14"/>
    </row>
    <row r="55539" spans="7:7">
      <c r="G55539" s="14"/>
    </row>
    <row r="55540" spans="7:7">
      <c r="G55540" s="14"/>
    </row>
    <row r="55541" spans="7:7">
      <c r="G55541" s="14"/>
    </row>
    <row r="55542" spans="7:7">
      <c r="G55542" s="14"/>
    </row>
    <row r="55543" spans="7:7">
      <c r="G55543" s="14"/>
    </row>
    <row r="55544" spans="7:7">
      <c r="G55544" s="14"/>
    </row>
    <row r="55545" spans="7:7">
      <c r="G55545" s="14"/>
    </row>
    <row r="55546" spans="7:7">
      <c r="G55546" s="14"/>
    </row>
    <row r="55547" spans="7:7">
      <c r="G55547" s="14"/>
    </row>
    <row r="55548" spans="7:7">
      <c r="G55548" s="14"/>
    </row>
    <row r="55549" spans="7:7">
      <c r="G55549" s="14"/>
    </row>
    <row r="55550" spans="7:7">
      <c r="G55550" s="14"/>
    </row>
    <row r="55551" spans="7:7">
      <c r="G55551" s="14"/>
    </row>
    <row r="55552" spans="7:7">
      <c r="G55552" s="14"/>
    </row>
    <row r="55553" spans="7:7">
      <c r="G55553" s="14"/>
    </row>
    <row r="55554" spans="7:7">
      <c r="G55554" s="14"/>
    </row>
    <row r="55555" spans="7:7">
      <c r="G55555" s="14"/>
    </row>
    <row r="55556" spans="7:7">
      <c r="G55556" s="14"/>
    </row>
    <row r="55557" spans="7:7">
      <c r="G55557" s="14"/>
    </row>
    <row r="55558" spans="7:7">
      <c r="G55558" s="14"/>
    </row>
    <row r="55559" spans="7:7">
      <c r="G55559" s="14"/>
    </row>
    <row r="55560" spans="7:7">
      <c r="G55560" s="14"/>
    </row>
    <row r="55561" spans="7:7">
      <c r="G55561" s="14"/>
    </row>
    <row r="55562" spans="7:7">
      <c r="G55562" s="14"/>
    </row>
    <row r="55563" spans="7:7">
      <c r="G55563" s="14"/>
    </row>
    <row r="55564" spans="7:7">
      <c r="G55564" s="14"/>
    </row>
    <row r="55565" spans="7:7">
      <c r="G55565" s="14"/>
    </row>
    <row r="55566" spans="7:7">
      <c r="G55566" s="14"/>
    </row>
    <row r="55567" spans="7:7">
      <c r="G55567" s="14"/>
    </row>
    <row r="55568" spans="7:7">
      <c r="G55568" s="14"/>
    </row>
    <row r="55569" spans="7:7">
      <c r="G55569" s="14"/>
    </row>
    <row r="55570" spans="7:7">
      <c r="G55570" s="14"/>
    </row>
    <row r="55571" spans="7:7">
      <c r="G55571" s="14"/>
    </row>
    <row r="55572" spans="7:7">
      <c r="G55572" s="14"/>
    </row>
    <row r="55573" spans="7:7">
      <c r="G55573" s="14"/>
    </row>
    <row r="55574" spans="7:7">
      <c r="G55574" s="14"/>
    </row>
    <row r="55575" spans="7:7">
      <c r="G55575" s="14"/>
    </row>
    <row r="55576" spans="7:7">
      <c r="G55576" s="14"/>
    </row>
    <row r="55577" spans="7:7">
      <c r="G55577" s="14"/>
    </row>
    <row r="55578" spans="7:7">
      <c r="G55578" s="14"/>
    </row>
    <row r="55579" spans="7:7">
      <c r="G55579" s="14"/>
    </row>
    <row r="55580" spans="7:7">
      <c r="G55580" s="14"/>
    </row>
    <row r="55581" spans="7:7">
      <c r="G55581" s="14"/>
    </row>
    <row r="55582" spans="7:7">
      <c r="G55582" s="14"/>
    </row>
    <row r="55583" spans="7:7">
      <c r="G55583" s="14"/>
    </row>
    <row r="55584" spans="7:7">
      <c r="G55584" s="14"/>
    </row>
    <row r="55585" spans="7:7">
      <c r="G55585" s="14"/>
    </row>
    <row r="55586" spans="7:7">
      <c r="G55586" s="14"/>
    </row>
    <row r="55587" spans="7:7">
      <c r="G55587" s="14"/>
    </row>
    <row r="55588" spans="7:7">
      <c r="G55588" s="14"/>
    </row>
    <row r="55589" spans="7:7">
      <c r="G55589" s="14"/>
    </row>
    <row r="55590" spans="7:7">
      <c r="G55590" s="14"/>
    </row>
    <row r="55591" spans="7:7">
      <c r="G55591" s="14"/>
    </row>
    <row r="55592" spans="7:7">
      <c r="G55592" s="14"/>
    </row>
    <row r="55593" spans="7:7">
      <c r="G55593" s="14"/>
    </row>
    <row r="55594" spans="7:7">
      <c r="G55594" s="14"/>
    </row>
    <row r="55595" spans="7:7">
      <c r="G55595" s="14"/>
    </row>
    <row r="55596" spans="7:7">
      <c r="G55596" s="14"/>
    </row>
    <row r="55597" spans="7:7">
      <c r="G55597" s="14"/>
    </row>
    <row r="55598" spans="7:7">
      <c r="G55598" s="14"/>
    </row>
    <row r="55599" spans="7:7">
      <c r="G55599" s="14"/>
    </row>
    <row r="55600" spans="7:7">
      <c r="G55600" s="14"/>
    </row>
    <row r="55601" spans="7:7">
      <c r="G55601" s="14"/>
    </row>
    <row r="55602" spans="7:7">
      <c r="G55602" s="14"/>
    </row>
    <row r="55603" spans="7:7">
      <c r="G55603" s="14"/>
    </row>
    <row r="55604" spans="7:7">
      <c r="G55604" s="14"/>
    </row>
    <row r="55605" spans="7:7">
      <c r="G55605" s="14"/>
    </row>
    <row r="55606" spans="7:7">
      <c r="G55606" s="14"/>
    </row>
    <row r="55607" spans="7:7">
      <c r="G55607" s="14"/>
    </row>
    <row r="55608" spans="7:7">
      <c r="G55608" s="14"/>
    </row>
    <row r="55609" spans="7:7">
      <c r="G55609" s="14"/>
    </row>
    <row r="55610" spans="7:7">
      <c r="G55610" s="14"/>
    </row>
    <row r="55611" spans="7:7">
      <c r="G55611" s="14"/>
    </row>
    <row r="55612" spans="7:7">
      <c r="G55612" s="14"/>
    </row>
    <row r="55613" spans="7:7">
      <c r="G55613" s="14"/>
    </row>
    <row r="55614" spans="7:7">
      <c r="G55614" s="14"/>
    </row>
    <row r="55615" spans="7:7">
      <c r="G55615" s="14"/>
    </row>
    <row r="55616" spans="7:7">
      <c r="G55616" s="14"/>
    </row>
    <row r="55617" spans="7:7">
      <c r="G55617" s="14"/>
    </row>
    <row r="55618" spans="7:7">
      <c r="G55618" s="14"/>
    </row>
    <row r="55619" spans="7:7">
      <c r="G55619" s="14"/>
    </row>
    <row r="55620" spans="7:7">
      <c r="G55620" s="14"/>
    </row>
    <row r="55621" spans="7:7">
      <c r="G55621" s="14"/>
    </row>
    <row r="55622" spans="7:7">
      <c r="G55622" s="14"/>
    </row>
    <row r="55623" spans="7:7">
      <c r="G55623" s="14"/>
    </row>
    <row r="55624" spans="7:7">
      <c r="G55624" s="14"/>
    </row>
    <row r="55625" spans="7:7">
      <c r="G55625" s="14"/>
    </row>
    <row r="55626" spans="7:7">
      <c r="G55626" s="14"/>
    </row>
    <row r="55627" spans="7:7">
      <c r="G55627" s="14"/>
    </row>
    <row r="55628" spans="7:7">
      <c r="G55628" s="14"/>
    </row>
    <row r="55629" spans="7:7">
      <c r="G55629" s="14"/>
    </row>
    <row r="55630" spans="7:7">
      <c r="G55630" s="14"/>
    </row>
    <row r="55631" spans="7:7">
      <c r="G55631" s="14"/>
    </row>
    <row r="55632" spans="7:7">
      <c r="G55632" s="14"/>
    </row>
    <row r="55633" spans="7:7">
      <c r="G55633" s="14"/>
    </row>
    <row r="55634" spans="7:7">
      <c r="G55634" s="14"/>
    </row>
    <row r="55635" spans="7:7">
      <c r="G55635" s="14"/>
    </row>
    <row r="55636" spans="7:7">
      <c r="G55636" s="14"/>
    </row>
    <row r="55637" spans="7:7">
      <c r="G55637" s="14"/>
    </row>
    <row r="55638" spans="7:7">
      <c r="G55638" s="14"/>
    </row>
    <row r="55639" spans="7:7">
      <c r="G55639" s="14"/>
    </row>
    <row r="55640" spans="7:7">
      <c r="G55640" s="14"/>
    </row>
    <row r="55641" spans="7:7">
      <c r="G55641" s="14"/>
    </row>
    <row r="55642" spans="7:7">
      <c r="G55642" s="14"/>
    </row>
    <row r="55643" spans="7:7">
      <c r="G55643" s="14"/>
    </row>
    <row r="55644" spans="7:7">
      <c r="G55644" s="14"/>
    </row>
    <row r="55645" spans="7:7">
      <c r="G55645" s="14"/>
    </row>
    <row r="55646" spans="7:7">
      <c r="G55646" s="14"/>
    </row>
    <row r="55647" spans="7:7">
      <c r="G55647" s="14"/>
    </row>
    <row r="55648" spans="7:7">
      <c r="G55648" s="14"/>
    </row>
    <row r="55649" spans="7:7">
      <c r="G55649" s="14"/>
    </row>
    <row r="55650" spans="7:7">
      <c r="G55650" s="14"/>
    </row>
    <row r="55651" spans="7:7">
      <c r="G55651" s="14"/>
    </row>
    <row r="55652" spans="7:7">
      <c r="G55652" s="14"/>
    </row>
    <row r="55653" spans="7:7">
      <c r="G55653" s="14"/>
    </row>
    <row r="55654" spans="7:7">
      <c r="G55654" s="14"/>
    </row>
    <row r="55655" spans="7:7">
      <c r="G55655" s="14"/>
    </row>
    <row r="55656" spans="7:7">
      <c r="G55656" s="14"/>
    </row>
    <row r="55657" spans="7:7">
      <c r="G55657" s="14"/>
    </row>
    <row r="55658" spans="7:7">
      <c r="G55658" s="14"/>
    </row>
    <row r="55659" spans="7:7">
      <c r="G55659" s="14"/>
    </row>
    <row r="55660" spans="7:7">
      <c r="G55660" s="14"/>
    </row>
    <row r="55661" spans="7:7">
      <c r="G55661" s="14"/>
    </row>
    <row r="55662" spans="7:7">
      <c r="G55662" s="14"/>
    </row>
    <row r="55663" spans="7:7">
      <c r="G55663" s="14"/>
    </row>
    <row r="55664" spans="7:7">
      <c r="G55664" s="14"/>
    </row>
    <row r="55665" spans="7:7">
      <c r="G55665" s="14"/>
    </row>
    <row r="55666" spans="7:7">
      <c r="G55666" s="14"/>
    </row>
    <row r="55667" spans="7:7">
      <c r="G55667" s="14"/>
    </row>
    <row r="55668" spans="7:7">
      <c r="G55668" s="14"/>
    </row>
    <row r="55669" spans="7:7">
      <c r="G55669" s="14"/>
    </row>
    <row r="55670" spans="7:7">
      <c r="G55670" s="14"/>
    </row>
    <row r="55671" spans="7:7">
      <c r="G55671" s="14"/>
    </row>
    <row r="55672" spans="7:7">
      <c r="G55672" s="14"/>
    </row>
    <row r="55673" spans="7:7">
      <c r="G55673" s="14"/>
    </row>
    <row r="55674" spans="7:7">
      <c r="G55674" s="14"/>
    </row>
    <row r="55675" spans="7:7">
      <c r="G55675" s="14"/>
    </row>
    <row r="55676" spans="7:7">
      <c r="G55676" s="14"/>
    </row>
    <row r="55677" spans="7:7">
      <c r="G55677" s="14"/>
    </row>
    <row r="55678" spans="7:7">
      <c r="G55678" s="14"/>
    </row>
    <row r="55679" spans="7:7">
      <c r="G55679" s="14"/>
    </row>
    <row r="55680" spans="7:7">
      <c r="G55680" s="14"/>
    </row>
    <row r="55681" spans="7:7">
      <c r="G55681" s="14"/>
    </row>
    <row r="55682" spans="7:7">
      <c r="G55682" s="14"/>
    </row>
    <row r="55683" spans="7:7">
      <c r="G55683" s="14"/>
    </row>
    <row r="55684" spans="7:7">
      <c r="G55684" s="14"/>
    </row>
    <row r="55685" spans="7:7">
      <c r="G55685" s="14"/>
    </row>
    <row r="55686" spans="7:7">
      <c r="G55686" s="14"/>
    </row>
    <row r="55687" spans="7:7">
      <c r="G55687" s="14"/>
    </row>
    <row r="55688" spans="7:7">
      <c r="G55688" s="14"/>
    </row>
    <row r="55689" spans="7:7">
      <c r="G55689" s="14"/>
    </row>
    <row r="55690" spans="7:7">
      <c r="G55690" s="14"/>
    </row>
    <row r="55691" spans="7:7">
      <c r="G55691" s="14"/>
    </row>
    <row r="55692" spans="7:7">
      <c r="G55692" s="14"/>
    </row>
    <row r="55693" spans="7:7">
      <c r="G55693" s="14"/>
    </row>
    <row r="55694" spans="7:7">
      <c r="G55694" s="14"/>
    </row>
    <row r="55695" spans="7:7">
      <c r="G55695" s="14"/>
    </row>
    <row r="55696" spans="7:7">
      <c r="G55696" s="14"/>
    </row>
    <row r="55697" spans="7:7">
      <c r="G55697" s="14"/>
    </row>
    <row r="55698" spans="7:7">
      <c r="G55698" s="14"/>
    </row>
    <row r="55699" spans="7:7">
      <c r="G55699" s="14"/>
    </row>
    <row r="55700" spans="7:7">
      <c r="G55700" s="14"/>
    </row>
    <row r="55701" spans="7:7">
      <c r="G55701" s="14"/>
    </row>
    <row r="55702" spans="7:7">
      <c r="G55702" s="14"/>
    </row>
    <row r="55703" spans="7:7">
      <c r="G55703" s="14"/>
    </row>
    <row r="55704" spans="7:7">
      <c r="G55704" s="14"/>
    </row>
    <row r="55705" spans="7:7">
      <c r="G55705" s="14"/>
    </row>
    <row r="55706" spans="7:7">
      <c r="G55706" s="14"/>
    </row>
    <row r="55707" spans="7:7">
      <c r="G55707" s="14"/>
    </row>
    <row r="55708" spans="7:7">
      <c r="G55708" s="14"/>
    </row>
    <row r="55709" spans="7:7">
      <c r="G55709" s="14"/>
    </row>
    <row r="55710" spans="7:7">
      <c r="G55710" s="14"/>
    </row>
    <row r="55711" spans="7:7">
      <c r="G55711" s="14"/>
    </row>
    <row r="55712" spans="7:7">
      <c r="G55712" s="14"/>
    </row>
    <row r="55713" spans="7:7">
      <c r="G55713" s="14"/>
    </row>
    <row r="55714" spans="7:7">
      <c r="G55714" s="14"/>
    </row>
    <row r="55715" spans="7:7">
      <c r="G55715" s="14"/>
    </row>
    <row r="55716" spans="7:7">
      <c r="G55716" s="14"/>
    </row>
    <row r="55717" spans="7:7">
      <c r="G55717" s="14"/>
    </row>
    <row r="55718" spans="7:7">
      <c r="G55718" s="14"/>
    </row>
    <row r="55719" spans="7:7">
      <c r="G55719" s="14"/>
    </row>
    <row r="55720" spans="7:7">
      <c r="G55720" s="14"/>
    </row>
    <row r="55721" spans="7:7">
      <c r="G55721" s="14"/>
    </row>
    <row r="55722" spans="7:7">
      <c r="G55722" s="14"/>
    </row>
    <row r="55723" spans="7:7">
      <c r="G55723" s="14"/>
    </row>
    <row r="55724" spans="7:7">
      <c r="G55724" s="14"/>
    </row>
    <row r="55725" spans="7:7">
      <c r="G55725" s="14"/>
    </row>
    <row r="55726" spans="7:7">
      <c r="G55726" s="14"/>
    </row>
    <row r="55727" spans="7:7">
      <c r="G55727" s="14"/>
    </row>
    <row r="55728" spans="7:7">
      <c r="G55728" s="14"/>
    </row>
    <row r="55729" spans="7:7">
      <c r="G55729" s="14"/>
    </row>
    <row r="55730" spans="7:7">
      <c r="G55730" s="14"/>
    </row>
    <row r="55731" spans="7:7">
      <c r="G55731" s="14"/>
    </row>
    <row r="55732" spans="7:7">
      <c r="G55732" s="14"/>
    </row>
    <row r="55733" spans="7:7">
      <c r="G55733" s="14"/>
    </row>
    <row r="55734" spans="7:7">
      <c r="G55734" s="14"/>
    </row>
    <row r="55735" spans="7:7">
      <c r="G55735" s="14"/>
    </row>
    <row r="55736" spans="7:7">
      <c r="G55736" s="14"/>
    </row>
    <row r="55737" spans="7:7">
      <c r="G55737" s="14"/>
    </row>
    <row r="55738" spans="7:7">
      <c r="G55738" s="14"/>
    </row>
    <row r="55739" spans="7:7">
      <c r="G55739" s="14"/>
    </row>
    <row r="55740" spans="7:7">
      <c r="G55740" s="14"/>
    </row>
    <row r="55741" spans="7:7">
      <c r="G55741" s="14"/>
    </row>
    <row r="55742" spans="7:7">
      <c r="G55742" s="14"/>
    </row>
    <row r="55743" spans="7:7">
      <c r="G55743" s="14"/>
    </row>
    <row r="55744" spans="7:7">
      <c r="G55744" s="14"/>
    </row>
    <row r="55745" spans="7:7">
      <c r="G55745" s="14"/>
    </row>
    <row r="55746" spans="7:7">
      <c r="G55746" s="14"/>
    </row>
    <row r="55747" spans="7:7">
      <c r="G55747" s="14"/>
    </row>
    <row r="55748" spans="7:7">
      <c r="G55748" s="14"/>
    </row>
    <row r="55749" spans="7:7">
      <c r="G55749" s="14"/>
    </row>
    <row r="55750" spans="7:7">
      <c r="G55750" s="14"/>
    </row>
    <row r="55751" spans="7:7">
      <c r="G55751" s="14"/>
    </row>
    <row r="55752" spans="7:7">
      <c r="G55752" s="14"/>
    </row>
    <row r="55753" spans="7:7">
      <c r="G55753" s="14"/>
    </row>
    <row r="55754" spans="7:7">
      <c r="G55754" s="14"/>
    </row>
    <row r="55755" spans="7:7">
      <c r="G55755" s="14"/>
    </row>
    <row r="55756" spans="7:7">
      <c r="G55756" s="14"/>
    </row>
    <row r="55757" spans="7:7">
      <c r="G55757" s="14"/>
    </row>
    <row r="55758" spans="7:7">
      <c r="G55758" s="14"/>
    </row>
    <row r="55759" spans="7:7">
      <c r="G55759" s="14"/>
    </row>
    <row r="55760" spans="7:7">
      <c r="G55760" s="14"/>
    </row>
    <row r="55761" spans="7:7">
      <c r="G55761" s="14"/>
    </row>
    <row r="55762" spans="7:7">
      <c r="G55762" s="14"/>
    </row>
    <row r="55763" spans="7:7">
      <c r="G55763" s="14"/>
    </row>
    <row r="55764" spans="7:7">
      <c r="G55764" s="14"/>
    </row>
    <row r="55765" spans="7:7">
      <c r="G55765" s="14"/>
    </row>
    <row r="55766" spans="7:7">
      <c r="G55766" s="14"/>
    </row>
    <row r="55767" spans="7:7">
      <c r="G55767" s="14"/>
    </row>
    <row r="55768" spans="7:7">
      <c r="G55768" s="14"/>
    </row>
    <row r="55769" spans="7:7">
      <c r="G55769" s="14"/>
    </row>
    <row r="55770" spans="7:7">
      <c r="G55770" s="14"/>
    </row>
    <row r="55771" spans="7:7">
      <c r="G55771" s="14"/>
    </row>
    <row r="55772" spans="7:7">
      <c r="G55772" s="14"/>
    </row>
    <row r="55773" spans="7:7">
      <c r="G55773" s="14"/>
    </row>
    <row r="55774" spans="7:7">
      <c r="G55774" s="14"/>
    </row>
    <row r="55775" spans="7:7">
      <c r="G55775" s="14"/>
    </row>
    <row r="55776" spans="7:7">
      <c r="G55776" s="14"/>
    </row>
    <row r="55777" spans="7:7">
      <c r="G55777" s="14"/>
    </row>
    <row r="55778" spans="7:7">
      <c r="G55778" s="14"/>
    </row>
    <row r="55779" spans="7:7">
      <c r="G55779" s="14"/>
    </row>
    <row r="55780" spans="7:7">
      <c r="G55780" s="14"/>
    </row>
    <row r="55781" spans="7:7">
      <c r="G55781" s="14"/>
    </row>
    <row r="55782" spans="7:7">
      <c r="G55782" s="14"/>
    </row>
    <row r="55783" spans="7:7">
      <c r="G55783" s="14"/>
    </row>
    <row r="55784" spans="7:7">
      <c r="G55784" s="14"/>
    </row>
    <row r="55785" spans="7:7">
      <c r="G55785" s="14"/>
    </row>
    <row r="55786" spans="7:7">
      <c r="G55786" s="14"/>
    </row>
    <row r="55787" spans="7:7">
      <c r="G55787" s="14"/>
    </row>
    <row r="55788" spans="7:7">
      <c r="G55788" s="14"/>
    </row>
    <row r="55789" spans="7:7">
      <c r="G55789" s="14"/>
    </row>
    <row r="55790" spans="7:7">
      <c r="G55790" s="14"/>
    </row>
    <row r="55791" spans="7:7">
      <c r="G55791" s="14"/>
    </row>
    <row r="55792" spans="7:7">
      <c r="G55792" s="14"/>
    </row>
    <row r="55793" spans="7:7">
      <c r="G55793" s="14"/>
    </row>
    <row r="55794" spans="7:7">
      <c r="G55794" s="14"/>
    </row>
    <row r="55795" spans="7:7">
      <c r="G55795" s="14"/>
    </row>
    <row r="55796" spans="7:7">
      <c r="G55796" s="14"/>
    </row>
    <row r="55797" spans="7:7">
      <c r="G55797" s="14"/>
    </row>
    <row r="55798" spans="7:7">
      <c r="G55798" s="14"/>
    </row>
    <row r="55799" spans="7:7">
      <c r="G55799" s="14"/>
    </row>
    <row r="55800" spans="7:7">
      <c r="G55800" s="14"/>
    </row>
    <row r="55801" spans="7:7">
      <c r="G55801" s="14"/>
    </row>
    <row r="55802" spans="7:7">
      <c r="G55802" s="14"/>
    </row>
    <row r="55803" spans="7:7">
      <c r="G55803" s="14"/>
    </row>
    <row r="55804" spans="7:7">
      <c r="G55804" s="14"/>
    </row>
    <row r="55805" spans="7:7">
      <c r="G55805" s="14"/>
    </row>
    <row r="55806" spans="7:7">
      <c r="G55806" s="14"/>
    </row>
    <row r="55807" spans="7:7">
      <c r="G55807" s="14"/>
    </row>
    <row r="55808" spans="7:7">
      <c r="G55808" s="14"/>
    </row>
    <row r="55809" spans="7:7">
      <c r="G55809" s="14"/>
    </row>
    <row r="55810" spans="7:7">
      <c r="G55810" s="14"/>
    </row>
    <row r="55811" spans="7:7">
      <c r="G55811" s="14"/>
    </row>
    <row r="55812" spans="7:7">
      <c r="G55812" s="14"/>
    </row>
    <row r="55813" spans="7:7">
      <c r="G55813" s="14"/>
    </row>
    <row r="55814" spans="7:7">
      <c r="G55814" s="14"/>
    </row>
    <row r="55815" spans="7:7">
      <c r="G55815" s="14"/>
    </row>
    <row r="55816" spans="7:7">
      <c r="G55816" s="14"/>
    </row>
    <row r="55817" spans="7:7">
      <c r="G55817" s="14"/>
    </row>
    <row r="55818" spans="7:7">
      <c r="G55818" s="14"/>
    </row>
    <row r="55819" spans="7:7">
      <c r="G55819" s="14"/>
    </row>
    <row r="55820" spans="7:7">
      <c r="G55820" s="14"/>
    </row>
    <row r="55821" spans="7:7">
      <c r="G55821" s="14"/>
    </row>
    <row r="55822" spans="7:7">
      <c r="G55822" s="14"/>
    </row>
    <row r="55823" spans="7:7">
      <c r="G55823" s="14"/>
    </row>
    <row r="55824" spans="7:7">
      <c r="G55824" s="14"/>
    </row>
    <row r="55825" spans="7:7">
      <c r="G55825" s="14"/>
    </row>
    <row r="55826" spans="7:7">
      <c r="G55826" s="14"/>
    </row>
    <row r="55827" spans="7:7">
      <c r="G55827" s="14"/>
    </row>
    <row r="55828" spans="7:7">
      <c r="G55828" s="14"/>
    </row>
    <row r="55829" spans="7:7">
      <c r="G55829" s="14"/>
    </row>
    <row r="55830" spans="7:7">
      <c r="G55830" s="14"/>
    </row>
    <row r="55831" spans="7:7">
      <c r="G55831" s="14"/>
    </row>
    <row r="55832" spans="7:7">
      <c r="G55832" s="14"/>
    </row>
    <row r="55833" spans="7:7">
      <c r="G55833" s="14"/>
    </row>
    <row r="55834" spans="7:7">
      <c r="G55834" s="14"/>
    </row>
    <row r="55835" spans="7:7">
      <c r="G55835" s="14"/>
    </row>
    <row r="55836" spans="7:7">
      <c r="G55836" s="14"/>
    </row>
    <row r="55837" spans="7:7">
      <c r="G55837" s="14"/>
    </row>
    <row r="55838" spans="7:7">
      <c r="G55838" s="14"/>
    </row>
    <row r="55839" spans="7:7">
      <c r="G55839" s="14"/>
    </row>
    <row r="55840" spans="7:7">
      <c r="G55840" s="14"/>
    </row>
    <row r="55841" spans="7:7">
      <c r="G55841" s="14"/>
    </row>
    <row r="55842" spans="7:7">
      <c r="G55842" s="14"/>
    </row>
    <row r="55843" spans="7:7">
      <c r="G55843" s="14"/>
    </row>
    <row r="55844" spans="7:7">
      <c r="G55844" s="14"/>
    </row>
    <row r="55845" spans="7:7">
      <c r="G55845" s="14"/>
    </row>
    <row r="55846" spans="7:7">
      <c r="G55846" s="14"/>
    </row>
    <row r="55847" spans="7:7">
      <c r="G55847" s="14"/>
    </row>
    <row r="55848" spans="7:7">
      <c r="G55848" s="14"/>
    </row>
    <row r="55849" spans="7:7">
      <c r="G55849" s="14"/>
    </row>
    <row r="55850" spans="7:7">
      <c r="G55850" s="14"/>
    </row>
    <row r="55851" spans="7:7">
      <c r="G55851" s="14"/>
    </row>
    <row r="55852" spans="7:7">
      <c r="G55852" s="14"/>
    </row>
    <row r="55853" spans="7:7">
      <c r="G55853" s="14"/>
    </row>
    <row r="55854" spans="7:7">
      <c r="G55854" s="14"/>
    </row>
    <row r="55855" spans="7:7">
      <c r="G55855" s="14"/>
    </row>
    <row r="55856" spans="7:7">
      <c r="G55856" s="14"/>
    </row>
    <row r="55857" spans="7:7">
      <c r="G55857" s="14"/>
    </row>
    <row r="55858" spans="7:7">
      <c r="G55858" s="14"/>
    </row>
    <row r="55859" spans="7:7">
      <c r="G55859" s="14"/>
    </row>
    <row r="55860" spans="7:7">
      <c r="G55860" s="14"/>
    </row>
    <row r="55861" spans="7:7">
      <c r="G55861" s="14"/>
    </row>
    <row r="55862" spans="7:7">
      <c r="G55862" s="14"/>
    </row>
    <row r="55863" spans="7:7">
      <c r="G55863" s="14"/>
    </row>
    <row r="55864" spans="7:7">
      <c r="G55864" s="14"/>
    </row>
    <row r="55865" spans="7:7">
      <c r="G55865" s="14"/>
    </row>
    <row r="55866" spans="7:7">
      <c r="G55866" s="14"/>
    </row>
    <row r="55867" spans="7:7">
      <c r="G55867" s="14"/>
    </row>
    <row r="55868" spans="7:7">
      <c r="G55868" s="14"/>
    </row>
    <row r="55869" spans="7:7">
      <c r="G55869" s="14"/>
    </row>
    <row r="55870" spans="7:7">
      <c r="G55870" s="14"/>
    </row>
    <row r="55871" spans="7:7">
      <c r="G55871" s="14"/>
    </row>
    <row r="55872" spans="7:7">
      <c r="G55872" s="14"/>
    </row>
    <row r="55873" spans="7:7">
      <c r="G55873" s="14"/>
    </row>
    <row r="55874" spans="7:7">
      <c r="G55874" s="14"/>
    </row>
    <row r="55875" spans="7:7">
      <c r="G55875" s="14"/>
    </row>
    <row r="55876" spans="7:7">
      <c r="G55876" s="14"/>
    </row>
    <row r="55877" spans="7:7">
      <c r="G55877" s="14"/>
    </row>
    <row r="55878" spans="7:7">
      <c r="G55878" s="14"/>
    </row>
    <row r="55879" spans="7:7">
      <c r="G55879" s="14"/>
    </row>
    <row r="55880" spans="7:7">
      <c r="G55880" s="14"/>
    </row>
    <row r="55881" spans="7:7">
      <c r="G55881" s="14"/>
    </row>
    <row r="55882" spans="7:7">
      <c r="G55882" s="14"/>
    </row>
    <row r="55883" spans="7:7">
      <c r="G55883" s="14"/>
    </row>
    <row r="55884" spans="7:7">
      <c r="G55884" s="14"/>
    </row>
    <row r="55885" spans="7:7">
      <c r="G55885" s="14"/>
    </row>
    <row r="55886" spans="7:7">
      <c r="G55886" s="14"/>
    </row>
    <row r="55887" spans="7:7">
      <c r="G55887" s="14"/>
    </row>
    <row r="55888" spans="7:7">
      <c r="G55888" s="14"/>
    </row>
    <row r="55889" spans="7:7">
      <c r="G55889" s="14"/>
    </row>
    <row r="55890" spans="7:7">
      <c r="G55890" s="14"/>
    </row>
    <row r="55891" spans="7:7">
      <c r="G55891" s="14"/>
    </row>
    <row r="55892" spans="7:7">
      <c r="G55892" s="14"/>
    </row>
    <row r="55893" spans="7:7">
      <c r="G55893" s="14"/>
    </row>
    <row r="55894" spans="7:7">
      <c r="G55894" s="14"/>
    </row>
    <row r="55895" spans="7:7">
      <c r="G55895" s="14"/>
    </row>
    <row r="55896" spans="7:7">
      <c r="G55896" s="14"/>
    </row>
    <row r="55897" spans="7:7">
      <c r="G55897" s="14"/>
    </row>
    <row r="55898" spans="7:7">
      <c r="G55898" s="14"/>
    </row>
    <row r="55899" spans="7:7">
      <c r="G55899" s="14"/>
    </row>
    <row r="55900" spans="7:7">
      <c r="G55900" s="14"/>
    </row>
    <row r="55901" spans="7:7">
      <c r="G55901" s="14"/>
    </row>
    <row r="55902" spans="7:7">
      <c r="G55902" s="14"/>
    </row>
    <row r="55903" spans="7:7">
      <c r="G55903" s="14"/>
    </row>
    <row r="55904" spans="7:7">
      <c r="G55904" s="14"/>
    </row>
    <row r="55905" spans="7:7">
      <c r="G55905" s="14"/>
    </row>
    <row r="55906" spans="7:7">
      <c r="G55906" s="14"/>
    </row>
    <row r="55907" spans="7:7">
      <c r="G55907" s="14"/>
    </row>
    <row r="55908" spans="7:7">
      <c r="G55908" s="14"/>
    </row>
    <row r="55909" spans="7:7">
      <c r="G55909" s="14"/>
    </row>
    <row r="55910" spans="7:7">
      <c r="G55910" s="14"/>
    </row>
    <row r="55911" spans="7:7">
      <c r="G55911" s="14"/>
    </row>
    <row r="55912" spans="7:7">
      <c r="G55912" s="14"/>
    </row>
    <row r="55913" spans="7:7">
      <c r="G55913" s="14"/>
    </row>
    <row r="55914" spans="7:7">
      <c r="G55914" s="14"/>
    </row>
    <row r="55915" spans="7:7">
      <c r="G55915" s="14"/>
    </row>
    <row r="55916" spans="7:7">
      <c r="G55916" s="14"/>
    </row>
    <row r="55917" spans="7:7">
      <c r="G55917" s="14"/>
    </row>
    <row r="55918" spans="7:7">
      <c r="G55918" s="14"/>
    </row>
    <row r="55919" spans="7:7">
      <c r="G55919" s="14"/>
    </row>
    <row r="55920" spans="7:7">
      <c r="G55920" s="14"/>
    </row>
    <row r="55921" spans="7:7">
      <c r="G55921" s="14"/>
    </row>
    <row r="55922" spans="7:7">
      <c r="G55922" s="14"/>
    </row>
    <row r="55923" spans="7:7">
      <c r="G55923" s="14"/>
    </row>
    <row r="55924" spans="7:7">
      <c r="G55924" s="14"/>
    </row>
    <row r="55925" spans="7:7">
      <c r="G55925" s="14"/>
    </row>
    <row r="55926" spans="7:7">
      <c r="G55926" s="14"/>
    </row>
    <row r="55927" spans="7:7">
      <c r="G55927" s="14"/>
    </row>
    <row r="55928" spans="7:7">
      <c r="G55928" s="14"/>
    </row>
    <row r="55929" spans="7:7">
      <c r="G55929" s="14"/>
    </row>
    <row r="55930" spans="7:7">
      <c r="G55930" s="14"/>
    </row>
    <row r="55931" spans="7:7">
      <c r="G55931" s="14"/>
    </row>
    <row r="55932" spans="7:7">
      <c r="G55932" s="14"/>
    </row>
    <row r="55933" spans="7:7">
      <c r="G55933" s="14"/>
    </row>
    <row r="55934" spans="7:7">
      <c r="G55934" s="14"/>
    </row>
    <row r="55935" spans="7:7">
      <c r="G55935" s="14"/>
    </row>
    <row r="55936" spans="7:7">
      <c r="G55936" s="14"/>
    </row>
    <row r="55937" spans="7:7">
      <c r="G55937" s="14"/>
    </row>
    <row r="55938" spans="7:7">
      <c r="G55938" s="14"/>
    </row>
    <row r="55939" spans="7:7">
      <c r="G55939" s="14"/>
    </row>
    <row r="55940" spans="7:7">
      <c r="G55940" s="14"/>
    </row>
    <row r="55941" spans="7:7">
      <c r="G55941" s="14"/>
    </row>
    <row r="55942" spans="7:7">
      <c r="G55942" s="14"/>
    </row>
    <row r="55943" spans="7:7">
      <c r="G55943" s="14"/>
    </row>
    <row r="55944" spans="7:7">
      <c r="G55944" s="14"/>
    </row>
    <row r="55945" spans="7:7">
      <c r="G55945" s="14"/>
    </row>
    <row r="55946" spans="7:7">
      <c r="G55946" s="14"/>
    </row>
    <row r="55947" spans="7:7">
      <c r="G55947" s="14"/>
    </row>
    <row r="55948" spans="7:7">
      <c r="G55948" s="14"/>
    </row>
    <row r="55949" spans="7:7">
      <c r="G55949" s="14"/>
    </row>
    <row r="55950" spans="7:7">
      <c r="G55950" s="14"/>
    </row>
    <row r="55951" spans="7:7">
      <c r="G55951" s="14"/>
    </row>
    <row r="55952" spans="7:7">
      <c r="G55952" s="14"/>
    </row>
    <row r="55953" spans="7:7">
      <c r="G55953" s="14"/>
    </row>
    <row r="55954" spans="7:7">
      <c r="G55954" s="14"/>
    </row>
    <row r="55955" spans="7:7">
      <c r="G55955" s="14"/>
    </row>
    <row r="55956" spans="7:7">
      <c r="G55956" s="14"/>
    </row>
    <row r="55957" spans="7:7">
      <c r="G55957" s="14"/>
    </row>
    <row r="55958" spans="7:7">
      <c r="G55958" s="14"/>
    </row>
    <row r="55959" spans="7:7">
      <c r="G55959" s="14"/>
    </row>
    <row r="55960" spans="7:7">
      <c r="G55960" s="14"/>
    </row>
    <row r="55961" spans="7:7">
      <c r="G55961" s="14"/>
    </row>
    <row r="55962" spans="7:7">
      <c r="G55962" s="14"/>
    </row>
    <row r="55963" spans="7:7">
      <c r="G55963" s="14"/>
    </row>
    <row r="55964" spans="7:7">
      <c r="G55964" s="14"/>
    </row>
    <row r="55965" spans="7:7">
      <c r="G55965" s="14"/>
    </row>
    <row r="55966" spans="7:7">
      <c r="G55966" s="14"/>
    </row>
    <row r="55967" spans="7:7">
      <c r="G55967" s="14"/>
    </row>
    <row r="55968" spans="7:7">
      <c r="G55968" s="14"/>
    </row>
    <row r="55969" spans="7:7">
      <c r="G55969" s="14"/>
    </row>
    <row r="55970" spans="7:7">
      <c r="G55970" s="14"/>
    </row>
    <row r="55971" spans="7:7">
      <c r="G55971" s="14"/>
    </row>
    <row r="55972" spans="7:7">
      <c r="G55972" s="14"/>
    </row>
    <row r="55973" spans="7:7">
      <c r="G55973" s="14"/>
    </row>
    <row r="55974" spans="7:7">
      <c r="G55974" s="14"/>
    </row>
    <row r="55975" spans="7:7">
      <c r="G55975" s="14"/>
    </row>
    <row r="55976" spans="7:7">
      <c r="G55976" s="14"/>
    </row>
    <row r="55977" spans="7:7">
      <c r="G55977" s="14"/>
    </row>
    <row r="55978" spans="7:7">
      <c r="G55978" s="14"/>
    </row>
    <row r="55979" spans="7:7">
      <c r="G55979" s="14"/>
    </row>
    <row r="55980" spans="7:7">
      <c r="G55980" s="14"/>
    </row>
    <row r="55981" spans="7:7">
      <c r="G55981" s="14"/>
    </row>
    <row r="55982" spans="7:7">
      <c r="G55982" s="14"/>
    </row>
    <row r="55983" spans="7:7">
      <c r="G55983" s="14"/>
    </row>
    <row r="55984" spans="7:7">
      <c r="G55984" s="14"/>
    </row>
    <row r="55985" spans="7:7">
      <c r="G55985" s="14"/>
    </row>
    <row r="55986" spans="7:7">
      <c r="G55986" s="14"/>
    </row>
    <row r="55987" spans="7:7">
      <c r="G55987" s="14"/>
    </row>
    <row r="55988" spans="7:7">
      <c r="G55988" s="14"/>
    </row>
    <row r="55989" spans="7:7">
      <c r="G55989" s="14"/>
    </row>
    <row r="55990" spans="7:7">
      <c r="G55990" s="14"/>
    </row>
    <row r="55991" spans="7:7">
      <c r="G55991" s="14"/>
    </row>
    <row r="55992" spans="7:7">
      <c r="G55992" s="14"/>
    </row>
    <row r="55993" spans="7:7">
      <c r="G55993" s="14"/>
    </row>
    <row r="55994" spans="7:7">
      <c r="G55994" s="14"/>
    </row>
    <row r="55995" spans="7:7">
      <c r="G55995" s="14"/>
    </row>
    <row r="55996" spans="7:7">
      <c r="G55996" s="14"/>
    </row>
    <row r="55997" spans="7:7">
      <c r="G55997" s="14"/>
    </row>
    <row r="55998" spans="7:7">
      <c r="G55998" s="14"/>
    </row>
    <row r="55999" spans="7:7">
      <c r="G55999" s="14"/>
    </row>
    <row r="56000" spans="7:7">
      <c r="G56000" s="14"/>
    </row>
    <row r="56001" spans="7:7">
      <c r="G56001" s="14"/>
    </row>
    <row r="56002" spans="7:7">
      <c r="G56002" s="14"/>
    </row>
    <row r="56003" spans="7:7">
      <c r="G56003" s="14"/>
    </row>
    <row r="56004" spans="7:7">
      <c r="G56004" s="14"/>
    </row>
    <row r="56005" spans="7:7">
      <c r="G56005" s="14"/>
    </row>
    <row r="56006" spans="7:7">
      <c r="G56006" s="14"/>
    </row>
    <row r="56007" spans="7:7">
      <c r="G56007" s="14"/>
    </row>
    <row r="56008" spans="7:7">
      <c r="G56008" s="14"/>
    </row>
    <row r="56009" spans="7:7">
      <c r="G56009" s="14"/>
    </row>
    <row r="56010" spans="7:7">
      <c r="G56010" s="14"/>
    </row>
    <row r="56011" spans="7:7">
      <c r="G56011" s="14"/>
    </row>
    <row r="56012" spans="7:7">
      <c r="G56012" s="14"/>
    </row>
    <row r="56013" spans="7:7">
      <c r="G56013" s="14"/>
    </row>
    <row r="56014" spans="7:7">
      <c r="G56014" s="14"/>
    </row>
    <row r="56015" spans="7:7">
      <c r="G56015" s="14"/>
    </row>
    <row r="56016" spans="7:7">
      <c r="G56016" s="14"/>
    </row>
    <row r="56017" spans="7:7">
      <c r="G56017" s="14"/>
    </row>
    <row r="56018" spans="7:7">
      <c r="G56018" s="14"/>
    </row>
    <row r="56019" spans="7:7">
      <c r="G56019" s="14"/>
    </row>
    <row r="56020" spans="7:7">
      <c r="G56020" s="14"/>
    </row>
    <row r="56021" spans="7:7">
      <c r="G56021" s="14"/>
    </row>
    <row r="56022" spans="7:7">
      <c r="G56022" s="14"/>
    </row>
    <row r="56023" spans="7:7">
      <c r="G56023" s="14"/>
    </row>
    <row r="56024" spans="7:7">
      <c r="G56024" s="14"/>
    </row>
    <row r="56025" spans="7:7">
      <c r="G56025" s="14"/>
    </row>
    <row r="56026" spans="7:7">
      <c r="G56026" s="14"/>
    </row>
    <row r="56027" spans="7:7">
      <c r="G56027" s="14"/>
    </row>
    <row r="56028" spans="7:7">
      <c r="G56028" s="14"/>
    </row>
    <row r="56029" spans="7:7">
      <c r="G56029" s="14"/>
    </row>
    <row r="56030" spans="7:7">
      <c r="G56030" s="14"/>
    </row>
    <row r="56031" spans="7:7">
      <c r="G56031" s="14"/>
    </row>
    <row r="56032" spans="7:7">
      <c r="G56032" s="14"/>
    </row>
    <row r="56033" spans="7:7">
      <c r="G56033" s="14"/>
    </row>
    <row r="56034" spans="7:7">
      <c r="G56034" s="14"/>
    </row>
    <row r="56035" spans="7:7">
      <c r="G56035" s="14"/>
    </row>
    <row r="56036" spans="7:7">
      <c r="G56036" s="14"/>
    </row>
    <row r="56037" spans="7:7">
      <c r="G56037" s="14"/>
    </row>
    <row r="56038" spans="7:7">
      <c r="G56038" s="14"/>
    </row>
    <row r="56039" spans="7:7">
      <c r="G56039" s="14"/>
    </row>
    <row r="56040" spans="7:7">
      <c r="G56040" s="14"/>
    </row>
    <row r="56041" spans="7:7">
      <c r="G56041" s="14"/>
    </row>
    <row r="56042" spans="7:7">
      <c r="G56042" s="14"/>
    </row>
    <row r="56043" spans="7:7">
      <c r="G56043" s="14"/>
    </row>
    <row r="56044" spans="7:7">
      <c r="G56044" s="14"/>
    </row>
    <row r="56045" spans="7:7">
      <c r="G56045" s="14"/>
    </row>
    <row r="56046" spans="7:7">
      <c r="G56046" s="14"/>
    </row>
    <row r="56047" spans="7:7">
      <c r="G56047" s="14"/>
    </row>
    <row r="56048" spans="7:7">
      <c r="G56048" s="14"/>
    </row>
    <row r="56049" spans="7:7">
      <c r="G56049" s="14"/>
    </row>
    <row r="56050" spans="7:7">
      <c r="G56050" s="14"/>
    </row>
    <row r="56051" spans="7:7">
      <c r="G56051" s="14"/>
    </row>
    <row r="56052" spans="7:7">
      <c r="G56052" s="14"/>
    </row>
    <row r="56053" spans="7:7">
      <c r="G56053" s="14"/>
    </row>
    <row r="56054" spans="7:7">
      <c r="G56054" s="14"/>
    </row>
    <row r="56055" spans="7:7">
      <c r="G56055" s="14"/>
    </row>
    <row r="56056" spans="7:7">
      <c r="G56056" s="14"/>
    </row>
    <row r="56057" spans="7:7">
      <c r="G56057" s="14"/>
    </row>
    <row r="56058" spans="7:7">
      <c r="G56058" s="14"/>
    </row>
    <row r="56059" spans="7:7">
      <c r="G56059" s="14"/>
    </row>
    <row r="56060" spans="7:7">
      <c r="G56060" s="14"/>
    </row>
    <row r="56061" spans="7:7">
      <c r="G56061" s="14"/>
    </row>
    <row r="56062" spans="7:7">
      <c r="G56062" s="14"/>
    </row>
    <row r="56063" spans="7:7">
      <c r="G56063" s="14"/>
    </row>
    <row r="56064" spans="7:7">
      <c r="G56064" s="14"/>
    </row>
    <row r="56065" spans="7:7">
      <c r="G56065" s="14"/>
    </row>
    <row r="56066" spans="7:7">
      <c r="G56066" s="14"/>
    </row>
    <row r="56067" spans="7:7">
      <c r="G56067" s="14"/>
    </row>
    <row r="56068" spans="7:7">
      <c r="G56068" s="14"/>
    </row>
    <row r="56069" spans="7:7">
      <c r="G56069" s="14"/>
    </row>
    <row r="56070" spans="7:7">
      <c r="G56070" s="14"/>
    </row>
    <row r="56071" spans="7:7">
      <c r="G56071" s="14"/>
    </row>
    <row r="56072" spans="7:7">
      <c r="G56072" s="14"/>
    </row>
    <row r="56073" spans="7:7">
      <c r="G56073" s="14"/>
    </row>
    <row r="56074" spans="7:7">
      <c r="G56074" s="14"/>
    </row>
    <row r="56075" spans="7:7">
      <c r="G56075" s="14"/>
    </row>
    <row r="56076" spans="7:7">
      <c r="G56076" s="14"/>
    </row>
    <row r="56077" spans="7:7">
      <c r="G56077" s="14"/>
    </row>
    <row r="56078" spans="7:7">
      <c r="G56078" s="14"/>
    </row>
    <row r="56079" spans="7:7">
      <c r="G56079" s="14"/>
    </row>
    <row r="56080" spans="7:7">
      <c r="G56080" s="14"/>
    </row>
    <row r="56081" spans="7:7">
      <c r="G56081" s="14"/>
    </row>
    <row r="56082" spans="7:7">
      <c r="G56082" s="14"/>
    </row>
    <row r="56083" spans="7:7">
      <c r="G56083" s="14"/>
    </row>
    <row r="56084" spans="7:7">
      <c r="G56084" s="14"/>
    </row>
    <row r="56085" spans="7:7">
      <c r="G56085" s="14"/>
    </row>
    <row r="56086" spans="7:7">
      <c r="G56086" s="14"/>
    </row>
    <row r="56087" spans="7:7">
      <c r="G56087" s="14"/>
    </row>
    <row r="56088" spans="7:7">
      <c r="G56088" s="14"/>
    </row>
    <row r="56089" spans="7:7">
      <c r="G56089" s="14"/>
    </row>
    <row r="56090" spans="7:7">
      <c r="G56090" s="14"/>
    </row>
    <row r="56091" spans="7:7">
      <c r="G56091" s="14"/>
    </row>
    <row r="56092" spans="7:7">
      <c r="G56092" s="14"/>
    </row>
    <row r="56093" spans="7:7">
      <c r="G56093" s="14"/>
    </row>
    <row r="56094" spans="7:7">
      <c r="G56094" s="14"/>
    </row>
    <row r="56095" spans="7:7">
      <c r="G56095" s="14"/>
    </row>
    <row r="56096" spans="7:7">
      <c r="G56096" s="14"/>
    </row>
    <row r="56097" spans="7:7">
      <c r="G56097" s="14"/>
    </row>
    <row r="56098" spans="7:7">
      <c r="G56098" s="14"/>
    </row>
    <row r="56099" spans="7:7">
      <c r="G56099" s="14"/>
    </row>
    <row r="56100" spans="7:7">
      <c r="G56100" s="14"/>
    </row>
    <row r="56101" spans="7:7">
      <c r="G56101" s="14"/>
    </row>
    <row r="56102" spans="7:7">
      <c r="G56102" s="14"/>
    </row>
    <row r="56103" spans="7:7">
      <c r="G56103" s="14"/>
    </row>
    <row r="56104" spans="7:7">
      <c r="G56104" s="14"/>
    </row>
    <row r="56105" spans="7:7">
      <c r="G56105" s="14"/>
    </row>
    <row r="56106" spans="7:7">
      <c r="G56106" s="14"/>
    </row>
    <row r="56107" spans="7:7">
      <c r="G56107" s="14"/>
    </row>
    <row r="56108" spans="7:7">
      <c r="G56108" s="14"/>
    </row>
    <row r="56109" spans="7:7">
      <c r="G56109" s="14"/>
    </row>
    <row r="56110" spans="7:7">
      <c r="G56110" s="14"/>
    </row>
    <row r="56111" spans="7:7">
      <c r="G56111" s="14"/>
    </row>
    <row r="56112" spans="7:7">
      <c r="G56112" s="14"/>
    </row>
    <row r="56113" spans="7:7">
      <c r="G56113" s="14"/>
    </row>
    <row r="56114" spans="7:7">
      <c r="G56114" s="14"/>
    </row>
    <row r="56115" spans="7:7">
      <c r="G56115" s="14"/>
    </row>
    <row r="56116" spans="7:7">
      <c r="G56116" s="14"/>
    </row>
    <row r="56117" spans="7:7">
      <c r="G56117" s="14"/>
    </row>
    <row r="56118" spans="7:7">
      <c r="G56118" s="14"/>
    </row>
    <row r="56119" spans="7:7">
      <c r="G56119" s="14"/>
    </row>
    <row r="56120" spans="7:7">
      <c r="G56120" s="14"/>
    </row>
    <row r="56121" spans="7:7">
      <c r="G56121" s="14"/>
    </row>
    <row r="56122" spans="7:7">
      <c r="G56122" s="14"/>
    </row>
    <row r="56123" spans="7:7">
      <c r="G56123" s="14"/>
    </row>
    <row r="56124" spans="7:7">
      <c r="G56124" s="14"/>
    </row>
    <row r="56125" spans="7:7">
      <c r="G56125" s="14"/>
    </row>
    <row r="56126" spans="7:7">
      <c r="G56126" s="14"/>
    </row>
    <row r="56127" spans="7:7">
      <c r="G56127" s="14"/>
    </row>
    <row r="56128" spans="7:7">
      <c r="G56128" s="14"/>
    </row>
    <row r="56129" spans="7:7">
      <c r="G56129" s="14"/>
    </row>
    <row r="56130" spans="7:7">
      <c r="G56130" s="14"/>
    </row>
    <row r="56131" spans="7:7">
      <c r="G56131" s="14"/>
    </row>
    <row r="56132" spans="7:7">
      <c r="G56132" s="14"/>
    </row>
    <row r="56133" spans="7:7">
      <c r="G56133" s="14"/>
    </row>
    <row r="56134" spans="7:7">
      <c r="G56134" s="14"/>
    </row>
    <row r="56135" spans="7:7">
      <c r="G56135" s="14"/>
    </row>
    <row r="56136" spans="7:7">
      <c r="G56136" s="14"/>
    </row>
    <row r="56137" spans="7:7">
      <c r="G56137" s="14"/>
    </row>
    <row r="56138" spans="7:7">
      <c r="G56138" s="14"/>
    </row>
    <row r="56139" spans="7:7">
      <c r="G56139" s="14"/>
    </row>
    <row r="56140" spans="7:7">
      <c r="G56140" s="14"/>
    </row>
    <row r="56141" spans="7:7">
      <c r="G56141" s="14"/>
    </row>
    <row r="56142" spans="7:7">
      <c r="G56142" s="14"/>
    </row>
    <row r="56143" spans="7:7">
      <c r="G56143" s="14"/>
    </row>
    <row r="56144" spans="7:7">
      <c r="G56144" s="14"/>
    </row>
    <row r="56145" spans="7:7">
      <c r="G56145" s="14"/>
    </row>
    <row r="56146" spans="7:7">
      <c r="G56146" s="14"/>
    </row>
    <row r="56147" spans="7:7">
      <c r="G56147" s="14"/>
    </row>
    <row r="56148" spans="7:7">
      <c r="G56148" s="14"/>
    </row>
    <row r="56149" spans="7:7">
      <c r="G56149" s="14"/>
    </row>
    <row r="56150" spans="7:7">
      <c r="G56150" s="14"/>
    </row>
    <row r="56151" spans="7:7">
      <c r="G56151" s="14"/>
    </row>
    <row r="56152" spans="7:7">
      <c r="G56152" s="14"/>
    </row>
    <row r="56153" spans="7:7">
      <c r="G56153" s="14"/>
    </row>
    <row r="56154" spans="7:7">
      <c r="G56154" s="14"/>
    </row>
    <row r="56155" spans="7:7">
      <c r="G56155" s="14"/>
    </row>
    <row r="56156" spans="7:7">
      <c r="G56156" s="14"/>
    </row>
    <row r="56157" spans="7:7">
      <c r="G56157" s="14"/>
    </row>
    <row r="56158" spans="7:7">
      <c r="G56158" s="14"/>
    </row>
    <row r="56159" spans="7:7">
      <c r="G56159" s="14"/>
    </row>
    <row r="56160" spans="7:7">
      <c r="G56160" s="14"/>
    </row>
    <row r="56161" spans="7:7">
      <c r="G56161" s="14"/>
    </row>
    <row r="56162" spans="7:7">
      <c r="G56162" s="14"/>
    </row>
    <row r="56163" spans="7:7">
      <c r="G56163" s="14"/>
    </row>
    <row r="56164" spans="7:7">
      <c r="G56164" s="14"/>
    </row>
    <row r="56165" spans="7:7">
      <c r="G56165" s="14"/>
    </row>
    <row r="56166" spans="7:7">
      <c r="G56166" s="14"/>
    </row>
    <row r="56167" spans="7:7">
      <c r="G56167" s="14"/>
    </row>
    <row r="56168" spans="7:7">
      <c r="G56168" s="14"/>
    </row>
    <row r="56169" spans="7:7">
      <c r="G56169" s="14"/>
    </row>
    <row r="56170" spans="7:7">
      <c r="G56170" s="14"/>
    </row>
    <row r="56171" spans="7:7">
      <c r="G56171" s="14"/>
    </row>
    <row r="56172" spans="7:7">
      <c r="G56172" s="14"/>
    </row>
    <row r="56173" spans="7:7">
      <c r="G56173" s="14"/>
    </row>
    <row r="56174" spans="7:7">
      <c r="G56174" s="14"/>
    </row>
    <row r="56175" spans="7:7">
      <c r="G56175" s="14"/>
    </row>
    <row r="56176" spans="7:7">
      <c r="G56176" s="14"/>
    </row>
    <row r="56177" spans="7:7">
      <c r="G56177" s="14"/>
    </row>
    <row r="56178" spans="7:7">
      <c r="G56178" s="14"/>
    </row>
    <row r="56179" spans="7:7">
      <c r="G56179" s="14"/>
    </row>
    <row r="56180" spans="7:7">
      <c r="G56180" s="14"/>
    </row>
    <row r="56181" spans="7:7">
      <c r="G56181" s="14"/>
    </row>
    <row r="56182" spans="7:7">
      <c r="G56182" s="14"/>
    </row>
    <row r="56183" spans="7:7">
      <c r="G56183" s="14"/>
    </row>
    <row r="56184" spans="7:7">
      <c r="G56184" s="14"/>
    </row>
    <row r="56185" spans="7:7">
      <c r="G56185" s="14"/>
    </row>
    <row r="56186" spans="7:7">
      <c r="G56186" s="14"/>
    </row>
    <row r="56187" spans="7:7">
      <c r="G56187" s="14"/>
    </row>
    <row r="56188" spans="7:7">
      <c r="G56188" s="14"/>
    </row>
    <row r="56189" spans="7:7">
      <c r="G56189" s="14"/>
    </row>
    <row r="56190" spans="7:7">
      <c r="G56190" s="14"/>
    </row>
    <row r="56191" spans="7:7">
      <c r="G56191" s="14"/>
    </row>
    <row r="56192" spans="7:7">
      <c r="G56192" s="14"/>
    </row>
    <row r="56193" spans="7:7">
      <c r="G56193" s="14"/>
    </row>
    <row r="56194" spans="7:7">
      <c r="G56194" s="14"/>
    </row>
    <row r="56195" spans="7:7">
      <c r="G56195" s="14"/>
    </row>
    <row r="56196" spans="7:7">
      <c r="G56196" s="14"/>
    </row>
    <row r="56197" spans="7:7">
      <c r="G56197" s="14"/>
    </row>
    <row r="56198" spans="7:7">
      <c r="G56198" s="14"/>
    </row>
    <row r="56199" spans="7:7">
      <c r="G56199" s="14"/>
    </row>
    <row r="56200" spans="7:7">
      <c r="G56200" s="14"/>
    </row>
    <row r="56201" spans="7:7">
      <c r="G56201" s="14"/>
    </row>
    <row r="56202" spans="7:7">
      <c r="G56202" s="14"/>
    </row>
    <row r="56203" spans="7:7">
      <c r="G56203" s="14"/>
    </row>
    <row r="56204" spans="7:7">
      <c r="G56204" s="14"/>
    </row>
    <row r="56205" spans="7:7">
      <c r="G56205" s="14"/>
    </row>
    <row r="56206" spans="7:7">
      <c r="G56206" s="14"/>
    </row>
    <row r="56207" spans="7:7">
      <c r="G56207" s="14"/>
    </row>
    <row r="56208" spans="7:7">
      <c r="G56208" s="14"/>
    </row>
    <row r="56209" spans="7:7">
      <c r="G56209" s="14"/>
    </row>
    <row r="56210" spans="7:7">
      <c r="G56210" s="14"/>
    </row>
    <row r="56211" spans="7:7">
      <c r="G56211" s="14"/>
    </row>
    <row r="56212" spans="7:7">
      <c r="G56212" s="14"/>
    </row>
    <row r="56213" spans="7:7">
      <c r="G56213" s="14"/>
    </row>
    <row r="56214" spans="7:7">
      <c r="G56214" s="14"/>
    </row>
    <row r="56215" spans="7:7">
      <c r="G56215" s="14"/>
    </row>
    <row r="56216" spans="7:7">
      <c r="G56216" s="14"/>
    </row>
    <row r="56217" spans="7:7">
      <c r="G56217" s="14"/>
    </row>
    <row r="56218" spans="7:7">
      <c r="G56218" s="14"/>
    </row>
    <row r="56219" spans="7:7">
      <c r="G56219" s="14"/>
    </row>
    <row r="56220" spans="7:7">
      <c r="G56220" s="14"/>
    </row>
    <row r="56221" spans="7:7">
      <c r="G56221" s="14"/>
    </row>
    <row r="56222" spans="7:7">
      <c r="G56222" s="14"/>
    </row>
    <row r="56223" spans="7:7">
      <c r="G56223" s="14"/>
    </row>
    <row r="56224" spans="7:7">
      <c r="G56224" s="14"/>
    </row>
    <row r="56225" spans="7:7">
      <c r="G56225" s="14"/>
    </row>
    <row r="56226" spans="7:7">
      <c r="G56226" s="14"/>
    </row>
    <row r="56227" spans="7:7">
      <c r="G56227" s="14"/>
    </row>
    <row r="56228" spans="7:7">
      <c r="G56228" s="14"/>
    </row>
    <row r="56229" spans="7:7">
      <c r="G56229" s="14"/>
    </row>
    <row r="56230" spans="7:7">
      <c r="G56230" s="14"/>
    </row>
    <row r="56231" spans="7:7">
      <c r="G56231" s="14"/>
    </row>
    <row r="56232" spans="7:7">
      <c r="G56232" s="14"/>
    </row>
    <row r="56233" spans="7:7">
      <c r="G56233" s="14"/>
    </row>
    <row r="56234" spans="7:7">
      <c r="G56234" s="14"/>
    </row>
    <row r="56235" spans="7:7">
      <c r="G56235" s="14"/>
    </row>
    <row r="56236" spans="7:7">
      <c r="G56236" s="14"/>
    </row>
    <row r="56237" spans="7:7">
      <c r="G56237" s="14"/>
    </row>
    <row r="56238" spans="7:7">
      <c r="G56238" s="14"/>
    </row>
    <row r="56239" spans="7:7">
      <c r="G56239" s="14"/>
    </row>
    <row r="56240" spans="7:7">
      <c r="G56240" s="14"/>
    </row>
    <row r="56241" spans="7:7">
      <c r="G56241" s="14"/>
    </row>
    <row r="56242" spans="7:7">
      <c r="G56242" s="14"/>
    </row>
    <row r="56243" spans="7:7">
      <c r="G56243" s="14"/>
    </row>
    <row r="56244" spans="7:7">
      <c r="G56244" s="14"/>
    </row>
    <row r="56245" spans="7:7">
      <c r="G56245" s="14"/>
    </row>
    <row r="56246" spans="7:7">
      <c r="G56246" s="14"/>
    </row>
    <row r="56247" spans="7:7">
      <c r="G56247" s="14"/>
    </row>
    <row r="56248" spans="7:7">
      <c r="G56248" s="14"/>
    </row>
    <row r="56249" spans="7:7">
      <c r="G56249" s="14"/>
    </row>
    <row r="56250" spans="7:7">
      <c r="G56250" s="14"/>
    </row>
    <row r="56251" spans="7:7">
      <c r="G56251" s="14"/>
    </row>
    <row r="56252" spans="7:7">
      <c r="G56252" s="14"/>
    </row>
    <row r="56253" spans="7:7">
      <c r="G56253" s="14"/>
    </row>
    <row r="56254" spans="7:7">
      <c r="G56254" s="14"/>
    </row>
    <row r="56255" spans="7:7">
      <c r="G56255" s="14"/>
    </row>
    <row r="56256" spans="7:7">
      <c r="G56256" s="14"/>
    </row>
    <row r="56257" spans="7:7">
      <c r="G56257" s="14"/>
    </row>
    <row r="56258" spans="7:7">
      <c r="G56258" s="14"/>
    </row>
    <row r="56259" spans="7:7">
      <c r="G56259" s="14"/>
    </row>
    <row r="56260" spans="7:7">
      <c r="G56260" s="14"/>
    </row>
    <row r="56261" spans="7:7">
      <c r="G56261" s="14"/>
    </row>
    <row r="56262" spans="7:7">
      <c r="G56262" s="14"/>
    </row>
    <row r="56263" spans="7:7">
      <c r="G56263" s="14"/>
    </row>
    <row r="56264" spans="7:7">
      <c r="G56264" s="14"/>
    </row>
    <row r="56265" spans="7:7">
      <c r="G56265" s="14"/>
    </row>
    <row r="56266" spans="7:7">
      <c r="G56266" s="14"/>
    </row>
    <row r="56267" spans="7:7">
      <c r="G56267" s="14"/>
    </row>
    <row r="56268" spans="7:7">
      <c r="G56268" s="14"/>
    </row>
    <row r="56269" spans="7:7">
      <c r="G56269" s="14"/>
    </row>
    <row r="56270" spans="7:7">
      <c r="G56270" s="14"/>
    </row>
    <row r="56271" spans="7:7">
      <c r="G56271" s="14"/>
    </row>
    <row r="56272" spans="7:7">
      <c r="G56272" s="14"/>
    </row>
    <row r="56273" spans="7:7">
      <c r="G56273" s="14"/>
    </row>
    <row r="56274" spans="7:7">
      <c r="G56274" s="14"/>
    </row>
    <row r="56275" spans="7:7">
      <c r="G56275" s="14"/>
    </row>
    <row r="56276" spans="7:7">
      <c r="G56276" s="14"/>
    </row>
    <row r="56277" spans="7:7">
      <c r="G56277" s="14"/>
    </row>
    <row r="56278" spans="7:7">
      <c r="G56278" s="14"/>
    </row>
    <row r="56279" spans="7:7">
      <c r="G56279" s="14"/>
    </row>
    <row r="56280" spans="7:7">
      <c r="G56280" s="14"/>
    </row>
    <row r="56281" spans="7:7">
      <c r="G56281" s="14"/>
    </row>
    <row r="56282" spans="7:7">
      <c r="G56282" s="14"/>
    </row>
    <row r="56283" spans="7:7">
      <c r="G56283" s="14"/>
    </row>
    <row r="56284" spans="7:7">
      <c r="G56284" s="14"/>
    </row>
    <row r="56285" spans="7:7">
      <c r="G56285" s="14"/>
    </row>
    <row r="56286" spans="7:7">
      <c r="G56286" s="14"/>
    </row>
    <row r="56287" spans="7:7">
      <c r="G56287" s="14"/>
    </row>
    <row r="56288" spans="7:7">
      <c r="G56288" s="14"/>
    </row>
    <row r="56289" spans="7:7">
      <c r="G56289" s="14"/>
    </row>
    <row r="56290" spans="7:7">
      <c r="G56290" s="14"/>
    </row>
    <row r="56291" spans="7:7">
      <c r="G56291" s="14"/>
    </row>
    <row r="56292" spans="7:7">
      <c r="G56292" s="14"/>
    </row>
    <row r="56293" spans="7:7">
      <c r="G56293" s="14"/>
    </row>
    <row r="56294" spans="7:7">
      <c r="G56294" s="14"/>
    </row>
    <row r="56295" spans="7:7">
      <c r="G56295" s="14"/>
    </row>
    <row r="56296" spans="7:7">
      <c r="G56296" s="14"/>
    </row>
    <row r="56297" spans="7:7">
      <c r="G56297" s="14"/>
    </row>
    <row r="56298" spans="7:7">
      <c r="G56298" s="14"/>
    </row>
    <row r="56299" spans="7:7">
      <c r="G56299" s="14"/>
    </row>
    <row r="56300" spans="7:7">
      <c r="G56300" s="14"/>
    </row>
    <row r="56301" spans="7:7">
      <c r="G56301" s="14"/>
    </row>
    <row r="56302" spans="7:7">
      <c r="G56302" s="14"/>
    </row>
    <row r="56303" spans="7:7">
      <c r="G56303" s="14"/>
    </row>
    <row r="56304" spans="7:7">
      <c r="G56304" s="14"/>
    </row>
    <row r="56305" spans="7:7">
      <c r="G56305" s="14"/>
    </row>
    <row r="56306" spans="7:7">
      <c r="G56306" s="14"/>
    </row>
    <row r="56307" spans="7:7">
      <c r="G56307" s="14"/>
    </row>
    <row r="56308" spans="7:7">
      <c r="G56308" s="14"/>
    </row>
    <row r="56309" spans="7:7">
      <c r="G56309" s="14"/>
    </row>
    <row r="56310" spans="7:7">
      <c r="G56310" s="14"/>
    </row>
    <row r="56311" spans="7:7">
      <c r="G56311" s="14"/>
    </row>
    <row r="56312" spans="7:7">
      <c r="G56312" s="14"/>
    </row>
    <row r="56313" spans="7:7">
      <c r="G56313" s="14"/>
    </row>
    <row r="56314" spans="7:7">
      <c r="G56314" s="14"/>
    </row>
    <row r="56315" spans="7:7">
      <c r="G56315" s="14"/>
    </row>
    <row r="56316" spans="7:7">
      <c r="G56316" s="14"/>
    </row>
    <row r="56317" spans="7:7">
      <c r="G56317" s="14"/>
    </row>
    <row r="56318" spans="7:7">
      <c r="G56318" s="14"/>
    </row>
    <row r="56319" spans="7:7">
      <c r="G56319" s="14"/>
    </row>
    <row r="56320" spans="7:7">
      <c r="G56320" s="14"/>
    </row>
    <row r="56321" spans="7:7">
      <c r="G56321" s="14"/>
    </row>
    <row r="56322" spans="7:7">
      <c r="G56322" s="14"/>
    </row>
    <row r="56323" spans="7:7">
      <c r="G56323" s="14"/>
    </row>
    <row r="56324" spans="7:7">
      <c r="G56324" s="14"/>
    </row>
    <row r="56325" spans="7:7">
      <c r="G56325" s="14"/>
    </row>
    <row r="56326" spans="7:7">
      <c r="G56326" s="14"/>
    </row>
    <row r="56327" spans="7:7">
      <c r="G56327" s="14"/>
    </row>
    <row r="56328" spans="7:7">
      <c r="G56328" s="14"/>
    </row>
    <row r="56329" spans="7:7">
      <c r="G56329" s="14"/>
    </row>
    <row r="56330" spans="7:7">
      <c r="G56330" s="14"/>
    </row>
    <row r="56331" spans="7:7">
      <c r="G56331" s="14"/>
    </row>
    <row r="56332" spans="7:7">
      <c r="G56332" s="14"/>
    </row>
    <row r="56333" spans="7:7">
      <c r="G56333" s="14"/>
    </row>
    <row r="56334" spans="7:7">
      <c r="G56334" s="14"/>
    </row>
    <row r="56335" spans="7:7">
      <c r="G56335" s="14"/>
    </row>
    <row r="56336" spans="7:7">
      <c r="G56336" s="14"/>
    </row>
    <row r="56337" spans="7:7">
      <c r="G56337" s="14"/>
    </row>
    <row r="56338" spans="7:7">
      <c r="G56338" s="14"/>
    </row>
    <row r="56339" spans="7:7">
      <c r="G56339" s="14"/>
    </row>
    <row r="56340" spans="7:7">
      <c r="G56340" s="14"/>
    </row>
    <row r="56341" spans="7:7">
      <c r="G56341" s="14"/>
    </row>
    <row r="56342" spans="7:7">
      <c r="G56342" s="14"/>
    </row>
    <row r="56343" spans="7:7">
      <c r="G56343" s="14"/>
    </row>
    <row r="56344" spans="7:7">
      <c r="G56344" s="14"/>
    </row>
    <row r="56345" spans="7:7">
      <c r="G56345" s="14"/>
    </row>
    <row r="56346" spans="7:7">
      <c r="G56346" s="14"/>
    </row>
    <row r="56347" spans="7:7">
      <c r="G56347" s="14"/>
    </row>
    <row r="56348" spans="7:7">
      <c r="G56348" s="14"/>
    </row>
    <row r="56349" spans="7:7">
      <c r="G56349" s="14"/>
    </row>
    <row r="56350" spans="7:7">
      <c r="G56350" s="14"/>
    </row>
    <row r="56351" spans="7:7">
      <c r="G56351" s="14"/>
    </row>
    <row r="56352" spans="7:7">
      <c r="G56352" s="14"/>
    </row>
    <row r="56353" spans="7:7">
      <c r="G56353" s="14"/>
    </row>
    <row r="56354" spans="7:7">
      <c r="G56354" s="14"/>
    </row>
    <row r="56355" spans="7:7">
      <c r="G56355" s="14"/>
    </row>
    <row r="56356" spans="7:7">
      <c r="G56356" s="14"/>
    </row>
    <row r="56357" spans="7:7">
      <c r="G56357" s="14"/>
    </row>
    <row r="56358" spans="7:7">
      <c r="G56358" s="14"/>
    </row>
    <row r="56359" spans="7:7">
      <c r="G56359" s="14"/>
    </row>
    <row r="56360" spans="7:7">
      <c r="G56360" s="14"/>
    </row>
    <row r="56361" spans="7:7">
      <c r="G56361" s="14"/>
    </row>
    <row r="56362" spans="7:7">
      <c r="G56362" s="14"/>
    </row>
    <row r="56363" spans="7:7">
      <c r="G56363" s="14"/>
    </row>
    <row r="56364" spans="7:7">
      <c r="G56364" s="14"/>
    </row>
    <row r="56365" spans="7:7">
      <c r="G56365" s="14"/>
    </row>
    <row r="56366" spans="7:7">
      <c r="G56366" s="14"/>
    </row>
    <row r="56367" spans="7:7">
      <c r="G56367" s="14"/>
    </row>
    <row r="56368" spans="7:7">
      <c r="G56368" s="14"/>
    </row>
    <row r="56369" spans="7:7">
      <c r="G56369" s="14"/>
    </row>
    <row r="56370" spans="7:7">
      <c r="G56370" s="14"/>
    </row>
    <row r="56371" spans="7:7">
      <c r="G56371" s="14"/>
    </row>
    <row r="56372" spans="7:7">
      <c r="G56372" s="14"/>
    </row>
    <row r="56373" spans="7:7">
      <c r="G56373" s="14"/>
    </row>
    <row r="56374" spans="7:7">
      <c r="G56374" s="14"/>
    </row>
    <row r="56375" spans="7:7">
      <c r="G56375" s="14"/>
    </row>
    <row r="56376" spans="7:7">
      <c r="G56376" s="14"/>
    </row>
    <row r="56377" spans="7:7">
      <c r="G56377" s="14"/>
    </row>
    <row r="56378" spans="7:7">
      <c r="G56378" s="14"/>
    </row>
    <row r="56379" spans="7:7">
      <c r="G56379" s="14"/>
    </row>
    <row r="56380" spans="7:7">
      <c r="G56380" s="14"/>
    </row>
    <row r="56381" spans="7:7">
      <c r="G56381" s="14"/>
    </row>
    <row r="56382" spans="7:7">
      <c r="G56382" s="14"/>
    </row>
    <row r="56383" spans="7:7">
      <c r="G56383" s="14"/>
    </row>
    <row r="56384" spans="7:7">
      <c r="G56384" s="14"/>
    </row>
    <row r="56385" spans="7:7">
      <c r="G56385" s="14"/>
    </row>
    <row r="56386" spans="7:7">
      <c r="G56386" s="14"/>
    </row>
    <row r="56387" spans="7:7">
      <c r="G56387" s="14"/>
    </row>
    <row r="56388" spans="7:7">
      <c r="G56388" s="14"/>
    </row>
    <row r="56389" spans="7:7">
      <c r="G56389" s="14"/>
    </row>
    <row r="56390" spans="7:7">
      <c r="G56390" s="14"/>
    </row>
    <row r="56391" spans="7:7">
      <c r="G56391" s="14"/>
    </row>
    <row r="56392" spans="7:7">
      <c r="G56392" s="14"/>
    </row>
    <row r="56393" spans="7:7">
      <c r="G56393" s="14"/>
    </row>
    <row r="56394" spans="7:7">
      <c r="G56394" s="14"/>
    </row>
    <row r="56395" spans="7:7">
      <c r="G56395" s="14"/>
    </row>
    <row r="56396" spans="7:7">
      <c r="G56396" s="14"/>
    </row>
    <row r="56397" spans="7:7">
      <c r="G56397" s="14"/>
    </row>
    <row r="56398" spans="7:7">
      <c r="G56398" s="14"/>
    </row>
    <row r="56399" spans="7:7">
      <c r="G56399" s="14"/>
    </row>
    <row r="56400" spans="7:7">
      <c r="G56400" s="14"/>
    </row>
    <row r="56401" spans="7:7">
      <c r="G56401" s="14"/>
    </row>
    <row r="56402" spans="7:7">
      <c r="G56402" s="14"/>
    </row>
    <row r="56403" spans="7:7">
      <c r="G56403" s="14"/>
    </row>
    <row r="56404" spans="7:7">
      <c r="G56404" s="14"/>
    </row>
    <row r="56405" spans="7:7">
      <c r="G56405" s="14"/>
    </row>
    <row r="56406" spans="7:7">
      <c r="G56406" s="14"/>
    </row>
    <row r="56407" spans="7:7">
      <c r="G56407" s="14"/>
    </row>
    <row r="56408" spans="7:7">
      <c r="G56408" s="14"/>
    </row>
    <row r="56409" spans="7:7">
      <c r="G56409" s="14"/>
    </row>
    <row r="56410" spans="7:7">
      <c r="G56410" s="14"/>
    </row>
    <row r="56411" spans="7:7">
      <c r="G56411" s="14"/>
    </row>
    <row r="56412" spans="7:7">
      <c r="G56412" s="14"/>
    </row>
    <row r="56413" spans="7:7">
      <c r="G56413" s="14"/>
    </row>
    <row r="56414" spans="7:7">
      <c r="G56414" s="14"/>
    </row>
    <row r="56415" spans="7:7">
      <c r="G56415" s="14"/>
    </row>
    <row r="56416" spans="7:7">
      <c r="G56416" s="14"/>
    </row>
    <row r="56417" spans="7:7">
      <c r="G56417" s="14"/>
    </row>
    <row r="56418" spans="7:7">
      <c r="G56418" s="14"/>
    </row>
    <row r="56419" spans="7:7">
      <c r="G56419" s="14"/>
    </row>
    <row r="56420" spans="7:7">
      <c r="G56420" s="14"/>
    </row>
    <row r="56421" spans="7:7">
      <c r="G56421" s="14"/>
    </row>
    <row r="56422" spans="7:7">
      <c r="G56422" s="14"/>
    </row>
    <row r="56423" spans="7:7">
      <c r="G56423" s="14"/>
    </row>
    <row r="56424" spans="7:7">
      <c r="G56424" s="14"/>
    </row>
    <row r="56425" spans="7:7">
      <c r="G56425" s="14"/>
    </row>
    <row r="56426" spans="7:7">
      <c r="G56426" s="14"/>
    </row>
    <row r="56427" spans="7:7">
      <c r="G56427" s="14"/>
    </row>
    <row r="56428" spans="7:7">
      <c r="G56428" s="14"/>
    </row>
    <row r="56429" spans="7:7">
      <c r="G56429" s="14"/>
    </row>
    <row r="56430" spans="7:7">
      <c r="G56430" s="14"/>
    </row>
    <row r="56431" spans="7:7">
      <c r="G56431" s="14"/>
    </row>
    <row r="56432" spans="7:7">
      <c r="G56432" s="14"/>
    </row>
    <row r="56433" spans="7:7">
      <c r="G56433" s="14"/>
    </row>
    <row r="56434" spans="7:7">
      <c r="G56434" s="14"/>
    </row>
    <row r="56435" spans="7:7">
      <c r="G56435" s="14"/>
    </row>
    <row r="56436" spans="7:7">
      <c r="G56436" s="14"/>
    </row>
    <row r="56437" spans="7:7">
      <c r="G56437" s="14"/>
    </row>
    <row r="56438" spans="7:7">
      <c r="G56438" s="14"/>
    </row>
    <row r="56439" spans="7:7">
      <c r="G56439" s="14"/>
    </row>
    <row r="56440" spans="7:7">
      <c r="G56440" s="14"/>
    </row>
    <row r="56441" spans="7:7">
      <c r="G56441" s="14"/>
    </row>
    <row r="56442" spans="7:7">
      <c r="G56442" s="14"/>
    </row>
    <row r="56443" spans="7:7">
      <c r="G56443" s="14"/>
    </row>
    <row r="56444" spans="7:7">
      <c r="G56444" s="14"/>
    </row>
    <row r="56445" spans="7:7">
      <c r="G56445" s="14"/>
    </row>
    <row r="56446" spans="7:7">
      <c r="G56446" s="14"/>
    </row>
    <row r="56447" spans="7:7">
      <c r="G56447" s="14"/>
    </row>
    <row r="56448" spans="7:7">
      <c r="G56448" s="14"/>
    </row>
    <row r="56449" spans="7:7">
      <c r="G56449" s="14"/>
    </row>
    <row r="56450" spans="7:7">
      <c r="G56450" s="14"/>
    </row>
    <row r="56451" spans="7:7">
      <c r="G56451" s="14"/>
    </row>
    <row r="56452" spans="7:7">
      <c r="G56452" s="14"/>
    </row>
    <row r="56453" spans="7:7">
      <c r="G56453" s="14"/>
    </row>
    <row r="56454" spans="7:7">
      <c r="G56454" s="14"/>
    </row>
    <row r="56455" spans="7:7">
      <c r="G56455" s="14"/>
    </row>
    <row r="56456" spans="7:7">
      <c r="G56456" s="14"/>
    </row>
    <row r="56457" spans="7:7">
      <c r="G56457" s="14"/>
    </row>
    <row r="56458" spans="7:7">
      <c r="G56458" s="14"/>
    </row>
    <row r="56459" spans="7:7">
      <c r="G56459" s="14"/>
    </row>
    <row r="56460" spans="7:7">
      <c r="G56460" s="14"/>
    </row>
    <row r="56461" spans="7:7">
      <c r="G56461" s="14"/>
    </row>
    <row r="56462" spans="7:7">
      <c r="G56462" s="14"/>
    </row>
    <row r="56463" spans="7:7">
      <c r="G56463" s="14"/>
    </row>
    <row r="56464" spans="7:7">
      <c r="G56464" s="14"/>
    </row>
    <row r="56465" spans="7:7">
      <c r="G56465" s="14"/>
    </row>
    <row r="56466" spans="7:7">
      <c r="G56466" s="14"/>
    </row>
    <row r="56467" spans="7:7">
      <c r="G56467" s="14"/>
    </row>
    <row r="56468" spans="7:7">
      <c r="G56468" s="14"/>
    </row>
    <row r="56469" spans="7:7">
      <c r="G56469" s="14"/>
    </row>
    <row r="56470" spans="7:7">
      <c r="G56470" s="14"/>
    </row>
    <row r="56471" spans="7:7">
      <c r="G56471" s="14"/>
    </row>
    <row r="56472" spans="7:7">
      <c r="G56472" s="14"/>
    </row>
    <row r="56473" spans="7:7">
      <c r="G56473" s="14"/>
    </row>
    <row r="56474" spans="7:7">
      <c r="G56474" s="14"/>
    </row>
    <row r="56475" spans="7:7">
      <c r="G56475" s="14"/>
    </row>
    <row r="56476" spans="7:7">
      <c r="G56476" s="14"/>
    </row>
    <row r="56477" spans="7:7">
      <c r="G56477" s="14"/>
    </row>
    <row r="56478" spans="7:7">
      <c r="G56478" s="14"/>
    </row>
    <row r="56479" spans="7:7">
      <c r="G56479" s="14"/>
    </row>
    <row r="56480" spans="7:7">
      <c r="G56480" s="14"/>
    </row>
    <row r="56481" spans="7:7">
      <c r="G56481" s="14"/>
    </row>
    <row r="56482" spans="7:7">
      <c r="G56482" s="14"/>
    </row>
    <row r="56483" spans="7:7">
      <c r="G56483" s="14"/>
    </row>
    <row r="56484" spans="7:7">
      <c r="G56484" s="14"/>
    </row>
    <row r="56485" spans="7:7">
      <c r="G56485" s="14"/>
    </row>
    <row r="56486" spans="7:7">
      <c r="G56486" s="14"/>
    </row>
    <row r="56487" spans="7:7">
      <c r="G56487" s="14"/>
    </row>
    <row r="56488" spans="7:7">
      <c r="G56488" s="14"/>
    </row>
    <row r="56489" spans="7:7">
      <c r="G56489" s="14"/>
    </row>
    <row r="56490" spans="7:7">
      <c r="G56490" s="14"/>
    </row>
    <row r="56491" spans="7:7">
      <c r="G56491" s="14"/>
    </row>
    <row r="56492" spans="7:7">
      <c r="G56492" s="14"/>
    </row>
    <row r="56493" spans="7:7">
      <c r="G56493" s="14"/>
    </row>
    <row r="56494" spans="7:7">
      <c r="G56494" s="14"/>
    </row>
    <row r="56495" spans="7:7">
      <c r="G56495" s="14"/>
    </row>
    <row r="56496" spans="7:7">
      <c r="G56496" s="14"/>
    </row>
    <row r="56497" spans="7:7">
      <c r="G56497" s="14"/>
    </row>
    <row r="56498" spans="7:7">
      <c r="G56498" s="14"/>
    </row>
    <row r="56499" spans="7:7">
      <c r="G56499" s="14"/>
    </row>
    <row r="56500" spans="7:7">
      <c r="G56500" s="14"/>
    </row>
    <row r="56501" spans="7:7">
      <c r="G56501" s="14"/>
    </row>
    <row r="56502" spans="7:7">
      <c r="G56502" s="14"/>
    </row>
    <row r="56503" spans="7:7">
      <c r="G56503" s="14"/>
    </row>
    <row r="56504" spans="7:7">
      <c r="G56504" s="14"/>
    </row>
    <row r="56505" spans="7:7">
      <c r="G56505" s="14"/>
    </row>
    <row r="56506" spans="7:7">
      <c r="G56506" s="14"/>
    </row>
    <row r="56507" spans="7:7">
      <c r="G56507" s="14"/>
    </row>
    <row r="56508" spans="7:7">
      <c r="G56508" s="14"/>
    </row>
    <row r="56509" spans="7:7">
      <c r="G56509" s="14"/>
    </row>
    <row r="56510" spans="7:7">
      <c r="G56510" s="14"/>
    </row>
    <row r="56511" spans="7:7">
      <c r="G56511" s="14"/>
    </row>
    <row r="56512" spans="7:7">
      <c r="G56512" s="14"/>
    </row>
    <row r="56513" spans="7:7">
      <c r="G56513" s="14"/>
    </row>
    <row r="56514" spans="7:7">
      <c r="G56514" s="14"/>
    </row>
    <row r="56515" spans="7:7">
      <c r="G56515" s="14"/>
    </row>
    <row r="56516" spans="7:7">
      <c r="G56516" s="14"/>
    </row>
    <row r="56517" spans="7:7">
      <c r="G56517" s="14"/>
    </row>
    <row r="56518" spans="7:7">
      <c r="G56518" s="14"/>
    </row>
    <row r="56519" spans="7:7">
      <c r="G56519" s="14"/>
    </row>
    <row r="56520" spans="7:7">
      <c r="G56520" s="14"/>
    </row>
    <row r="56521" spans="7:7">
      <c r="G56521" s="14"/>
    </row>
    <row r="56522" spans="7:7">
      <c r="G56522" s="14"/>
    </row>
    <row r="56523" spans="7:7">
      <c r="G56523" s="14"/>
    </row>
    <row r="56524" spans="7:7">
      <c r="G56524" s="14"/>
    </row>
    <row r="56525" spans="7:7">
      <c r="G56525" s="14"/>
    </row>
    <row r="56526" spans="7:7">
      <c r="G56526" s="14"/>
    </row>
    <row r="56527" spans="7:7">
      <c r="G56527" s="14"/>
    </row>
    <row r="56528" spans="7:7">
      <c r="G56528" s="14"/>
    </row>
    <row r="56529" spans="7:7">
      <c r="G56529" s="14"/>
    </row>
    <row r="56530" spans="7:7">
      <c r="G56530" s="14"/>
    </row>
    <row r="56531" spans="7:7">
      <c r="G56531" s="14"/>
    </row>
    <row r="56532" spans="7:7">
      <c r="G56532" s="14"/>
    </row>
    <row r="56533" spans="7:7">
      <c r="G56533" s="14"/>
    </row>
    <row r="56534" spans="7:7">
      <c r="G56534" s="14"/>
    </row>
    <row r="56535" spans="7:7">
      <c r="G56535" s="14"/>
    </row>
    <row r="56536" spans="7:7">
      <c r="G56536" s="14"/>
    </row>
    <row r="56537" spans="7:7">
      <c r="G56537" s="14"/>
    </row>
    <row r="56538" spans="7:7">
      <c r="G56538" s="14"/>
    </row>
    <row r="56539" spans="7:7">
      <c r="G56539" s="14"/>
    </row>
    <row r="56540" spans="7:7">
      <c r="G56540" s="14"/>
    </row>
    <row r="56541" spans="7:7">
      <c r="G56541" s="14"/>
    </row>
    <row r="56542" spans="7:7">
      <c r="G56542" s="14"/>
    </row>
    <row r="56543" spans="7:7">
      <c r="G56543" s="14"/>
    </row>
    <row r="56544" spans="7:7">
      <c r="G56544" s="14"/>
    </row>
    <row r="56545" spans="7:7">
      <c r="G56545" s="14"/>
    </row>
    <row r="56546" spans="7:7">
      <c r="G56546" s="14"/>
    </row>
    <row r="56547" spans="7:7">
      <c r="G56547" s="14"/>
    </row>
    <row r="56548" spans="7:7">
      <c r="G56548" s="14"/>
    </row>
    <row r="56549" spans="7:7">
      <c r="G56549" s="14"/>
    </row>
    <row r="56550" spans="7:7">
      <c r="G56550" s="14"/>
    </row>
    <row r="56551" spans="7:7">
      <c r="G56551" s="14"/>
    </row>
    <row r="56552" spans="7:7">
      <c r="G56552" s="14"/>
    </row>
    <row r="56553" spans="7:7">
      <c r="G56553" s="14"/>
    </row>
    <row r="56554" spans="7:7">
      <c r="G56554" s="14"/>
    </row>
    <row r="56555" spans="7:7">
      <c r="G56555" s="14"/>
    </row>
    <row r="56556" spans="7:7">
      <c r="G56556" s="14"/>
    </row>
    <row r="56557" spans="7:7">
      <c r="G56557" s="14"/>
    </row>
    <row r="56558" spans="7:7">
      <c r="G56558" s="14"/>
    </row>
    <row r="56559" spans="7:7">
      <c r="G56559" s="14"/>
    </row>
    <row r="56560" spans="7:7">
      <c r="G56560" s="14"/>
    </row>
    <row r="56561" spans="7:7">
      <c r="G56561" s="14"/>
    </row>
    <row r="56562" spans="7:7">
      <c r="G56562" s="14"/>
    </row>
    <row r="56563" spans="7:7">
      <c r="G56563" s="14"/>
    </row>
    <row r="56564" spans="7:7">
      <c r="G56564" s="14"/>
    </row>
    <row r="56565" spans="7:7">
      <c r="G56565" s="14"/>
    </row>
    <row r="56566" spans="7:7">
      <c r="G56566" s="14"/>
    </row>
    <row r="56567" spans="7:7">
      <c r="G56567" s="14"/>
    </row>
    <row r="56568" spans="7:7">
      <c r="G56568" s="14"/>
    </row>
    <row r="56569" spans="7:7">
      <c r="G56569" s="14"/>
    </row>
    <row r="56570" spans="7:7">
      <c r="G56570" s="14"/>
    </row>
    <row r="56571" spans="7:7">
      <c r="G56571" s="14"/>
    </row>
    <row r="56572" spans="7:7">
      <c r="G56572" s="14"/>
    </row>
    <row r="56573" spans="7:7">
      <c r="G56573" s="14"/>
    </row>
    <row r="56574" spans="7:7">
      <c r="G56574" s="14"/>
    </row>
    <row r="56575" spans="7:7">
      <c r="G56575" s="14"/>
    </row>
    <row r="56576" spans="7:7">
      <c r="G56576" s="14"/>
    </row>
    <row r="56577" spans="7:7">
      <c r="G56577" s="14"/>
    </row>
    <row r="56578" spans="7:7">
      <c r="G56578" s="14"/>
    </row>
    <row r="56579" spans="7:7">
      <c r="G56579" s="14"/>
    </row>
    <row r="56580" spans="7:7">
      <c r="G56580" s="14"/>
    </row>
    <row r="56581" spans="7:7">
      <c r="G56581" s="14"/>
    </row>
    <row r="56582" spans="7:7">
      <c r="G56582" s="14"/>
    </row>
    <row r="56583" spans="7:7">
      <c r="G56583" s="14"/>
    </row>
    <row r="56584" spans="7:7">
      <c r="G56584" s="14"/>
    </row>
    <row r="56585" spans="7:7">
      <c r="G56585" s="14"/>
    </row>
    <row r="56586" spans="7:7">
      <c r="G56586" s="14"/>
    </row>
    <row r="56587" spans="7:7">
      <c r="G56587" s="14"/>
    </row>
    <row r="56588" spans="7:7">
      <c r="G56588" s="14"/>
    </row>
    <row r="56589" spans="7:7">
      <c r="G56589" s="14"/>
    </row>
    <row r="56590" spans="7:7">
      <c r="G56590" s="14"/>
    </row>
    <row r="56591" spans="7:7">
      <c r="G56591" s="14"/>
    </row>
    <row r="56592" spans="7:7">
      <c r="G56592" s="14"/>
    </row>
    <row r="56593" spans="7:7">
      <c r="G56593" s="14"/>
    </row>
    <row r="56594" spans="7:7">
      <c r="G56594" s="14"/>
    </row>
    <row r="56595" spans="7:7">
      <c r="G56595" s="14"/>
    </row>
    <row r="56596" spans="7:7">
      <c r="G56596" s="14"/>
    </row>
    <row r="56597" spans="7:7">
      <c r="G56597" s="14"/>
    </row>
    <row r="56598" spans="7:7">
      <c r="G56598" s="14"/>
    </row>
    <row r="56599" spans="7:7">
      <c r="G56599" s="14"/>
    </row>
    <row r="56600" spans="7:7">
      <c r="G56600" s="14"/>
    </row>
    <row r="56601" spans="7:7">
      <c r="G56601" s="14"/>
    </row>
    <row r="56602" spans="7:7">
      <c r="G56602" s="14"/>
    </row>
    <row r="56603" spans="7:7">
      <c r="G56603" s="14"/>
    </row>
    <row r="56604" spans="7:7">
      <c r="G56604" s="14"/>
    </row>
    <row r="56605" spans="7:7">
      <c r="G56605" s="14"/>
    </row>
    <row r="56606" spans="7:7">
      <c r="G56606" s="14"/>
    </row>
    <row r="56607" spans="7:7">
      <c r="G56607" s="14"/>
    </row>
    <row r="56608" spans="7:7">
      <c r="G56608" s="14"/>
    </row>
    <row r="56609" spans="7:7">
      <c r="G56609" s="14"/>
    </row>
    <row r="56610" spans="7:7">
      <c r="G56610" s="14"/>
    </row>
    <row r="56611" spans="7:7">
      <c r="G56611" s="14"/>
    </row>
    <row r="56612" spans="7:7">
      <c r="G56612" s="14"/>
    </row>
    <row r="56613" spans="7:7">
      <c r="G56613" s="14"/>
    </row>
    <row r="56614" spans="7:7">
      <c r="G56614" s="14"/>
    </row>
    <row r="56615" spans="7:7">
      <c r="G56615" s="14"/>
    </row>
    <row r="56616" spans="7:7">
      <c r="G56616" s="14"/>
    </row>
    <row r="56617" spans="7:7">
      <c r="G56617" s="14"/>
    </row>
    <row r="56618" spans="7:7">
      <c r="G56618" s="14"/>
    </row>
    <row r="56619" spans="7:7">
      <c r="G56619" s="14"/>
    </row>
    <row r="56620" spans="7:7">
      <c r="G56620" s="14"/>
    </row>
    <row r="56621" spans="7:7">
      <c r="G56621" s="14"/>
    </row>
    <row r="56622" spans="7:7">
      <c r="G56622" s="14"/>
    </row>
    <row r="56623" spans="7:7">
      <c r="G56623" s="14"/>
    </row>
    <row r="56624" spans="7:7">
      <c r="G56624" s="14"/>
    </row>
    <row r="56625" spans="7:7">
      <c r="G56625" s="14"/>
    </row>
    <row r="56626" spans="7:7">
      <c r="G56626" s="14"/>
    </row>
    <row r="56627" spans="7:7">
      <c r="G56627" s="14"/>
    </row>
    <row r="56628" spans="7:7">
      <c r="G56628" s="14"/>
    </row>
    <row r="56629" spans="7:7">
      <c r="G56629" s="14"/>
    </row>
    <row r="56630" spans="7:7">
      <c r="G56630" s="14"/>
    </row>
    <row r="56631" spans="7:7">
      <c r="G56631" s="14"/>
    </row>
    <row r="56632" spans="7:7">
      <c r="G56632" s="14"/>
    </row>
    <row r="56633" spans="7:7">
      <c r="G56633" s="14"/>
    </row>
    <row r="56634" spans="7:7">
      <c r="G56634" s="14"/>
    </row>
    <row r="56635" spans="7:7">
      <c r="G56635" s="14"/>
    </row>
    <row r="56636" spans="7:7">
      <c r="G56636" s="14"/>
    </row>
    <row r="56637" spans="7:7">
      <c r="G56637" s="14"/>
    </row>
    <row r="56638" spans="7:7">
      <c r="G56638" s="14"/>
    </row>
    <row r="56639" spans="7:7">
      <c r="G56639" s="14"/>
    </row>
    <row r="56640" spans="7:7">
      <c r="G56640" s="14"/>
    </row>
    <row r="56641" spans="7:7">
      <c r="G56641" s="14"/>
    </row>
    <row r="56642" spans="7:7">
      <c r="G56642" s="14"/>
    </row>
    <row r="56643" spans="7:7">
      <c r="G56643" s="14"/>
    </row>
    <row r="56644" spans="7:7">
      <c r="G56644" s="14"/>
    </row>
    <row r="56645" spans="7:7">
      <c r="G56645" s="14"/>
    </row>
    <row r="56646" spans="7:7">
      <c r="G56646" s="14"/>
    </row>
    <row r="56647" spans="7:7">
      <c r="G56647" s="14"/>
    </row>
    <row r="56648" spans="7:7">
      <c r="G56648" s="14"/>
    </row>
    <row r="56649" spans="7:7">
      <c r="G56649" s="14"/>
    </row>
    <row r="56650" spans="7:7">
      <c r="G56650" s="14"/>
    </row>
    <row r="56651" spans="7:7">
      <c r="G56651" s="14"/>
    </row>
    <row r="56652" spans="7:7">
      <c r="G56652" s="14"/>
    </row>
    <row r="56653" spans="7:7">
      <c r="G56653" s="14"/>
    </row>
    <row r="56654" spans="7:7">
      <c r="G56654" s="14"/>
    </row>
    <row r="56655" spans="7:7">
      <c r="G56655" s="14"/>
    </row>
    <row r="56656" spans="7:7">
      <c r="G56656" s="14"/>
    </row>
    <row r="56657" spans="7:7">
      <c r="G56657" s="14"/>
    </row>
    <row r="56658" spans="7:7">
      <c r="G56658" s="14"/>
    </row>
    <row r="56659" spans="7:7">
      <c r="G56659" s="14"/>
    </row>
    <row r="56660" spans="7:7">
      <c r="G56660" s="14"/>
    </row>
    <row r="56661" spans="7:7">
      <c r="G56661" s="14"/>
    </row>
    <row r="56662" spans="7:7">
      <c r="G56662" s="14"/>
    </row>
    <row r="56663" spans="7:7">
      <c r="G56663" s="14"/>
    </row>
    <row r="56664" spans="7:7">
      <c r="G56664" s="14"/>
    </row>
    <row r="56665" spans="7:7">
      <c r="G56665" s="14"/>
    </row>
    <row r="56666" spans="7:7">
      <c r="G56666" s="14"/>
    </row>
    <row r="56667" spans="7:7">
      <c r="G56667" s="14"/>
    </row>
    <row r="56668" spans="7:7">
      <c r="G56668" s="14"/>
    </row>
    <row r="56669" spans="7:7">
      <c r="G56669" s="14"/>
    </row>
    <row r="56670" spans="7:7">
      <c r="G56670" s="14"/>
    </row>
    <row r="56671" spans="7:7">
      <c r="G56671" s="14"/>
    </row>
    <row r="56672" spans="7:7">
      <c r="G56672" s="14"/>
    </row>
    <row r="56673" spans="7:7">
      <c r="G56673" s="14"/>
    </row>
    <row r="56674" spans="7:7">
      <c r="G56674" s="14"/>
    </row>
    <row r="56675" spans="7:7">
      <c r="G56675" s="14"/>
    </row>
    <row r="56676" spans="7:7">
      <c r="G56676" s="14"/>
    </row>
    <row r="56677" spans="7:7">
      <c r="G56677" s="14"/>
    </row>
    <row r="56678" spans="7:7">
      <c r="G56678" s="14"/>
    </row>
    <row r="56679" spans="7:7">
      <c r="G56679" s="14"/>
    </row>
    <row r="56680" spans="7:7">
      <c r="G56680" s="14"/>
    </row>
    <row r="56681" spans="7:7">
      <c r="G56681" s="14"/>
    </row>
    <row r="56682" spans="7:7">
      <c r="G56682" s="14"/>
    </row>
    <row r="56683" spans="7:7">
      <c r="G56683" s="14"/>
    </row>
    <row r="56684" spans="7:7">
      <c r="G56684" s="14"/>
    </row>
    <row r="56685" spans="7:7">
      <c r="G56685" s="14"/>
    </row>
    <row r="56686" spans="7:7">
      <c r="G56686" s="14"/>
    </row>
    <row r="56687" spans="7:7">
      <c r="G56687" s="14"/>
    </row>
    <row r="56688" spans="7:7">
      <c r="G56688" s="14"/>
    </row>
    <row r="56689" spans="7:7">
      <c r="G56689" s="14"/>
    </row>
    <row r="56690" spans="7:7">
      <c r="G56690" s="14"/>
    </row>
    <row r="56691" spans="7:7">
      <c r="G56691" s="14"/>
    </row>
    <row r="56692" spans="7:7">
      <c r="G56692" s="14"/>
    </row>
    <row r="56693" spans="7:7">
      <c r="G56693" s="14"/>
    </row>
    <row r="56694" spans="7:7">
      <c r="G56694" s="14"/>
    </row>
    <row r="56695" spans="7:7">
      <c r="G56695" s="14"/>
    </row>
    <row r="56696" spans="7:7">
      <c r="G56696" s="14"/>
    </row>
    <row r="56697" spans="7:7">
      <c r="G56697" s="14"/>
    </row>
    <row r="56698" spans="7:7">
      <c r="G56698" s="14"/>
    </row>
    <row r="56699" spans="7:7">
      <c r="G56699" s="14"/>
    </row>
    <row r="56700" spans="7:7">
      <c r="G56700" s="14"/>
    </row>
    <row r="56701" spans="7:7">
      <c r="G56701" s="14"/>
    </row>
    <row r="56702" spans="7:7">
      <c r="G56702" s="14"/>
    </row>
    <row r="56703" spans="7:7">
      <c r="G56703" s="14"/>
    </row>
    <row r="56704" spans="7:7">
      <c r="G56704" s="14"/>
    </row>
    <row r="56705" spans="7:7">
      <c r="G56705" s="14"/>
    </row>
    <row r="56706" spans="7:7">
      <c r="G56706" s="14"/>
    </row>
    <row r="56707" spans="7:7">
      <c r="G56707" s="14"/>
    </row>
    <row r="56708" spans="7:7">
      <c r="G56708" s="14"/>
    </row>
    <row r="56709" spans="7:7">
      <c r="G56709" s="14"/>
    </row>
    <row r="56710" spans="7:7">
      <c r="G56710" s="14"/>
    </row>
    <row r="56711" spans="7:7">
      <c r="G56711" s="14"/>
    </row>
    <row r="56712" spans="7:7">
      <c r="G56712" s="14"/>
    </row>
    <row r="56713" spans="7:7">
      <c r="G56713" s="14"/>
    </row>
    <row r="56714" spans="7:7">
      <c r="G56714" s="14"/>
    </row>
    <row r="56715" spans="7:7">
      <c r="G56715" s="14"/>
    </row>
    <row r="56716" spans="7:7">
      <c r="G56716" s="14"/>
    </row>
    <row r="56717" spans="7:7">
      <c r="G56717" s="14"/>
    </row>
    <row r="56718" spans="7:7">
      <c r="G56718" s="14"/>
    </row>
    <row r="56719" spans="7:7">
      <c r="G56719" s="14"/>
    </row>
    <row r="56720" spans="7:7">
      <c r="G56720" s="14"/>
    </row>
    <row r="56721" spans="7:7">
      <c r="G56721" s="14"/>
    </row>
    <row r="56722" spans="7:7">
      <c r="G56722" s="14"/>
    </row>
    <row r="56723" spans="7:7">
      <c r="G56723" s="14"/>
    </row>
    <row r="56724" spans="7:7">
      <c r="G56724" s="14"/>
    </row>
    <row r="56725" spans="7:7">
      <c r="G56725" s="14"/>
    </row>
    <row r="56726" spans="7:7">
      <c r="G56726" s="14"/>
    </row>
    <row r="56727" spans="7:7">
      <c r="G56727" s="14"/>
    </row>
    <row r="56728" spans="7:7">
      <c r="G56728" s="14"/>
    </row>
    <row r="56729" spans="7:7">
      <c r="G56729" s="14"/>
    </row>
    <row r="56730" spans="7:7">
      <c r="G56730" s="14"/>
    </row>
    <row r="56731" spans="7:7">
      <c r="G56731" s="14"/>
    </row>
    <row r="56732" spans="7:7">
      <c r="G56732" s="14"/>
    </row>
    <row r="56733" spans="7:7">
      <c r="G56733" s="14"/>
    </row>
    <row r="56734" spans="7:7">
      <c r="G56734" s="14"/>
    </row>
    <row r="56735" spans="7:7">
      <c r="G56735" s="14"/>
    </row>
    <row r="56736" spans="7:7">
      <c r="G56736" s="14"/>
    </row>
    <row r="56737" spans="7:7">
      <c r="G56737" s="14"/>
    </row>
    <row r="56738" spans="7:7">
      <c r="G56738" s="14"/>
    </row>
    <row r="56739" spans="7:7">
      <c r="G56739" s="14"/>
    </row>
    <row r="56740" spans="7:7">
      <c r="G56740" s="14"/>
    </row>
    <row r="56741" spans="7:7">
      <c r="G56741" s="14"/>
    </row>
    <row r="56742" spans="7:7">
      <c r="G56742" s="14"/>
    </row>
    <row r="56743" spans="7:7">
      <c r="G56743" s="14"/>
    </row>
    <row r="56744" spans="7:7">
      <c r="G56744" s="14"/>
    </row>
    <row r="56745" spans="7:7">
      <c r="G56745" s="14"/>
    </row>
    <row r="56746" spans="7:7">
      <c r="G56746" s="14"/>
    </row>
    <row r="56747" spans="7:7">
      <c r="G56747" s="14"/>
    </row>
    <row r="56748" spans="7:7">
      <c r="G56748" s="14"/>
    </row>
    <row r="56749" spans="7:7">
      <c r="G56749" s="14"/>
    </row>
    <row r="56750" spans="7:7">
      <c r="G56750" s="14"/>
    </row>
    <row r="56751" spans="7:7">
      <c r="G56751" s="14"/>
    </row>
    <row r="56752" spans="7:7">
      <c r="G56752" s="14"/>
    </row>
    <row r="56753" spans="7:7">
      <c r="G56753" s="14"/>
    </row>
    <row r="56754" spans="7:7">
      <c r="G56754" s="14"/>
    </row>
    <row r="56755" spans="7:7">
      <c r="G56755" s="14"/>
    </row>
    <row r="56756" spans="7:7">
      <c r="G56756" s="14"/>
    </row>
    <row r="56757" spans="7:7">
      <c r="G56757" s="14"/>
    </row>
    <row r="56758" spans="7:7">
      <c r="G56758" s="14"/>
    </row>
    <row r="56759" spans="7:7">
      <c r="G56759" s="14"/>
    </row>
    <row r="56760" spans="7:7">
      <c r="G56760" s="14"/>
    </row>
    <row r="56761" spans="7:7">
      <c r="G56761" s="14"/>
    </row>
    <row r="56762" spans="7:7">
      <c r="G56762" s="14"/>
    </row>
    <row r="56763" spans="7:7">
      <c r="G56763" s="14"/>
    </row>
    <row r="56764" spans="7:7">
      <c r="G56764" s="14"/>
    </row>
    <row r="56765" spans="7:7">
      <c r="G56765" s="14"/>
    </row>
    <row r="56766" spans="7:7">
      <c r="G56766" s="14"/>
    </row>
    <row r="56767" spans="7:7">
      <c r="G56767" s="14"/>
    </row>
    <row r="56768" spans="7:7">
      <c r="G56768" s="14"/>
    </row>
    <row r="56769" spans="7:7">
      <c r="G56769" s="14"/>
    </row>
    <row r="56770" spans="7:7">
      <c r="G56770" s="14"/>
    </row>
    <row r="56771" spans="7:7">
      <c r="G56771" s="14"/>
    </row>
    <row r="56772" spans="7:7">
      <c r="G56772" s="14"/>
    </row>
    <row r="56773" spans="7:7">
      <c r="G56773" s="14"/>
    </row>
    <row r="56774" spans="7:7">
      <c r="G56774" s="14"/>
    </row>
    <row r="56775" spans="7:7">
      <c r="G56775" s="14"/>
    </row>
    <row r="56776" spans="7:7">
      <c r="G56776" s="14"/>
    </row>
    <row r="56777" spans="7:7">
      <c r="G56777" s="14"/>
    </row>
    <row r="56778" spans="7:7">
      <c r="G56778" s="14"/>
    </row>
    <row r="56779" spans="7:7">
      <c r="G56779" s="14"/>
    </row>
    <row r="56780" spans="7:7">
      <c r="G56780" s="14"/>
    </row>
    <row r="56781" spans="7:7">
      <c r="G56781" s="14"/>
    </row>
    <row r="56782" spans="7:7">
      <c r="G56782" s="14"/>
    </row>
    <row r="56783" spans="7:7">
      <c r="G56783" s="14"/>
    </row>
    <row r="56784" spans="7:7">
      <c r="G56784" s="14"/>
    </row>
    <row r="56785" spans="7:7">
      <c r="G56785" s="14"/>
    </row>
    <row r="56786" spans="7:7">
      <c r="G56786" s="14"/>
    </row>
    <row r="56787" spans="7:7">
      <c r="G56787" s="14"/>
    </row>
    <row r="56788" spans="7:7">
      <c r="G56788" s="14"/>
    </row>
    <row r="56789" spans="7:7">
      <c r="G56789" s="14"/>
    </row>
    <row r="56790" spans="7:7">
      <c r="G56790" s="14"/>
    </row>
    <row r="56791" spans="7:7">
      <c r="G56791" s="14"/>
    </row>
    <row r="56792" spans="7:7">
      <c r="G56792" s="14"/>
    </row>
    <row r="56793" spans="7:7">
      <c r="G56793" s="14"/>
    </row>
    <row r="56794" spans="7:7">
      <c r="G56794" s="14"/>
    </row>
    <row r="56795" spans="7:7">
      <c r="G56795" s="14"/>
    </row>
    <row r="56796" spans="7:7">
      <c r="G56796" s="14"/>
    </row>
    <row r="56797" spans="7:7">
      <c r="G56797" s="14"/>
    </row>
    <row r="56798" spans="7:7">
      <c r="G56798" s="14"/>
    </row>
    <row r="56799" spans="7:7">
      <c r="G56799" s="14"/>
    </row>
    <row r="56800" spans="7:7">
      <c r="G56800" s="14"/>
    </row>
    <row r="56801" spans="7:7">
      <c r="G56801" s="14"/>
    </row>
    <row r="56802" spans="7:7">
      <c r="G56802" s="14"/>
    </row>
    <row r="56803" spans="7:7">
      <c r="G56803" s="14"/>
    </row>
    <row r="56804" spans="7:7">
      <c r="G56804" s="14"/>
    </row>
    <row r="56805" spans="7:7">
      <c r="G56805" s="14"/>
    </row>
    <row r="56806" spans="7:7">
      <c r="G56806" s="14"/>
    </row>
    <row r="56807" spans="7:7">
      <c r="G56807" s="14"/>
    </row>
    <row r="56808" spans="7:7">
      <c r="G56808" s="14"/>
    </row>
    <row r="56809" spans="7:7">
      <c r="G56809" s="14"/>
    </row>
    <row r="56810" spans="7:7">
      <c r="G56810" s="14"/>
    </row>
    <row r="56811" spans="7:7">
      <c r="G56811" s="14"/>
    </row>
    <row r="56812" spans="7:7">
      <c r="G56812" s="14"/>
    </row>
    <row r="56813" spans="7:7">
      <c r="G56813" s="14"/>
    </row>
    <row r="56814" spans="7:7">
      <c r="G56814" s="14"/>
    </row>
    <row r="56815" spans="7:7">
      <c r="G56815" s="14"/>
    </row>
    <row r="56816" spans="7:7">
      <c r="G56816" s="14"/>
    </row>
    <row r="56817" spans="7:7">
      <c r="G56817" s="14"/>
    </row>
    <row r="56818" spans="7:7">
      <c r="G56818" s="14"/>
    </row>
    <row r="56819" spans="7:7">
      <c r="G56819" s="14"/>
    </row>
    <row r="56820" spans="7:7">
      <c r="G56820" s="14"/>
    </row>
    <row r="56821" spans="7:7">
      <c r="G56821" s="14"/>
    </row>
    <row r="56822" spans="7:7">
      <c r="G56822" s="14"/>
    </row>
    <row r="56823" spans="7:7">
      <c r="G56823" s="14"/>
    </row>
    <row r="56824" spans="7:7">
      <c r="G56824" s="14"/>
    </row>
    <row r="56825" spans="7:7">
      <c r="G56825" s="14"/>
    </row>
    <row r="56826" spans="7:7">
      <c r="G56826" s="14"/>
    </row>
    <row r="56827" spans="7:7">
      <c r="G56827" s="14"/>
    </row>
    <row r="56828" spans="7:7">
      <c r="G56828" s="14"/>
    </row>
    <row r="56829" spans="7:7">
      <c r="G56829" s="14"/>
    </row>
    <row r="56830" spans="7:7">
      <c r="G56830" s="14"/>
    </row>
    <row r="56831" spans="7:7">
      <c r="G56831" s="14"/>
    </row>
    <row r="56832" spans="7:7">
      <c r="G56832" s="14"/>
    </row>
    <row r="56833" spans="7:7">
      <c r="G56833" s="14"/>
    </row>
    <row r="56834" spans="7:7">
      <c r="G56834" s="14"/>
    </row>
    <row r="56835" spans="7:7">
      <c r="G56835" s="14"/>
    </row>
    <row r="56836" spans="7:7">
      <c r="G56836" s="14"/>
    </row>
    <row r="56837" spans="7:7">
      <c r="G56837" s="14"/>
    </row>
    <row r="56838" spans="7:7">
      <c r="G56838" s="14"/>
    </row>
    <row r="56839" spans="7:7">
      <c r="G56839" s="14"/>
    </row>
    <row r="56840" spans="7:7">
      <c r="G56840" s="14"/>
    </row>
    <row r="56841" spans="7:7">
      <c r="G56841" s="14"/>
    </row>
    <row r="56842" spans="7:7">
      <c r="G56842" s="14"/>
    </row>
    <row r="56843" spans="7:7">
      <c r="G56843" s="14"/>
    </row>
    <row r="56844" spans="7:7">
      <c r="G56844" s="14"/>
    </row>
    <row r="56845" spans="7:7">
      <c r="G56845" s="14"/>
    </row>
    <row r="56846" spans="7:7">
      <c r="G56846" s="14"/>
    </row>
    <row r="56847" spans="7:7">
      <c r="G56847" s="14"/>
    </row>
    <row r="56848" spans="7:7">
      <c r="G56848" s="14"/>
    </row>
    <row r="56849" spans="7:7">
      <c r="G56849" s="14"/>
    </row>
    <row r="56850" spans="7:7">
      <c r="G56850" s="14"/>
    </row>
    <row r="56851" spans="7:7">
      <c r="G56851" s="14"/>
    </row>
    <row r="56852" spans="7:7">
      <c r="G56852" s="14"/>
    </row>
    <row r="56853" spans="7:7">
      <c r="G56853" s="14"/>
    </row>
    <row r="56854" spans="7:7">
      <c r="G56854" s="14"/>
    </row>
    <row r="56855" spans="7:7">
      <c r="G56855" s="14"/>
    </row>
    <row r="56856" spans="7:7">
      <c r="G56856" s="14"/>
    </row>
    <row r="56857" spans="7:7">
      <c r="G56857" s="14"/>
    </row>
    <row r="56858" spans="7:7">
      <c r="G56858" s="14"/>
    </row>
    <row r="56859" spans="7:7">
      <c r="G56859" s="14"/>
    </row>
    <row r="56860" spans="7:7">
      <c r="G56860" s="14"/>
    </row>
    <row r="56861" spans="7:7">
      <c r="G56861" s="14"/>
    </row>
    <row r="56862" spans="7:7">
      <c r="G56862" s="14"/>
    </row>
    <row r="56863" spans="7:7">
      <c r="G56863" s="14"/>
    </row>
    <row r="56864" spans="7:7">
      <c r="G56864" s="14"/>
    </row>
    <row r="56865" spans="7:7">
      <c r="G56865" s="14"/>
    </row>
    <row r="56866" spans="7:7">
      <c r="G56866" s="14"/>
    </row>
    <row r="56867" spans="7:7">
      <c r="G56867" s="14"/>
    </row>
    <row r="56868" spans="7:7">
      <c r="G56868" s="14"/>
    </row>
    <row r="56869" spans="7:7">
      <c r="G56869" s="14"/>
    </row>
    <row r="56870" spans="7:7">
      <c r="G56870" s="14"/>
    </row>
    <row r="56871" spans="7:7">
      <c r="G56871" s="14"/>
    </row>
    <row r="56872" spans="7:7">
      <c r="G56872" s="14"/>
    </row>
    <row r="56873" spans="7:7">
      <c r="G56873" s="14"/>
    </row>
    <row r="56874" spans="7:7">
      <c r="G56874" s="14"/>
    </row>
    <row r="56875" spans="7:7">
      <c r="G56875" s="14"/>
    </row>
    <row r="56876" spans="7:7">
      <c r="G56876" s="14"/>
    </row>
    <row r="56877" spans="7:7">
      <c r="G56877" s="14"/>
    </row>
    <row r="56878" spans="7:7">
      <c r="G56878" s="14"/>
    </row>
    <row r="56879" spans="7:7">
      <c r="G56879" s="14"/>
    </row>
    <row r="56880" spans="7:7">
      <c r="G56880" s="14"/>
    </row>
    <row r="56881" spans="7:7">
      <c r="G56881" s="14"/>
    </row>
    <row r="56882" spans="7:7">
      <c r="G56882" s="14"/>
    </row>
    <row r="56883" spans="7:7">
      <c r="G56883" s="14"/>
    </row>
    <row r="56884" spans="7:7">
      <c r="G56884" s="14"/>
    </row>
    <row r="56885" spans="7:7">
      <c r="G56885" s="14"/>
    </row>
    <row r="56886" spans="7:7">
      <c r="G56886" s="14"/>
    </row>
    <row r="56887" spans="7:7">
      <c r="G56887" s="14"/>
    </row>
    <row r="56888" spans="7:7">
      <c r="G56888" s="14"/>
    </row>
    <row r="56889" spans="7:7">
      <c r="G56889" s="14"/>
    </row>
    <row r="56890" spans="7:7">
      <c r="G56890" s="14"/>
    </row>
    <row r="56891" spans="7:7">
      <c r="G56891" s="14"/>
    </row>
    <row r="56892" spans="7:7">
      <c r="G56892" s="14"/>
    </row>
    <row r="56893" spans="7:7">
      <c r="G56893" s="14"/>
    </row>
    <row r="56894" spans="7:7">
      <c r="G56894" s="14"/>
    </row>
    <row r="56895" spans="7:7">
      <c r="G56895" s="14"/>
    </row>
    <row r="56896" spans="7:7">
      <c r="G56896" s="14"/>
    </row>
    <row r="56897" spans="7:7">
      <c r="G56897" s="14"/>
    </row>
    <row r="56898" spans="7:7">
      <c r="G56898" s="14"/>
    </row>
    <row r="56899" spans="7:7">
      <c r="G56899" s="14"/>
    </row>
    <row r="56900" spans="7:7">
      <c r="G56900" s="14"/>
    </row>
    <row r="56901" spans="7:7">
      <c r="G56901" s="14"/>
    </row>
    <row r="56902" spans="7:7">
      <c r="G56902" s="14"/>
    </row>
    <row r="56903" spans="7:7">
      <c r="G56903" s="14"/>
    </row>
    <row r="56904" spans="7:7">
      <c r="G56904" s="14"/>
    </row>
    <row r="56905" spans="7:7">
      <c r="G56905" s="14"/>
    </row>
    <row r="56906" spans="7:7">
      <c r="G56906" s="14"/>
    </row>
    <row r="56907" spans="7:7">
      <c r="G56907" s="14"/>
    </row>
    <row r="56908" spans="7:7">
      <c r="G56908" s="14"/>
    </row>
    <row r="56909" spans="7:7">
      <c r="G56909" s="14"/>
    </row>
    <row r="56910" spans="7:7">
      <c r="G56910" s="14"/>
    </row>
    <row r="56911" spans="7:7">
      <c r="G56911" s="14"/>
    </row>
    <row r="56912" spans="7:7">
      <c r="G56912" s="14"/>
    </row>
    <row r="56913" spans="7:7">
      <c r="G56913" s="14"/>
    </row>
    <row r="56914" spans="7:7">
      <c r="G56914" s="14"/>
    </row>
    <row r="56915" spans="7:7">
      <c r="G56915" s="14"/>
    </row>
    <row r="56916" spans="7:7">
      <c r="G56916" s="14"/>
    </row>
    <row r="56917" spans="7:7">
      <c r="G56917" s="14"/>
    </row>
    <row r="56918" spans="7:7">
      <c r="G56918" s="14"/>
    </row>
    <row r="56919" spans="7:7">
      <c r="G56919" s="14"/>
    </row>
    <row r="56920" spans="7:7">
      <c r="G56920" s="14"/>
    </row>
    <row r="56921" spans="7:7">
      <c r="G56921" s="14"/>
    </row>
    <row r="56922" spans="7:7">
      <c r="G56922" s="14"/>
    </row>
    <row r="56923" spans="7:7">
      <c r="G56923" s="14"/>
    </row>
    <row r="56924" spans="7:7">
      <c r="G56924" s="14"/>
    </row>
    <row r="56925" spans="7:7">
      <c r="G56925" s="14"/>
    </row>
    <row r="56926" spans="7:7">
      <c r="G56926" s="14"/>
    </row>
    <row r="56927" spans="7:7">
      <c r="G56927" s="14"/>
    </row>
    <row r="56928" spans="7:7">
      <c r="G56928" s="14"/>
    </row>
    <row r="56929" spans="7:7">
      <c r="G56929" s="14"/>
    </row>
    <row r="56930" spans="7:7">
      <c r="G56930" s="14"/>
    </row>
    <row r="56931" spans="7:7">
      <c r="G56931" s="14"/>
    </row>
    <row r="56932" spans="7:7">
      <c r="G56932" s="14"/>
    </row>
    <row r="56933" spans="7:7">
      <c r="G56933" s="14"/>
    </row>
    <row r="56934" spans="7:7">
      <c r="G56934" s="14"/>
    </row>
    <row r="56935" spans="7:7">
      <c r="G56935" s="14"/>
    </row>
    <row r="56936" spans="7:7">
      <c r="G56936" s="14"/>
    </row>
    <row r="56937" spans="7:7">
      <c r="G56937" s="14"/>
    </row>
    <row r="56938" spans="7:7">
      <c r="G56938" s="14"/>
    </row>
    <row r="56939" spans="7:7">
      <c r="G56939" s="14"/>
    </row>
    <row r="56940" spans="7:7">
      <c r="G56940" s="14"/>
    </row>
    <row r="56941" spans="7:7">
      <c r="G56941" s="14"/>
    </row>
    <row r="56942" spans="7:7">
      <c r="G56942" s="14"/>
    </row>
    <row r="56943" spans="7:7">
      <c r="G56943" s="14"/>
    </row>
    <row r="56944" spans="7:7">
      <c r="G56944" s="14"/>
    </row>
    <row r="56945" spans="7:7">
      <c r="G56945" s="14"/>
    </row>
    <row r="56946" spans="7:7">
      <c r="G56946" s="14"/>
    </row>
    <row r="56947" spans="7:7">
      <c r="G56947" s="14"/>
    </row>
    <row r="56948" spans="7:7">
      <c r="G56948" s="14"/>
    </row>
    <row r="56949" spans="7:7">
      <c r="G56949" s="14"/>
    </row>
    <row r="56950" spans="7:7">
      <c r="G56950" s="14"/>
    </row>
    <row r="56951" spans="7:7">
      <c r="G56951" s="14"/>
    </row>
    <row r="56952" spans="7:7">
      <c r="G56952" s="14"/>
    </row>
    <row r="56953" spans="7:7">
      <c r="G56953" s="14"/>
    </row>
    <row r="56954" spans="7:7">
      <c r="G56954" s="14"/>
    </row>
    <row r="56955" spans="7:7">
      <c r="G56955" s="14"/>
    </row>
    <row r="56956" spans="7:7">
      <c r="G56956" s="14"/>
    </row>
    <row r="56957" spans="7:7">
      <c r="G56957" s="14"/>
    </row>
    <row r="56958" spans="7:7">
      <c r="G56958" s="14"/>
    </row>
    <row r="56959" spans="7:7">
      <c r="G56959" s="14"/>
    </row>
    <row r="56960" spans="7:7">
      <c r="G56960" s="14"/>
    </row>
    <row r="56961" spans="7:7">
      <c r="G56961" s="14"/>
    </row>
    <row r="56962" spans="7:7">
      <c r="G56962" s="14"/>
    </row>
    <row r="56963" spans="7:7">
      <c r="G56963" s="14"/>
    </row>
    <row r="56964" spans="7:7">
      <c r="G56964" s="14"/>
    </row>
    <row r="56965" spans="7:7">
      <c r="G56965" s="14"/>
    </row>
    <row r="56966" spans="7:7">
      <c r="G56966" s="14"/>
    </row>
    <row r="56967" spans="7:7">
      <c r="G56967" s="14"/>
    </row>
    <row r="56968" spans="7:7">
      <c r="G56968" s="14"/>
    </row>
    <row r="56969" spans="7:7">
      <c r="G56969" s="14"/>
    </row>
    <row r="56970" spans="7:7">
      <c r="G56970" s="14"/>
    </row>
    <row r="56971" spans="7:7">
      <c r="G56971" s="14"/>
    </row>
    <row r="56972" spans="7:7">
      <c r="G56972" s="14"/>
    </row>
    <row r="56973" spans="7:7">
      <c r="G56973" s="14"/>
    </row>
    <row r="56974" spans="7:7">
      <c r="G56974" s="14"/>
    </row>
    <row r="56975" spans="7:7">
      <c r="G56975" s="14"/>
    </row>
    <row r="56976" spans="7:7">
      <c r="G56976" s="14"/>
    </row>
    <row r="56977" spans="7:7">
      <c r="G56977" s="14"/>
    </row>
    <row r="56978" spans="7:7">
      <c r="G56978" s="14"/>
    </row>
    <row r="56979" spans="7:7">
      <c r="G56979" s="14"/>
    </row>
    <row r="56980" spans="7:7">
      <c r="G56980" s="14"/>
    </row>
    <row r="56981" spans="7:7">
      <c r="G56981" s="14"/>
    </row>
    <row r="56982" spans="7:7">
      <c r="G56982" s="14"/>
    </row>
    <row r="56983" spans="7:7">
      <c r="G56983" s="14"/>
    </row>
    <row r="56984" spans="7:7">
      <c r="G56984" s="14"/>
    </row>
    <row r="56985" spans="7:7">
      <c r="G56985" s="14"/>
    </row>
    <row r="56986" spans="7:7">
      <c r="G56986" s="14"/>
    </row>
    <row r="56987" spans="7:7">
      <c r="G56987" s="14"/>
    </row>
    <row r="56988" spans="7:7">
      <c r="G56988" s="14"/>
    </row>
    <row r="56989" spans="7:7">
      <c r="G56989" s="14"/>
    </row>
    <row r="56990" spans="7:7">
      <c r="G56990" s="14"/>
    </row>
    <row r="56991" spans="7:7">
      <c r="G56991" s="14"/>
    </row>
    <row r="56992" spans="7:7">
      <c r="G56992" s="14"/>
    </row>
    <row r="56993" spans="7:7">
      <c r="G56993" s="14"/>
    </row>
    <row r="56994" spans="7:7">
      <c r="G56994" s="14"/>
    </row>
    <row r="56995" spans="7:7">
      <c r="G56995" s="14"/>
    </row>
    <row r="56996" spans="7:7">
      <c r="G56996" s="14"/>
    </row>
    <row r="56997" spans="7:7">
      <c r="G56997" s="14"/>
    </row>
    <row r="56998" spans="7:7">
      <c r="G56998" s="14"/>
    </row>
    <row r="56999" spans="7:7">
      <c r="G56999" s="14"/>
    </row>
    <row r="57000" spans="7:7">
      <c r="G57000" s="14"/>
    </row>
    <row r="57001" spans="7:7">
      <c r="G57001" s="14"/>
    </row>
    <row r="57002" spans="7:7">
      <c r="G57002" s="14"/>
    </row>
    <row r="57003" spans="7:7">
      <c r="G57003" s="14"/>
    </row>
    <row r="57004" spans="7:7">
      <c r="G57004" s="14"/>
    </row>
    <row r="57005" spans="7:7">
      <c r="G57005" s="14"/>
    </row>
    <row r="57006" spans="7:7">
      <c r="G57006" s="14"/>
    </row>
    <row r="57007" spans="7:7">
      <c r="G57007" s="14"/>
    </row>
    <row r="57008" spans="7:7">
      <c r="G57008" s="14"/>
    </row>
    <row r="57009" spans="7:7">
      <c r="G57009" s="14"/>
    </row>
    <row r="57010" spans="7:7">
      <c r="G57010" s="14"/>
    </row>
    <row r="57011" spans="7:7">
      <c r="G57011" s="14"/>
    </row>
    <row r="57012" spans="7:7">
      <c r="G57012" s="14"/>
    </row>
    <row r="57013" spans="7:7">
      <c r="G57013" s="14"/>
    </row>
    <row r="57014" spans="7:7">
      <c r="G57014" s="14"/>
    </row>
    <row r="57015" spans="7:7">
      <c r="G57015" s="14"/>
    </row>
    <row r="57016" spans="7:7">
      <c r="G57016" s="14"/>
    </row>
    <row r="57017" spans="7:7">
      <c r="G57017" s="14"/>
    </row>
    <row r="57018" spans="7:7">
      <c r="G57018" s="14"/>
    </row>
    <row r="57019" spans="7:7">
      <c r="G57019" s="14"/>
    </row>
    <row r="57020" spans="7:7">
      <c r="G57020" s="14"/>
    </row>
    <row r="57021" spans="7:7">
      <c r="G57021" s="14"/>
    </row>
    <row r="57022" spans="7:7">
      <c r="G57022" s="14"/>
    </row>
    <row r="57023" spans="7:7">
      <c r="G57023" s="14"/>
    </row>
    <row r="57024" spans="7:7">
      <c r="G57024" s="14"/>
    </row>
    <row r="57025" spans="7:7">
      <c r="G57025" s="14"/>
    </row>
    <row r="57026" spans="7:7">
      <c r="G57026" s="14"/>
    </row>
    <row r="57027" spans="7:7">
      <c r="G57027" s="14"/>
    </row>
    <row r="57028" spans="7:7">
      <c r="G57028" s="14"/>
    </row>
    <row r="57029" spans="7:7">
      <c r="G57029" s="14"/>
    </row>
    <row r="57030" spans="7:7">
      <c r="G57030" s="14"/>
    </row>
    <row r="57031" spans="7:7">
      <c r="G57031" s="14"/>
    </row>
    <row r="57032" spans="7:7">
      <c r="G57032" s="14"/>
    </row>
    <row r="57033" spans="7:7">
      <c r="G57033" s="14"/>
    </row>
    <row r="57034" spans="7:7">
      <c r="G57034" s="14"/>
    </row>
    <row r="57035" spans="7:7">
      <c r="G57035" s="14"/>
    </row>
    <row r="57036" spans="7:7">
      <c r="G57036" s="14"/>
    </row>
    <row r="57037" spans="7:7">
      <c r="G57037" s="14"/>
    </row>
    <row r="57038" spans="7:7">
      <c r="G57038" s="14"/>
    </row>
    <row r="57039" spans="7:7">
      <c r="G57039" s="14"/>
    </row>
    <row r="57040" spans="7:7">
      <c r="G57040" s="14"/>
    </row>
    <row r="57041" spans="7:7">
      <c r="G57041" s="14"/>
    </row>
    <row r="57042" spans="7:7">
      <c r="G57042" s="14"/>
    </row>
    <row r="57043" spans="7:7">
      <c r="G57043" s="14"/>
    </row>
    <row r="57044" spans="7:7">
      <c r="G57044" s="14"/>
    </row>
    <row r="57045" spans="7:7">
      <c r="G57045" s="14"/>
    </row>
    <row r="57046" spans="7:7">
      <c r="G57046" s="14"/>
    </row>
    <row r="57047" spans="7:7">
      <c r="G57047" s="14"/>
    </row>
    <row r="57048" spans="7:7">
      <c r="G57048" s="14"/>
    </row>
    <row r="57049" spans="7:7">
      <c r="G57049" s="14"/>
    </row>
    <row r="57050" spans="7:7">
      <c r="G57050" s="14"/>
    </row>
    <row r="57051" spans="7:7">
      <c r="G57051" s="14"/>
    </row>
    <row r="57052" spans="7:7">
      <c r="G57052" s="14"/>
    </row>
    <row r="57053" spans="7:7">
      <c r="G57053" s="14"/>
    </row>
    <row r="57054" spans="7:7">
      <c r="G57054" s="14"/>
    </row>
    <row r="57055" spans="7:7">
      <c r="G57055" s="14"/>
    </row>
    <row r="57056" spans="7:7">
      <c r="G57056" s="14"/>
    </row>
    <row r="57057" spans="7:7">
      <c r="G57057" s="14"/>
    </row>
    <row r="57058" spans="7:7">
      <c r="G57058" s="14"/>
    </row>
    <row r="57059" spans="7:7">
      <c r="G57059" s="14"/>
    </row>
    <row r="57060" spans="7:7">
      <c r="G57060" s="14"/>
    </row>
    <row r="57061" spans="7:7">
      <c r="G57061" s="14"/>
    </row>
    <row r="57062" spans="7:7">
      <c r="G57062" s="14"/>
    </row>
    <row r="57063" spans="7:7">
      <c r="G57063" s="14"/>
    </row>
    <row r="57064" spans="7:7">
      <c r="G57064" s="14"/>
    </row>
    <row r="57065" spans="7:7">
      <c r="G57065" s="14"/>
    </row>
    <row r="57066" spans="7:7">
      <c r="G57066" s="14"/>
    </row>
    <row r="57067" spans="7:7">
      <c r="G57067" s="14"/>
    </row>
    <row r="57068" spans="7:7">
      <c r="G57068" s="14"/>
    </row>
    <row r="57069" spans="7:7">
      <c r="G57069" s="14"/>
    </row>
    <row r="57070" spans="7:7">
      <c r="G57070" s="14"/>
    </row>
    <row r="57071" spans="7:7">
      <c r="G57071" s="14"/>
    </row>
    <row r="57072" spans="7:7">
      <c r="G57072" s="14"/>
    </row>
    <row r="57073" spans="7:7">
      <c r="G57073" s="14"/>
    </row>
    <row r="57074" spans="7:7">
      <c r="G57074" s="14"/>
    </row>
    <row r="57075" spans="7:7">
      <c r="G57075" s="14"/>
    </row>
    <row r="57076" spans="7:7">
      <c r="G57076" s="14"/>
    </row>
    <row r="57077" spans="7:7">
      <c r="G57077" s="14"/>
    </row>
    <row r="57078" spans="7:7">
      <c r="G57078" s="14"/>
    </row>
    <row r="57079" spans="7:7">
      <c r="G57079" s="14"/>
    </row>
    <row r="57080" spans="7:7">
      <c r="G57080" s="14"/>
    </row>
    <row r="57081" spans="7:7">
      <c r="G57081" s="14"/>
    </row>
    <row r="57082" spans="7:7">
      <c r="G57082" s="14"/>
    </row>
    <row r="57083" spans="7:7">
      <c r="G57083" s="14"/>
    </row>
    <row r="57084" spans="7:7">
      <c r="G57084" s="14"/>
    </row>
    <row r="57085" spans="7:7">
      <c r="G57085" s="14"/>
    </row>
    <row r="57086" spans="7:7">
      <c r="G57086" s="14"/>
    </row>
    <row r="57087" spans="7:7">
      <c r="G57087" s="14"/>
    </row>
    <row r="57088" spans="7:7">
      <c r="G57088" s="14"/>
    </row>
    <row r="57089" spans="7:7">
      <c r="G57089" s="14"/>
    </row>
    <row r="57090" spans="7:7">
      <c r="G57090" s="14"/>
    </row>
    <row r="57091" spans="7:7">
      <c r="G57091" s="14"/>
    </row>
    <row r="57092" spans="7:7">
      <c r="G57092" s="14"/>
    </row>
    <row r="57093" spans="7:7">
      <c r="G57093" s="14"/>
    </row>
    <row r="57094" spans="7:7">
      <c r="G57094" s="14"/>
    </row>
    <row r="57095" spans="7:7">
      <c r="G57095" s="14"/>
    </row>
    <row r="57096" spans="7:7">
      <c r="G57096" s="14"/>
    </row>
    <row r="57097" spans="7:7">
      <c r="G57097" s="14"/>
    </row>
    <row r="57098" spans="7:7">
      <c r="G57098" s="14"/>
    </row>
    <row r="57099" spans="7:7">
      <c r="G57099" s="14"/>
    </row>
    <row r="57100" spans="7:7">
      <c r="G57100" s="14"/>
    </row>
    <row r="57101" spans="7:7">
      <c r="G57101" s="14"/>
    </row>
    <row r="57102" spans="7:7">
      <c r="G57102" s="14"/>
    </row>
    <row r="57103" spans="7:7">
      <c r="G57103" s="14"/>
    </row>
    <row r="57104" spans="7:7">
      <c r="G57104" s="14"/>
    </row>
    <row r="57105" spans="7:7">
      <c r="G57105" s="14"/>
    </row>
    <row r="57106" spans="7:7">
      <c r="G57106" s="14"/>
    </row>
    <row r="57107" spans="7:7">
      <c r="G57107" s="14"/>
    </row>
    <row r="57108" spans="7:7">
      <c r="G57108" s="14"/>
    </row>
    <row r="57109" spans="7:7">
      <c r="G57109" s="14"/>
    </row>
    <row r="57110" spans="7:7">
      <c r="G57110" s="14"/>
    </row>
    <row r="57111" spans="7:7">
      <c r="G57111" s="14"/>
    </row>
    <row r="57112" spans="7:7">
      <c r="G57112" s="14"/>
    </row>
    <row r="57113" spans="7:7">
      <c r="G57113" s="14"/>
    </row>
    <row r="57114" spans="7:7">
      <c r="G57114" s="14"/>
    </row>
    <row r="57115" spans="7:7">
      <c r="G57115" s="14"/>
    </row>
    <row r="57116" spans="7:7">
      <c r="G57116" s="14"/>
    </row>
    <row r="57117" spans="7:7">
      <c r="G57117" s="14"/>
    </row>
    <row r="57118" spans="7:7">
      <c r="G57118" s="14"/>
    </row>
    <row r="57119" spans="7:7">
      <c r="G57119" s="14"/>
    </row>
    <row r="57120" spans="7:7">
      <c r="G57120" s="14"/>
    </row>
    <row r="57121" spans="7:7">
      <c r="G57121" s="14"/>
    </row>
    <row r="57122" spans="7:7">
      <c r="G57122" s="14"/>
    </row>
    <row r="57123" spans="7:7">
      <c r="G57123" s="14"/>
    </row>
    <row r="57124" spans="7:7">
      <c r="G57124" s="14"/>
    </row>
    <row r="57125" spans="7:7">
      <c r="G57125" s="14"/>
    </row>
    <row r="57126" spans="7:7">
      <c r="G57126" s="14"/>
    </row>
    <row r="57127" spans="7:7">
      <c r="G57127" s="14"/>
    </row>
    <row r="57128" spans="7:7">
      <c r="G57128" s="14"/>
    </row>
    <row r="57129" spans="7:7">
      <c r="G57129" s="14"/>
    </row>
    <row r="57130" spans="7:7">
      <c r="G57130" s="14"/>
    </row>
    <row r="57131" spans="7:7">
      <c r="G57131" s="14"/>
    </row>
    <row r="57132" spans="7:7">
      <c r="G57132" s="14"/>
    </row>
    <row r="57133" spans="7:7">
      <c r="G57133" s="14"/>
    </row>
    <row r="57134" spans="7:7">
      <c r="G57134" s="14"/>
    </row>
    <row r="57135" spans="7:7">
      <c r="G57135" s="14"/>
    </row>
    <row r="57136" spans="7:7">
      <c r="G57136" s="14"/>
    </row>
    <row r="57137" spans="7:7">
      <c r="G57137" s="14"/>
    </row>
    <row r="57138" spans="7:7">
      <c r="G57138" s="14"/>
    </row>
    <row r="57139" spans="7:7">
      <c r="G57139" s="14"/>
    </row>
    <row r="57140" spans="7:7">
      <c r="G57140" s="14"/>
    </row>
    <row r="57141" spans="7:7">
      <c r="G57141" s="14"/>
    </row>
    <row r="57142" spans="7:7">
      <c r="G57142" s="14"/>
    </row>
    <row r="57143" spans="7:7">
      <c r="G57143" s="14"/>
    </row>
    <row r="57144" spans="7:7">
      <c r="G57144" s="14"/>
    </row>
    <row r="57145" spans="7:7">
      <c r="G57145" s="14"/>
    </row>
    <row r="57146" spans="7:7">
      <c r="G57146" s="14"/>
    </row>
    <row r="57147" spans="7:7">
      <c r="G57147" s="14"/>
    </row>
    <row r="57148" spans="7:7">
      <c r="G57148" s="14"/>
    </row>
    <row r="57149" spans="7:7">
      <c r="G57149" s="14"/>
    </row>
    <row r="57150" spans="7:7">
      <c r="G57150" s="14"/>
    </row>
    <row r="57151" spans="7:7">
      <c r="G57151" s="14"/>
    </row>
    <row r="57152" spans="7:7">
      <c r="G57152" s="14"/>
    </row>
    <row r="57153" spans="7:7">
      <c r="G57153" s="14"/>
    </row>
    <row r="57154" spans="7:7">
      <c r="G57154" s="14"/>
    </row>
    <row r="57155" spans="7:7">
      <c r="G57155" s="14"/>
    </row>
    <row r="57156" spans="7:7">
      <c r="G57156" s="14"/>
    </row>
    <row r="57157" spans="7:7">
      <c r="G57157" s="14"/>
    </row>
    <row r="57158" spans="7:7">
      <c r="G57158" s="14"/>
    </row>
    <row r="57159" spans="7:7">
      <c r="G57159" s="14"/>
    </row>
    <row r="57160" spans="7:7">
      <c r="G57160" s="14"/>
    </row>
    <row r="57161" spans="7:7">
      <c r="G57161" s="14"/>
    </row>
    <row r="57162" spans="7:7">
      <c r="G57162" s="14"/>
    </row>
    <row r="57163" spans="7:7">
      <c r="G57163" s="14"/>
    </row>
    <row r="57164" spans="7:7">
      <c r="G57164" s="14"/>
    </row>
    <row r="57165" spans="7:7">
      <c r="G57165" s="14"/>
    </row>
    <row r="57166" spans="7:7">
      <c r="G57166" s="14"/>
    </row>
    <row r="57167" spans="7:7">
      <c r="G57167" s="14"/>
    </row>
    <row r="57168" spans="7:7">
      <c r="G57168" s="14"/>
    </row>
    <row r="57169" spans="7:7">
      <c r="G57169" s="14"/>
    </row>
    <row r="57170" spans="7:7">
      <c r="G57170" s="14"/>
    </row>
    <row r="57171" spans="7:7">
      <c r="G57171" s="14"/>
    </row>
    <row r="57172" spans="7:7">
      <c r="G57172" s="14"/>
    </row>
    <row r="57173" spans="7:7">
      <c r="G57173" s="14"/>
    </row>
    <row r="57174" spans="7:7">
      <c r="G57174" s="14"/>
    </row>
    <row r="57175" spans="7:7">
      <c r="G57175" s="14"/>
    </row>
    <row r="57176" spans="7:7">
      <c r="G57176" s="14"/>
    </row>
    <row r="57177" spans="7:7">
      <c r="G57177" s="14"/>
    </row>
    <row r="57178" spans="7:7">
      <c r="G57178" s="14"/>
    </row>
    <row r="57179" spans="7:7">
      <c r="G57179" s="14"/>
    </row>
    <row r="57180" spans="7:7">
      <c r="G57180" s="14"/>
    </row>
    <row r="57181" spans="7:7">
      <c r="G57181" s="14"/>
    </row>
    <row r="57182" spans="7:7">
      <c r="G57182" s="14"/>
    </row>
    <row r="57183" spans="7:7">
      <c r="G57183" s="14"/>
    </row>
    <row r="57184" spans="7:7">
      <c r="G57184" s="14"/>
    </row>
    <row r="57185" spans="7:7">
      <c r="G57185" s="14"/>
    </row>
    <row r="57186" spans="7:7">
      <c r="G57186" s="14"/>
    </row>
    <row r="57187" spans="7:7">
      <c r="G57187" s="14"/>
    </row>
    <row r="57188" spans="7:7">
      <c r="G57188" s="14"/>
    </row>
    <row r="57189" spans="7:7">
      <c r="G57189" s="14"/>
    </row>
    <row r="57190" spans="7:7">
      <c r="G57190" s="14"/>
    </row>
    <row r="57191" spans="7:7">
      <c r="G57191" s="14"/>
    </row>
    <row r="57192" spans="7:7">
      <c r="G57192" s="14"/>
    </row>
    <row r="57193" spans="7:7">
      <c r="G57193" s="14"/>
    </row>
    <row r="57194" spans="7:7">
      <c r="G57194" s="14"/>
    </row>
    <row r="57195" spans="7:7">
      <c r="G57195" s="14"/>
    </row>
    <row r="57196" spans="7:7">
      <c r="G57196" s="14"/>
    </row>
    <row r="57197" spans="7:7">
      <c r="G57197" s="14"/>
    </row>
    <row r="57198" spans="7:7">
      <c r="G57198" s="14"/>
    </row>
    <row r="57199" spans="7:7">
      <c r="G57199" s="14"/>
    </row>
    <row r="57200" spans="7:7">
      <c r="G57200" s="14"/>
    </row>
    <row r="57201" spans="7:7">
      <c r="G57201" s="14"/>
    </row>
    <row r="57202" spans="7:7">
      <c r="G57202" s="14"/>
    </row>
    <row r="57203" spans="7:7">
      <c r="G57203" s="14"/>
    </row>
    <row r="57204" spans="7:7">
      <c r="G57204" s="14"/>
    </row>
    <row r="57205" spans="7:7">
      <c r="G57205" s="14"/>
    </row>
    <row r="57206" spans="7:7">
      <c r="G57206" s="14"/>
    </row>
    <row r="57207" spans="7:7">
      <c r="G57207" s="14"/>
    </row>
    <row r="57208" spans="7:7">
      <c r="G57208" s="14"/>
    </row>
    <row r="57209" spans="7:7">
      <c r="G57209" s="14"/>
    </row>
    <row r="57210" spans="7:7">
      <c r="G57210" s="14"/>
    </row>
    <row r="57211" spans="7:7">
      <c r="G57211" s="14"/>
    </row>
    <row r="57212" spans="7:7">
      <c r="G57212" s="14"/>
    </row>
    <row r="57213" spans="7:7">
      <c r="G57213" s="14"/>
    </row>
    <row r="57214" spans="7:7">
      <c r="G57214" s="14"/>
    </row>
    <row r="57215" spans="7:7">
      <c r="G57215" s="14"/>
    </row>
    <row r="57216" spans="7:7">
      <c r="G57216" s="14"/>
    </row>
    <row r="57217" spans="7:7">
      <c r="G57217" s="14"/>
    </row>
    <row r="57218" spans="7:7">
      <c r="G57218" s="14"/>
    </row>
    <row r="57219" spans="7:7">
      <c r="G57219" s="14"/>
    </row>
    <row r="57220" spans="7:7">
      <c r="G57220" s="14"/>
    </row>
    <row r="57221" spans="7:7">
      <c r="G57221" s="14"/>
    </row>
    <row r="57222" spans="7:7">
      <c r="G57222" s="14"/>
    </row>
    <row r="57223" spans="7:7">
      <c r="G57223" s="14"/>
    </row>
    <row r="57224" spans="7:7">
      <c r="G57224" s="14"/>
    </row>
    <row r="57225" spans="7:7">
      <c r="G57225" s="14"/>
    </row>
    <row r="57226" spans="7:7">
      <c r="G57226" s="14"/>
    </row>
    <row r="57227" spans="7:7">
      <c r="G57227" s="14"/>
    </row>
    <row r="57228" spans="7:7">
      <c r="G57228" s="14"/>
    </row>
    <row r="57229" spans="7:7">
      <c r="G57229" s="14"/>
    </row>
    <row r="57230" spans="7:7">
      <c r="G57230" s="14"/>
    </row>
    <row r="57231" spans="7:7">
      <c r="G57231" s="14"/>
    </row>
    <row r="57232" spans="7:7">
      <c r="G57232" s="14"/>
    </row>
    <row r="57233" spans="7:7">
      <c r="G57233" s="14"/>
    </row>
    <row r="57234" spans="7:7">
      <c r="G57234" s="14"/>
    </row>
    <row r="57235" spans="7:7">
      <c r="G57235" s="14"/>
    </row>
    <row r="57236" spans="7:7">
      <c r="G57236" s="14"/>
    </row>
    <row r="57237" spans="7:7">
      <c r="G57237" s="14"/>
    </row>
    <row r="57238" spans="7:7">
      <c r="G57238" s="14"/>
    </row>
    <row r="57239" spans="7:7">
      <c r="G57239" s="14"/>
    </row>
    <row r="57240" spans="7:7">
      <c r="G57240" s="14"/>
    </row>
    <row r="57241" spans="7:7">
      <c r="G57241" s="14"/>
    </row>
    <row r="57242" spans="7:7">
      <c r="G57242" s="14"/>
    </row>
    <row r="57243" spans="7:7">
      <c r="G57243" s="14"/>
    </row>
    <row r="57244" spans="7:7">
      <c r="G57244" s="14"/>
    </row>
    <row r="57245" spans="7:7">
      <c r="G57245" s="14"/>
    </row>
    <row r="57246" spans="7:7">
      <c r="G57246" s="14"/>
    </row>
    <row r="57247" spans="7:7">
      <c r="G57247" s="14"/>
    </row>
    <row r="57248" spans="7:7">
      <c r="G57248" s="14"/>
    </row>
    <row r="57249" spans="7:7">
      <c r="G57249" s="14"/>
    </row>
    <row r="57250" spans="7:7">
      <c r="G57250" s="14"/>
    </row>
    <row r="57251" spans="7:7">
      <c r="G57251" s="14"/>
    </row>
    <row r="57252" spans="7:7">
      <c r="G57252" s="14"/>
    </row>
    <row r="57253" spans="7:7">
      <c r="G57253" s="14"/>
    </row>
    <row r="57254" spans="7:7">
      <c r="G57254" s="14"/>
    </row>
    <row r="57255" spans="7:7">
      <c r="G57255" s="14"/>
    </row>
    <row r="57256" spans="7:7">
      <c r="G57256" s="14"/>
    </row>
    <row r="57257" spans="7:7">
      <c r="G57257" s="14"/>
    </row>
    <row r="57258" spans="7:7">
      <c r="G57258" s="14"/>
    </row>
    <row r="57259" spans="7:7">
      <c r="G57259" s="14"/>
    </row>
    <row r="57260" spans="7:7">
      <c r="G57260" s="14"/>
    </row>
    <row r="57261" spans="7:7">
      <c r="G57261" s="14"/>
    </row>
    <row r="57262" spans="7:7">
      <c r="G57262" s="14"/>
    </row>
    <row r="57263" spans="7:7">
      <c r="G57263" s="14"/>
    </row>
    <row r="57264" spans="7:7">
      <c r="G57264" s="14"/>
    </row>
    <row r="57265" spans="7:7">
      <c r="G57265" s="14"/>
    </row>
    <row r="57266" spans="7:7">
      <c r="G57266" s="14"/>
    </row>
    <row r="57267" spans="7:7">
      <c r="G57267" s="14"/>
    </row>
    <row r="57268" spans="7:7">
      <c r="G57268" s="14"/>
    </row>
    <row r="57269" spans="7:7">
      <c r="G57269" s="14"/>
    </row>
    <row r="57270" spans="7:7">
      <c r="G57270" s="14"/>
    </row>
    <row r="57271" spans="7:7">
      <c r="G57271" s="14"/>
    </row>
    <row r="57272" spans="7:7">
      <c r="G57272" s="14"/>
    </row>
    <row r="57273" spans="7:7">
      <c r="G57273" s="14"/>
    </row>
    <row r="57274" spans="7:7">
      <c r="G57274" s="14"/>
    </row>
    <row r="57275" spans="7:7">
      <c r="G57275" s="14"/>
    </row>
    <row r="57276" spans="7:7">
      <c r="G57276" s="14"/>
    </row>
    <row r="57277" spans="7:7">
      <c r="G57277" s="14"/>
    </row>
    <row r="57278" spans="7:7">
      <c r="G57278" s="14"/>
    </row>
    <row r="57279" spans="7:7">
      <c r="G57279" s="14"/>
    </row>
    <row r="57280" spans="7:7">
      <c r="G57280" s="14"/>
    </row>
    <row r="57281" spans="7:7">
      <c r="G57281" s="14"/>
    </row>
    <row r="57282" spans="7:7">
      <c r="G57282" s="14"/>
    </row>
    <row r="57283" spans="7:7">
      <c r="G57283" s="14"/>
    </row>
    <row r="57284" spans="7:7">
      <c r="G57284" s="14"/>
    </row>
    <row r="57285" spans="7:7">
      <c r="G57285" s="14"/>
    </row>
    <row r="57286" spans="7:7">
      <c r="G57286" s="14"/>
    </row>
    <row r="57287" spans="7:7">
      <c r="G57287" s="14"/>
    </row>
    <row r="57288" spans="7:7">
      <c r="G57288" s="14"/>
    </row>
    <row r="57289" spans="7:7">
      <c r="G57289" s="14"/>
    </row>
    <row r="57290" spans="7:7">
      <c r="G57290" s="14"/>
    </row>
    <row r="57291" spans="7:7">
      <c r="G57291" s="14"/>
    </row>
    <row r="57292" spans="7:7">
      <c r="G57292" s="14"/>
    </row>
    <row r="57293" spans="7:7">
      <c r="G57293" s="14"/>
    </row>
    <row r="57294" spans="7:7">
      <c r="G57294" s="14"/>
    </row>
    <row r="57295" spans="7:7">
      <c r="G57295" s="14"/>
    </row>
    <row r="57296" spans="7:7">
      <c r="G57296" s="14"/>
    </row>
    <row r="57297" spans="7:7">
      <c r="G57297" s="14"/>
    </row>
    <row r="57298" spans="7:7">
      <c r="G57298" s="14"/>
    </row>
    <row r="57299" spans="7:7">
      <c r="G57299" s="14"/>
    </row>
    <row r="57300" spans="7:7">
      <c r="G57300" s="14"/>
    </row>
    <row r="57301" spans="7:7">
      <c r="G57301" s="14"/>
    </row>
    <row r="57302" spans="7:7">
      <c r="G57302" s="14"/>
    </row>
    <row r="57303" spans="7:7">
      <c r="G57303" s="14"/>
    </row>
    <row r="57304" spans="7:7">
      <c r="G57304" s="14"/>
    </row>
    <row r="57305" spans="7:7">
      <c r="G57305" s="14"/>
    </row>
    <row r="57306" spans="7:7">
      <c r="G57306" s="14"/>
    </row>
    <row r="57307" spans="7:7">
      <c r="G57307" s="14"/>
    </row>
    <row r="57308" spans="7:7">
      <c r="G57308" s="14"/>
    </row>
    <row r="57309" spans="7:7">
      <c r="G57309" s="14"/>
    </row>
    <row r="57310" spans="7:7">
      <c r="G57310" s="14"/>
    </row>
    <row r="57311" spans="7:7">
      <c r="G57311" s="14"/>
    </row>
    <row r="57312" spans="7:7">
      <c r="G57312" s="14"/>
    </row>
    <row r="57313" spans="7:7">
      <c r="G57313" s="14"/>
    </row>
    <row r="57314" spans="7:7">
      <c r="G57314" s="14"/>
    </row>
    <row r="57315" spans="7:7">
      <c r="G57315" s="14"/>
    </row>
    <row r="57316" spans="7:7">
      <c r="G57316" s="14"/>
    </row>
    <row r="57317" spans="7:7">
      <c r="G57317" s="14"/>
    </row>
    <row r="57318" spans="7:7">
      <c r="G57318" s="14"/>
    </row>
    <row r="57319" spans="7:7">
      <c r="G57319" s="14"/>
    </row>
    <row r="57320" spans="7:7">
      <c r="G57320" s="14"/>
    </row>
    <row r="57321" spans="7:7">
      <c r="G57321" s="14"/>
    </row>
    <row r="57322" spans="7:7">
      <c r="G57322" s="14"/>
    </row>
    <row r="57323" spans="7:7">
      <c r="G57323" s="14"/>
    </row>
    <row r="57324" spans="7:7">
      <c r="G57324" s="14"/>
    </row>
    <row r="57325" spans="7:7">
      <c r="G57325" s="14"/>
    </row>
    <row r="57326" spans="7:7">
      <c r="G57326" s="14"/>
    </row>
    <row r="57327" spans="7:7">
      <c r="G57327" s="14"/>
    </row>
    <row r="57328" spans="7:7">
      <c r="G57328" s="14"/>
    </row>
    <row r="57329" spans="7:7">
      <c r="G57329" s="14"/>
    </row>
    <row r="57330" spans="7:7">
      <c r="G57330" s="14"/>
    </row>
    <row r="57331" spans="7:7">
      <c r="G57331" s="14"/>
    </row>
    <row r="57332" spans="7:7">
      <c r="G57332" s="14"/>
    </row>
    <row r="57333" spans="7:7">
      <c r="G57333" s="14"/>
    </row>
    <row r="57334" spans="7:7">
      <c r="G57334" s="14"/>
    </row>
    <row r="57335" spans="7:7">
      <c r="G57335" s="14"/>
    </row>
    <row r="57336" spans="7:7">
      <c r="G57336" s="14"/>
    </row>
    <row r="57337" spans="7:7">
      <c r="G57337" s="14"/>
    </row>
    <row r="57338" spans="7:7">
      <c r="G57338" s="14"/>
    </row>
    <row r="57339" spans="7:7">
      <c r="G57339" s="14"/>
    </row>
    <row r="57340" spans="7:7">
      <c r="G57340" s="14"/>
    </row>
    <row r="57341" spans="7:7">
      <c r="G57341" s="14"/>
    </row>
    <row r="57342" spans="7:7">
      <c r="G57342" s="14"/>
    </row>
    <row r="57343" spans="7:7">
      <c r="G57343" s="14"/>
    </row>
    <row r="57344" spans="7:7">
      <c r="G57344" s="14"/>
    </row>
    <row r="57345" spans="7:7">
      <c r="G57345" s="14"/>
    </row>
    <row r="57346" spans="7:7">
      <c r="G57346" s="14"/>
    </row>
    <row r="57347" spans="7:7">
      <c r="G57347" s="14"/>
    </row>
    <row r="57348" spans="7:7">
      <c r="G57348" s="14"/>
    </row>
    <row r="57349" spans="7:7">
      <c r="G57349" s="14"/>
    </row>
    <row r="57350" spans="7:7">
      <c r="G57350" s="14"/>
    </row>
    <row r="57351" spans="7:7">
      <c r="G57351" s="14"/>
    </row>
    <row r="57352" spans="7:7">
      <c r="G57352" s="14"/>
    </row>
    <row r="57353" spans="7:7">
      <c r="G57353" s="14"/>
    </row>
    <row r="57354" spans="7:7">
      <c r="G57354" s="14"/>
    </row>
    <row r="57355" spans="7:7">
      <c r="G57355" s="14"/>
    </row>
    <row r="57356" spans="7:7">
      <c r="G57356" s="14"/>
    </row>
    <row r="57357" spans="7:7">
      <c r="G57357" s="14"/>
    </row>
    <row r="57358" spans="7:7">
      <c r="G57358" s="14"/>
    </row>
    <row r="57359" spans="7:7">
      <c r="G57359" s="14"/>
    </row>
    <row r="57360" spans="7:7">
      <c r="G57360" s="14"/>
    </row>
    <row r="57361" spans="7:7">
      <c r="G57361" s="14"/>
    </row>
    <row r="57362" spans="7:7">
      <c r="G57362" s="14"/>
    </row>
    <row r="57363" spans="7:7">
      <c r="G57363" s="14"/>
    </row>
    <row r="57364" spans="7:7">
      <c r="G57364" s="14"/>
    </row>
    <row r="57365" spans="7:7">
      <c r="G57365" s="14"/>
    </row>
    <row r="57366" spans="7:7">
      <c r="G57366" s="14"/>
    </row>
    <row r="57367" spans="7:7">
      <c r="G57367" s="14"/>
    </row>
    <row r="57368" spans="7:7">
      <c r="G57368" s="14"/>
    </row>
    <row r="57369" spans="7:7">
      <c r="G57369" s="14"/>
    </row>
    <row r="57370" spans="7:7">
      <c r="G57370" s="14"/>
    </row>
    <row r="57371" spans="7:7">
      <c r="G57371" s="14"/>
    </row>
    <row r="57372" spans="7:7">
      <c r="G57372" s="14"/>
    </row>
    <row r="57373" spans="7:7">
      <c r="G57373" s="14"/>
    </row>
    <row r="57374" spans="7:7">
      <c r="G57374" s="14"/>
    </row>
    <row r="57375" spans="7:7">
      <c r="G57375" s="14"/>
    </row>
    <row r="57376" spans="7:7">
      <c r="G57376" s="14"/>
    </row>
    <row r="57377" spans="7:7">
      <c r="G57377" s="14"/>
    </row>
    <row r="57378" spans="7:7">
      <c r="G57378" s="14"/>
    </row>
    <row r="57379" spans="7:7">
      <c r="G57379" s="14"/>
    </row>
    <row r="57380" spans="7:7">
      <c r="G57380" s="14"/>
    </row>
    <row r="57381" spans="7:7">
      <c r="G57381" s="14"/>
    </row>
    <row r="57382" spans="7:7">
      <c r="G57382" s="14"/>
    </row>
    <row r="57383" spans="7:7">
      <c r="G57383" s="14"/>
    </row>
    <row r="57384" spans="7:7">
      <c r="G57384" s="14"/>
    </row>
    <row r="57385" spans="7:7">
      <c r="G57385" s="14"/>
    </row>
    <row r="57386" spans="7:7">
      <c r="G57386" s="14"/>
    </row>
    <row r="57387" spans="7:7">
      <c r="G57387" s="14"/>
    </row>
    <row r="57388" spans="7:7">
      <c r="G57388" s="14"/>
    </row>
    <row r="57389" spans="7:7">
      <c r="G57389" s="14"/>
    </row>
    <row r="57390" spans="7:7">
      <c r="G57390" s="14"/>
    </row>
    <row r="57391" spans="7:7">
      <c r="G57391" s="14"/>
    </row>
    <row r="57392" spans="7:7">
      <c r="G57392" s="14"/>
    </row>
    <row r="57393" spans="7:7">
      <c r="G57393" s="14"/>
    </row>
    <row r="57394" spans="7:7">
      <c r="G57394" s="14"/>
    </row>
    <row r="57395" spans="7:7">
      <c r="G57395" s="14"/>
    </row>
    <row r="57396" spans="7:7">
      <c r="G57396" s="14"/>
    </row>
    <row r="57397" spans="7:7">
      <c r="G57397" s="14"/>
    </row>
    <row r="57398" spans="7:7">
      <c r="G57398" s="14"/>
    </row>
    <row r="57399" spans="7:7">
      <c r="G57399" s="14"/>
    </row>
    <row r="57400" spans="7:7">
      <c r="G57400" s="14"/>
    </row>
    <row r="57401" spans="7:7">
      <c r="G57401" s="14"/>
    </row>
    <row r="57402" spans="7:7">
      <c r="G57402" s="14"/>
    </row>
    <row r="57403" spans="7:7">
      <c r="G57403" s="14"/>
    </row>
    <row r="57404" spans="7:7">
      <c r="G57404" s="14"/>
    </row>
    <row r="57405" spans="7:7">
      <c r="G57405" s="14"/>
    </row>
    <row r="57406" spans="7:7">
      <c r="G57406" s="14"/>
    </row>
    <row r="57407" spans="7:7">
      <c r="G57407" s="14"/>
    </row>
    <row r="57408" spans="7:7">
      <c r="G57408" s="14"/>
    </row>
    <row r="57409" spans="7:7">
      <c r="G57409" s="14"/>
    </row>
    <row r="57410" spans="7:7">
      <c r="G57410" s="14"/>
    </row>
    <row r="57411" spans="7:7">
      <c r="G57411" s="14"/>
    </row>
    <row r="57412" spans="7:7">
      <c r="G57412" s="14"/>
    </row>
    <row r="57413" spans="7:7">
      <c r="G57413" s="14"/>
    </row>
    <row r="57414" spans="7:7">
      <c r="G57414" s="14"/>
    </row>
    <row r="57415" spans="7:7">
      <c r="G57415" s="14"/>
    </row>
    <row r="57416" spans="7:7">
      <c r="G57416" s="14"/>
    </row>
    <row r="57417" spans="7:7">
      <c r="G57417" s="14"/>
    </row>
    <row r="57418" spans="7:7">
      <c r="G57418" s="14"/>
    </row>
    <row r="57419" spans="7:7">
      <c r="G57419" s="14"/>
    </row>
    <row r="57420" spans="7:7">
      <c r="G57420" s="14"/>
    </row>
    <row r="57421" spans="7:7">
      <c r="G57421" s="14"/>
    </row>
    <row r="57422" spans="7:7">
      <c r="G57422" s="14"/>
    </row>
    <row r="57423" spans="7:7">
      <c r="G57423" s="14"/>
    </row>
    <row r="57424" spans="7:7">
      <c r="G57424" s="14"/>
    </row>
    <row r="57425" spans="7:7">
      <c r="G57425" s="14"/>
    </row>
    <row r="57426" spans="7:7">
      <c r="G57426" s="14"/>
    </row>
    <row r="57427" spans="7:7">
      <c r="G57427" s="14"/>
    </row>
    <row r="57428" spans="7:7">
      <c r="G57428" s="14"/>
    </row>
    <row r="57429" spans="7:7">
      <c r="G57429" s="14"/>
    </row>
    <row r="57430" spans="7:7">
      <c r="G57430" s="14"/>
    </row>
    <row r="57431" spans="7:7">
      <c r="G57431" s="14"/>
    </row>
    <row r="57432" spans="7:7">
      <c r="G57432" s="14"/>
    </row>
    <row r="57433" spans="7:7">
      <c r="G57433" s="14"/>
    </row>
    <row r="57434" spans="7:7">
      <c r="G57434" s="14"/>
    </row>
    <row r="57435" spans="7:7">
      <c r="G57435" s="14"/>
    </row>
    <row r="57436" spans="7:7">
      <c r="G57436" s="14"/>
    </row>
    <row r="57437" spans="7:7">
      <c r="G57437" s="14"/>
    </row>
    <row r="57438" spans="7:7">
      <c r="G57438" s="14"/>
    </row>
    <row r="57439" spans="7:7">
      <c r="G57439" s="14"/>
    </row>
    <row r="57440" spans="7:7">
      <c r="G57440" s="14"/>
    </row>
    <row r="57441" spans="7:7">
      <c r="G57441" s="14"/>
    </row>
    <row r="57442" spans="7:7">
      <c r="G57442" s="14"/>
    </row>
    <row r="57443" spans="7:7">
      <c r="G57443" s="14"/>
    </row>
    <row r="57444" spans="7:7">
      <c r="G57444" s="14"/>
    </row>
    <row r="57445" spans="7:7">
      <c r="G57445" s="14"/>
    </row>
    <row r="57446" spans="7:7">
      <c r="G57446" s="14"/>
    </row>
    <row r="57447" spans="7:7">
      <c r="G57447" s="14"/>
    </row>
    <row r="57448" spans="7:7">
      <c r="G57448" s="14"/>
    </row>
    <row r="57449" spans="7:7">
      <c r="G57449" s="14"/>
    </row>
    <row r="57450" spans="7:7">
      <c r="G57450" s="14"/>
    </row>
    <row r="57451" spans="7:7">
      <c r="G57451" s="14"/>
    </row>
    <row r="57452" spans="7:7">
      <c r="G57452" s="14"/>
    </row>
    <row r="57453" spans="7:7">
      <c r="G57453" s="14"/>
    </row>
    <row r="57454" spans="7:7">
      <c r="G57454" s="14"/>
    </row>
    <row r="57455" spans="7:7">
      <c r="G57455" s="14"/>
    </row>
    <row r="57456" spans="7:7">
      <c r="G57456" s="14"/>
    </row>
    <row r="57457" spans="7:7">
      <c r="G57457" s="14"/>
    </row>
    <row r="57458" spans="7:7">
      <c r="G57458" s="14"/>
    </row>
    <row r="57459" spans="7:7">
      <c r="G57459" s="14"/>
    </row>
    <row r="57460" spans="7:7">
      <c r="G57460" s="14"/>
    </row>
    <row r="57461" spans="7:7">
      <c r="G57461" s="14"/>
    </row>
    <row r="57462" spans="7:7">
      <c r="G57462" s="14"/>
    </row>
    <row r="57463" spans="7:7">
      <c r="G57463" s="14"/>
    </row>
    <row r="57464" spans="7:7">
      <c r="G57464" s="14"/>
    </row>
    <row r="57465" spans="7:7">
      <c r="G57465" s="14"/>
    </row>
    <row r="57466" spans="7:7">
      <c r="G57466" s="14"/>
    </row>
    <row r="57467" spans="7:7">
      <c r="G57467" s="14"/>
    </row>
    <row r="57468" spans="7:7">
      <c r="G57468" s="14"/>
    </row>
    <row r="57469" spans="7:7">
      <c r="G57469" s="14"/>
    </row>
    <row r="57470" spans="7:7">
      <c r="G57470" s="14"/>
    </row>
    <row r="57471" spans="7:7">
      <c r="G57471" s="14"/>
    </row>
    <row r="57472" spans="7:7">
      <c r="G57472" s="14"/>
    </row>
    <row r="57473" spans="7:7">
      <c r="G57473" s="14"/>
    </row>
    <row r="57474" spans="7:7">
      <c r="G57474" s="14"/>
    </row>
    <row r="57475" spans="7:7">
      <c r="G57475" s="14"/>
    </row>
    <row r="57476" spans="7:7">
      <c r="G57476" s="14"/>
    </row>
    <row r="57477" spans="7:7">
      <c r="G57477" s="14"/>
    </row>
    <row r="57478" spans="7:7">
      <c r="G57478" s="14"/>
    </row>
    <row r="57479" spans="7:7">
      <c r="G57479" s="14"/>
    </row>
    <row r="57480" spans="7:7">
      <c r="G57480" s="14"/>
    </row>
    <row r="57481" spans="7:7">
      <c r="G57481" s="14"/>
    </row>
    <row r="57482" spans="7:7">
      <c r="G57482" s="14"/>
    </row>
    <row r="57483" spans="7:7">
      <c r="G57483" s="14"/>
    </row>
    <row r="57484" spans="7:7">
      <c r="G57484" s="14"/>
    </row>
    <row r="57485" spans="7:7">
      <c r="G57485" s="14"/>
    </row>
    <row r="57486" spans="7:7">
      <c r="G57486" s="14"/>
    </row>
    <row r="57487" spans="7:7">
      <c r="G57487" s="14"/>
    </row>
    <row r="57488" spans="7:7">
      <c r="G57488" s="14"/>
    </row>
    <row r="57489" spans="7:7">
      <c r="G57489" s="14"/>
    </row>
    <row r="57490" spans="7:7">
      <c r="G57490" s="14"/>
    </row>
    <row r="57491" spans="7:7">
      <c r="G57491" s="14"/>
    </row>
    <row r="57492" spans="7:7">
      <c r="G57492" s="14"/>
    </row>
    <row r="57493" spans="7:7">
      <c r="G57493" s="14"/>
    </row>
    <row r="57494" spans="7:7">
      <c r="G57494" s="14"/>
    </row>
    <row r="57495" spans="7:7">
      <c r="G57495" s="14"/>
    </row>
    <row r="57496" spans="7:7">
      <c r="G57496" s="14"/>
    </row>
    <row r="57497" spans="7:7">
      <c r="G57497" s="14"/>
    </row>
    <row r="57498" spans="7:7">
      <c r="G57498" s="14"/>
    </row>
    <row r="57499" spans="7:7">
      <c r="G57499" s="14"/>
    </row>
    <row r="57500" spans="7:7">
      <c r="G57500" s="14"/>
    </row>
    <row r="57501" spans="7:7">
      <c r="G57501" s="14"/>
    </row>
    <row r="57502" spans="7:7">
      <c r="G57502" s="14"/>
    </row>
    <row r="57503" spans="7:7">
      <c r="G57503" s="14"/>
    </row>
    <row r="57504" spans="7:7">
      <c r="G57504" s="14"/>
    </row>
    <row r="57505" spans="7:7">
      <c r="G57505" s="14"/>
    </row>
    <row r="57506" spans="7:7">
      <c r="G57506" s="14"/>
    </row>
    <row r="57507" spans="7:7">
      <c r="G57507" s="14"/>
    </row>
    <row r="57508" spans="7:7">
      <c r="G57508" s="14"/>
    </row>
    <row r="57509" spans="7:7">
      <c r="G57509" s="14"/>
    </row>
    <row r="57510" spans="7:7">
      <c r="G57510" s="14"/>
    </row>
    <row r="57511" spans="7:7">
      <c r="G57511" s="14"/>
    </row>
    <row r="57512" spans="7:7">
      <c r="G57512" s="14"/>
    </row>
    <row r="57513" spans="7:7">
      <c r="G57513" s="14"/>
    </row>
    <row r="57514" spans="7:7">
      <c r="G57514" s="14"/>
    </row>
    <row r="57515" spans="7:7">
      <c r="G57515" s="14"/>
    </row>
    <row r="57516" spans="7:7">
      <c r="G57516" s="14"/>
    </row>
    <row r="57517" spans="7:7">
      <c r="G57517" s="14"/>
    </row>
    <row r="57518" spans="7:7">
      <c r="G57518" s="14"/>
    </row>
    <row r="57519" spans="7:7">
      <c r="G57519" s="14"/>
    </row>
    <row r="57520" spans="7:7">
      <c r="G57520" s="14"/>
    </row>
    <row r="57521" spans="7:7">
      <c r="G57521" s="14"/>
    </row>
    <row r="57522" spans="7:7">
      <c r="G57522" s="14"/>
    </row>
    <row r="57523" spans="7:7">
      <c r="G57523" s="14"/>
    </row>
    <row r="57524" spans="7:7">
      <c r="G57524" s="14"/>
    </row>
    <row r="57525" spans="7:7">
      <c r="G57525" s="14"/>
    </row>
    <row r="57526" spans="7:7">
      <c r="G57526" s="14"/>
    </row>
    <row r="57527" spans="7:7">
      <c r="G57527" s="14"/>
    </row>
    <row r="57528" spans="7:7">
      <c r="G57528" s="14"/>
    </row>
    <row r="57529" spans="7:7">
      <c r="G57529" s="14"/>
    </row>
    <row r="57530" spans="7:7">
      <c r="G57530" s="14"/>
    </row>
    <row r="57531" spans="7:7">
      <c r="G57531" s="14"/>
    </row>
    <row r="57532" spans="7:7">
      <c r="G57532" s="14"/>
    </row>
    <row r="57533" spans="7:7">
      <c r="G57533" s="14"/>
    </row>
    <row r="57534" spans="7:7">
      <c r="G57534" s="14"/>
    </row>
    <row r="57535" spans="7:7">
      <c r="G57535" s="14"/>
    </row>
    <row r="57536" spans="7:7">
      <c r="G57536" s="14"/>
    </row>
    <row r="57537" spans="7:7">
      <c r="G57537" s="14"/>
    </row>
    <row r="57538" spans="7:7">
      <c r="G57538" s="14"/>
    </row>
    <row r="57539" spans="7:7">
      <c r="G57539" s="14"/>
    </row>
    <row r="57540" spans="7:7">
      <c r="G57540" s="14"/>
    </row>
    <row r="57541" spans="7:7">
      <c r="G57541" s="14"/>
    </row>
    <row r="57542" spans="7:7">
      <c r="G57542" s="14"/>
    </row>
    <row r="57543" spans="7:7">
      <c r="G57543" s="14"/>
    </row>
    <row r="57544" spans="7:7">
      <c r="G57544" s="14"/>
    </row>
    <row r="57545" spans="7:7">
      <c r="G57545" s="14"/>
    </row>
    <row r="57546" spans="7:7">
      <c r="G57546" s="14"/>
    </row>
    <row r="57547" spans="7:7">
      <c r="G57547" s="14"/>
    </row>
    <row r="57548" spans="7:7">
      <c r="G57548" s="14"/>
    </row>
    <row r="57549" spans="7:7">
      <c r="G57549" s="14"/>
    </row>
    <row r="57550" spans="7:7">
      <c r="G57550" s="14"/>
    </row>
    <row r="57551" spans="7:7">
      <c r="G57551" s="14"/>
    </row>
    <row r="57552" spans="7:7">
      <c r="G57552" s="14"/>
    </row>
    <row r="57553" spans="7:7">
      <c r="G57553" s="14"/>
    </row>
    <row r="57554" spans="7:7">
      <c r="G57554" s="14"/>
    </row>
    <row r="57555" spans="7:7">
      <c r="G57555" s="14"/>
    </row>
    <row r="57556" spans="7:7">
      <c r="G57556" s="14"/>
    </row>
    <row r="57557" spans="7:7">
      <c r="G57557" s="14"/>
    </row>
    <row r="57558" spans="7:7">
      <c r="G57558" s="14"/>
    </row>
    <row r="57559" spans="7:7">
      <c r="G57559" s="14"/>
    </row>
    <row r="57560" spans="7:7">
      <c r="G57560" s="14"/>
    </row>
    <row r="57561" spans="7:7">
      <c r="G57561" s="14"/>
    </row>
    <row r="57562" spans="7:7">
      <c r="G57562" s="14"/>
    </row>
    <row r="57563" spans="7:7">
      <c r="G57563" s="14"/>
    </row>
    <row r="57564" spans="7:7">
      <c r="G57564" s="14"/>
    </row>
    <row r="57565" spans="7:7">
      <c r="G57565" s="14"/>
    </row>
    <row r="57566" spans="7:7">
      <c r="G57566" s="14"/>
    </row>
    <row r="57567" spans="7:7">
      <c r="G57567" s="14"/>
    </row>
    <row r="57568" spans="7:7">
      <c r="G57568" s="14"/>
    </row>
    <row r="57569" spans="7:7">
      <c r="G57569" s="14"/>
    </row>
    <row r="57570" spans="7:7">
      <c r="G57570" s="14"/>
    </row>
    <row r="57571" spans="7:7">
      <c r="G57571" s="14"/>
    </row>
    <row r="57572" spans="7:7">
      <c r="G57572" s="14"/>
    </row>
    <row r="57573" spans="7:7">
      <c r="G57573" s="14"/>
    </row>
    <row r="57574" spans="7:7">
      <c r="G57574" s="14"/>
    </row>
    <row r="57575" spans="7:7">
      <c r="G57575" s="14"/>
    </row>
    <row r="57576" spans="7:7">
      <c r="G57576" s="14"/>
    </row>
    <row r="57577" spans="7:7">
      <c r="G57577" s="14"/>
    </row>
    <row r="57578" spans="7:7">
      <c r="G57578" s="14"/>
    </row>
    <row r="57579" spans="7:7">
      <c r="G57579" s="14"/>
    </row>
    <row r="57580" spans="7:7">
      <c r="G57580" s="14"/>
    </row>
    <row r="57581" spans="7:7">
      <c r="G57581" s="14"/>
    </row>
    <row r="57582" spans="7:7">
      <c r="G57582" s="14"/>
    </row>
    <row r="57583" spans="7:7">
      <c r="G57583" s="14"/>
    </row>
    <row r="57584" spans="7:7">
      <c r="G57584" s="14"/>
    </row>
    <row r="57585" spans="7:7">
      <c r="G57585" s="14"/>
    </row>
    <row r="57586" spans="7:7">
      <c r="G57586" s="14"/>
    </row>
    <row r="57587" spans="7:7">
      <c r="G57587" s="14"/>
    </row>
    <row r="57588" spans="7:7">
      <c r="G57588" s="14"/>
    </row>
    <row r="57589" spans="7:7">
      <c r="G57589" s="14"/>
    </row>
    <row r="57590" spans="7:7">
      <c r="G57590" s="14"/>
    </row>
    <row r="57591" spans="7:7">
      <c r="G57591" s="14"/>
    </row>
    <row r="57592" spans="7:7">
      <c r="G57592" s="14"/>
    </row>
    <row r="57593" spans="7:7">
      <c r="G57593" s="14"/>
    </row>
    <row r="57594" spans="7:7">
      <c r="G57594" s="14"/>
    </row>
    <row r="57595" spans="7:7">
      <c r="G57595" s="14"/>
    </row>
    <row r="57596" spans="7:7">
      <c r="G57596" s="14"/>
    </row>
    <row r="57597" spans="7:7">
      <c r="G57597" s="14"/>
    </row>
    <row r="57598" spans="7:7">
      <c r="G57598" s="14"/>
    </row>
    <row r="57599" spans="7:7">
      <c r="G57599" s="14"/>
    </row>
    <row r="57600" spans="7:7">
      <c r="G57600" s="14"/>
    </row>
    <row r="57601" spans="7:7">
      <c r="G57601" s="14"/>
    </row>
    <row r="57602" spans="7:7">
      <c r="G57602" s="14"/>
    </row>
    <row r="57603" spans="7:7">
      <c r="G57603" s="14"/>
    </row>
    <row r="57604" spans="7:7">
      <c r="G57604" s="14"/>
    </row>
    <row r="57605" spans="7:7">
      <c r="G57605" s="14"/>
    </row>
    <row r="57606" spans="7:7">
      <c r="G57606" s="14"/>
    </row>
    <row r="57607" spans="7:7">
      <c r="G57607" s="14"/>
    </row>
    <row r="57608" spans="7:7">
      <c r="G57608" s="14"/>
    </row>
    <row r="57609" spans="7:7">
      <c r="G57609" s="14"/>
    </row>
    <row r="57610" spans="7:7">
      <c r="G57610" s="14"/>
    </row>
    <row r="57611" spans="7:7">
      <c r="G57611" s="14"/>
    </row>
    <row r="57612" spans="7:7">
      <c r="G57612" s="14"/>
    </row>
    <row r="57613" spans="7:7">
      <c r="G57613" s="14"/>
    </row>
    <row r="57614" spans="7:7">
      <c r="G57614" s="14"/>
    </row>
    <row r="57615" spans="7:7">
      <c r="G57615" s="14"/>
    </row>
    <row r="57616" spans="7:7">
      <c r="G57616" s="14"/>
    </row>
    <row r="57617" spans="7:7">
      <c r="G57617" s="14"/>
    </row>
    <row r="57618" spans="7:7">
      <c r="G57618" s="14"/>
    </row>
    <row r="57619" spans="7:7">
      <c r="G57619" s="14"/>
    </row>
    <row r="57620" spans="7:7">
      <c r="G57620" s="14"/>
    </row>
    <row r="57621" spans="7:7">
      <c r="G57621" s="14"/>
    </row>
    <row r="57622" spans="7:7">
      <c r="G57622" s="14"/>
    </row>
    <row r="57623" spans="7:7">
      <c r="G57623" s="14"/>
    </row>
    <row r="57624" spans="7:7">
      <c r="G57624" s="14"/>
    </row>
    <row r="57625" spans="7:7">
      <c r="G57625" s="14"/>
    </row>
    <row r="57626" spans="7:7">
      <c r="G57626" s="14"/>
    </row>
    <row r="57627" spans="7:7">
      <c r="G57627" s="14"/>
    </row>
    <row r="57628" spans="7:7">
      <c r="G57628" s="14"/>
    </row>
    <row r="57629" spans="7:7">
      <c r="G57629" s="14"/>
    </row>
    <row r="57630" spans="7:7">
      <c r="G57630" s="14"/>
    </row>
    <row r="57631" spans="7:7">
      <c r="G57631" s="14"/>
    </row>
    <row r="57632" spans="7:7">
      <c r="G57632" s="14"/>
    </row>
    <row r="57633" spans="7:7">
      <c r="G57633" s="14"/>
    </row>
    <row r="57634" spans="7:7">
      <c r="G57634" s="14"/>
    </row>
    <row r="57635" spans="7:7">
      <c r="G57635" s="14"/>
    </row>
    <row r="57636" spans="7:7">
      <c r="G57636" s="14"/>
    </row>
    <row r="57637" spans="7:7">
      <c r="G57637" s="14"/>
    </row>
    <row r="57638" spans="7:7">
      <c r="G57638" s="14"/>
    </row>
    <row r="57639" spans="7:7">
      <c r="G57639" s="14"/>
    </row>
    <row r="57640" spans="7:7">
      <c r="G57640" s="14"/>
    </row>
    <row r="57641" spans="7:7">
      <c r="G57641" s="14"/>
    </row>
    <row r="57642" spans="7:7">
      <c r="G57642" s="14"/>
    </row>
    <row r="57643" spans="7:7">
      <c r="G57643" s="14"/>
    </row>
    <row r="57644" spans="7:7">
      <c r="G57644" s="14"/>
    </row>
    <row r="57645" spans="7:7">
      <c r="G57645" s="14"/>
    </row>
    <row r="57646" spans="7:7">
      <c r="G57646" s="14"/>
    </row>
    <row r="57647" spans="7:7">
      <c r="G57647" s="14"/>
    </row>
    <row r="57648" spans="7:7">
      <c r="G57648" s="14"/>
    </row>
    <row r="57649" spans="7:7">
      <c r="G57649" s="14"/>
    </row>
    <row r="57650" spans="7:7">
      <c r="G57650" s="14"/>
    </row>
    <row r="57651" spans="7:7">
      <c r="G57651" s="14"/>
    </row>
    <row r="57652" spans="7:7">
      <c r="G57652" s="14"/>
    </row>
    <row r="57653" spans="7:7">
      <c r="G57653" s="14"/>
    </row>
    <row r="57654" spans="7:7">
      <c r="G57654" s="14"/>
    </row>
    <row r="57655" spans="7:7">
      <c r="G57655" s="14"/>
    </row>
    <row r="57656" spans="7:7">
      <c r="G57656" s="14"/>
    </row>
    <row r="57657" spans="7:7">
      <c r="G57657" s="14"/>
    </row>
    <row r="57658" spans="7:7">
      <c r="G57658" s="14"/>
    </row>
    <row r="57659" spans="7:7">
      <c r="G57659" s="14"/>
    </row>
    <row r="57660" spans="7:7">
      <c r="G57660" s="14"/>
    </row>
    <row r="57661" spans="7:7">
      <c r="G57661" s="14"/>
    </row>
    <row r="57662" spans="7:7">
      <c r="G57662" s="14"/>
    </row>
    <row r="57663" spans="7:7">
      <c r="G57663" s="14"/>
    </row>
    <row r="57664" spans="7:7">
      <c r="G57664" s="14"/>
    </row>
    <row r="57665" spans="7:7">
      <c r="G57665" s="14"/>
    </row>
    <row r="57666" spans="7:7">
      <c r="G57666" s="14"/>
    </row>
    <row r="57667" spans="7:7">
      <c r="G57667" s="14"/>
    </row>
    <row r="57668" spans="7:7">
      <c r="G57668" s="14"/>
    </row>
    <row r="57669" spans="7:7">
      <c r="G57669" s="14"/>
    </row>
    <row r="57670" spans="7:7">
      <c r="G57670" s="14"/>
    </row>
    <row r="57671" spans="7:7">
      <c r="G57671" s="14"/>
    </row>
    <row r="57672" spans="7:7">
      <c r="G57672" s="14"/>
    </row>
    <row r="57673" spans="7:7">
      <c r="G57673" s="14"/>
    </row>
    <row r="57674" spans="7:7">
      <c r="G57674" s="14"/>
    </row>
    <row r="57675" spans="7:7">
      <c r="G57675" s="14"/>
    </row>
    <row r="57676" spans="7:7">
      <c r="G57676" s="14"/>
    </row>
    <row r="57677" spans="7:7">
      <c r="G57677" s="14"/>
    </row>
    <row r="57678" spans="7:7">
      <c r="G57678" s="14"/>
    </row>
    <row r="57679" spans="7:7">
      <c r="G57679" s="14"/>
    </row>
    <row r="57680" spans="7:7">
      <c r="G57680" s="14"/>
    </row>
    <row r="57681" spans="7:7">
      <c r="G57681" s="14"/>
    </row>
    <row r="57682" spans="7:7">
      <c r="G57682" s="14"/>
    </row>
    <row r="57683" spans="7:7">
      <c r="G57683" s="14"/>
    </row>
    <row r="57684" spans="7:7">
      <c r="G57684" s="14"/>
    </row>
    <row r="57685" spans="7:7">
      <c r="G57685" s="14"/>
    </row>
    <row r="57686" spans="7:7">
      <c r="G57686" s="14"/>
    </row>
    <row r="57687" spans="7:7">
      <c r="G57687" s="14"/>
    </row>
    <row r="57688" spans="7:7">
      <c r="G57688" s="14"/>
    </row>
    <row r="57689" spans="7:7">
      <c r="G57689" s="14"/>
    </row>
    <row r="57690" spans="7:7">
      <c r="G57690" s="14"/>
    </row>
    <row r="57691" spans="7:7">
      <c r="G57691" s="14"/>
    </row>
    <row r="57692" spans="7:7">
      <c r="G57692" s="14"/>
    </row>
    <row r="57693" spans="7:7">
      <c r="G57693" s="14"/>
    </row>
    <row r="57694" spans="7:7">
      <c r="G57694" s="14"/>
    </row>
    <row r="57695" spans="7:7">
      <c r="G57695" s="14"/>
    </row>
    <row r="57696" spans="7:7">
      <c r="G57696" s="14"/>
    </row>
    <row r="57697" spans="7:7">
      <c r="G57697" s="14"/>
    </row>
    <row r="57698" spans="7:7">
      <c r="G57698" s="14"/>
    </row>
    <row r="57699" spans="7:7">
      <c r="G57699" s="14"/>
    </row>
    <row r="57700" spans="7:7">
      <c r="G57700" s="14"/>
    </row>
    <row r="57701" spans="7:7">
      <c r="G57701" s="14"/>
    </row>
    <row r="57702" spans="7:7">
      <c r="G57702" s="14"/>
    </row>
    <row r="57703" spans="7:7">
      <c r="G57703" s="14"/>
    </row>
    <row r="57704" spans="7:7">
      <c r="G57704" s="14"/>
    </row>
    <row r="57705" spans="7:7">
      <c r="G57705" s="14"/>
    </row>
    <row r="57706" spans="7:7">
      <c r="G57706" s="14"/>
    </row>
    <row r="57707" spans="7:7">
      <c r="G57707" s="14"/>
    </row>
    <row r="57708" spans="7:7">
      <c r="G57708" s="14"/>
    </row>
    <row r="57709" spans="7:7">
      <c r="G57709" s="14"/>
    </row>
    <row r="57710" spans="7:7">
      <c r="G57710" s="14"/>
    </row>
    <row r="57711" spans="7:7">
      <c r="G57711" s="14"/>
    </row>
    <row r="57712" spans="7:7">
      <c r="G57712" s="14"/>
    </row>
    <row r="57713" spans="7:7">
      <c r="G57713" s="14"/>
    </row>
    <row r="57714" spans="7:7">
      <c r="G57714" s="14"/>
    </row>
    <row r="57715" spans="7:7">
      <c r="G57715" s="14"/>
    </row>
    <row r="57716" spans="7:7">
      <c r="G57716" s="14"/>
    </row>
    <row r="57717" spans="7:7">
      <c r="G57717" s="14"/>
    </row>
    <row r="57718" spans="7:7">
      <c r="G57718" s="14"/>
    </row>
    <row r="57719" spans="7:7">
      <c r="G57719" s="14"/>
    </row>
    <row r="57720" spans="7:7">
      <c r="G57720" s="14"/>
    </row>
    <row r="57721" spans="7:7">
      <c r="G57721" s="14"/>
    </row>
    <row r="57722" spans="7:7">
      <c r="G57722" s="14"/>
    </row>
    <row r="57723" spans="7:7">
      <c r="G57723" s="14"/>
    </row>
    <row r="57724" spans="7:7">
      <c r="G57724" s="14"/>
    </row>
    <row r="57725" spans="7:7">
      <c r="G57725" s="14"/>
    </row>
    <row r="57726" spans="7:7">
      <c r="G57726" s="14"/>
    </row>
    <row r="57727" spans="7:7">
      <c r="G57727" s="14"/>
    </row>
    <row r="57728" spans="7:7">
      <c r="G57728" s="14"/>
    </row>
    <row r="57729" spans="7:7">
      <c r="G57729" s="14"/>
    </row>
    <row r="57730" spans="7:7">
      <c r="G57730" s="14"/>
    </row>
    <row r="57731" spans="7:7">
      <c r="G57731" s="14"/>
    </row>
    <row r="57732" spans="7:7">
      <c r="G57732" s="14"/>
    </row>
    <row r="57733" spans="7:7">
      <c r="G57733" s="14"/>
    </row>
    <row r="57734" spans="7:7">
      <c r="G57734" s="14"/>
    </row>
    <row r="57735" spans="7:7">
      <c r="G57735" s="14"/>
    </row>
    <row r="57736" spans="7:7">
      <c r="G57736" s="14"/>
    </row>
    <row r="57737" spans="7:7">
      <c r="G57737" s="14"/>
    </row>
    <row r="57738" spans="7:7">
      <c r="G57738" s="14"/>
    </row>
    <row r="57739" spans="7:7">
      <c r="G57739" s="14"/>
    </row>
    <row r="57740" spans="7:7">
      <c r="G57740" s="14"/>
    </row>
    <row r="57741" spans="7:7">
      <c r="G57741" s="14"/>
    </row>
    <row r="57742" spans="7:7">
      <c r="G57742" s="14"/>
    </row>
    <row r="57743" spans="7:7">
      <c r="G57743" s="14"/>
    </row>
    <row r="57744" spans="7:7">
      <c r="G57744" s="14"/>
    </row>
    <row r="57745" spans="7:7">
      <c r="G57745" s="14"/>
    </row>
    <row r="57746" spans="7:7">
      <c r="G57746" s="14"/>
    </row>
    <row r="57747" spans="7:7">
      <c r="G57747" s="14"/>
    </row>
    <row r="57748" spans="7:7">
      <c r="G57748" s="14"/>
    </row>
    <row r="57749" spans="7:7">
      <c r="G57749" s="14"/>
    </row>
    <row r="57750" spans="7:7">
      <c r="G57750" s="14"/>
    </row>
    <row r="57751" spans="7:7">
      <c r="G57751" s="14"/>
    </row>
    <row r="57752" spans="7:7">
      <c r="G57752" s="14"/>
    </row>
    <row r="57753" spans="7:7">
      <c r="G57753" s="14"/>
    </row>
    <row r="57754" spans="7:7">
      <c r="G57754" s="14"/>
    </row>
    <row r="57755" spans="7:7">
      <c r="G57755" s="14"/>
    </row>
    <row r="57756" spans="7:7">
      <c r="G57756" s="14"/>
    </row>
    <row r="57757" spans="7:7">
      <c r="G57757" s="14"/>
    </row>
    <row r="57758" spans="7:7">
      <c r="G57758" s="14"/>
    </row>
    <row r="57759" spans="7:7">
      <c r="G57759" s="14"/>
    </row>
    <row r="57760" spans="7:7">
      <c r="G57760" s="14"/>
    </row>
    <row r="57761" spans="7:7">
      <c r="G57761" s="14"/>
    </row>
    <row r="57762" spans="7:7">
      <c r="G57762" s="14"/>
    </row>
    <row r="57763" spans="7:7">
      <c r="G57763" s="14"/>
    </row>
    <row r="57764" spans="7:7">
      <c r="G57764" s="14"/>
    </row>
    <row r="57765" spans="7:7">
      <c r="G57765" s="14"/>
    </row>
    <row r="57766" spans="7:7">
      <c r="G57766" s="14"/>
    </row>
    <row r="57767" spans="7:7">
      <c r="G57767" s="14"/>
    </row>
    <row r="57768" spans="7:7">
      <c r="G57768" s="14"/>
    </row>
    <row r="57769" spans="7:7">
      <c r="G57769" s="14"/>
    </row>
    <row r="57770" spans="7:7">
      <c r="G57770" s="14"/>
    </row>
    <row r="57771" spans="7:7">
      <c r="G57771" s="14"/>
    </row>
    <row r="57772" spans="7:7">
      <c r="G57772" s="14"/>
    </row>
    <row r="57773" spans="7:7">
      <c r="G57773" s="14"/>
    </row>
    <row r="57774" spans="7:7">
      <c r="G57774" s="14"/>
    </row>
    <row r="57775" spans="7:7">
      <c r="G57775" s="14"/>
    </row>
    <row r="57776" spans="7:7">
      <c r="G57776" s="14"/>
    </row>
    <row r="57777" spans="7:7">
      <c r="G57777" s="14"/>
    </row>
    <row r="57778" spans="7:7">
      <c r="G57778" s="14"/>
    </row>
    <row r="57779" spans="7:7">
      <c r="G57779" s="14"/>
    </row>
    <row r="57780" spans="7:7">
      <c r="G57780" s="14"/>
    </row>
    <row r="57781" spans="7:7">
      <c r="G57781" s="14"/>
    </row>
    <row r="57782" spans="7:7">
      <c r="G57782" s="14"/>
    </row>
    <row r="57783" spans="7:7">
      <c r="G57783" s="14"/>
    </row>
    <row r="57784" spans="7:7">
      <c r="G57784" s="14"/>
    </row>
    <row r="57785" spans="7:7">
      <c r="G57785" s="14"/>
    </row>
    <row r="57786" spans="7:7">
      <c r="G57786" s="14"/>
    </row>
    <row r="57787" spans="7:7">
      <c r="G57787" s="14"/>
    </row>
    <row r="57788" spans="7:7">
      <c r="G57788" s="14"/>
    </row>
    <row r="57789" spans="7:7">
      <c r="G57789" s="14"/>
    </row>
    <row r="57790" spans="7:7">
      <c r="G57790" s="14"/>
    </row>
    <row r="57791" spans="7:7">
      <c r="G57791" s="14"/>
    </row>
    <row r="57792" spans="7:7">
      <c r="G57792" s="14"/>
    </row>
    <row r="57793" spans="7:7">
      <c r="G57793" s="14"/>
    </row>
    <row r="57794" spans="7:7">
      <c r="G57794" s="14"/>
    </row>
    <row r="57795" spans="7:7">
      <c r="G57795" s="14"/>
    </row>
    <row r="57796" spans="7:7">
      <c r="G57796" s="14"/>
    </row>
    <row r="57797" spans="7:7">
      <c r="G57797" s="14"/>
    </row>
    <row r="57798" spans="7:7">
      <c r="G57798" s="14"/>
    </row>
    <row r="57799" spans="7:7">
      <c r="G57799" s="14"/>
    </row>
    <row r="57800" spans="7:7">
      <c r="G57800" s="14"/>
    </row>
    <row r="57801" spans="7:7">
      <c r="G57801" s="14"/>
    </row>
    <row r="57802" spans="7:7">
      <c r="G57802" s="14"/>
    </row>
    <row r="57803" spans="7:7">
      <c r="G57803" s="14"/>
    </row>
    <row r="57804" spans="7:7">
      <c r="G57804" s="14"/>
    </row>
    <row r="57805" spans="7:7">
      <c r="G57805" s="14"/>
    </row>
    <row r="57806" spans="7:7">
      <c r="G57806" s="14"/>
    </row>
    <row r="57807" spans="7:7">
      <c r="G57807" s="14"/>
    </row>
    <row r="57808" spans="7:7">
      <c r="G57808" s="14"/>
    </row>
    <row r="57809" spans="7:7">
      <c r="G57809" s="14"/>
    </row>
    <row r="57810" spans="7:7">
      <c r="G57810" s="14"/>
    </row>
    <row r="57811" spans="7:7">
      <c r="G57811" s="14"/>
    </row>
    <row r="57812" spans="7:7">
      <c r="G57812" s="14"/>
    </row>
    <row r="57813" spans="7:7">
      <c r="G57813" s="14"/>
    </row>
    <row r="57814" spans="7:7">
      <c r="G57814" s="14"/>
    </row>
    <row r="57815" spans="7:7">
      <c r="G57815" s="14"/>
    </row>
    <row r="57816" spans="7:7">
      <c r="G57816" s="14"/>
    </row>
    <row r="57817" spans="7:7">
      <c r="G57817" s="14"/>
    </row>
    <row r="57818" spans="7:7">
      <c r="G57818" s="14"/>
    </row>
    <row r="57819" spans="7:7">
      <c r="G57819" s="14"/>
    </row>
    <row r="57820" spans="7:7">
      <c r="G57820" s="14"/>
    </row>
    <row r="57821" spans="7:7">
      <c r="G57821" s="14"/>
    </row>
    <row r="57822" spans="7:7">
      <c r="G57822" s="14"/>
    </row>
    <row r="57823" spans="7:7">
      <c r="G57823" s="14"/>
    </row>
    <row r="57824" spans="7:7">
      <c r="G57824" s="14"/>
    </row>
    <row r="57825" spans="7:7">
      <c r="G57825" s="14"/>
    </row>
    <row r="57826" spans="7:7">
      <c r="G57826" s="14"/>
    </row>
    <row r="57827" spans="7:7">
      <c r="G57827" s="14"/>
    </row>
    <row r="57828" spans="7:7">
      <c r="G57828" s="14"/>
    </row>
    <row r="57829" spans="7:7">
      <c r="G57829" s="14"/>
    </row>
    <row r="57830" spans="7:7">
      <c r="G57830" s="14"/>
    </row>
    <row r="57831" spans="7:7">
      <c r="G57831" s="14"/>
    </row>
    <row r="57832" spans="7:7">
      <c r="G57832" s="14"/>
    </row>
    <row r="57833" spans="7:7">
      <c r="G57833" s="14"/>
    </row>
    <row r="57834" spans="7:7">
      <c r="G57834" s="14"/>
    </row>
    <row r="57835" spans="7:7">
      <c r="G57835" s="14"/>
    </row>
    <row r="57836" spans="7:7">
      <c r="G57836" s="14"/>
    </row>
    <row r="57837" spans="7:7">
      <c r="G57837" s="14"/>
    </row>
    <row r="57838" spans="7:7">
      <c r="G57838" s="14"/>
    </row>
    <row r="57839" spans="7:7">
      <c r="G57839" s="14"/>
    </row>
    <row r="57840" spans="7:7">
      <c r="G57840" s="14"/>
    </row>
    <row r="57841" spans="7:7">
      <c r="G57841" s="14"/>
    </row>
    <row r="57842" spans="7:7">
      <c r="G57842" s="14"/>
    </row>
    <row r="57843" spans="7:7">
      <c r="G57843" s="14"/>
    </row>
    <row r="57844" spans="7:7">
      <c r="G57844" s="14"/>
    </row>
    <row r="57845" spans="7:7">
      <c r="G57845" s="14"/>
    </row>
    <row r="57846" spans="7:7">
      <c r="G57846" s="14"/>
    </row>
    <row r="57847" spans="7:7">
      <c r="G57847" s="14"/>
    </row>
    <row r="57848" spans="7:7">
      <c r="G57848" s="14"/>
    </row>
    <row r="57849" spans="7:7">
      <c r="G57849" s="14"/>
    </row>
    <row r="57850" spans="7:7">
      <c r="G57850" s="14"/>
    </row>
    <row r="57851" spans="7:7">
      <c r="G57851" s="14"/>
    </row>
    <row r="57852" spans="7:7">
      <c r="G57852" s="14"/>
    </row>
    <row r="57853" spans="7:7">
      <c r="G57853" s="14"/>
    </row>
    <row r="57854" spans="7:7">
      <c r="G57854" s="14"/>
    </row>
    <row r="57855" spans="7:7">
      <c r="G57855" s="14"/>
    </row>
    <row r="57856" spans="7:7">
      <c r="G57856" s="14"/>
    </row>
    <row r="57857" spans="7:7">
      <c r="G57857" s="14"/>
    </row>
    <row r="57858" spans="7:7">
      <c r="G57858" s="14"/>
    </row>
    <row r="57859" spans="7:7">
      <c r="G57859" s="14"/>
    </row>
    <row r="57860" spans="7:7">
      <c r="G57860" s="14"/>
    </row>
    <row r="57861" spans="7:7">
      <c r="G57861" s="14"/>
    </row>
    <row r="57862" spans="7:7">
      <c r="G57862" s="14"/>
    </row>
    <row r="57863" spans="7:7">
      <c r="G57863" s="14"/>
    </row>
    <row r="57864" spans="7:7">
      <c r="G57864" s="14"/>
    </row>
    <row r="57865" spans="7:7">
      <c r="G57865" s="14"/>
    </row>
    <row r="57866" spans="7:7">
      <c r="G57866" s="14"/>
    </row>
    <row r="57867" spans="7:7">
      <c r="G57867" s="14"/>
    </row>
    <row r="57868" spans="7:7">
      <c r="G57868" s="14"/>
    </row>
    <row r="57869" spans="7:7">
      <c r="G57869" s="14"/>
    </row>
    <row r="57870" spans="7:7">
      <c r="G57870" s="14"/>
    </row>
    <row r="57871" spans="7:7">
      <c r="G57871" s="14"/>
    </row>
    <row r="57872" spans="7:7">
      <c r="G57872" s="14"/>
    </row>
    <row r="57873" spans="7:7">
      <c r="G57873" s="14"/>
    </row>
    <row r="57874" spans="7:7">
      <c r="G57874" s="14"/>
    </row>
    <row r="57875" spans="7:7">
      <c r="G57875" s="14"/>
    </row>
    <row r="57876" spans="7:7">
      <c r="G57876" s="14"/>
    </row>
    <row r="57877" spans="7:7">
      <c r="G57877" s="14"/>
    </row>
    <row r="57878" spans="7:7">
      <c r="G57878" s="14"/>
    </row>
    <row r="57879" spans="7:7">
      <c r="G57879" s="14"/>
    </row>
    <row r="57880" spans="7:7">
      <c r="G57880" s="14"/>
    </row>
    <row r="57881" spans="7:7">
      <c r="G57881" s="14"/>
    </row>
    <row r="57882" spans="7:7">
      <c r="G57882" s="14"/>
    </row>
    <row r="57883" spans="7:7">
      <c r="G57883" s="14"/>
    </row>
    <row r="57884" spans="7:7">
      <c r="G57884" s="14"/>
    </row>
    <row r="57885" spans="7:7">
      <c r="G57885" s="14"/>
    </row>
    <row r="57886" spans="7:7">
      <c r="G57886" s="14"/>
    </row>
    <row r="57887" spans="7:7">
      <c r="G57887" s="14"/>
    </row>
    <row r="57888" spans="7:7">
      <c r="G57888" s="14"/>
    </row>
    <row r="57889" spans="7:7">
      <c r="G57889" s="14"/>
    </row>
    <row r="57890" spans="7:7">
      <c r="G57890" s="14"/>
    </row>
    <row r="57891" spans="7:7">
      <c r="G57891" s="14"/>
    </row>
    <row r="57892" spans="7:7">
      <c r="G57892" s="14"/>
    </row>
    <row r="57893" spans="7:7">
      <c r="G57893" s="14"/>
    </row>
    <row r="57894" spans="7:7">
      <c r="G57894" s="14"/>
    </row>
    <row r="57895" spans="7:7">
      <c r="G57895" s="14"/>
    </row>
    <row r="57896" spans="7:7">
      <c r="G57896" s="14"/>
    </row>
    <row r="57897" spans="7:7">
      <c r="G57897" s="14"/>
    </row>
    <row r="57898" spans="7:7">
      <c r="G57898" s="14"/>
    </row>
    <row r="57899" spans="7:7">
      <c r="G57899" s="14"/>
    </row>
    <row r="57900" spans="7:7">
      <c r="G57900" s="14"/>
    </row>
    <row r="57901" spans="7:7">
      <c r="G57901" s="14"/>
    </row>
    <row r="57902" spans="7:7">
      <c r="G57902" s="14"/>
    </row>
    <row r="57903" spans="7:7">
      <c r="G57903" s="14"/>
    </row>
    <row r="57904" spans="7:7">
      <c r="G57904" s="14"/>
    </row>
    <row r="57905" spans="7:7">
      <c r="G57905" s="14"/>
    </row>
    <row r="57906" spans="7:7">
      <c r="G57906" s="14"/>
    </row>
    <row r="57907" spans="7:7">
      <c r="G57907" s="14"/>
    </row>
    <row r="57908" spans="7:7">
      <c r="G57908" s="14"/>
    </row>
    <row r="57909" spans="7:7">
      <c r="G57909" s="14"/>
    </row>
    <row r="57910" spans="7:7">
      <c r="G57910" s="14"/>
    </row>
    <row r="57911" spans="7:7">
      <c r="G57911" s="14"/>
    </row>
    <row r="57912" spans="7:7">
      <c r="G57912" s="14"/>
    </row>
    <row r="57913" spans="7:7">
      <c r="G57913" s="14"/>
    </row>
    <row r="57914" spans="7:7">
      <c r="G57914" s="14"/>
    </row>
    <row r="57915" spans="7:7">
      <c r="G57915" s="14"/>
    </row>
    <row r="57916" spans="7:7">
      <c r="G57916" s="14"/>
    </row>
    <row r="57917" spans="7:7">
      <c r="G57917" s="14"/>
    </row>
    <row r="57918" spans="7:7">
      <c r="G57918" s="14"/>
    </row>
    <row r="57919" spans="7:7">
      <c r="G57919" s="14"/>
    </row>
    <row r="57920" spans="7:7">
      <c r="G57920" s="14"/>
    </row>
    <row r="57921" spans="7:7">
      <c r="G57921" s="14"/>
    </row>
    <row r="57922" spans="7:7">
      <c r="G57922" s="14"/>
    </row>
    <row r="57923" spans="7:7">
      <c r="G57923" s="14"/>
    </row>
    <row r="57924" spans="7:7">
      <c r="G57924" s="14"/>
    </row>
    <row r="57925" spans="7:7">
      <c r="G57925" s="14"/>
    </row>
    <row r="57926" spans="7:7">
      <c r="G57926" s="14"/>
    </row>
    <row r="57927" spans="7:7">
      <c r="G57927" s="14"/>
    </row>
    <row r="57928" spans="7:7">
      <c r="G57928" s="14"/>
    </row>
    <row r="57929" spans="7:7">
      <c r="G57929" s="14"/>
    </row>
    <row r="57930" spans="7:7">
      <c r="G57930" s="14"/>
    </row>
    <row r="57931" spans="7:7">
      <c r="G57931" s="14"/>
    </row>
    <row r="57932" spans="7:7">
      <c r="G57932" s="14"/>
    </row>
    <row r="57933" spans="7:7">
      <c r="G57933" s="14"/>
    </row>
    <row r="57934" spans="7:7">
      <c r="G57934" s="14"/>
    </row>
    <row r="57935" spans="7:7">
      <c r="G57935" s="14"/>
    </row>
    <row r="57936" spans="7:7">
      <c r="G57936" s="14"/>
    </row>
    <row r="57937" spans="7:7">
      <c r="G57937" s="14"/>
    </row>
    <row r="57938" spans="7:7">
      <c r="G57938" s="14"/>
    </row>
    <row r="57939" spans="7:7">
      <c r="G57939" s="14"/>
    </row>
    <row r="57940" spans="7:7">
      <c r="G57940" s="14"/>
    </row>
    <row r="57941" spans="7:7">
      <c r="G57941" s="14"/>
    </row>
    <row r="57942" spans="7:7">
      <c r="G57942" s="14"/>
    </row>
    <row r="57943" spans="7:7">
      <c r="G57943" s="14"/>
    </row>
    <row r="57944" spans="7:7">
      <c r="G57944" s="14"/>
    </row>
    <row r="57945" spans="7:7">
      <c r="G57945" s="14"/>
    </row>
    <row r="57946" spans="7:7">
      <c r="G57946" s="14"/>
    </row>
    <row r="57947" spans="7:7">
      <c r="G57947" s="14"/>
    </row>
    <row r="57948" spans="7:7">
      <c r="G57948" s="14"/>
    </row>
    <row r="57949" spans="7:7">
      <c r="G57949" s="14"/>
    </row>
    <row r="57950" spans="7:7">
      <c r="G57950" s="14"/>
    </row>
    <row r="57951" spans="7:7">
      <c r="G57951" s="14"/>
    </row>
    <row r="57952" spans="7:7">
      <c r="G57952" s="14"/>
    </row>
    <row r="57953" spans="7:7">
      <c r="G57953" s="14"/>
    </row>
    <row r="57954" spans="7:7">
      <c r="G57954" s="14"/>
    </row>
    <row r="57955" spans="7:7">
      <c r="G57955" s="14"/>
    </row>
    <row r="57956" spans="7:7">
      <c r="G57956" s="14"/>
    </row>
    <row r="57957" spans="7:7">
      <c r="G57957" s="14"/>
    </row>
    <row r="57958" spans="7:7">
      <c r="G57958" s="14"/>
    </row>
    <row r="57959" spans="7:7">
      <c r="G57959" s="14"/>
    </row>
    <row r="57960" spans="7:7">
      <c r="G57960" s="14"/>
    </row>
    <row r="57961" spans="7:7">
      <c r="G57961" s="14"/>
    </row>
    <row r="57962" spans="7:7">
      <c r="G57962" s="14"/>
    </row>
    <row r="57963" spans="7:7">
      <c r="G57963" s="14"/>
    </row>
    <row r="57964" spans="7:7">
      <c r="G57964" s="14"/>
    </row>
    <row r="57965" spans="7:7">
      <c r="G57965" s="14"/>
    </row>
    <row r="57966" spans="7:7">
      <c r="G57966" s="14"/>
    </row>
    <row r="57967" spans="7:7">
      <c r="G57967" s="14"/>
    </row>
    <row r="57968" spans="7:7">
      <c r="G57968" s="14"/>
    </row>
    <row r="57969" spans="7:7">
      <c r="G57969" s="14"/>
    </row>
    <row r="57970" spans="7:7">
      <c r="G57970" s="14"/>
    </row>
    <row r="57971" spans="7:7">
      <c r="G57971" s="14"/>
    </row>
    <row r="57972" spans="7:7">
      <c r="G57972" s="14"/>
    </row>
    <row r="57973" spans="7:7">
      <c r="G57973" s="14"/>
    </row>
    <row r="57974" spans="7:7">
      <c r="G57974" s="14"/>
    </row>
    <row r="57975" spans="7:7">
      <c r="G57975" s="14"/>
    </row>
    <row r="57976" spans="7:7">
      <c r="G57976" s="14"/>
    </row>
    <row r="57977" spans="7:7">
      <c r="G57977" s="14"/>
    </row>
    <row r="57978" spans="7:7">
      <c r="G57978" s="14"/>
    </row>
    <row r="57979" spans="7:7">
      <c r="G57979" s="14"/>
    </row>
    <row r="57980" spans="7:7">
      <c r="G57980" s="14"/>
    </row>
    <row r="57981" spans="7:7">
      <c r="G57981" s="14"/>
    </row>
    <row r="57982" spans="7:7">
      <c r="G57982" s="14"/>
    </row>
    <row r="57983" spans="7:7">
      <c r="G57983" s="14"/>
    </row>
    <row r="57984" spans="7:7">
      <c r="G57984" s="14"/>
    </row>
    <row r="57985" spans="7:7">
      <c r="G57985" s="14"/>
    </row>
    <row r="57986" spans="7:7">
      <c r="G57986" s="14"/>
    </row>
    <row r="57987" spans="7:7">
      <c r="G57987" s="14"/>
    </row>
    <row r="57988" spans="7:7">
      <c r="G57988" s="14"/>
    </row>
    <row r="57989" spans="7:7">
      <c r="G57989" s="14"/>
    </row>
    <row r="57990" spans="7:7">
      <c r="G57990" s="14"/>
    </row>
    <row r="57991" spans="7:7">
      <c r="G57991" s="14"/>
    </row>
    <row r="57992" spans="7:7">
      <c r="G57992" s="14"/>
    </row>
    <row r="57993" spans="7:7">
      <c r="G57993" s="14"/>
    </row>
    <row r="57994" spans="7:7">
      <c r="G57994" s="14"/>
    </row>
    <row r="57995" spans="7:7">
      <c r="G57995" s="14"/>
    </row>
    <row r="57996" spans="7:7">
      <c r="G57996" s="14"/>
    </row>
    <row r="57997" spans="7:7">
      <c r="G57997" s="14"/>
    </row>
    <row r="57998" spans="7:7">
      <c r="G57998" s="14"/>
    </row>
    <row r="57999" spans="7:7">
      <c r="G57999" s="14"/>
    </row>
    <row r="58000" spans="7:7">
      <c r="G58000" s="14"/>
    </row>
    <row r="58001" spans="7:7">
      <c r="G58001" s="14"/>
    </row>
    <row r="58002" spans="7:7">
      <c r="G58002" s="14"/>
    </row>
    <row r="58003" spans="7:7">
      <c r="G58003" s="14"/>
    </row>
    <row r="58004" spans="7:7">
      <c r="G58004" s="14"/>
    </row>
    <row r="58005" spans="7:7">
      <c r="G58005" s="14"/>
    </row>
    <row r="58006" spans="7:7">
      <c r="G58006" s="14"/>
    </row>
    <row r="58007" spans="7:7">
      <c r="G58007" s="14"/>
    </row>
    <row r="58008" spans="7:7">
      <c r="G58008" s="14"/>
    </row>
    <row r="58009" spans="7:7">
      <c r="G58009" s="14"/>
    </row>
    <row r="58010" spans="7:7">
      <c r="G58010" s="14"/>
    </row>
    <row r="58011" spans="7:7">
      <c r="G58011" s="14"/>
    </row>
    <row r="58012" spans="7:7">
      <c r="G58012" s="14"/>
    </row>
    <row r="58013" spans="7:7">
      <c r="G58013" s="14"/>
    </row>
    <row r="58014" spans="7:7">
      <c r="G58014" s="14"/>
    </row>
    <row r="58015" spans="7:7">
      <c r="G58015" s="14"/>
    </row>
    <row r="58016" spans="7:7">
      <c r="G58016" s="14"/>
    </row>
    <row r="58017" spans="7:7">
      <c r="G58017" s="14"/>
    </row>
    <row r="58018" spans="7:7">
      <c r="G58018" s="14"/>
    </row>
    <row r="58019" spans="7:7">
      <c r="G58019" s="14"/>
    </row>
    <row r="58020" spans="7:7">
      <c r="G58020" s="14"/>
    </row>
    <row r="58021" spans="7:7">
      <c r="G58021" s="14"/>
    </row>
    <row r="58022" spans="7:7">
      <c r="G58022" s="14"/>
    </row>
    <row r="58023" spans="7:7">
      <c r="G58023" s="14"/>
    </row>
    <row r="58024" spans="7:7">
      <c r="G58024" s="14"/>
    </row>
    <row r="58025" spans="7:7">
      <c r="G58025" s="14"/>
    </row>
    <row r="58026" spans="7:7">
      <c r="G58026" s="14"/>
    </row>
    <row r="58027" spans="7:7">
      <c r="G58027" s="14"/>
    </row>
    <row r="58028" spans="7:7">
      <c r="G58028" s="14"/>
    </row>
    <row r="58029" spans="7:7">
      <c r="G58029" s="14"/>
    </row>
    <row r="58030" spans="7:7">
      <c r="G58030" s="14"/>
    </row>
    <row r="58031" spans="7:7">
      <c r="G58031" s="14"/>
    </row>
    <row r="58032" spans="7:7">
      <c r="G58032" s="14"/>
    </row>
    <row r="58033" spans="7:7">
      <c r="G58033" s="14"/>
    </row>
    <row r="58034" spans="7:7">
      <c r="G58034" s="14"/>
    </row>
    <row r="58035" spans="7:7">
      <c r="G58035" s="14"/>
    </row>
    <row r="58036" spans="7:7">
      <c r="G58036" s="14"/>
    </row>
    <row r="58037" spans="7:7">
      <c r="G58037" s="14"/>
    </row>
    <row r="58038" spans="7:7">
      <c r="G58038" s="14"/>
    </row>
    <row r="58039" spans="7:7">
      <c r="G58039" s="14"/>
    </row>
    <row r="58040" spans="7:7">
      <c r="G58040" s="14"/>
    </row>
    <row r="58041" spans="7:7">
      <c r="G58041" s="14"/>
    </row>
    <row r="58042" spans="7:7">
      <c r="G58042" s="14"/>
    </row>
    <row r="58043" spans="7:7">
      <c r="G58043" s="14"/>
    </row>
    <row r="58044" spans="7:7">
      <c r="G58044" s="14"/>
    </row>
    <row r="58045" spans="7:7">
      <c r="G58045" s="14"/>
    </row>
    <row r="58046" spans="7:7">
      <c r="G58046" s="14"/>
    </row>
    <row r="58047" spans="7:7">
      <c r="G58047" s="14"/>
    </row>
    <row r="58048" spans="7:7">
      <c r="G58048" s="14"/>
    </row>
    <row r="58049" spans="7:7">
      <c r="G58049" s="14"/>
    </row>
    <row r="58050" spans="7:7">
      <c r="G58050" s="14"/>
    </row>
    <row r="58051" spans="7:7">
      <c r="G58051" s="14"/>
    </row>
    <row r="58052" spans="7:7">
      <c r="G58052" s="14"/>
    </row>
    <row r="58053" spans="7:7">
      <c r="G58053" s="14"/>
    </row>
    <row r="58054" spans="7:7">
      <c r="G58054" s="14"/>
    </row>
    <row r="58055" spans="7:7">
      <c r="G58055" s="14"/>
    </row>
    <row r="58056" spans="7:7">
      <c r="G58056" s="14"/>
    </row>
    <row r="58057" spans="7:7">
      <c r="G58057" s="14"/>
    </row>
    <row r="58058" spans="7:7">
      <c r="G58058" s="14"/>
    </row>
    <row r="58059" spans="7:7">
      <c r="G58059" s="14"/>
    </row>
    <row r="58060" spans="7:7">
      <c r="G58060" s="14"/>
    </row>
    <row r="58061" spans="7:7">
      <c r="G58061" s="14"/>
    </row>
    <row r="58062" spans="7:7">
      <c r="G58062" s="14"/>
    </row>
    <row r="58063" spans="7:7">
      <c r="G58063" s="14"/>
    </row>
    <row r="58064" spans="7:7">
      <c r="G58064" s="14"/>
    </row>
    <row r="58065" spans="7:7">
      <c r="G58065" s="14"/>
    </row>
    <row r="58066" spans="7:7">
      <c r="G58066" s="14"/>
    </row>
    <row r="58067" spans="7:7">
      <c r="G58067" s="14"/>
    </row>
    <row r="58068" spans="7:7">
      <c r="G58068" s="14"/>
    </row>
    <row r="58069" spans="7:7">
      <c r="G58069" s="14"/>
    </row>
    <row r="58070" spans="7:7">
      <c r="G58070" s="14"/>
    </row>
    <row r="58071" spans="7:7">
      <c r="G58071" s="14"/>
    </row>
    <row r="58072" spans="7:7">
      <c r="G58072" s="14"/>
    </row>
    <row r="58073" spans="7:7">
      <c r="G58073" s="14"/>
    </row>
    <row r="58074" spans="7:7">
      <c r="G58074" s="14"/>
    </row>
    <row r="58075" spans="7:7">
      <c r="G58075" s="14"/>
    </row>
    <row r="58076" spans="7:7">
      <c r="G58076" s="14"/>
    </row>
    <row r="58077" spans="7:7">
      <c r="G58077" s="14"/>
    </row>
    <row r="58078" spans="7:7">
      <c r="G58078" s="14"/>
    </row>
    <row r="58079" spans="7:7">
      <c r="G58079" s="14"/>
    </row>
    <row r="58080" spans="7:7">
      <c r="G58080" s="14"/>
    </row>
    <row r="58081" spans="7:7">
      <c r="G58081" s="14"/>
    </row>
    <row r="58082" spans="7:7">
      <c r="G58082" s="14"/>
    </row>
    <row r="58083" spans="7:7">
      <c r="G58083" s="14"/>
    </row>
    <row r="58084" spans="7:7">
      <c r="G58084" s="14"/>
    </row>
    <row r="58085" spans="7:7">
      <c r="G58085" s="14"/>
    </row>
    <row r="58086" spans="7:7">
      <c r="G58086" s="14"/>
    </row>
    <row r="58087" spans="7:7">
      <c r="G58087" s="14"/>
    </row>
    <row r="58088" spans="7:7">
      <c r="G58088" s="14"/>
    </row>
    <row r="58089" spans="7:7">
      <c r="G58089" s="14"/>
    </row>
    <row r="58090" spans="7:7">
      <c r="G58090" s="14"/>
    </row>
    <row r="58091" spans="7:7">
      <c r="G58091" s="14"/>
    </row>
    <row r="58092" spans="7:7">
      <c r="G58092" s="14"/>
    </row>
    <row r="58093" spans="7:7">
      <c r="G58093" s="14"/>
    </row>
    <row r="58094" spans="7:7">
      <c r="G58094" s="14"/>
    </row>
    <row r="58095" spans="7:7">
      <c r="G58095" s="14"/>
    </row>
    <row r="58096" spans="7:7">
      <c r="G58096" s="14"/>
    </row>
    <row r="58097" spans="7:7">
      <c r="G58097" s="14"/>
    </row>
    <row r="58098" spans="7:7">
      <c r="G58098" s="14"/>
    </row>
    <row r="58099" spans="7:7">
      <c r="G58099" s="14"/>
    </row>
    <row r="58100" spans="7:7">
      <c r="G58100" s="14"/>
    </row>
    <row r="58101" spans="7:7">
      <c r="G58101" s="14"/>
    </row>
    <row r="58102" spans="7:7">
      <c r="G58102" s="14"/>
    </row>
    <row r="58103" spans="7:7">
      <c r="G58103" s="14"/>
    </row>
    <row r="58104" spans="7:7">
      <c r="G58104" s="14"/>
    </row>
    <row r="58105" spans="7:7">
      <c r="G58105" s="14"/>
    </row>
    <row r="58106" spans="7:7">
      <c r="G58106" s="14"/>
    </row>
    <row r="58107" spans="7:7">
      <c r="G58107" s="14"/>
    </row>
    <row r="58108" spans="7:7">
      <c r="G58108" s="14"/>
    </row>
    <row r="58109" spans="7:7">
      <c r="G58109" s="14"/>
    </row>
    <row r="58110" spans="7:7">
      <c r="G58110" s="14"/>
    </row>
    <row r="58111" spans="7:7">
      <c r="G58111" s="14"/>
    </row>
    <row r="58112" spans="7:7">
      <c r="G58112" s="14"/>
    </row>
    <row r="58113" spans="7:7">
      <c r="G58113" s="14"/>
    </row>
    <row r="58114" spans="7:7">
      <c r="G58114" s="14"/>
    </row>
    <row r="58115" spans="7:7">
      <c r="G58115" s="14"/>
    </row>
    <row r="58116" spans="7:7">
      <c r="G58116" s="14"/>
    </row>
    <row r="58117" spans="7:7">
      <c r="G58117" s="14"/>
    </row>
    <row r="58118" spans="7:7">
      <c r="G58118" s="14"/>
    </row>
    <row r="58119" spans="7:7">
      <c r="G58119" s="14"/>
    </row>
    <row r="58120" spans="7:7">
      <c r="G58120" s="14"/>
    </row>
    <row r="58121" spans="7:7">
      <c r="G58121" s="14"/>
    </row>
    <row r="58122" spans="7:7">
      <c r="G58122" s="14"/>
    </row>
    <row r="58123" spans="7:7">
      <c r="G58123" s="14"/>
    </row>
    <row r="58124" spans="7:7">
      <c r="G58124" s="14"/>
    </row>
    <row r="58125" spans="7:7">
      <c r="G58125" s="14"/>
    </row>
    <row r="58126" spans="7:7">
      <c r="G58126" s="14"/>
    </row>
    <row r="58127" spans="7:7">
      <c r="G58127" s="14"/>
    </row>
    <row r="58128" spans="7:7">
      <c r="G58128" s="14"/>
    </row>
    <row r="58129" spans="7:7">
      <c r="G58129" s="14"/>
    </row>
    <row r="58130" spans="7:7">
      <c r="G58130" s="14"/>
    </row>
    <row r="58131" spans="7:7">
      <c r="G58131" s="14"/>
    </row>
    <row r="58132" spans="7:7">
      <c r="G58132" s="14"/>
    </row>
    <row r="58133" spans="7:7">
      <c r="G58133" s="14"/>
    </row>
    <row r="58134" spans="7:7">
      <c r="G58134" s="14"/>
    </row>
    <row r="58135" spans="7:7">
      <c r="G58135" s="14"/>
    </row>
    <row r="58136" spans="7:7">
      <c r="G58136" s="14"/>
    </row>
    <row r="58137" spans="7:7">
      <c r="G58137" s="14"/>
    </row>
    <row r="58138" spans="7:7">
      <c r="G58138" s="14"/>
    </row>
    <row r="58139" spans="7:7">
      <c r="G58139" s="14"/>
    </row>
    <row r="58140" spans="7:7">
      <c r="G58140" s="14"/>
    </row>
    <row r="58141" spans="7:7">
      <c r="G58141" s="14"/>
    </row>
    <row r="58142" spans="7:7">
      <c r="G58142" s="14"/>
    </row>
    <row r="58143" spans="7:7">
      <c r="G58143" s="14"/>
    </row>
    <row r="58144" spans="7:7">
      <c r="G58144" s="14"/>
    </row>
    <row r="58145" spans="7:7">
      <c r="G58145" s="14"/>
    </row>
    <row r="58146" spans="7:7">
      <c r="G58146" s="14"/>
    </row>
    <row r="58147" spans="7:7">
      <c r="G58147" s="14"/>
    </row>
    <row r="58148" spans="7:7">
      <c r="G58148" s="14"/>
    </row>
    <row r="58149" spans="7:7">
      <c r="G58149" s="14"/>
    </row>
    <row r="58150" spans="7:7">
      <c r="G58150" s="14"/>
    </row>
    <row r="58151" spans="7:7">
      <c r="G58151" s="14"/>
    </row>
    <row r="58152" spans="7:7">
      <c r="G58152" s="14"/>
    </row>
    <row r="58153" spans="7:7">
      <c r="G58153" s="14"/>
    </row>
    <row r="58154" spans="7:7">
      <c r="G58154" s="14"/>
    </row>
    <row r="58155" spans="7:7">
      <c r="G58155" s="14"/>
    </row>
    <row r="58156" spans="7:7">
      <c r="G58156" s="14"/>
    </row>
    <row r="58157" spans="7:7">
      <c r="G58157" s="14"/>
    </row>
    <row r="58158" spans="7:7">
      <c r="G58158" s="14"/>
    </row>
    <row r="58159" spans="7:7">
      <c r="G58159" s="14"/>
    </row>
    <row r="58160" spans="7:7">
      <c r="G58160" s="14"/>
    </row>
    <row r="58161" spans="7:7">
      <c r="G58161" s="14"/>
    </row>
    <row r="58162" spans="7:7">
      <c r="G58162" s="14"/>
    </row>
    <row r="58163" spans="7:7">
      <c r="G58163" s="14"/>
    </row>
    <row r="58164" spans="7:7">
      <c r="G58164" s="14"/>
    </row>
    <row r="58165" spans="7:7">
      <c r="G58165" s="14"/>
    </row>
    <row r="58166" spans="7:7">
      <c r="G58166" s="14"/>
    </row>
    <row r="58167" spans="7:7">
      <c r="G58167" s="14"/>
    </row>
    <row r="58168" spans="7:7">
      <c r="G58168" s="14"/>
    </row>
    <row r="58169" spans="7:7">
      <c r="G58169" s="14"/>
    </row>
    <row r="58170" spans="7:7">
      <c r="G58170" s="14"/>
    </row>
    <row r="58171" spans="7:7">
      <c r="G58171" s="14"/>
    </row>
    <row r="58172" spans="7:7">
      <c r="G58172" s="14"/>
    </row>
    <row r="58173" spans="7:7">
      <c r="G58173" s="14"/>
    </row>
    <row r="58174" spans="7:7">
      <c r="G58174" s="14"/>
    </row>
    <row r="58175" spans="7:7">
      <c r="G58175" s="14"/>
    </row>
    <row r="58176" spans="7:7">
      <c r="G58176" s="14"/>
    </row>
    <row r="58177" spans="7:7">
      <c r="G58177" s="14"/>
    </row>
    <row r="58178" spans="7:7">
      <c r="G58178" s="14"/>
    </row>
    <row r="58179" spans="7:7">
      <c r="G58179" s="14"/>
    </row>
    <row r="58180" spans="7:7">
      <c r="G58180" s="14"/>
    </row>
    <row r="58181" spans="7:7">
      <c r="G58181" s="14"/>
    </row>
    <row r="58182" spans="7:7">
      <c r="G58182" s="14"/>
    </row>
    <row r="58183" spans="7:7">
      <c r="G58183" s="14"/>
    </row>
    <row r="58184" spans="7:7">
      <c r="G58184" s="14"/>
    </row>
    <row r="58185" spans="7:7">
      <c r="G58185" s="14"/>
    </row>
    <row r="58186" spans="7:7">
      <c r="G58186" s="14"/>
    </row>
    <row r="58187" spans="7:7">
      <c r="G58187" s="14"/>
    </row>
    <row r="58188" spans="7:7">
      <c r="G58188" s="14"/>
    </row>
    <row r="58189" spans="7:7">
      <c r="G58189" s="14"/>
    </row>
    <row r="58190" spans="7:7">
      <c r="G58190" s="14"/>
    </row>
    <row r="58191" spans="7:7">
      <c r="G58191" s="14"/>
    </row>
    <row r="58192" spans="7:7">
      <c r="G58192" s="14"/>
    </row>
    <row r="58193" spans="7:7">
      <c r="G58193" s="14"/>
    </row>
    <row r="58194" spans="7:7">
      <c r="G58194" s="14"/>
    </row>
    <row r="58195" spans="7:7">
      <c r="G58195" s="14"/>
    </row>
    <row r="58196" spans="7:7">
      <c r="G58196" s="14"/>
    </row>
    <row r="58197" spans="7:7">
      <c r="G58197" s="14"/>
    </row>
    <row r="58198" spans="7:7">
      <c r="G58198" s="14"/>
    </row>
    <row r="58199" spans="7:7">
      <c r="G58199" s="14"/>
    </row>
    <row r="58200" spans="7:7">
      <c r="G58200" s="14"/>
    </row>
    <row r="58201" spans="7:7">
      <c r="G58201" s="14"/>
    </row>
    <row r="58202" spans="7:7">
      <c r="G58202" s="14"/>
    </row>
    <row r="58203" spans="7:7">
      <c r="G58203" s="14"/>
    </row>
    <row r="58204" spans="7:7">
      <c r="G58204" s="14"/>
    </row>
    <row r="58205" spans="7:7">
      <c r="G58205" s="14"/>
    </row>
    <row r="58206" spans="7:7">
      <c r="G58206" s="14"/>
    </row>
    <row r="58207" spans="7:7">
      <c r="G58207" s="14"/>
    </row>
    <row r="58208" spans="7:7">
      <c r="G58208" s="14"/>
    </row>
    <row r="58209" spans="7:7">
      <c r="G58209" s="14"/>
    </row>
    <row r="58210" spans="7:7">
      <c r="G58210" s="14"/>
    </row>
    <row r="58211" spans="7:7">
      <c r="G58211" s="14"/>
    </row>
    <row r="58212" spans="7:7">
      <c r="G58212" s="14"/>
    </row>
    <row r="58213" spans="7:7">
      <c r="G58213" s="14"/>
    </row>
    <row r="58214" spans="7:7">
      <c r="G58214" s="14"/>
    </row>
    <row r="58215" spans="7:7">
      <c r="G58215" s="14"/>
    </row>
    <row r="58216" spans="7:7">
      <c r="G58216" s="14"/>
    </row>
    <row r="58217" spans="7:7">
      <c r="G58217" s="14"/>
    </row>
    <row r="58218" spans="7:7">
      <c r="G58218" s="14"/>
    </row>
    <row r="58219" spans="7:7">
      <c r="G58219" s="14"/>
    </row>
    <row r="58220" spans="7:7">
      <c r="G58220" s="14"/>
    </row>
    <row r="58221" spans="7:7">
      <c r="G58221" s="14"/>
    </row>
    <row r="58222" spans="7:7">
      <c r="G58222" s="14"/>
    </row>
    <row r="58223" spans="7:7">
      <c r="G58223" s="14"/>
    </row>
    <row r="58224" spans="7:7">
      <c r="G58224" s="14"/>
    </row>
    <row r="58225" spans="7:7">
      <c r="G58225" s="14"/>
    </row>
    <row r="58226" spans="7:7">
      <c r="G58226" s="14"/>
    </row>
    <row r="58227" spans="7:7">
      <c r="G58227" s="14"/>
    </row>
    <row r="58228" spans="7:7">
      <c r="G58228" s="14"/>
    </row>
    <row r="58229" spans="7:7">
      <c r="G58229" s="14"/>
    </row>
    <row r="58230" spans="7:7">
      <c r="G58230" s="14"/>
    </row>
    <row r="58231" spans="7:7">
      <c r="G58231" s="14"/>
    </row>
    <row r="58232" spans="7:7">
      <c r="G58232" s="14"/>
    </row>
    <row r="58233" spans="7:7">
      <c r="G58233" s="14"/>
    </row>
    <row r="58234" spans="7:7">
      <c r="G58234" s="14"/>
    </row>
    <row r="58235" spans="7:7">
      <c r="G58235" s="14"/>
    </row>
    <row r="58236" spans="7:7">
      <c r="G58236" s="14"/>
    </row>
    <row r="58237" spans="7:7">
      <c r="G58237" s="14"/>
    </row>
    <row r="58238" spans="7:7">
      <c r="G58238" s="14"/>
    </row>
    <row r="58239" spans="7:7">
      <c r="G58239" s="14"/>
    </row>
    <row r="58240" spans="7:7">
      <c r="G58240" s="14"/>
    </row>
    <row r="58241" spans="7:7">
      <c r="G58241" s="14"/>
    </row>
    <row r="58242" spans="7:7">
      <c r="G58242" s="14"/>
    </row>
    <row r="58243" spans="7:7">
      <c r="G58243" s="14"/>
    </row>
    <row r="58244" spans="7:7">
      <c r="G58244" s="14"/>
    </row>
    <row r="58245" spans="7:7">
      <c r="G58245" s="14"/>
    </row>
    <row r="58246" spans="7:7">
      <c r="G58246" s="14"/>
    </row>
    <row r="58247" spans="7:7">
      <c r="G58247" s="14"/>
    </row>
    <row r="58248" spans="7:7">
      <c r="G58248" s="14"/>
    </row>
    <row r="58249" spans="7:7">
      <c r="G58249" s="14"/>
    </row>
    <row r="58250" spans="7:7">
      <c r="G58250" s="14"/>
    </row>
    <row r="58251" spans="7:7">
      <c r="G58251" s="14"/>
    </row>
    <row r="58252" spans="7:7">
      <c r="G58252" s="14"/>
    </row>
    <row r="58253" spans="7:7">
      <c r="G58253" s="14"/>
    </row>
    <row r="58254" spans="7:7">
      <c r="G58254" s="14"/>
    </row>
    <row r="58255" spans="7:7">
      <c r="G58255" s="14"/>
    </row>
    <row r="58256" spans="7:7">
      <c r="G58256" s="14"/>
    </row>
    <row r="58257" spans="7:7">
      <c r="G58257" s="14"/>
    </row>
    <row r="58258" spans="7:7">
      <c r="G58258" s="14"/>
    </row>
    <row r="58259" spans="7:7">
      <c r="G58259" s="14"/>
    </row>
    <row r="58260" spans="7:7">
      <c r="G58260" s="14"/>
    </row>
    <row r="58261" spans="7:7">
      <c r="G58261" s="14"/>
    </row>
    <row r="58262" spans="7:7">
      <c r="G58262" s="14"/>
    </row>
    <row r="58263" spans="7:7">
      <c r="G58263" s="14"/>
    </row>
    <row r="58264" spans="7:7">
      <c r="G58264" s="14"/>
    </row>
    <row r="58265" spans="7:7">
      <c r="G58265" s="14"/>
    </row>
    <row r="58266" spans="7:7">
      <c r="G58266" s="14"/>
    </row>
    <row r="58267" spans="7:7">
      <c r="G58267" s="14"/>
    </row>
    <row r="58268" spans="7:7">
      <c r="G58268" s="14"/>
    </row>
    <row r="58269" spans="7:7">
      <c r="G58269" s="14"/>
    </row>
    <row r="58270" spans="7:7">
      <c r="G58270" s="14"/>
    </row>
    <row r="58271" spans="7:7">
      <c r="G58271" s="14"/>
    </row>
    <row r="58272" spans="7:7">
      <c r="G58272" s="14"/>
    </row>
    <row r="58273" spans="7:7">
      <c r="G58273" s="14"/>
    </row>
    <row r="58274" spans="7:7">
      <c r="G58274" s="14"/>
    </row>
    <row r="58275" spans="7:7">
      <c r="G58275" s="14"/>
    </row>
    <row r="58276" spans="7:7">
      <c r="G58276" s="14"/>
    </row>
    <row r="58277" spans="7:7">
      <c r="G58277" s="14"/>
    </row>
    <row r="58278" spans="7:7">
      <c r="G58278" s="14"/>
    </row>
    <row r="58279" spans="7:7">
      <c r="G58279" s="14"/>
    </row>
    <row r="58280" spans="7:7">
      <c r="G58280" s="14"/>
    </row>
    <row r="58281" spans="7:7">
      <c r="G58281" s="14"/>
    </row>
    <row r="58282" spans="7:7">
      <c r="G58282" s="14"/>
    </row>
    <row r="58283" spans="7:7">
      <c r="G58283" s="14"/>
    </row>
    <row r="58284" spans="7:7">
      <c r="G58284" s="14"/>
    </row>
    <row r="58285" spans="7:7">
      <c r="G58285" s="14"/>
    </row>
    <row r="58286" spans="7:7">
      <c r="G58286" s="14"/>
    </row>
    <row r="58287" spans="7:7">
      <c r="G58287" s="14"/>
    </row>
    <row r="58288" spans="7:7">
      <c r="G58288" s="14"/>
    </row>
    <row r="58289" spans="7:7">
      <c r="G58289" s="14"/>
    </row>
    <row r="58290" spans="7:7">
      <c r="G58290" s="14"/>
    </row>
    <row r="58291" spans="7:7">
      <c r="G58291" s="14"/>
    </row>
    <row r="58292" spans="7:7">
      <c r="G58292" s="14"/>
    </row>
    <row r="58293" spans="7:7">
      <c r="G58293" s="14"/>
    </row>
    <row r="58294" spans="7:7">
      <c r="G58294" s="14"/>
    </row>
    <row r="58295" spans="7:7">
      <c r="G58295" s="14"/>
    </row>
    <row r="58296" spans="7:7">
      <c r="G58296" s="14"/>
    </row>
    <row r="58297" spans="7:7">
      <c r="G58297" s="14"/>
    </row>
    <row r="58298" spans="7:7">
      <c r="G58298" s="14"/>
    </row>
    <row r="58299" spans="7:7">
      <c r="G58299" s="14"/>
    </row>
    <row r="58300" spans="7:7">
      <c r="G58300" s="14"/>
    </row>
    <row r="58301" spans="7:7">
      <c r="G58301" s="14"/>
    </row>
    <row r="58302" spans="7:7">
      <c r="G58302" s="14"/>
    </row>
    <row r="58303" spans="7:7">
      <c r="G58303" s="14"/>
    </row>
    <row r="58304" spans="7:7">
      <c r="G58304" s="14"/>
    </row>
    <row r="58305" spans="7:7">
      <c r="G58305" s="14"/>
    </row>
    <row r="58306" spans="7:7">
      <c r="G58306" s="14"/>
    </row>
    <row r="58307" spans="7:7">
      <c r="G58307" s="14"/>
    </row>
    <row r="58308" spans="7:7">
      <c r="G58308" s="14"/>
    </row>
    <row r="58309" spans="7:7">
      <c r="G58309" s="14"/>
    </row>
    <row r="58310" spans="7:7">
      <c r="G58310" s="14"/>
    </row>
    <row r="58311" spans="7:7">
      <c r="G58311" s="14"/>
    </row>
    <row r="58312" spans="7:7">
      <c r="G58312" s="14"/>
    </row>
    <row r="58313" spans="7:7">
      <c r="G58313" s="14"/>
    </row>
    <row r="58314" spans="7:7">
      <c r="G58314" s="14"/>
    </row>
    <row r="58315" spans="7:7">
      <c r="G58315" s="14"/>
    </row>
    <row r="58316" spans="7:7">
      <c r="G58316" s="14"/>
    </row>
    <row r="58317" spans="7:7">
      <c r="G58317" s="14"/>
    </row>
    <row r="58318" spans="7:7">
      <c r="G58318" s="14"/>
    </row>
    <row r="58319" spans="7:7">
      <c r="G58319" s="14"/>
    </row>
    <row r="58320" spans="7:7">
      <c r="G58320" s="14"/>
    </row>
    <row r="58321" spans="7:7">
      <c r="G58321" s="14"/>
    </row>
    <row r="58322" spans="7:7">
      <c r="G58322" s="14"/>
    </row>
    <row r="58323" spans="7:7">
      <c r="G58323" s="14"/>
    </row>
    <row r="58324" spans="7:7">
      <c r="G58324" s="14"/>
    </row>
    <row r="58325" spans="7:7">
      <c r="G58325" s="14"/>
    </row>
    <row r="58326" spans="7:7">
      <c r="G58326" s="14"/>
    </row>
    <row r="58327" spans="7:7">
      <c r="G58327" s="14"/>
    </row>
    <row r="58328" spans="7:7">
      <c r="G58328" s="14"/>
    </row>
    <row r="58329" spans="7:7">
      <c r="G58329" s="14"/>
    </row>
    <row r="58330" spans="7:7">
      <c r="G58330" s="14"/>
    </row>
    <row r="58331" spans="7:7">
      <c r="G58331" s="14"/>
    </row>
    <row r="58332" spans="7:7">
      <c r="G58332" s="14"/>
    </row>
    <row r="58333" spans="7:7">
      <c r="G58333" s="14"/>
    </row>
    <row r="58334" spans="7:7">
      <c r="G58334" s="14"/>
    </row>
    <row r="58335" spans="7:7">
      <c r="G58335" s="14"/>
    </row>
    <row r="58336" spans="7:7">
      <c r="G58336" s="14"/>
    </row>
    <row r="58337" spans="7:7">
      <c r="G58337" s="14"/>
    </row>
    <row r="58338" spans="7:7">
      <c r="G58338" s="14"/>
    </row>
    <row r="58339" spans="7:7">
      <c r="G58339" s="14"/>
    </row>
    <row r="58340" spans="7:7">
      <c r="G58340" s="14"/>
    </row>
    <row r="58341" spans="7:7">
      <c r="G58341" s="14"/>
    </row>
    <row r="58342" spans="7:7">
      <c r="G58342" s="14"/>
    </row>
    <row r="58343" spans="7:7">
      <c r="G58343" s="14"/>
    </row>
    <row r="58344" spans="7:7">
      <c r="G58344" s="14"/>
    </row>
    <row r="58345" spans="7:7">
      <c r="G58345" s="14"/>
    </row>
    <row r="58346" spans="7:7">
      <c r="G58346" s="14"/>
    </row>
    <row r="58347" spans="7:7">
      <c r="G58347" s="14"/>
    </row>
    <row r="58348" spans="7:7">
      <c r="G58348" s="14"/>
    </row>
    <row r="58349" spans="7:7">
      <c r="G58349" s="14"/>
    </row>
    <row r="58350" spans="7:7">
      <c r="G58350" s="14"/>
    </row>
    <row r="58351" spans="7:7">
      <c r="G58351" s="14"/>
    </row>
    <row r="58352" spans="7:7">
      <c r="G58352" s="14"/>
    </row>
    <row r="58353" spans="7:7">
      <c r="G58353" s="14"/>
    </row>
    <row r="58354" spans="7:7">
      <c r="G58354" s="14"/>
    </row>
    <row r="58355" spans="7:7">
      <c r="G58355" s="14"/>
    </row>
    <row r="58356" spans="7:7">
      <c r="G58356" s="14"/>
    </row>
    <row r="58357" spans="7:7">
      <c r="G58357" s="14"/>
    </row>
    <row r="58358" spans="7:7">
      <c r="G58358" s="14"/>
    </row>
    <row r="58359" spans="7:7">
      <c r="G58359" s="14"/>
    </row>
    <row r="58360" spans="7:7">
      <c r="G58360" s="14"/>
    </row>
    <row r="58361" spans="7:7">
      <c r="G58361" s="14"/>
    </row>
    <row r="58362" spans="7:7">
      <c r="G58362" s="14"/>
    </row>
    <row r="58363" spans="7:7">
      <c r="G58363" s="14"/>
    </row>
    <row r="58364" spans="7:7">
      <c r="G58364" s="14"/>
    </row>
    <row r="58365" spans="7:7">
      <c r="G58365" s="14"/>
    </row>
    <row r="58366" spans="7:7">
      <c r="G58366" s="14"/>
    </row>
    <row r="58367" spans="7:7">
      <c r="G58367" s="14"/>
    </row>
    <row r="58368" spans="7:7">
      <c r="G58368" s="14"/>
    </row>
    <row r="58369" spans="7:7">
      <c r="G58369" s="14"/>
    </row>
    <row r="58370" spans="7:7">
      <c r="G58370" s="14"/>
    </row>
    <row r="58371" spans="7:7">
      <c r="G58371" s="14"/>
    </row>
    <row r="58372" spans="7:7">
      <c r="G58372" s="14"/>
    </row>
    <row r="58373" spans="7:7">
      <c r="G58373" s="14"/>
    </row>
    <row r="58374" spans="7:7">
      <c r="G58374" s="14"/>
    </row>
    <row r="58375" spans="7:7">
      <c r="G58375" s="14"/>
    </row>
    <row r="58376" spans="7:7">
      <c r="G58376" s="14"/>
    </row>
    <row r="58377" spans="7:7">
      <c r="G58377" s="14"/>
    </row>
    <row r="58378" spans="7:7">
      <c r="G58378" s="14"/>
    </row>
    <row r="58379" spans="7:7">
      <c r="G58379" s="14"/>
    </row>
    <row r="58380" spans="7:7">
      <c r="G58380" s="14"/>
    </row>
    <row r="58381" spans="7:7">
      <c r="G58381" s="14"/>
    </row>
    <row r="58382" spans="7:7">
      <c r="G58382" s="14"/>
    </row>
    <row r="58383" spans="7:7">
      <c r="G58383" s="14"/>
    </row>
    <row r="58384" spans="7:7">
      <c r="G58384" s="14"/>
    </row>
    <row r="58385" spans="7:7">
      <c r="G58385" s="14"/>
    </row>
    <row r="58386" spans="7:7">
      <c r="G58386" s="14"/>
    </row>
    <row r="58387" spans="7:7">
      <c r="G58387" s="14"/>
    </row>
    <row r="58388" spans="7:7">
      <c r="G58388" s="14"/>
    </row>
    <row r="58389" spans="7:7">
      <c r="G58389" s="14"/>
    </row>
    <row r="58390" spans="7:7">
      <c r="G58390" s="14"/>
    </row>
    <row r="58391" spans="7:7">
      <c r="G58391" s="14"/>
    </row>
    <row r="58392" spans="7:7">
      <c r="G58392" s="14"/>
    </row>
    <row r="58393" spans="7:7">
      <c r="G58393" s="14"/>
    </row>
    <row r="58394" spans="7:7">
      <c r="G58394" s="14"/>
    </row>
    <row r="58395" spans="7:7">
      <c r="G58395" s="14"/>
    </row>
    <row r="58396" spans="7:7">
      <c r="G58396" s="14"/>
    </row>
    <row r="58397" spans="7:7">
      <c r="G58397" s="14"/>
    </row>
    <row r="58398" spans="7:7">
      <c r="G58398" s="14"/>
    </row>
    <row r="58399" spans="7:7">
      <c r="G58399" s="14"/>
    </row>
    <row r="58400" spans="7:7">
      <c r="G58400" s="14"/>
    </row>
    <row r="58401" spans="7:7">
      <c r="G58401" s="14"/>
    </row>
    <row r="58402" spans="7:7">
      <c r="G58402" s="14"/>
    </row>
    <row r="58403" spans="7:7">
      <c r="G58403" s="14"/>
    </row>
    <row r="58404" spans="7:7">
      <c r="G58404" s="14"/>
    </row>
    <row r="58405" spans="7:7">
      <c r="G58405" s="14"/>
    </row>
    <row r="58406" spans="7:7">
      <c r="G58406" s="14"/>
    </row>
    <row r="58407" spans="7:7">
      <c r="G58407" s="14"/>
    </row>
    <row r="58408" spans="7:7">
      <c r="G58408" s="14"/>
    </row>
    <row r="58409" spans="7:7">
      <c r="G58409" s="14"/>
    </row>
    <row r="58410" spans="7:7">
      <c r="G58410" s="14"/>
    </row>
    <row r="58411" spans="7:7">
      <c r="G58411" s="14"/>
    </row>
    <row r="58412" spans="7:7">
      <c r="G58412" s="14"/>
    </row>
    <row r="58413" spans="7:7">
      <c r="G58413" s="14"/>
    </row>
    <row r="58414" spans="7:7">
      <c r="G58414" s="14"/>
    </row>
    <row r="58415" spans="7:7">
      <c r="G58415" s="14"/>
    </row>
    <row r="58416" spans="7:7">
      <c r="G58416" s="14"/>
    </row>
    <row r="58417" spans="7:7">
      <c r="G58417" s="14"/>
    </row>
    <row r="58418" spans="7:7">
      <c r="G58418" s="14"/>
    </row>
    <row r="58419" spans="7:7">
      <c r="G58419" s="14"/>
    </row>
    <row r="58420" spans="7:7">
      <c r="G58420" s="14"/>
    </row>
    <row r="58421" spans="7:7">
      <c r="G58421" s="14"/>
    </row>
    <row r="58422" spans="7:7">
      <c r="G58422" s="14"/>
    </row>
    <row r="58423" spans="7:7">
      <c r="G58423" s="14"/>
    </row>
    <row r="58424" spans="7:7">
      <c r="G58424" s="14"/>
    </row>
    <row r="58425" spans="7:7">
      <c r="G58425" s="14"/>
    </row>
    <row r="58426" spans="7:7">
      <c r="G58426" s="14"/>
    </row>
    <row r="58427" spans="7:7">
      <c r="G58427" s="14"/>
    </row>
    <row r="58428" spans="7:7">
      <c r="G58428" s="14"/>
    </row>
    <row r="58429" spans="7:7">
      <c r="G58429" s="14"/>
    </row>
    <row r="58430" spans="7:7">
      <c r="G58430" s="14"/>
    </row>
    <row r="58431" spans="7:7">
      <c r="G58431" s="14"/>
    </row>
    <row r="58432" spans="7:7">
      <c r="G58432" s="14"/>
    </row>
    <row r="58433" spans="7:7">
      <c r="G58433" s="14"/>
    </row>
    <row r="58434" spans="7:7">
      <c r="G58434" s="14"/>
    </row>
    <row r="58435" spans="7:7">
      <c r="G58435" s="14"/>
    </row>
    <row r="58436" spans="7:7">
      <c r="G58436" s="14"/>
    </row>
    <row r="58437" spans="7:7">
      <c r="G58437" s="14"/>
    </row>
    <row r="58438" spans="7:7">
      <c r="G58438" s="14"/>
    </row>
    <row r="58439" spans="7:7">
      <c r="G58439" s="14"/>
    </row>
    <row r="58440" spans="7:7">
      <c r="G58440" s="14"/>
    </row>
    <row r="58441" spans="7:7">
      <c r="G58441" s="14"/>
    </row>
    <row r="58442" spans="7:7">
      <c r="G58442" s="14"/>
    </row>
    <row r="58443" spans="7:7">
      <c r="G58443" s="14"/>
    </row>
    <row r="58444" spans="7:7">
      <c r="G58444" s="14"/>
    </row>
    <row r="58445" spans="7:7">
      <c r="G58445" s="14"/>
    </row>
    <row r="58446" spans="7:7">
      <c r="G58446" s="14"/>
    </row>
    <row r="58447" spans="7:7">
      <c r="G58447" s="14"/>
    </row>
    <row r="58448" spans="7:7">
      <c r="G58448" s="14"/>
    </row>
    <row r="58449" spans="7:7">
      <c r="G58449" s="14"/>
    </row>
    <row r="58450" spans="7:7">
      <c r="G58450" s="14"/>
    </row>
    <row r="58451" spans="7:7">
      <c r="G58451" s="14"/>
    </row>
    <row r="58452" spans="7:7">
      <c r="G58452" s="14"/>
    </row>
    <row r="58453" spans="7:7">
      <c r="G58453" s="14"/>
    </row>
    <row r="58454" spans="7:7">
      <c r="G58454" s="14"/>
    </row>
    <row r="58455" spans="7:7">
      <c r="G58455" s="14"/>
    </row>
    <row r="58456" spans="7:7">
      <c r="G58456" s="14"/>
    </row>
    <row r="58457" spans="7:7">
      <c r="G58457" s="14"/>
    </row>
    <row r="58458" spans="7:7">
      <c r="G58458" s="14"/>
    </row>
    <row r="58459" spans="7:7">
      <c r="G58459" s="14"/>
    </row>
    <row r="58460" spans="7:7">
      <c r="G58460" s="14"/>
    </row>
    <row r="58461" spans="7:7">
      <c r="G58461" s="14"/>
    </row>
    <row r="58462" spans="7:7">
      <c r="G58462" s="14"/>
    </row>
    <row r="58463" spans="7:7">
      <c r="G58463" s="14"/>
    </row>
    <row r="58464" spans="7:7">
      <c r="G58464" s="14"/>
    </row>
    <row r="58465" spans="7:7">
      <c r="G58465" s="14"/>
    </row>
    <row r="58466" spans="7:7">
      <c r="G58466" s="14"/>
    </row>
    <row r="58467" spans="7:7">
      <c r="G58467" s="14"/>
    </row>
    <row r="58468" spans="7:7">
      <c r="G58468" s="14"/>
    </row>
    <row r="58469" spans="7:7">
      <c r="G58469" s="14"/>
    </row>
    <row r="58470" spans="7:7">
      <c r="G58470" s="14"/>
    </row>
    <row r="58471" spans="7:7">
      <c r="G58471" s="14"/>
    </row>
    <row r="58472" spans="7:7">
      <c r="G58472" s="14"/>
    </row>
    <row r="58473" spans="7:7">
      <c r="G58473" s="14"/>
    </row>
    <row r="58474" spans="7:7">
      <c r="G58474" s="14"/>
    </row>
    <row r="58475" spans="7:7">
      <c r="G58475" s="14"/>
    </row>
    <row r="58476" spans="7:7">
      <c r="G58476" s="14"/>
    </row>
    <row r="58477" spans="7:7">
      <c r="G58477" s="14"/>
    </row>
    <row r="58478" spans="7:7">
      <c r="G58478" s="14"/>
    </row>
    <row r="58479" spans="7:7">
      <c r="G58479" s="14"/>
    </row>
    <row r="58480" spans="7:7">
      <c r="G58480" s="14"/>
    </row>
    <row r="58481" spans="7:7">
      <c r="G58481" s="14"/>
    </row>
    <row r="58482" spans="7:7">
      <c r="G58482" s="14"/>
    </row>
    <row r="58483" spans="7:7">
      <c r="G58483" s="14"/>
    </row>
    <row r="58484" spans="7:7">
      <c r="G58484" s="14"/>
    </row>
    <row r="58485" spans="7:7">
      <c r="G58485" s="14"/>
    </row>
    <row r="58486" spans="7:7">
      <c r="G58486" s="14"/>
    </row>
    <row r="58487" spans="7:7">
      <c r="G58487" s="14"/>
    </row>
    <row r="58488" spans="7:7">
      <c r="G58488" s="14"/>
    </row>
    <row r="58489" spans="7:7">
      <c r="G58489" s="14"/>
    </row>
    <row r="58490" spans="7:7">
      <c r="G58490" s="14"/>
    </row>
    <row r="58491" spans="7:7">
      <c r="G58491" s="14"/>
    </row>
    <row r="58492" spans="7:7">
      <c r="G58492" s="14"/>
    </row>
    <row r="58493" spans="7:7">
      <c r="G58493" s="14"/>
    </row>
    <row r="58494" spans="7:7">
      <c r="G58494" s="14"/>
    </row>
    <row r="58495" spans="7:7">
      <c r="G58495" s="14"/>
    </row>
    <row r="58496" spans="7:7">
      <c r="G58496" s="14"/>
    </row>
    <row r="58497" spans="7:7">
      <c r="G58497" s="14"/>
    </row>
    <row r="58498" spans="7:7">
      <c r="G58498" s="14"/>
    </row>
    <row r="58499" spans="7:7">
      <c r="G58499" s="14"/>
    </row>
    <row r="58500" spans="7:7">
      <c r="G58500" s="14"/>
    </row>
    <row r="58501" spans="7:7">
      <c r="G58501" s="14"/>
    </row>
    <row r="58502" spans="7:7">
      <c r="G58502" s="14"/>
    </row>
    <row r="58503" spans="7:7">
      <c r="G58503" s="14"/>
    </row>
    <row r="58504" spans="7:7">
      <c r="G58504" s="14"/>
    </row>
    <row r="58505" spans="7:7">
      <c r="G58505" s="14"/>
    </row>
    <row r="58506" spans="7:7">
      <c r="G58506" s="14"/>
    </row>
    <row r="58507" spans="7:7">
      <c r="G58507" s="14"/>
    </row>
    <row r="58508" spans="7:7">
      <c r="G58508" s="14"/>
    </row>
    <row r="58509" spans="7:7">
      <c r="G58509" s="14"/>
    </row>
    <row r="58510" spans="7:7">
      <c r="G58510" s="14"/>
    </row>
    <row r="58511" spans="7:7">
      <c r="G58511" s="14"/>
    </row>
    <row r="58512" spans="7:7">
      <c r="G58512" s="14"/>
    </row>
    <row r="58513" spans="7:7">
      <c r="G58513" s="14"/>
    </row>
    <row r="58514" spans="7:7">
      <c r="G58514" s="14"/>
    </row>
    <row r="58515" spans="7:7">
      <c r="G58515" s="14"/>
    </row>
    <row r="58516" spans="7:7">
      <c r="G58516" s="14"/>
    </row>
    <row r="58517" spans="7:7">
      <c r="G58517" s="14"/>
    </row>
    <row r="58518" spans="7:7">
      <c r="G58518" s="14"/>
    </row>
    <row r="58519" spans="7:7">
      <c r="G58519" s="14"/>
    </row>
    <row r="58520" spans="7:7">
      <c r="G58520" s="14"/>
    </row>
    <row r="58521" spans="7:7">
      <c r="G58521" s="14"/>
    </row>
    <row r="58522" spans="7:7">
      <c r="G58522" s="14"/>
    </row>
    <row r="58523" spans="7:7">
      <c r="G58523" s="14"/>
    </row>
    <row r="58524" spans="7:7">
      <c r="G58524" s="14"/>
    </row>
    <row r="58525" spans="7:7">
      <c r="G58525" s="14"/>
    </row>
    <row r="58526" spans="7:7">
      <c r="G58526" s="14"/>
    </row>
    <row r="58527" spans="7:7">
      <c r="G58527" s="14"/>
    </row>
    <row r="58528" spans="7:7">
      <c r="G58528" s="14"/>
    </row>
    <row r="58529" spans="7:7">
      <c r="G58529" s="14"/>
    </row>
    <row r="58530" spans="7:7">
      <c r="G58530" s="14"/>
    </row>
    <row r="58531" spans="7:7">
      <c r="G58531" s="14"/>
    </row>
    <row r="58532" spans="7:7">
      <c r="G58532" s="14"/>
    </row>
    <row r="58533" spans="7:7">
      <c r="G58533" s="14"/>
    </row>
    <row r="58534" spans="7:7">
      <c r="G58534" s="14"/>
    </row>
    <row r="58535" spans="7:7">
      <c r="G58535" s="14"/>
    </row>
    <row r="58536" spans="7:7">
      <c r="G58536" s="14"/>
    </row>
    <row r="58537" spans="7:7">
      <c r="G58537" s="14"/>
    </row>
    <row r="58538" spans="7:7">
      <c r="G58538" s="14"/>
    </row>
    <row r="58539" spans="7:7">
      <c r="G58539" s="14"/>
    </row>
    <row r="58540" spans="7:7">
      <c r="G58540" s="14"/>
    </row>
    <row r="58541" spans="7:7">
      <c r="G58541" s="14"/>
    </row>
    <row r="58542" spans="7:7">
      <c r="G58542" s="14"/>
    </row>
    <row r="58543" spans="7:7">
      <c r="G58543" s="14"/>
    </row>
    <row r="58544" spans="7:7">
      <c r="G58544" s="14"/>
    </row>
    <row r="58545" spans="7:7">
      <c r="G58545" s="14"/>
    </row>
    <row r="58546" spans="7:7">
      <c r="G58546" s="14"/>
    </row>
    <row r="58547" spans="7:7">
      <c r="G58547" s="14"/>
    </row>
    <row r="58548" spans="7:7">
      <c r="G58548" s="14"/>
    </row>
    <row r="58549" spans="7:7">
      <c r="G58549" s="14"/>
    </row>
    <row r="58550" spans="7:7">
      <c r="G58550" s="14"/>
    </row>
    <row r="58551" spans="7:7">
      <c r="G58551" s="14"/>
    </row>
    <row r="58552" spans="7:7">
      <c r="G58552" s="14"/>
    </row>
    <row r="58553" spans="7:7">
      <c r="G58553" s="14"/>
    </row>
    <row r="58554" spans="7:7">
      <c r="G58554" s="14"/>
    </row>
    <row r="58555" spans="7:7">
      <c r="G58555" s="14"/>
    </row>
    <row r="58556" spans="7:7">
      <c r="G58556" s="14"/>
    </row>
    <row r="58557" spans="7:7">
      <c r="G58557" s="14"/>
    </row>
    <row r="58558" spans="7:7">
      <c r="G58558" s="14"/>
    </row>
    <row r="58559" spans="7:7">
      <c r="G58559" s="14"/>
    </row>
    <row r="58560" spans="7:7">
      <c r="G58560" s="14"/>
    </row>
    <row r="58561" spans="7:7">
      <c r="G58561" s="14"/>
    </row>
    <row r="58562" spans="7:7">
      <c r="G58562" s="14"/>
    </row>
    <row r="58563" spans="7:7">
      <c r="G58563" s="14"/>
    </row>
    <row r="58564" spans="7:7">
      <c r="G58564" s="14"/>
    </row>
    <row r="58565" spans="7:7">
      <c r="G58565" s="14"/>
    </row>
    <row r="58566" spans="7:7">
      <c r="G58566" s="14"/>
    </row>
    <row r="58567" spans="7:7">
      <c r="G58567" s="14"/>
    </row>
    <row r="58568" spans="7:7">
      <c r="G58568" s="14"/>
    </row>
    <row r="58569" spans="7:7">
      <c r="G58569" s="14"/>
    </row>
    <row r="58570" spans="7:7">
      <c r="G58570" s="14"/>
    </row>
    <row r="58571" spans="7:7">
      <c r="G58571" s="14"/>
    </row>
    <row r="58572" spans="7:7">
      <c r="G58572" s="14"/>
    </row>
    <row r="58573" spans="7:7">
      <c r="G58573" s="14"/>
    </row>
    <row r="58574" spans="7:7">
      <c r="G58574" s="14"/>
    </row>
    <row r="58575" spans="7:7">
      <c r="G58575" s="14"/>
    </row>
    <row r="58576" spans="7:7">
      <c r="G58576" s="14"/>
    </row>
    <row r="58577" spans="7:7">
      <c r="G58577" s="14"/>
    </row>
    <row r="58578" spans="7:7">
      <c r="G58578" s="14"/>
    </row>
    <row r="58579" spans="7:7">
      <c r="G58579" s="14"/>
    </row>
    <row r="58580" spans="7:7">
      <c r="G58580" s="14"/>
    </row>
    <row r="58581" spans="7:7">
      <c r="G58581" s="14"/>
    </row>
    <row r="58582" spans="7:7">
      <c r="G58582" s="14"/>
    </row>
    <row r="58583" spans="7:7">
      <c r="G58583" s="14"/>
    </row>
    <row r="58584" spans="7:7">
      <c r="G58584" s="14"/>
    </row>
    <row r="58585" spans="7:7">
      <c r="G58585" s="14"/>
    </row>
    <row r="58586" spans="7:7">
      <c r="G58586" s="14"/>
    </row>
    <row r="58587" spans="7:7">
      <c r="G58587" s="14"/>
    </row>
    <row r="58588" spans="7:7">
      <c r="G58588" s="14"/>
    </row>
    <row r="58589" spans="7:7">
      <c r="G58589" s="14"/>
    </row>
    <row r="58590" spans="7:7">
      <c r="G58590" s="14"/>
    </row>
    <row r="58591" spans="7:7">
      <c r="G58591" s="14"/>
    </row>
    <row r="58592" spans="7:7">
      <c r="G58592" s="14"/>
    </row>
    <row r="58593" spans="7:7">
      <c r="G58593" s="14"/>
    </row>
    <row r="58594" spans="7:7">
      <c r="G58594" s="14"/>
    </row>
    <row r="58595" spans="7:7">
      <c r="G58595" s="14"/>
    </row>
    <row r="58596" spans="7:7">
      <c r="G58596" s="14"/>
    </row>
    <row r="58597" spans="7:7">
      <c r="G58597" s="14"/>
    </row>
    <row r="58598" spans="7:7">
      <c r="G58598" s="14"/>
    </row>
    <row r="58599" spans="7:7">
      <c r="G58599" s="14"/>
    </row>
    <row r="58600" spans="7:7">
      <c r="G58600" s="14"/>
    </row>
    <row r="58601" spans="7:7">
      <c r="G58601" s="14"/>
    </row>
    <row r="58602" spans="7:7">
      <c r="G58602" s="14"/>
    </row>
    <row r="58603" spans="7:7">
      <c r="G58603" s="14"/>
    </row>
    <row r="58604" spans="7:7">
      <c r="G58604" s="14"/>
    </row>
    <row r="58605" spans="7:7">
      <c r="G58605" s="14"/>
    </row>
    <row r="58606" spans="7:7">
      <c r="G58606" s="14"/>
    </row>
    <row r="58607" spans="7:7">
      <c r="G58607" s="14"/>
    </row>
    <row r="58608" spans="7:7">
      <c r="G58608" s="14"/>
    </row>
    <row r="58609" spans="7:7">
      <c r="G58609" s="14"/>
    </row>
    <row r="58610" spans="7:7">
      <c r="G58610" s="14"/>
    </row>
    <row r="58611" spans="7:7">
      <c r="G58611" s="14"/>
    </row>
    <row r="58612" spans="7:7">
      <c r="G58612" s="14"/>
    </row>
    <row r="58613" spans="7:7">
      <c r="G58613" s="14"/>
    </row>
    <row r="58614" spans="7:7">
      <c r="G58614" s="14"/>
    </row>
    <row r="58615" spans="7:7">
      <c r="G58615" s="14"/>
    </row>
    <row r="58616" spans="7:7">
      <c r="G58616" s="14"/>
    </row>
    <row r="58617" spans="7:7">
      <c r="G58617" s="14"/>
    </row>
    <row r="58618" spans="7:7">
      <c r="G58618" s="14"/>
    </row>
    <row r="58619" spans="7:7">
      <c r="G58619" s="14"/>
    </row>
    <row r="58620" spans="7:7">
      <c r="G58620" s="14"/>
    </row>
    <row r="58621" spans="7:7">
      <c r="G58621" s="14"/>
    </row>
    <row r="58622" spans="7:7">
      <c r="G58622" s="14"/>
    </row>
    <row r="58623" spans="7:7">
      <c r="G58623" s="14"/>
    </row>
    <row r="58624" spans="7:7">
      <c r="G58624" s="14"/>
    </row>
    <row r="58625" spans="7:7">
      <c r="G58625" s="14"/>
    </row>
    <row r="58626" spans="7:7">
      <c r="G58626" s="14"/>
    </row>
    <row r="58627" spans="7:7">
      <c r="G58627" s="14"/>
    </row>
    <row r="58628" spans="7:7">
      <c r="G58628" s="14"/>
    </row>
    <row r="58629" spans="7:7">
      <c r="G58629" s="14"/>
    </row>
    <row r="58630" spans="7:7">
      <c r="G58630" s="14"/>
    </row>
    <row r="58631" spans="7:7">
      <c r="G58631" s="14"/>
    </row>
    <row r="58632" spans="7:7">
      <c r="G58632" s="14"/>
    </row>
    <row r="58633" spans="7:7">
      <c r="G58633" s="14"/>
    </row>
    <row r="58634" spans="7:7">
      <c r="G58634" s="14"/>
    </row>
    <row r="58635" spans="7:7">
      <c r="G58635" s="14"/>
    </row>
    <row r="58636" spans="7:7">
      <c r="G58636" s="14"/>
    </row>
    <row r="58637" spans="7:7">
      <c r="G58637" s="14"/>
    </row>
    <row r="58638" spans="7:7">
      <c r="G58638" s="14"/>
    </row>
    <row r="58639" spans="7:7">
      <c r="G58639" s="14"/>
    </row>
    <row r="58640" spans="7:7">
      <c r="G58640" s="14"/>
    </row>
    <row r="58641" spans="7:7">
      <c r="G58641" s="14"/>
    </row>
    <row r="58642" spans="7:7">
      <c r="G58642" s="14"/>
    </row>
    <row r="58643" spans="7:7">
      <c r="G58643" s="14"/>
    </row>
    <row r="58644" spans="7:7">
      <c r="G58644" s="14"/>
    </row>
    <row r="58645" spans="7:7">
      <c r="G58645" s="14"/>
    </row>
    <row r="58646" spans="7:7">
      <c r="G58646" s="14"/>
    </row>
    <row r="58647" spans="7:7">
      <c r="G58647" s="14"/>
    </row>
    <row r="58648" spans="7:7">
      <c r="G58648" s="14"/>
    </row>
    <row r="58649" spans="7:7">
      <c r="G58649" s="14"/>
    </row>
    <row r="58650" spans="7:7">
      <c r="G58650" s="14"/>
    </row>
    <row r="58651" spans="7:7">
      <c r="G58651" s="14"/>
    </row>
    <row r="58652" spans="7:7">
      <c r="G58652" s="14"/>
    </row>
    <row r="58653" spans="7:7">
      <c r="G58653" s="14"/>
    </row>
    <row r="58654" spans="7:7">
      <c r="G58654" s="14"/>
    </row>
    <row r="58655" spans="7:7">
      <c r="G58655" s="14"/>
    </row>
    <row r="58656" spans="7:7">
      <c r="G58656" s="14"/>
    </row>
    <row r="58657" spans="7:7">
      <c r="G58657" s="14"/>
    </row>
    <row r="58658" spans="7:7">
      <c r="G58658" s="14"/>
    </row>
    <row r="58659" spans="7:7">
      <c r="G58659" s="14"/>
    </row>
    <row r="58660" spans="7:7">
      <c r="G58660" s="14"/>
    </row>
    <row r="58661" spans="7:7">
      <c r="G58661" s="14"/>
    </row>
    <row r="58662" spans="7:7">
      <c r="G58662" s="14"/>
    </row>
    <row r="58663" spans="7:7">
      <c r="G58663" s="14"/>
    </row>
    <row r="58664" spans="7:7">
      <c r="G58664" s="14"/>
    </row>
    <row r="58665" spans="7:7">
      <c r="G58665" s="14"/>
    </row>
    <row r="58666" spans="7:7">
      <c r="G58666" s="14"/>
    </row>
    <row r="58667" spans="7:7">
      <c r="G58667" s="14"/>
    </row>
    <row r="58668" spans="7:7">
      <c r="G58668" s="14"/>
    </row>
    <row r="58669" spans="7:7">
      <c r="G58669" s="14"/>
    </row>
    <row r="58670" spans="7:7">
      <c r="G58670" s="14"/>
    </row>
    <row r="58671" spans="7:7">
      <c r="G58671" s="14"/>
    </row>
    <row r="58672" spans="7:7">
      <c r="G58672" s="14"/>
    </row>
    <row r="58673" spans="7:7">
      <c r="G58673" s="14"/>
    </row>
    <row r="58674" spans="7:7">
      <c r="G58674" s="14"/>
    </row>
    <row r="58675" spans="7:7">
      <c r="G58675" s="14"/>
    </row>
    <row r="58676" spans="7:7">
      <c r="G58676" s="14"/>
    </row>
    <row r="58677" spans="7:7">
      <c r="G58677" s="14"/>
    </row>
    <row r="58678" spans="7:7">
      <c r="G58678" s="14"/>
    </row>
    <row r="58679" spans="7:7">
      <c r="G58679" s="14"/>
    </row>
    <row r="58680" spans="7:7">
      <c r="G58680" s="14"/>
    </row>
    <row r="58681" spans="7:7">
      <c r="G58681" s="14"/>
    </row>
    <row r="58682" spans="7:7">
      <c r="G58682" s="14"/>
    </row>
    <row r="58683" spans="7:7">
      <c r="G58683" s="14"/>
    </row>
    <row r="58684" spans="7:7">
      <c r="G58684" s="14"/>
    </row>
    <row r="58685" spans="7:7">
      <c r="G58685" s="14"/>
    </row>
    <row r="58686" spans="7:7">
      <c r="G58686" s="14"/>
    </row>
    <row r="58687" spans="7:7">
      <c r="G58687" s="14"/>
    </row>
    <row r="58688" spans="7:7">
      <c r="G58688" s="14"/>
    </row>
    <row r="58689" spans="7:7">
      <c r="G58689" s="14"/>
    </row>
    <row r="58690" spans="7:7">
      <c r="G58690" s="14"/>
    </row>
    <row r="58691" spans="7:7">
      <c r="G58691" s="14"/>
    </row>
    <row r="58692" spans="7:7">
      <c r="G58692" s="14"/>
    </row>
    <row r="58693" spans="7:7">
      <c r="G58693" s="14"/>
    </row>
    <row r="58694" spans="7:7">
      <c r="G58694" s="14"/>
    </row>
    <row r="58695" spans="7:7">
      <c r="G58695" s="14"/>
    </row>
    <row r="58696" spans="7:7">
      <c r="G58696" s="14"/>
    </row>
    <row r="58697" spans="7:7">
      <c r="G58697" s="14"/>
    </row>
    <row r="58698" spans="7:7">
      <c r="G58698" s="14"/>
    </row>
    <row r="58699" spans="7:7">
      <c r="G58699" s="14"/>
    </row>
    <row r="58700" spans="7:7">
      <c r="G58700" s="14"/>
    </row>
    <row r="58701" spans="7:7">
      <c r="G58701" s="14"/>
    </row>
    <row r="58702" spans="7:7">
      <c r="G58702" s="14"/>
    </row>
    <row r="58703" spans="7:7">
      <c r="G58703" s="14"/>
    </row>
    <row r="58704" spans="7:7">
      <c r="G58704" s="14"/>
    </row>
    <row r="58705" spans="7:7">
      <c r="G58705" s="14"/>
    </row>
    <row r="58706" spans="7:7">
      <c r="G58706" s="14"/>
    </row>
    <row r="58707" spans="7:7">
      <c r="G58707" s="14"/>
    </row>
    <row r="58708" spans="7:7">
      <c r="G58708" s="14"/>
    </row>
    <row r="58709" spans="7:7">
      <c r="G58709" s="14"/>
    </row>
    <row r="58710" spans="7:7">
      <c r="G58710" s="14"/>
    </row>
    <row r="58711" spans="7:7">
      <c r="G58711" s="14"/>
    </row>
    <row r="58712" spans="7:7">
      <c r="G58712" s="14"/>
    </row>
    <row r="58713" spans="7:7">
      <c r="G58713" s="14"/>
    </row>
    <row r="58714" spans="7:7">
      <c r="G58714" s="14"/>
    </row>
    <row r="58715" spans="7:7">
      <c r="G58715" s="14"/>
    </row>
    <row r="58716" spans="7:7">
      <c r="G58716" s="14"/>
    </row>
    <row r="58717" spans="7:7">
      <c r="G58717" s="14"/>
    </row>
    <row r="58718" spans="7:7">
      <c r="G58718" s="14"/>
    </row>
    <row r="58719" spans="7:7">
      <c r="G58719" s="14"/>
    </row>
    <row r="58720" spans="7:7">
      <c r="G58720" s="14"/>
    </row>
    <row r="58721" spans="7:7">
      <c r="G58721" s="14"/>
    </row>
    <row r="58722" spans="7:7">
      <c r="G58722" s="14"/>
    </row>
    <row r="58723" spans="7:7">
      <c r="G58723" s="14"/>
    </row>
    <row r="58724" spans="7:7">
      <c r="G58724" s="14"/>
    </row>
    <row r="58725" spans="7:7">
      <c r="G58725" s="14"/>
    </row>
    <row r="58726" spans="7:7">
      <c r="G58726" s="14"/>
    </row>
    <row r="58727" spans="7:7">
      <c r="G58727" s="14"/>
    </row>
    <row r="58728" spans="7:7">
      <c r="G58728" s="14"/>
    </row>
    <row r="58729" spans="7:7">
      <c r="G58729" s="14"/>
    </row>
    <row r="58730" spans="7:7">
      <c r="G58730" s="14"/>
    </row>
    <row r="58731" spans="7:7">
      <c r="G58731" s="14"/>
    </row>
    <row r="58732" spans="7:7">
      <c r="G58732" s="14"/>
    </row>
    <row r="58733" spans="7:7">
      <c r="G58733" s="14"/>
    </row>
    <row r="58734" spans="7:7">
      <c r="G58734" s="14"/>
    </row>
    <row r="58735" spans="7:7">
      <c r="G58735" s="14"/>
    </row>
    <row r="58736" spans="7:7">
      <c r="G58736" s="14"/>
    </row>
    <row r="58737" spans="7:7">
      <c r="G58737" s="14"/>
    </row>
    <row r="58738" spans="7:7">
      <c r="G58738" s="14"/>
    </row>
    <row r="58739" spans="7:7">
      <c r="G58739" s="14"/>
    </row>
    <row r="58740" spans="7:7">
      <c r="G58740" s="14"/>
    </row>
    <row r="58741" spans="7:7">
      <c r="G58741" s="14"/>
    </row>
    <row r="58742" spans="7:7">
      <c r="G58742" s="14"/>
    </row>
    <row r="58743" spans="7:7">
      <c r="G58743" s="14"/>
    </row>
    <row r="58744" spans="7:7">
      <c r="G58744" s="14"/>
    </row>
    <row r="58745" spans="7:7">
      <c r="G58745" s="14"/>
    </row>
    <row r="58746" spans="7:7">
      <c r="G58746" s="14"/>
    </row>
    <row r="58747" spans="7:7">
      <c r="G58747" s="14"/>
    </row>
    <row r="58748" spans="7:7">
      <c r="G58748" s="14"/>
    </row>
    <row r="58749" spans="7:7">
      <c r="G58749" s="14"/>
    </row>
    <row r="58750" spans="7:7">
      <c r="G58750" s="14"/>
    </row>
    <row r="58751" spans="7:7">
      <c r="G58751" s="14"/>
    </row>
    <row r="58752" spans="7:7">
      <c r="G58752" s="14"/>
    </row>
    <row r="58753" spans="7:7">
      <c r="G58753" s="14"/>
    </row>
    <row r="58754" spans="7:7">
      <c r="G58754" s="14"/>
    </row>
    <row r="58755" spans="7:7">
      <c r="G58755" s="14"/>
    </row>
    <row r="58756" spans="7:7">
      <c r="G58756" s="14"/>
    </row>
    <row r="58757" spans="7:7">
      <c r="G58757" s="14"/>
    </row>
    <row r="58758" spans="7:7">
      <c r="G58758" s="14"/>
    </row>
    <row r="58759" spans="7:7">
      <c r="G58759" s="14"/>
    </row>
    <row r="58760" spans="7:7">
      <c r="G58760" s="14"/>
    </row>
    <row r="58761" spans="7:7">
      <c r="G58761" s="14"/>
    </row>
    <row r="58762" spans="7:7">
      <c r="G58762" s="14"/>
    </row>
    <row r="58763" spans="7:7">
      <c r="G58763" s="14"/>
    </row>
    <row r="58764" spans="7:7">
      <c r="G58764" s="14"/>
    </row>
    <row r="58765" spans="7:7">
      <c r="G58765" s="14"/>
    </row>
    <row r="58766" spans="7:7">
      <c r="G58766" s="14"/>
    </row>
    <row r="58767" spans="7:7">
      <c r="G58767" s="14"/>
    </row>
    <row r="58768" spans="7:7">
      <c r="G58768" s="14"/>
    </row>
    <row r="58769" spans="7:7">
      <c r="G58769" s="14"/>
    </row>
    <row r="58770" spans="7:7">
      <c r="G58770" s="14"/>
    </row>
    <row r="58771" spans="7:7">
      <c r="G58771" s="14"/>
    </row>
    <row r="58772" spans="7:7">
      <c r="G58772" s="14"/>
    </row>
    <row r="58773" spans="7:7">
      <c r="G58773" s="14"/>
    </row>
    <row r="58774" spans="7:7">
      <c r="G58774" s="14"/>
    </row>
    <row r="58775" spans="7:7">
      <c r="G58775" s="14"/>
    </row>
    <row r="58776" spans="7:7">
      <c r="G58776" s="14"/>
    </row>
    <row r="58777" spans="7:7">
      <c r="G58777" s="14"/>
    </row>
    <row r="58778" spans="7:7">
      <c r="G58778" s="14"/>
    </row>
    <row r="58779" spans="7:7">
      <c r="G58779" s="14"/>
    </row>
    <row r="58780" spans="7:7">
      <c r="G58780" s="14"/>
    </row>
    <row r="58781" spans="7:7">
      <c r="G58781" s="14"/>
    </row>
    <row r="58782" spans="7:7">
      <c r="G58782" s="14"/>
    </row>
    <row r="58783" spans="7:7">
      <c r="G58783" s="14"/>
    </row>
    <row r="58784" spans="7:7">
      <c r="G58784" s="14"/>
    </row>
    <row r="58785" spans="7:7">
      <c r="G58785" s="14"/>
    </row>
    <row r="58786" spans="7:7">
      <c r="G58786" s="14"/>
    </row>
    <row r="58787" spans="7:7">
      <c r="G58787" s="14"/>
    </row>
    <row r="58788" spans="7:7">
      <c r="G58788" s="14"/>
    </row>
    <row r="58789" spans="7:7">
      <c r="G58789" s="14"/>
    </row>
    <row r="58790" spans="7:7">
      <c r="G58790" s="14"/>
    </row>
    <row r="58791" spans="7:7">
      <c r="G58791" s="14"/>
    </row>
    <row r="58792" spans="7:7">
      <c r="G58792" s="14"/>
    </row>
    <row r="58793" spans="7:7">
      <c r="G58793" s="14"/>
    </row>
    <row r="58794" spans="7:7">
      <c r="G58794" s="14"/>
    </row>
    <row r="58795" spans="7:7">
      <c r="G58795" s="14"/>
    </row>
    <row r="58796" spans="7:7">
      <c r="G58796" s="14"/>
    </row>
    <row r="58797" spans="7:7">
      <c r="G58797" s="14"/>
    </row>
    <row r="58798" spans="7:7">
      <c r="G58798" s="14"/>
    </row>
    <row r="58799" spans="7:7">
      <c r="G58799" s="14"/>
    </row>
    <row r="58800" spans="7:7">
      <c r="G58800" s="14"/>
    </row>
    <row r="58801" spans="7:7">
      <c r="G58801" s="14"/>
    </row>
    <row r="58802" spans="7:7">
      <c r="G58802" s="14"/>
    </row>
    <row r="58803" spans="7:7">
      <c r="G58803" s="14"/>
    </row>
    <row r="58804" spans="7:7">
      <c r="G58804" s="14"/>
    </row>
    <row r="58805" spans="7:7">
      <c r="G58805" s="14"/>
    </row>
    <row r="58806" spans="7:7">
      <c r="G58806" s="14"/>
    </row>
    <row r="58807" spans="7:7">
      <c r="G58807" s="14"/>
    </row>
    <row r="58808" spans="7:7">
      <c r="G58808" s="14"/>
    </row>
    <row r="58809" spans="7:7">
      <c r="G58809" s="14"/>
    </row>
    <row r="58810" spans="7:7">
      <c r="G58810" s="14"/>
    </row>
    <row r="58811" spans="7:7">
      <c r="G58811" s="14"/>
    </row>
    <row r="58812" spans="7:7">
      <c r="G58812" s="14"/>
    </row>
    <row r="58813" spans="7:7">
      <c r="G58813" s="14"/>
    </row>
    <row r="58814" spans="7:7">
      <c r="G58814" s="14"/>
    </row>
    <row r="58815" spans="7:7">
      <c r="G58815" s="14"/>
    </row>
    <row r="58816" spans="7:7">
      <c r="G58816" s="14"/>
    </row>
    <row r="58817" spans="7:7">
      <c r="G58817" s="14"/>
    </row>
    <row r="58818" spans="7:7">
      <c r="G58818" s="14"/>
    </row>
    <row r="58819" spans="7:7">
      <c r="G58819" s="14"/>
    </row>
    <row r="58820" spans="7:7">
      <c r="G58820" s="14"/>
    </row>
    <row r="58821" spans="7:7">
      <c r="G58821" s="14"/>
    </row>
    <row r="58822" spans="7:7">
      <c r="G58822" s="14"/>
    </row>
    <row r="58823" spans="7:7">
      <c r="G58823" s="14"/>
    </row>
    <row r="58824" spans="7:7">
      <c r="G58824" s="14"/>
    </row>
    <row r="58825" spans="7:7">
      <c r="G58825" s="14"/>
    </row>
    <row r="58826" spans="7:7">
      <c r="G58826" s="14"/>
    </row>
    <row r="58827" spans="7:7">
      <c r="G58827" s="14"/>
    </row>
    <row r="58828" spans="7:7">
      <c r="G58828" s="14"/>
    </row>
    <row r="58829" spans="7:7">
      <c r="G58829" s="14"/>
    </row>
    <row r="58830" spans="7:7">
      <c r="G58830" s="14"/>
    </row>
    <row r="58831" spans="7:7">
      <c r="G58831" s="14"/>
    </row>
    <row r="58832" spans="7:7">
      <c r="G58832" s="14"/>
    </row>
    <row r="58833" spans="7:7">
      <c r="G58833" s="14"/>
    </row>
    <row r="58834" spans="7:7">
      <c r="G58834" s="14"/>
    </row>
    <row r="58835" spans="7:7">
      <c r="G58835" s="14"/>
    </row>
    <row r="58836" spans="7:7">
      <c r="G58836" s="14"/>
    </row>
    <row r="58837" spans="7:7">
      <c r="G58837" s="14"/>
    </row>
    <row r="58838" spans="7:7">
      <c r="G58838" s="14"/>
    </row>
    <row r="58839" spans="7:7">
      <c r="G58839" s="14"/>
    </row>
    <row r="58840" spans="7:7">
      <c r="G58840" s="14"/>
    </row>
    <row r="58841" spans="7:7">
      <c r="G58841" s="14"/>
    </row>
    <row r="58842" spans="7:7">
      <c r="G58842" s="14"/>
    </row>
    <row r="58843" spans="7:7">
      <c r="G58843" s="14"/>
    </row>
    <row r="58844" spans="7:7">
      <c r="G58844" s="14"/>
    </row>
    <row r="58845" spans="7:7">
      <c r="G58845" s="14"/>
    </row>
    <row r="58846" spans="7:7">
      <c r="G58846" s="14"/>
    </row>
    <row r="58847" spans="7:7">
      <c r="G58847" s="14"/>
    </row>
    <row r="58848" spans="7:7">
      <c r="G58848" s="14"/>
    </row>
    <row r="58849" spans="7:7">
      <c r="G58849" s="14"/>
    </row>
    <row r="58850" spans="7:7">
      <c r="G58850" s="14"/>
    </row>
    <row r="58851" spans="7:7">
      <c r="G58851" s="14"/>
    </row>
    <row r="58852" spans="7:7">
      <c r="G58852" s="14"/>
    </row>
    <row r="58853" spans="7:7">
      <c r="G58853" s="14"/>
    </row>
    <row r="58854" spans="7:7">
      <c r="G58854" s="14"/>
    </row>
    <row r="58855" spans="7:7">
      <c r="G58855" s="14"/>
    </row>
    <row r="58856" spans="7:7">
      <c r="G58856" s="14"/>
    </row>
    <row r="58857" spans="7:7">
      <c r="G58857" s="14"/>
    </row>
    <row r="58858" spans="7:7">
      <c r="G58858" s="14"/>
    </row>
    <row r="58859" spans="7:7">
      <c r="G58859" s="14"/>
    </row>
    <row r="58860" spans="7:7">
      <c r="G58860" s="14"/>
    </row>
    <row r="58861" spans="7:7">
      <c r="G58861" s="14"/>
    </row>
    <row r="58862" spans="7:7">
      <c r="G58862" s="14"/>
    </row>
    <row r="58863" spans="7:7">
      <c r="G58863" s="14"/>
    </row>
    <row r="58864" spans="7:7">
      <c r="G58864" s="14"/>
    </row>
    <row r="58865" spans="7:7">
      <c r="G58865" s="14"/>
    </row>
    <row r="58866" spans="7:7">
      <c r="G58866" s="14"/>
    </row>
    <row r="58867" spans="7:7">
      <c r="G58867" s="14"/>
    </row>
    <row r="58868" spans="7:7">
      <c r="G58868" s="14"/>
    </row>
    <row r="58869" spans="7:7">
      <c r="G58869" s="14"/>
    </row>
    <row r="58870" spans="7:7">
      <c r="G58870" s="14"/>
    </row>
    <row r="58871" spans="7:7">
      <c r="G58871" s="14"/>
    </row>
    <row r="58872" spans="7:7">
      <c r="G58872" s="14"/>
    </row>
    <row r="58873" spans="7:7">
      <c r="G58873" s="14"/>
    </row>
    <row r="58874" spans="7:7">
      <c r="G58874" s="14"/>
    </row>
    <row r="58875" spans="7:7">
      <c r="G58875" s="14"/>
    </row>
    <row r="58876" spans="7:7">
      <c r="G58876" s="14"/>
    </row>
    <row r="58877" spans="7:7">
      <c r="G58877" s="14"/>
    </row>
    <row r="58878" spans="7:7">
      <c r="G58878" s="14"/>
    </row>
    <row r="58879" spans="7:7">
      <c r="G58879" s="14"/>
    </row>
    <row r="58880" spans="7:7">
      <c r="G58880" s="14"/>
    </row>
    <row r="58881" spans="7:7">
      <c r="G58881" s="14"/>
    </row>
    <row r="58882" spans="7:7">
      <c r="G58882" s="14"/>
    </row>
    <row r="58883" spans="7:7">
      <c r="G58883" s="14"/>
    </row>
    <row r="58884" spans="7:7">
      <c r="G58884" s="14"/>
    </row>
    <row r="58885" spans="7:7">
      <c r="G58885" s="14"/>
    </row>
    <row r="58886" spans="7:7">
      <c r="G58886" s="14"/>
    </row>
    <row r="58887" spans="7:7">
      <c r="G58887" s="14"/>
    </row>
    <row r="58888" spans="7:7">
      <c r="G58888" s="14"/>
    </row>
    <row r="58889" spans="7:7">
      <c r="G58889" s="14"/>
    </row>
    <row r="58890" spans="7:7">
      <c r="G58890" s="14"/>
    </row>
    <row r="58891" spans="7:7">
      <c r="G58891" s="14"/>
    </row>
    <row r="58892" spans="7:7">
      <c r="G58892" s="14"/>
    </row>
    <row r="58893" spans="7:7">
      <c r="G58893" s="14"/>
    </row>
    <row r="58894" spans="7:7">
      <c r="G58894" s="14"/>
    </row>
    <row r="58895" spans="7:7">
      <c r="G58895" s="14"/>
    </row>
    <row r="58896" spans="7:7">
      <c r="G58896" s="14"/>
    </row>
    <row r="58897" spans="7:7">
      <c r="G58897" s="14"/>
    </row>
    <row r="58898" spans="7:7">
      <c r="G58898" s="14"/>
    </row>
    <row r="58899" spans="7:7">
      <c r="G58899" s="14"/>
    </row>
    <row r="58900" spans="7:7">
      <c r="G58900" s="14"/>
    </row>
    <row r="58901" spans="7:7">
      <c r="G58901" s="14"/>
    </row>
    <row r="58902" spans="7:7">
      <c r="G58902" s="14"/>
    </row>
    <row r="58903" spans="7:7">
      <c r="G58903" s="14"/>
    </row>
    <row r="58904" spans="7:7">
      <c r="G58904" s="14"/>
    </row>
    <row r="58905" spans="7:7">
      <c r="G58905" s="14"/>
    </row>
    <row r="58906" spans="7:7">
      <c r="G58906" s="14"/>
    </row>
    <row r="58907" spans="7:7">
      <c r="G58907" s="14"/>
    </row>
    <row r="58908" spans="7:7">
      <c r="G58908" s="14"/>
    </row>
    <row r="58909" spans="7:7">
      <c r="G58909" s="14"/>
    </row>
    <row r="58910" spans="7:7">
      <c r="G58910" s="14"/>
    </row>
    <row r="58911" spans="7:7">
      <c r="G58911" s="14"/>
    </row>
    <row r="58912" spans="7:7">
      <c r="G58912" s="14"/>
    </row>
    <row r="58913" spans="7:7">
      <c r="G58913" s="14"/>
    </row>
    <row r="58914" spans="7:7">
      <c r="G58914" s="14"/>
    </row>
    <row r="58915" spans="7:7">
      <c r="G58915" s="14"/>
    </row>
    <row r="58916" spans="7:7">
      <c r="G58916" s="14"/>
    </row>
    <row r="58917" spans="7:7">
      <c r="G58917" s="14"/>
    </row>
    <row r="58918" spans="7:7">
      <c r="G58918" s="14"/>
    </row>
    <row r="58919" spans="7:7">
      <c r="G58919" s="14"/>
    </row>
    <row r="58920" spans="7:7">
      <c r="G58920" s="14"/>
    </row>
    <row r="58921" spans="7:7">
      <c r="G58921" s="14"/>
    </row>
    <row r="58922" spans="7:7">
      <c r="G58922" s="14"/>
    </row>
    <row r="58923" spans="7:7">
      <c r="G58923" s="14"/>
    </row>
    <row r="58924" spans="7:7">
      <c r="G58924" s="14"/>
    </row>
    <row r="58925" spans="7:7">
      <c r="G58925" s="14"/>
    </row>
    <row r="58926" spans="7:7">
      <c r="G58926" s="14"/>
    </row>
    <row r="58927" spans="7:7">
      <c r="G58927" s="14"/>
    </row>
    <row r="58928" spans="7:7">
      <c r="G58928" s="14"/>
    </row>
    <row r="58929" spans="7:7">
      <c r="G58929" s="14"/>
    </row>
    <row r="58930" spans="7:7">
      <c r="G58930" s="14"/>
    </row>
    <row r="58931" spans="7:7">
      <c r="G58931" s="14"/>
    </row>
    <row r="58932" spans="7:7">
      <c r="G58932" s="14"/>
    </row>
    <row r="58933" spans="7:7">
      <c r="G58933" s="14"/>
    </row>
    <row r="58934" spans="7:7">
      <c r="G58934" s="14"/>
    </row>
    <row r="58935" spans="7:7">
      <c r="G58935" s="14"/>
    </row>
    <row r="58936" spans="7:7">
      <c r="G58936" s="14"/>
    </row>
    <row r="58937" spans="7:7">
      <c r="G58937" s="14"/>
    </row>
    <row r="58938" spans="7:7">
      <c r="G58938" s="14"/>
    </row>
    <row r="58939" spans="7:7">
      <c r="G58939" s="14"/>
    </row>
    <row r="58940" spans="7:7">
      <c r="G58940" s="14"/>
    </row>
    <row r="58941" spans="7:7">
      <c r="G58941" s="14"/>
    </row>
    <row r="58942" spans="7:7">
      <c r="G58942" s="14"/>
    </row>
    <row r="58943" spans="7:7">
      <c r="G58943" s="14"/>
    </row>
    <row r="58944" spans="7:7">
      <c r="G58944" s="14"/>
    </row>
    <row r="58945" spans="7:7">
      <c r="G58945" s="14"/>
    </row>
    <row r="58946" spans="7:7">
      <c r="G58946" s="14"/>
    </row>
    <row r="58947" spans="7:7">
      <c r="G58947" s="14"/>
    </row>
    <row r="58948" spans="7:7">
      <c r="G58948" s="14"/>
    </row>
    <row r="58949" spans="7:7">
      <c r="G58949" s="14"/>
    </row>
    <row r="58950" spans="7:7">
      <c r="G58950" s="14"/>
    </row>
    <row r="58951" spans="7:7">
      <c r="G58951" s="14"/>
    </row>
    <row r="58952" spans="7:7">
      <c r="G58952" s="14"/>
    </row>
    <row r="58953" spans="7:7">
      <c r="G58953" s="14"/>
    </row>
    <row r="58954" spans="7:7">
      <c r="G58954" s="14"/>
    </row>
    <row r="58955" spans="7:7">
      <c r="G58955" s="14"/>
    </row>
    <row r="58956" spans="7:7">
      <c r="G58956" s="14"/>
    </row>
    <row r="58957" spans="7:7">
      <c r="G58957" s="14"/>
    </row>
    <row r="58958" spans="7:7">
      <c r="G58958" s="14"/>
    </row>
    <row r="58959" spans="7:7">
      <c r="G58959" s="14"/>
    </row>
    <row r="58960" spans="7:7">
      <c r="G58960" s="14"/>
    </row>
    <row r="58961" spans="7:7">
      <c r="G58961" s="14"/>
    </row>
    <row r="58962" spans="7:7">
      <c r="G58962" s="14"/>
    </row>
    <row r="58963" spans="7:7">
      <c r="G58963" s="14"/>
    </row>
    <row r="58964" spans="7:7">
      <c r="G58964" s="14"/>
    </row>
    <row r="58965" spans="7:7">
      <c r="G58965" s="14"/>
    </row>
    <row r="58966" spans="7:7">
      <c r="G58966" s="14"/>
    </row>
    <row r="58967" spans="7:7">
      <c r="G58967" s="14"/>
    </row>
    <row r="58968" spans="7:7">
      <c r="G58968" s="14"/>
    </row>
    <row r="58969" spans="7:7">
      <c r="G58969" s="14"/>
    </row>
    <row r="58970" spans="7:7">
      <c r="G58970" s="14"/>
    </row>
    <row r="58971" spans="7:7">
      <c r="G58971" s="14"/>
    </row>
    <row r="58972" spans="7:7">
      <c r="G58972" s="14"/>
    </row>
    <row r="58973" spans="7:7">
      <c r="G58973" s="14"/>
    </row>
    <row r="58974" spans="7:7">
      <c r="G58974" s="14"/>
    </row>
    <row r="58975" spans="7:7">
      <c r="G58975" s="14"/>
    </row>
    <row r="58976" spans="7:7">
      <c r="G58976" s="14"/>
    </row>
    <row r="58977" spans="7:7">
      <c r="G58977" s="14"/>
    </row>
    <row r="58978" spans="7:7">
      <c r="G58978" s="14"/>
    </row>
    <row r="58979" spans="7:7">
      <c r="G58979" s="14"/>
    </row>
    <row r="58980" spans="7:7">
      <c r="G58980" s="14"/>
    </row>
    <row r="58981" spans="7:7">
      <c r="G58981" s="14"/>
    </row>
    <row r="58982" spans="7:7">
      <c r="G58982" s="14"/>
    </row>
    <row r="58983" spans="7:7">
      <c r="G58983" s="14"/>
    </row>
    <row r="58984" spans="7:7">
      <c r="G58984" s="14"/>
    </row>
    <row r="58985" spans="7:7">
      <c r="G58985" s="14"/>
    </row>
    <row r="58986" spans="7:7">
      <c r="G58986" s="14"/>
    </row>
    <row r="58987" spans="7:7">
      <c r="G58987" s="14"/>
    </row>
    <row r="58988" spans="7:7">
      <c r="G58988" s="14"/>
    </row>
    <row r="58989" spans="7:7">
      <c r="G58989" s="14"/>
    </row>
    <row r="58990" spans="7:7">
      <c r="G58990" s="14"/>
    </row>
    <row r="58991" spans="7:7">
      <c r="G58991" s="14"/>
    </row>
    <row r="58992" spans="7:7">
      <c r="G58992" s="14"/>
    </row>
    <row r="58993" spans="7:7">
      <c r="G58993" s="14"/>
    </row>
    <row r="58994" spans="7:7">
      <c r="G58994" s="14"/>
    </row>
    <row r="58995" spans="7:7">
      <c r="G58995" s="14"/>
    </row>
    <row r="58996" spans="7:7">
      <c r="G58996" s="14"/>
    </row>
    <row r="58997" spans="7:7">
      <c r="G58997" s="14"/>
    </row>
    <row r="58998" spans="7:7">
      <c r="G58998" s="14"/>
    </row>
    <row r="58999" spans="7:7">
      <c r="G58999" s="14"/>
    </row>
    <row r="59000" spans="7:7">
      <c r="G59000" s="14"/>
    </row>
    <row r="59001" spans="7:7">
      <c r="G59001" s="14"/>
    </row>
    <row r="59002" spans="7:7">
      <c r="G59002" s="14"/>
    </row>
    <row r="59003" spans="7:7">
      <c r="G59003" s="14"/>
    </row>
    <row r="59004" spans="7:7">
      <c r="G59004" s="14"/>
    </row>
    <row r="59005" spans="7:7">
      <c r="G59005" s="14"/>
    </row>
    <row r="59006" spans="7:7">
      <c r="G59006" s="14"/>
    </row>
    <row r="59007" spans="7:7">
      <c r="G59007" s="14"/>
    </row>
    <row r="59008" spans="7:7">
      <c r="G59008" s="14"/>
    </row>
    <row r="59009" spans="7:7">
      <c r="G59009" s="14"/>
    </row>
    <row r="59010" spans="7:7">
      <c r="G59010" s="14"/>
    </row>
    <row r="59011" spans="7:7">
      <c r="G59011" s="14"/>
    </row>
    <row r="59012" spans="7:7">
      <c r="G59012" s="14"/>
    </row>
    <row r="59013" spans="7:7">
      <c r="G59013" s="14"/>
    </row>
    <row r="59014" spans="7:7">
      <c r="G59014" s="14"/>
    </row>
    <row r="59015" spans="7:7">
      <c r="G59015" s="14"/>
    </row>
    <row r="59016" spans="7:7">
      <c r="G59016" s="14"/>
    </row>
    <row r="59017" spans="7:7">
      <c r="G59017" s="14"/>
    </row>
    <row r="59018" spans="7:7">
      <c r="G59018" s="14"/>
    </row>
    <row r="59019" spans="7:7">
      <c r="G59019" s="14"/>
    </row>
    <row r="59020" spans="7:7">
      <c r="G59020" s="14"/>
    </row>
    <row r="59021" spans="7:7">
      <c r="G59021" s="14"/>
    </row>
    <row r="59022" spans="7:7">
      <c r="G59022" s="14"/>
    </row>
    <row r="59023" spans="7:7">
      <c r="G59023" s="14"/>
    </row>
    <row r="59024" spans="7:7">
      <c r="G59024" s="14"/>
    </row>
    <row r="59025" spans="7:7">
      <c r="G59025" s="14"/>
    </row>
    <row r="59026" spans="7:7">
      <c r="G59026" s="14"/>
    </row>
    <row r="59027" spans="7:7">
      <c r="G59027" s="14"/>
    </row>
    <row r="59028" spans="7:7">
      <c r="G59028" s="14"/>
    </row>
    <row r="59029" spans="7:7">
      <c r="G59029" s="14"/>
    </row>
    <row r="59030" spans="7:7">
      <c r="G59030" s="14"/>
    </row>
    <row r="59031" spans="7:7">
      <c r="G59031" s="14"/>
    </row>
    <row r="59032" spans="7:7">
      <c r="G59032" s="14"/>
    </row>
    <row r="59033" spans="7:7">
      <c r="G59033" s="14"/>
    </row>
    <row r="59034" spans="7:7">
      <c r="G59034" s="14"/>
    </row>
    <row r="59035" spans="7:7">
      <c r="G59035" s="14"/>
    </row>
    <row r="59036" spans="7:7">
      <c r="G59036" s="14"/>
    </row>
    <row r="59037" spans="7:7">
      <c r="G59037" s="14"/>
    </row>
    <row r="59038" spans="7:7">
      <c r="G59038" s="14"/>
    </row>
    <row r="59039" spans="7:7">
      <c r="G59039" s="14"/>
    </row>
    <row r="59040" spans="7:7">
      <c r="G59040" s="14"/>
    </row>
    <row r="59041" spans="7:7">
      <c r="G59041" s="14"/>
    </row>
    <row r="59042" spans="7:7">
      <c r="G59042" s="14"/>
    </row>
    <row r="59043" spans="7:7">
      <c r="G59043" s="14"/>
    </row>
    <row r="59044" spans="7:7">
      <c r="G59044" s="14"/>
    </row>
    <row r="59045" spans="7:7">
      <c r="G59045" s="14"/>
    </row>
    <row r="59046" spans="7:7">
      <c r="G59046" s="14"/>
    </row>
    <row r="59047" spans="7:7">
      <c r="G59047" s="14"/>
    </row>
    <row r="59048" spans="7:7">
      <c r="G59048" s="14"/>
    </row>
    <row r="59049" spans="7:7">
      <c r="G59049" s="14"/>
    </row>
    <row r="59050" spans="7:7">
      <c r="G59050" s="14"/>
    </row>
    <row r="59051" spans="7:7">
      <c r="G59051" s="14"/>
    </row>
    <row r="59052" spans="7:7">
      <c r="G59052" s="14"/>
    </row>
    <row r="59053" spans="7:7">
      <c r="G59053" s="14"/>
    </row>
    <row r="59054" spans="7:7">
      <c r="G59054" s="14"/>
    </row>
    <row r="59055" spans="7:7">
      <c r="G59055" s="14"/>
    </row>
    <row r="59056" spans="7:7">
      <c r="G59056" s="14"/>
    </row>
    <row r="59057" spans="7:7">
      <c r="G59057" s="14"/>
    </row>
    <row r="59058" spans="7:7">
      <c r="G59058" s="14"/>
    </row>
    <row r="59059" spans="7:7">
      <c r="G59059" s="14"/>
    </row>
    <row r="59060" spans="7:7">
      <c r="G59060" s="14"/>
    </row>
    <row r="59061" spans="7:7">
      <c r="G59061" s="14"/>
    </row>
    <row r="59062" spans="7:7">
      <c r="G59062" s="14"/>
    </row>
    <row r="59063" spans="7:7">
      <c r="G59063" s="14"/>
    </row>
    <row r="59064" spans="7:7">
      <c r="G59064" s="14"/>
    </row>
    <row r="59065" spans="7:7">
      <c r="G59065" s="14"/>
    </row>
    <row r="59066" spans="7:7">
      <c r="G59066" s="14"/>
    </row>
    <row r="59067" spans="7:7">
      <c r="G59067" s="14"/>
    </row>
    <row r="59068" spans="7:7">
      <c r="G59068" s="14"/>
    </row>
    <row r="59069" spans="7:7">
      <c r="G59069" s="14"/>
    </row>
    <row r="59070" spans="7:7">
      <c r="G59070" s="14"/>
    </row>
    <row r="59071" spans="7:7">
      <c r="G59071" s="14"/>
    </row>
    <row r="59072" spans="7:7">
      <c r="G59072" s="14"/>
    </row>
    <row r="59073" spans="7:7">
      <c r="G59073" s="14"/>
    </row>
    <row r="59074" spans="7:7">
      <c r="G59074" s="14"/>
    </row>
    <row r="59075" spans="7:7">
      <c r="G59075" s="14"/>
    </row>
    <row r="59076" spans="7:7">
      <c r="G59076" s="14"/>
    </row>
    <row r="59077" spans="7:7">
      <c r="G59077" s="14"/>
    </row>
    <row r="59078" spans="7:7">
      <c r="G59078" s="14"/>
    </row>
    <row r="59079" spans="7:7">
      <c r="G59079" s="14"/>
    </row>
    <row r="59080" spans="7:7">
      <c r="G59080" s="14"/>
    </row>
    <row r="59081" spans="7:7">
      <c r="G59081" s="14"/>
    </row>
    <row r="59082" spans="7:7">
      <c r="G59082" s="14"/>
    </row>
    <row r="59083" spans="7:7">
      <c r="G59083" s="14"/>
    </row>
    <row r="59084" spans="7:7">
      <c r="G59084" s="14"/>
    </row>
    <row r="59085" spans="7:7">
      <c r="G59085" s="14"/>
    </row>
    <row r="59086" spans="7:7">
      <c r="G59086" s="14"/>
    </row>
    <row r="59087" spans="7:7">
      <c r="G59087" s="14"/>
    </row>
    <row r="59088" spans="7:7">
      <c r="G59088" s="14"/>
    </row>
    <row r="59089" spans="7:7">
      <c r="G59089" s="14"/>
    </row>
    <row r="59090" spans="7:7">
      <c r="G59090" s="14"/>
    </row>
    <row r="59091" spans="7:7">
      <c r="G59091" s="14"/>
    </row>
    <row r="59092" spans="7:7">
      <c r="G59092" s="14"/>
    </row>
    <row r="59093" spans="7:7">
      <c r="G59093" s="14"/>
    </row>
    <row r="59094" spans="7:7">
      <c r="G59094" s="14"/>
    </row>
    <row r="59095" spans="7:7">
      <c r="G59095" s="14"/>
    </row>
    <row r="59096" spans="7:7">
      <c r="G59096" s="14"/>
    </row>
    <row r="59097" spans="7:7">
      <c r="G59097" s="14"/>
    </row>
    <row r="59098" spans="7:7">
      <c r="G59098" s="14"/>
    </row>
    <row r="59099" spans="7:7">
      <c r="G59099" s="14"/>
    </row>
    <row r="59100" spans="7:7">
      <c r="G59100" s="14"/>
    </row>
    <row r="59101" spans="7:7">
      <c r="G59101" s="14"/>
    </row>
    <row r="59102" spans="7:7">
      <c r="G59102" s="14"/>
    </row>
    <row r="59103" spans="7:7">
      <c r="G59103" s="14"/>
    </row>
    <row r="59104" spans="7:7">
      <c r="G59104" s="14"/>
    </row>
    <row r="59105" spans="7:7">
      <c r="G59105" s="14"/>
    </row>
    <row r="59106" spans="7:7">
      <c r="G59106" s="14"/>
    </row>
    <row r="59107" spans="7:7">
      <c r="G59107" s="14"/>
    </row>
    <row r="59108" spans="7:7">
      <c r="G59108" s="14"/>
    </row>
    <row r="59109" spans="7:7">
      <c r="G59109" s="14"/>
    </row>
    <row r="59110" spans="7:7">
      <c r="G59110" s="14"/>
    </row>
    <row r="59111" spans="7:7">
      <c r="G59111" s="14"/>
    </row>
    <row r="59112" spans="7:7">
      <c r="G59112" s="14"/>
    </row>
    <row r="59113" spans="7:7">
      <c r="G59113" s="14"/>
    </row>
    <row r="59114" spans="7:7">
      <c r="G59114" s="14"/>
    </row>
    <row r="59115" spans="7:7">
      <c r="G59115" s="14"/>
    </row>
    <row r="59116" spans="7:7">
      <c r="G59116" s="14"/>
    </row>
    <row r="59117" spans="7:7">
      <c r="G59117" s="14"/>
    </row>
    <row r="59118" spans="7:7">
      <c r="G59118" s="14"/>
    </row>
    <row r="59119" spans="7:7">
      <c r="G59119" s="14"/>
    </row>
    <row r="59120" spans="7:7">
      <c r="G59120" s="14"/>
    </row>
    <row r="59121" spans="7:7">
      <c r="G59121" s="14"/>
    </row>
    <row r="59122" spans="7:7">
      <c r="G59122" s="14"/>
    </row>
    <row r="59123" spans="7:7">
      <c r="G59123" s="14"/>
    </row>
    <row r="59124" spans="7:7">
      <c r="G59124" s="14"/>
    </row>
    <row r="59125" spans="7:7">
      <c r="G59125" s="14"/>
    </row>
    <row r="59126" spans="7:7">
      <c r="G59126" s="14"/>
    </row>
    <row r="59127" spans="7:7">
      <c r="G59127" s="14"/>
    </row>
    <row r="59128" spans="7:7">
      <c r="G59128" s="14"/>
    </row>
    <row r="59129" spans="7:7">
      <c r="G59129" s="14"/>
    </row>
    <row r="59130" spans="7:7">
      <c r="G59130" s="14"/>
    </row>
    <row r="59131" spans="7:7">
      <c r="G59131" s="14"/>
    </row>
    <row r="59132" spans="7:7">
      <c r="G59132" s="14"/>
    </row>
    <row r="59133" spans="7:7">
      <c r="G59133" s="14"/>
    </row>
    <row r="59134" spans="7:7">
      <c r="G59134" s="14"/>
    </row>
    <row r="59135" spans="7:7">
      <c r="G59135" s="14"/>
    </row>
    <row r="59136" spans="7:7">
      <c r="G59136" s="14"/>
    </row>
    <row r="59137" spans="7:7">
      <c r="G59137" s="14"/>
    </row>
    <row r="59138" spans="7:7">
      <c r="G59138" s="14"/>
    </row>
    <row r="59139" spans="7:7">
      <c r="G59139" s="14"/>
    </row>
    <row r="59140" spans="7:7">
      <c r="G59140" s="14"/>
    </row>
    <row r="59141" spans="7:7">
      <c r="G59141" s="14"/>
    </row>
    <row r="59142" spans="7:7">
      <c r="G59142" s="14"/>
    </row>
    <row r="59143" spans="7:7">
      <c r="G59143" s="14"/>
    </row>
    <row r="59144" spans="7:7">
      <c r="G59144" s="14"/>
    </row>
    <row r="59145" spans="7:7">
      <c r="G59145" s="14"/>
    </row>
    <row r="59146" spans="7:7">
      <c r="G59146" s="14"/>
    </row>
    <row r="59147" spans="7:7">
      <c r="G59147" s="14"/>
    </row>
    <row r="59148" spans="7:7">
      <c r="G59148" s="14"/>
    </row>
    <row r="59149" spans="7:7">
      <c r="G59149" s="14"/>
    </row>
    <row r="59150" spans="7:7">
      <c r="G59150" s="14"/>
    </row>
    <row r="59151" spans="7:7">
      <c r="G59151" s="14"/>
    </row>
    <row r="59152" spans="7:7">
      <c r="G59152" s="14"/>
    </row>
    <row r="59153" spans="7:7">
      <c r="G59153" s="14"/>
    </row>
    <row r="59154" spans="7:7">
      <c r="G59154" s="14"/>
    </row>
    <row r="59155" spans="7:7">
      <c r="G59155" s="14"/>
    </row>
    <row r="59156" spans="7:7">
      <c r="G59156" s="14"/>
    </row>
    <row r="59157" spans="7:7">
      <c r="G59157" s="14"/>
    </row>
    <row r="59158" spans="7:7">
      <c r="G59158" s="14"/>
    </row>
    <row r="59159" spans="7:7">
      <c r="G59159" s="14"/>
    </row>
    <row r="59160" spans="7:7">
      <c r="G59160" s="14"/>
    </row>
    <row r="59161" spans="7:7">
      <c r="G59161" s="14"/>
    </row>
    <row r="59162" spans="7:7">
      <c r="G59162" s="14"/>
    </row>
    <row r="59163" spans="7:7">
      <c r="G59163" s="14"/>
    </row>
    <row r="59164" spans="7:7">
      <c r="G59164" s="14"/>
    </row>
    <row r="59165" spans="7:7">
      <c r="G59165" s="14"/>
    </row>
    <row r="59166" spans="7:7">
      <c r="G59166" s="14"/>
    </row>
    <row r="59167" spans="7:7">
      <c r="G59167" s="14"/>
    </row>
    <row r="59168" spans="7:7">
      <c r="G59168" s="14"/>
    </row>
    <row r="59169" spans="7:7">
      <c r="G59169" s="14"/>
    </row>
    <row r="59170" spans="7:7">
      <c r="G59170" s="14"/>
    </row>
    <row r="59171" spans="7:7">
      <c r="G59171" s="14"/>
    </row>
    <row r="59172" spans="7:7">
      <c r="G59172" s="14"/>
    </row>
    <row r="59173" spans="7:7">
      <c r="G59173" s="14"/>
    </row>
    <row r="59174" spans="7:7">
      <c r="G59174" s="14"/>
    </row>
    <row r="59175" spans="7:7">
      <c r="G59175" s="14"/>
    </row>
    <row r="59176" spans="7:7">
      <c r="G59176" s="14"/>
    </row>
    <row r="59177" spans="7:7">
      <c r="G59177" s="14"/>
    </row>
    <row r="59178" spans="7:7">
      <c r="G59178" s="14"/>
    </row>
    <row r="59179" spans="7:7">
      <c r="G59179" s="14"/>
    </row>
    <row r="59180" spans="7:7">
      <c r="G59180" s="14"/>
    </row>
    <row r="59181" spans="7:7">
      <c r="G59181" s="14"/>
    </row>
    <row r="59182" spans="7:7">
      <c r="G59182" s="14"/>
    </row>
    <row r="59183" spans="7:7">
      <c r="G59183" s="14"/>
    </row>
    <row r="59184" spans="7:7">
      <c r="G59184" s="14"/>
    </row>
    <row r="59185" spans="7:7">
      <c r="G59185" s="14"/>
    </row>
    <row r="59186" spans="7:7">
      <c r="G59186" s="14"/>
    </row>
    <row r="59187" spans="7:7">
      <c r="G59187" s="14"/>
    </row>
    <row r="59188" spans="7:7">
      <c r="G59188" s="14"/>
    </row>
    <row r="59189" spans="7:7">
      <c r="G59189" s="14"/>
    </row>
    <row r="59190" spans="7:7">
      <c r="G59190" s="14"/>
    </row>
    <row r="59191" spans="7:7">
      <c r="G59191" s="14"/>
    </row>
    <row r="59192" spans="7:7">
      <c r="G59192" s="14"/>
    </row>
    <row r="59193" spans="7:7">
      <c r="G59193" s="14"/>
    </row>
    <row r="59194" spans="7:7">
      <c r="G59194" s="14"/>
    </row>
    <row r="59195" spans="7:7">
      <c r="G59195" s="14"/>
    </row>
    <row r="59196" spans="7:7">
      <c r="G59196" s="14"/>
    </row>
    <row r="59197" spans="7:7">
      <c r="G59197" s="14"/>
    </row>
    <row r="59198" spans="7:7">
      <c r="G59198" s="14"/>
    </row>
    <row r="59199" spans="7:7">
      <c r="G59199" s="14"/>
    </row>
    <row r="59200" spans="7:7">
      <c r="G59200" s="14"/>
    </row>
    <row r="59201" spans="7:7">
      <c r="G59201" s="14"/>
    </row>
    <row r="59202" spans="7:7">
      <c r="G59202" s="14"/>
    </row>
    <row r="59203" spans="7:7">
      <c r="G59203" s="14"/>
    </row>
    <row r="59204" spans="7:7">
      <c r="G59204" s="14"/>
    </row>
    <row r="59205" spans="7:7">
      <c r="G59205" s="14"/>
    </row>
    <row r="59206" spans="7:7">
      <c r="G59206" s="14"/>
    </row>
    <row r="59207" spans="7:7">
      <c r="G59207" s="14"/>
    </row>
    <row r="59208" spans="7:7">
      <c r="G59208" s="14"/>
    </row>
    <row r="59209" spans="7:7">
      <c r="G59209" s="14"/>
    </row>
    <row r="59210" spans="7:7">
      <c r="G59210" s="14"/>
    </row>
    <row r="59211" spans="7:7">
      <c r="G59211" s="14"/>
    </row>
    <row r="59212" spans="7:7">
      <c r="G59212" s="14"/>
    </row>
    <row r="59213" spans="7:7">
      <c r="G59213" s="14"/>
    </row>
    <row r="59214" spans="7:7">
      <c r="G59214" s="14"/>
    </row>
    <row r="59215" spans="7:7">
      <c r="G59215" s="14"/>
    </row>
    <row r="59216" spans="7:7">
      <c r="G59216" s="14"/>
    </row>
    <row r="59217" spans="7:7">
      <c r="G59217" s="14"/>
    </row>
    <row r="59218" spans="7:7">
      <c r="G59218" s="14"/>
    </row>
    <row r="59219" spans="7:7">
      <c r="G59219" s="14"/>
    </row>
    <row r="59220" spans="7:7">
      <c r="G59220" s="14"/>
    </row>
    <row r="59221" spans="7:7">
      <c r="G59221" s="14"/>
    </row>
    <row r="59222" spans="7:7">
      <c r="G59222" s="14"/>
    </row>
    <row r="59223" spans="7:7">
      <c r="G59223" s="14"/>
    </row>
    <row r="59224" spans="7:7">
      <c r="G59224" s="14"/>
    </row>
    <row r="59225" spans="7:7">
      <c r="G59225" s="14"/>
    </row>
    <row r="59226" spans="7:7">
      <c r="G59226" s="14"/>
    </row>
    <row r="59227" spans="7:7">
      <c r="G59227" s="14"/>
    </row>
    <row r="59228" spans="7:7">
      <c r="G59228" s="14"/>
    </row>
    <row r="59229" spans="7:7">
      <c r="G59229" s="14"/>
    </row>
    <row r="59230" spans="7:7">
      <c r="G59230" s="14"/>
    </row>
    <row r="59231" spans="7:7">
      <c r="G59231" s="14"/>
    </row>
    <row r="59232" spans="7:7">
      <c r="G59232" s="14"/>
    </row>
    <row r="59233" spans="7:7">
      <c r="G59233" s="14"/>
    </row>
    <row r="59234" spans="7:7">
      <c r="G59234" s="14"/>
    </row>
    <row r="59235" spans="7:7">
      <c r="G59235" s="14"/>
    </row>
    <row r="59236" spans="7:7">
      <c r="G59236" s="14"/>
    </row>
    <row r="59237" spans="7:7">
      <c r="G59237" s="14"/>
    </row>
    <row r="59238" spans="7:7">
      <c r="G59238" s="14"/>
    </row>
    <row r="59239" spans="7:7">
      <c r="G59239" s="14"/>
    </row>
    <row r="59240" spans="7:7">
      <c r="G59240" s="14"/>
    </row>
    <row r="59241" spans="7:7">
      <c r="G59241" s="14"/>
    </row>
    <row r="59242" spans="7:7">
      <c r="G59242" s="14"/>
    </row>
    <row r="59243" spans="7:7">
      <c r="G59243" s="14"/>
    </row>
    <row r="59244" spans="7:7">
      <c r="G59244" s="14"/>
    </row>
    <row r="59245" spans="7:7">
      <c r="G59245" s="14"/>
    </row>
    <row r="59246" spans="7:7">
      <c r="G59246" s="14"/>
    </row>
    <row r="59247" spans="7:7">
      <c r="G59247" s="14"/>
    </row>
    <row r="59248" spans="7:7">
      <c r="G59248" s="14"/>
    </row>
    <row r="59249" spans="7:7">
      <c r="G59249" s="14"/>
    </row>
    <row r="59250" spans="7:7">
      <c r="G59250" s="14"/>
    </row>
    <row r="59251" spans="7:7">
      <c r="G59251" s="14"/>
    </row>
    <row r="59252" spans="7:7">
      <c r="G59252" s="14"/>
    </row>
    <row r="59253" spans="7:7">
      <c r="G59253" s="14"/>
    </row>
    <row r="59254" spans="7:7">
      <c r="G59254" s="14"/>
    </row>
    <row r="59255" spans="7:7">
      <c r="G59255" s="14"/>
    </row>
    <row r="59256" spans="7:7">
      <c r="G59256" s="14"/>
    </row>
    <row r="59257" spans="7:7">
      <c r="G59257" s="14"/>
    </row>
    <row r="59258" spans="7:7">
      <c r="G59258" s="14"/>
    </row>
    <row r="59259" spans="7:7">
      <c r="G59259" s="14"/>
    </row>
    <row r="59260" spans="7:7">
      <c r="G59260" s="14"/>
    </row>
    <row r="59261" spans="7:7">
      <c r="G59261" s="14"/>
    </row>
    <row r="59262" spans="7:7">
      <c r="G59262" s="14"/>
    </row>
    <row r="59263" spans="7:7">
      <c r="G59263" s="14"/>
    </row>
    <row r="59264" spans="7:7">
      <c r="G59264" s="14"/>
    </row>
    <row r="59265" spans="7:7">
      <c r="G59265" s="14"/>
    </row>
    <row r="59266" spans="7:7">
      <c r="G59266" s="14"/>
    </row>
    <row r="59267" spans="7:7">
      <c r="G59267" s="14"/>
    </row>
    <row r="59268" spans="7:7">
      <c r="G59268" s="14"/>
    </row>
    <row r="59269" spans="7:7">
      <c r="G59269" s="14"/>
    </row>
    <row r="59270" spans="7:7">
      <c r="G59270" s="14"/>
    </row>
    <row r="59271" spans="7:7">
      <c r="G59271" s="14"/>
    </row>
    <row r="59272" spans="7:7">
      <c r="G59272" s="14"/>
    </row>
    <row r="59273" spans="7:7">
      <c r="G59273" s="14"/>
    </row>
    <row r="59274" spans="7:7">
      <c r="G59274" s="14"/>
    </row>
    <row r="59275" spans="7:7">
      <c r="G59275" s="14"/>
    </row>
    <row r="59276" spans="7:7">
      <c r="G59276" s="14"/>
    </row>
    <row r="59277" spans="7:7">
      <c r="G59277" s="14"/>
    </row>
    <row r="59278" spans="7:7">
      <c r="G59278" s="14"/>
    </row>
    <row r="59279" spans="7:7">
      <c r="G59279" s="14"/>
    </row>
    <row r="59280" spans="7:7">
      <c r="G59280" s="14"/>
    </row>
    <row r="59281" spans="7:7">
      <c r="G59281" s="14"/>
    </row>
    <row r="59282" spans="7:7">
      <c r="G59282" s="14"/>
    </row>
    <row r="59283" spans="7:7">
      <c r="G59283" s="14"/>
    </row>
    <row r="59284" spans="7:7">
      <c r="G59284" s="14"/>
    </row>
    <row r="59285" spans="7:7">
      <c r="G59285" s="14"/>
    </row>
    <row r="59286" spans="7:7">
      <c r="G59286" s="14"/>
    </row>
    <row r="59287" spans="7:7">
      <c r="G59287" s="14"/>
    </row>
    <row r="59288" spans="7:7">
      <c r="G59288" s="14"/>
    </row>
    <row r="59289" spans="7:7">
      <c r="G59289" s="14"/>
    </row>
    <row r="59290" spans="7:7">
      <c r="G59290" s="14"/>
    </row>
    <row r="59291" spans="7:7">
      <c r="G59291" s="14"/>
    </row>
    <row r="59292" spans="7:7">
      <c r="G59292" s="14"/>
    </row>
    <row r="59293" spans="7:7">
      <c r="G59293" s="14"/>
    </row>
    <row r="59294" spans="7:7">
      <c r="G59294" s="14"/>
    </row>
    <row r="59295" spans="7:7">
      <c r="G59295" s="14"/>
    </row>
    <row r="59296" spans="7:7">
      <c r="G59296" s="14"/>
    </row>
    <row r="59297" spans="7:7">
      <c r="G59297" s="14"/>
    </row>
    <row r="59298" spans="7:7">
      <c r="G59298" s="14"/>
    </row>
    <row r="59299" spans="7:7">
      <c r="G59299" s="14"/>
    </row>
    <row r="59300" spans="7:7">
      <c r="G59300" s="14"/>
    </row>
    <row r="59301" spans="7:7">
      <c r="G59301" s="14"/>
    </row>
    <row r="59302" spans="7:7">
      <c r="G59302" s="14"/>
    </row>
    <row r="59303" spans="7:7">
      <c r="G59303" s="14"/>
    </row>
    <row r="59304" spans="7:7">
      <c r="G59304" s="14"/>
    </row>
    <row r="59305" spans="7:7">
      <c r="G59305" s="14"/>
    </row>
    <row r="59306" spans="7:7">
      <c r="G59306" s="14"/>
    </row>
    <row r="59307" spans="7:7">
      <c r="G59307" s="14"/>
    </row>
    <row r="59308" spans="7:7">
      <c r="G59308" s="14"/>
    </row>
    <row r="59309" spans="7:7">
      <c r="G59309" s="14"/>
    </row>
    <row r="59310" spans="7:7">
      <c r="G59310" s="14"/>
    </row>
    <row r="59311" spans="7:7">
      <c r="G59311" s="14"/>
    </row>
    <row r="59312" spans="7:7">
      <c r="G59312" s="14"/>
    </row>
    <row r="59313" spans="7:7">
      <c r="G59313" s="14"/>
    </row>
    <row r="59314" spans="7:7">
      <c r="G59314" s="14"/>
    </row>
    <row r="59315" spans="7:7">
      <c r="G59315" s="14"/>
    </row>
    <row r="59316" spans="7:7">
      <c r="G59316" s="14"/>
    </row>
    <row r="59317" spans="7:7">
      <c r="G59317" s="14"/>
    </row>
    <row r="59318" spans="7:7">
      <c r="G59318" s="14"/>
    </row>
    <row r="59319" spans="7:7">
      <c r="G59319" s="14"/>
    </row>
    <row r="59320" spans="7:7">
      <c r="G59320" s="14"/>
    </row>
    <row r="59321" spans="7:7">
      <c r="G59321" s="14"/>
    </row>
    <row r="59322" spans="7:7">
      <c r="G59322" s="14"/>
    </row>
    <row r="59323" spans="7:7">
      <c r="G59323" s="14"/>
    </row>
    <row r="59324" spans="7:7">
      <c r="G59324" s="14"/>
    </row>
    <row r="59325" spans="7:7">
      <c r="G59325" s="14"/>
    </row>
    <row r="59326" spans="7:7">
      <c r="G59326" s="14"/>
    </row>
    <row r="59327" spans="7:7">
      <c r="G59327" s="14"/>
    </row>
    <row r="59328" spans="7:7">
      <c r="G59328" s="14"/>
    </row>
    <row r="59329" spans="7:7">
      <c r="G59329" s="14"/>
    </row>
    <row r="59330" spans="7:7">
      <c r="G59330" s="14"/>
    </row>
    <row r="59331" spans="7:7">
      <c r="G59331" s="14"/>
    </row>
    <row r="59332" spans="7:7">
      <c r="G59332" s="14"/>
    </row>
    <row r="59333" spans="7:7">
      <c r="G59333" s="14"/>
    </row>
    <row r="59334" spans="7:7">
      <c r="G59334" s="14"/>
    </row>
    <row r="59335" spans="7:7">
      <c r="G59335" s="14"/>
    </row>
    <row r="59336" spans="7:7">
      <c r="G59336" s="14"/>
    </row>
    <row r="59337" spans="7:7">
      <c r="G59337" s="14"/>
    </row>
    <row r="59338" spans="7:7">
      <c r="G59338" s="14"/>
    </row>
    <row r="59339" spans="7:7">
      <c r="G59339" s="14"/>
    </row>
    <row r="59340" spans="7:7">
      <c r="G59340" s="14"/>
    </row>
    <row r="59341" spans="7:7">
      <c r="G59341" s="14"/>
    </row>
    <row r="59342" spans="7:7">
      <c r="G59342" s="14"/>
    </row>
    <row r="59343" spans="7:7">
      <c r="G59343" s="14"/>
    </row>
    <row r="59344" spans="7:7">
      <c r="G59344" s="14"/>
    </row>
    <row r="59345" spans="7:7">
      <c r="G59345" s="14"/>
    </row>
    <row r="59346" spans="7:7">
      <c r="G59346" s="14"/>
    </row>
    <row r="59347" spans="7:7">
      <c r="G59347" s="14"/>
    </row>
    <row r="59348" spans="7:7">
      <c r="G59348" s="14"/>
    </row>
    <row r="59349" spans="7:7">
      <c r="G59349" s="14"/>
    </row>
    <row r="59350" spans="7:7">
      <c r="G59350" s="14"/>
    </row>
    <row r="59351" spans="7:7">
      <c r="G59351" s="14"/>
    </row>
    <row r="59352" spans="7:7">
      <c r="G59352" s="14"/>
    </row>
    <row r="59353" spans="7:7">
      <c r="G59353" s="14"/>
    </row>
    <row r="59354" spans="7:7">
      <c r="G59354" s="14"/>
    </row>
    <row r="59355" spans="7:7">
      <c r="G59355" s="14"/>
    </row>
    <row r="59356" spans="7:7">
      <c r="G59356" s="14"/>
    </row>
    <row r="59357" spans="7:7">
      <c r="G59357" s="14"/>
    </row>
    <row r="59358" spans="7:7">
      <c r="G59358" s="14"/>
    </row>
    <row r="59359" spans="7:7">
      <c r="G59359" s="14"/>
    </row>
    <row r="59360" spans="7:7">
      <c r="G59360" s="14"/>
    </row>
    <row r="59361" spans="7:7">
      <c r="G59361" s="14"/>
    </row>
    <row r="59362" spans="7:7">
      <c r="G59362" s="14"/>
    </row>
    <row r="59363" spans="7:7">
      <c r="G59363" s="14"/>
    </row>
    <row r="59364" spans="7:7">
      <c r="G59364" s="14"/>
    </row>
    <row r="59365" spans="7:7">
      <c r="G59365" s="14"/>
    </row>
    <row r="59366" spans="7:7">
      <c r="G59366" s="14"/>
    </row>
    <row r="59367" spans="7:7">
      <c r="G59367" s="14"/>
    </row>
    <row r="59368" spans="7:7">
      <c r="G59368" s="14"/>
    </row>
    <row r="59369" spans="7:7">
      <c r="G59369" s="14"/>
    </row>
    <row r="59370" spans="7:7">
      <c r="G59370" s="14"/>
    </row>
    <row r="59371" spans="7:7">
      <c r="G59371" s="14"/>
    </row>
    <row r="59372" spans="7:7">
      <c r="G59372" s="14"/>
    </row>
    <row r="59373" spans="7:7">
      <c r="G59373" s="14"/>
    </row>
    <row r="59374" spans="7:7">
      <c r="G59374" s="14"/>
    </row>
    <row r="59375" spans="7:7">
      <c r="G59375" s="14"/>
    </row>
    <row r="59376" spans="7:7">
      <c r="G59376" s="14"/>
    </row>
    <row r="59377" spans="7:7">
      <c r="G59377" s="14"/>
    </row>
    <row r="59378" spans="7:7">
      <c r="G59378" s="14"/>
    </row>
    <row r="59379" spans="7:7">
      <c r="G59379" s="14"/>
    </row>
    <row r="59380" spans="7:7">
      <c r="G59380" s="14"/>
    </row>
    <row r="59381" spans="7:7">
      <c r="G59381" s="14"/>
    </row>
    <row r="59382" spans="7:7">
      <c r="G59382" s="14"/>
    </row>
    <row r="59383" spans="7:7">
      <c r="G59383" s="14"/>
    </row>
    <row r="59384" spans="7:7">
      <c r="G59384" s="14"/>
    </row>
    <row r="59385" spans="7:7">
      <c r="G59385" s="14"/>
    </row>
    <row r="59386" spans="7:7">
      <c r="G59386" s="14"/>
    </row>
    <row r="59387" spans="7:7">
      <c r="G59387" s="14"/>
    </row>
    <row r="59388" spans="7:7">
      <c r="G59388" s="14"/>
    </row>
    <row r="59389" spans="7:7">
      <c r="G59389" s="14"/>
    </row>
    <row r="59390" spans="7:7">
      <c r="G59390" s="14"/>
    </row>
    <row r="59391" spans="7:7">
      <c r="G59391" s="14"/>
    </row>
    <row r="59392" spans="7:7">
      <c r="G59392" s="14"/>
    </row>
    <row r="59393" spans="7:7">
      <c r="G59393" s="14"/>
    </row>
    <row r="59394" spans="7:7">
      <c r="G59394" s="14"/>
    </row>
    <row r="59395" spans="7:7">
      <c r="G59395" s="14"/>
    </row>
    <row r="59396" spans="7:7">
      <c r="G59396" s="14"/>
    </row>
    <row r="59397" spans="7:7">
      <c r="G59397" s="14"/>
    </row>
    <row r="59398" spans="7:7">
      <c r="G59398" s="14"/>
    </row>
    <row r="59399" spans="7:7">
      <c r="G59399" s="14"/>
    </row>
    <row r="59400" spans="7:7">
      <c r="G59400" s="14"/>
    </row>
    <row r="59401" spans="7:7">
      <c r="G59401" s="14"/>
    </row>
    <row r="59402" spans="7:7">
      <c r="G59402" s="14"/>
    </row>
    <row r="59403" spans="7:7">
      <c r="G59403" s="14"/>
    </row>
    <row r="59404" spans="7:7">
      <c r="G59404" s="14"/>
    </row>
    <row r="59405" spans="7:7">
      <c r="G59405" s="14"/>
    </row>
    <row r="59406" spans="7:7">
      <c r="G59406" s="14"/>
    </row>
    <row r="59407" spans="7:7">
      <c r="G59407" s="14"/>
    </row>
    <row r="59408" spans="7:7">
      <c r="G59408" s="14"/>
    </row>
    <row r="59409" spans="7:7">
      <c r="G59409" s="14"/>
    </row>
    <row r="59410" spans="7:7">
      <c r="G59410" s="14"/>
    </row>
    <row r="59411" spans="7:7">
      <c r="G59411" s="14"/>
    </row>
    <row r="59412" spans="7:7">
      <c r="G59412" s="14"/>
    </row>
    <row r="59413" spans="7:7">
      <c r="G59413" s="14"/>
    </row>
    <row r="59414" spans="7:7">
      <c r="G59414" s="14"/>
    </row>
    <row r="59415" spans="7:7">
      <c r="G59415" s="14"/>
    </row>
    <row r="59416" spans="7:7">
      <c r="G59416" s="14"/>
    </row>
    <row r="59417" spans="7:7">
      <c r="G59417" s="14"/>
    </row>
    <row r="59418" spans="7:7">
      <c r="G59418" s="14"/>
    </row>
    <row r="59419" spans="7:7">
      <c r="G59419" s="14"/>
    </row>
    <row r="59420" spans="7:7">
      <c r="G59420" s="14"/>
    </row>
    <row r="59421" spans="7:7">
      <c r="G59421" s="14"/>
    </row>
    <row r="59422" spans="7:7">
      <c r="G59422" s="14"/>
    </row>
    <row r="59423" spans="7:7">
      <c r="G59423" s="14"/>
    </row>
    <row r="59424" spans="7:7">
      <c r="G59424" s="14"/>
    </row>
    <row r="59425" spans="7:7">
      <c r="G59425" s="14"/>
    </row>
    <row r="59426" spans="7:7">
      <c r="G59426" s="14"/>
    </row>
    <row r="59427" spans="7:7">
      <c r="G59427" s="14"/>
    </row>
    <row r="59428" spans="7:7">
      <c r="G59428" s="14"/>
    </row>
    <row r="59429" spans="7:7">
      <c r="G59429" s="14"/>
    </row>
    <row r="59430" spans="7:7">
      <c r="G59430" s="14"/>
    </row>
    <row r="59431" spans="7:7">
      <c r="G59431" s="14"/>
    </row>
    <row r="59432" spans="7:7">
      <c r="G59432" s="14"/>
    </row>
    <row r="59433" spans="7:7">
      <c r="G59433" s="14"/>
    </row>
    <row r="59434" spans="7:7">
      <c r="G59434" s="14"/>
    </row>
    <row r="59435" spans="7:7">
      <c r="G59435" s="14"/>
    </row>
    <row r="59436" spans="7:7">
      <c r="G59436" s="14"/>
    </row>
    <row r="59437" spans="7:7">
      <c r="G59437" s="14"/>
    </row>
    <row r="59438" spans="7:7">
      <c r="G59438" s="14"/>
    </row>
    <row r="59439" spans="7:7">
      <c r="G59439" s="14"/>
    </row>
    <row r="59440" spans="7:7">
      <c r="G59440" s="14"/>
    </row>
    <row r="59441" spans="7:7">
      <c r="G59441" s="14"/>
    </row>
    <row r="59442" spans="7:7">
      <c r="G59442" s="14"/>
    </row>
    <row r="59443" spans="7:7">
      <c r="G59443" s="14"/>
    </row>
    <row r="59444" spans="7:7">
      <c r="G59444" s="14"/>
    </row>
    <row r="59445" spans="7:7">
      <c r="G59445" s="14"/>
    </row>
    <row r="59446" spans="7:7">
      <c r="G59446" s="14"/>
    </row>
    <row r="59447" spans="7:7">
      <c r="G59447" s="14"/>
    </row>
    <row r="59448" spans="7:7">
      <c r="G59448" s="14"/>
    </row>
    <row r="59449" spans="7:7">
      <c r="G59449" s="14"/>
    </row>
    <row r="59450" spans="7:7">
      <c r="G59450" s="14"/>
    </row>
    <row r="59451" spans="7:7">
      <c r="G59451" s="14"/>
    </row>
    <row r="59452" spans="7:7">
      <c r="G59452" s="14"/>
    </row>
    <row r="59453" spans="7:7">
      <c r="G59453" s="14"/>
    </row>
    <row r="59454" spans="7:7">
      <c r="G59454" s="14"/>
    </row>
    <row r="59455" spans="7:7">
      <c r="G59455" s="14"/>
    </row>
    <row r="59456" spans="7:7">
      <c r="G59456" s="14"/>
    </row>
    <row r="59457" spans="7:7">
      <c r="G59457" s="14"/>
    </row>
    <row r="59458" spans="7:7">
      <c r="G59458" s="14"/>
    </row>
    <row r="59459" spans="7:7">
      <c r="G59459" s="14"/>
    </row>
    <row r="59460" spans="7:7">
      <c r="G59460" s="14"/>
    </row>
    <row r="59461" spans="7:7">
      <c r="G59461" s="14"/>
    </row>
    <row r="59462" spans="7:7">
      <c r="G59462" s="14"/>
    </row>
    <row r="59463" spans="7:7">
      <c r="G59463" s="14"/>
    </row>
    <row r="59464" spans="7:7">
      <c r="G59464" s="14"/>
    </row>
    <row r="59465" spans="7:7">
      <c r="G59465" s="14"/>
    </row>
    <row r="59466" spans="7:7">
      <c r="G59466" s="14"/>
    </row>
    <row r="59467" spans="7:7">
      <c r="G59467" s="14"/>
    </row>
    <row r="59468" spans="7:7">
      <c r="G59468" s="14"/>
    </row>
    <row r="59469" spans="7:7">
      <c r="G59469" s="14"/>
    </row>
    <row r="59470" spans="7:7">
      <c r="G59470" s="14"/>
    </row>
    <row r="59471" spans="7:7">
      <c r="G59471" s="14"/>
    </row>
    <row r="59472" spans="7:7">
      <c r="G59472" s="14"/>
    </row>
    <row r="59473" spans="7:7">
      <c r="G59473" s="14"/>
    </row>
    <row r="59474" spans="7:7">
      <c r="G59474" s="14"/>
    </row>
    <row r="59475" spans="7:7">
      <c r="G59475" s="14"/>
    </row>
    <row r="59476" spans="7:7">
      <c r="G59476" s="14"/>
    </row>
    <row r="59477" spans="7:7">
      <c r="G59477" s="14"/>
    </row>
    <row r="59478" spans="7:7">
      <c r="G59478" s="14"/>
    </row>
    <row r="59479" spans="7:7">
      <c r="G59479" s="14"/>
    </row>
    <row r="59480" spans="7:7">
      <c r="G59480" s="14"/>
    </row>
    <row r="59481" spans="7:7">
      <c r="G59481" s="14"/>
    </row>
    <row r="59482" spans="7:7">
      <c r="G59482" s="14"/>
    </row>
    <row r="59483" spans="7:7">
      <c r="G59483" s="14"/>
    </row>
    <row r="59484" spans="7:7">
      <c r="G59484" s="14"/>
    </row>
    <row r="59485" spans="7:7">
      <c r="G59485" s="14"/>
    </row>
    <row r="59486" spans="7:7">
      <c r="G59486" s="14"/>
    </row>
    <row r="59487" spans="7:7">
      <c r="G59487" s="14"/>
    </row>
    <row r="59488" spans="7:7">
      <c r="G59488" s="14"/>
    </row>
    <row r="59489" spans="7:7">
      <c r="G59489" s="14"/>
    </row>
    <row r="59490" spans="7:7">
      <c r="G59490" s="14"/>
    </row>
    <row r="59491" spans="7:7">
      <c r="G59491" s="14"/>
    </row>
    <row r="59492" spans="7:7">
      <c r="G59492" s="14"/>
    </row>
    <row r="59493" spans="7:7">
      <c r="G59493" s="14"/>
    </row>
    <row r="59494" spans="7:7">
      <c r="G59494" s="14"/>
    </row>
    <row r="59495" spans="7:7">
      <c r="G59495" s="14"/>
    </row>
    <row r="59496" spans="7:7">
      <c r="G59496" s="14"/>
    </row>
    <row r="59497" spans="7:7">
      <c r="G59497" s="14"/>
    </row>
    <row r="59498" spans="7:7">
      <c r="G59498" s="14"/>
    </row>
    <row r="59499" spans="7:7">
      <c r="G59499" s="14"/>
    </row>
    <row r="59500" spans="7:7">
      <c r="G59500" s="14"/>
    </row>
    <row r="59501" spans="7:7">
      <c r="G59501" s="14"/>
    </row>
    <row r="59502" spans="7:7">
      <c r="G59502" s="14"/>
    </row>
    <row r="59503" spans="7:7">
      <c r="G59503" s="14"/>
    </row>
    <row r="59504" spans="7:7">
      <c r="G59504" s="14"/>
    </row>
    <row r="59505" spans="7:7">
      <c r="G59505" s="14"/>
    </row>
    <row r="59506" spans="7:7">
      <c r="G59506" s="14"/>
    </row>
    <row r="59507" spans="7:7">
      <c r="G59507" s="14"/>
    </row>
    <row r="59508" spans="7:7">
      <c r="G59508" s="14"/>
    </row>
    <row r="59509" spans="7:7">
      <c r="G59509" s="14"/>
    </row>
    <row r="59510" spans="7:7">
      <c r="G59510" s="14"/>
    </row>
    <row r="59511" spans="7:7">
      <c r="G59511" s="14"/>
    </row>
    <row r="59512" spans="7:7">
      <c r="G59512" s="14"/>
    </row>
    <row r="59513" spans="7:7">
      <c r="G59513" s="14"/>
    </row>
    <row r="59514" spans="7:7">
      <c r="G59514" s="14"/>
    </row>
    <row r="59515" spans="7:7">
      <c r="G59515" s="14"/>
    </row>
    <row r="59516" spans="7:7">
      <c r="G59516" s="14"/>
    </row>
    <row r="59517" spans="7:7">
      <c r="G59517" s="14"/>
    </row>
    <row r="59518" spans="7:7">
      <c r="G59518" s="14"/>
    </row>
    <row r="59519" spans="7:7">
      <c r="G59519" s="14"/>
    </row>
    <row r="59520" spans="7:7">
      <c r="G59520" s="14"/>
    </row>
    <row r="59521" spans="7:7">
      <c r="G59521" s="14"/>
    </row>
    <row r="59522" spans="7:7">
      <c r="G59522" s="14"/>
    </row>
    <row r="59523" spans="7:7">
      <c r="G59523" s="14"/>
    </row>
    <row r="59524" spans="7:7">
      <c r="G59524" s="14"/>
    </row>
    <row r="59525" spans="7:7">
      <c r="G59525" s="14"/>
    </row>
    <row r="59526" spans="7:7">
      <c r="G59526" s="14"/>
    </row>
    <row r="59527" spans="7:7">
      <c r="G59527" s="14"/>
    </row>
    <row r="59528" spans="7:7">
      <c r="G59528" s="14"/>
    </row>
    <row r="59529" spans="7:7">
      <c r="G59529" s="14"/>
    </row>
    <row r="59530" spans="7:7">
      <c r="G59530" s="14"/>
    </row>
    <row r="59531" spans="7:7">
      <c r="G59531" s="14"/>
    </row>
    <row r="59532" spans="7:7">
      <c r="G59532" s="14"/>
    </row>
    <row r="59533" spans="7:7">
      <c r="G59533" s="14"/>
    </row>
    <row r="59534" spans="7:7">
      <c r="G59534" s="14"/>
    </row>
    <row r="59535" spans="7:7">
      <c r="G59535" s="14"/>
    </row>
    <row r="59536" spans="7:7">
      <c r="G59536" s="14"/>
    </row>
    <row r="59537" spans="7:7">
      <c r="G59537" s="14"/>
    </row>
    <row r="59538" spans="7:7">
      <c r="G59538" s="14"/>
    </row>
    <row r="59539" spans="7:7">
      <c r="G59539" s="14"/>
    </row>
    <row r="59540" spans="7:7">
      <c r="G59540" s="14"/>
    </row>
    <row r="59541" spans="7:7">
      <c r="G59541" s="14"/>
    </row>
    <row r="59542" spans="7:7">
      <c r="G59542" s="14"/>
    </row>
    <row r="59543" spans="7:7">
      <c r="G59543" s="14"/>
    </row>
    <row r="59544" spans="7:7">
      <c r="G59544" s="14"/>
    </row>
    <row r="59545" spans="7:7">
      <c r="G59545" s="14"/>
    </row>
    <row r="59546" spans="7:7">
      <c r="G59546" s="14"/>
    </row>
    <row r="59547" spans="7:7">
      <c r="G59547" s="14"/>
    </row>
    <row r="59548" spans="7:7">
      <c r="G59548" s="14"/>
    </row>
    <row r="59549" spans="7:7">
      <c r="G59549" s="14"/>
    </row>
    <row r="59550" spans="7:7">
      <c r="G59550" s="14"/>
    </row>
    <row r="59551" spans="7:7">
      <c r="G59551" s="14"/>
    </row>
    <row r="59552" spans="7:7">
      <c r="G59552" s="14"/>
    </row>
    <row r="59553" spans="7:7">
      <c r="G59553" s="14"/>
    </row>
    <row r="59554" spans="7:7">
      <c r="G59554" s="14"/>
    </row>
    <row r="59555" spans="7:7">
      <c r="G59555" s="14"/>
    </row>
    <row r="59556" spans="7:7">
      <c r="G59556" s="14"/>
    </row>
    <row r="59557" spans="7:7">
      <c r="G59557" s="14"/>
    </row>
    <row r="59558" spans="7:7">
      <c r="G59558" s="14"/>
    </row>
    <row r="59559" spans="7:7">
      <c r="G59559" s="14"/>
    </row>
    <row r="59560" spans="7:7">
      <c r="G59560" s="14"/>
    </row>
    <row r="59561" spans="7:7">
      <c r="G59561" s="14"/>
    </row>
    <row r="59562" spans="7:7">
      <c r="G59562" s="14"/>
    </row>
    <row r="59563" spans="7:7">
      <c r="G59563" s="14"/>
    </row>
    <row r="59564" spans="7:7">
      <c r="G59564" s="14"/>
    </row>
    <row r="59565" spans="7:7">
      <c r="G59565" s="14"/>
    </row>
    <row r="59566" spans="7:7">
      <c r="G59566" s="14"/>
    </row>
    <row r="59567" spans="7:7">
      <c r="G59567" s="14"/>
    </row>
    <row r="59568" spans="7:7">
      <c r="G59568" s="14"/>
    </row>
    <row r="59569" spans="7:7">
      <c r="G59569" s="14"/>
    </row>
    <row r="59570" spans="7:7">
      <c r="G59570" s="14"/>
    </row>
    <row r="59571" spans="7:7">
      <c r="G59571" s="14"/>
    </row>
    <row r="59572" spans="7:7">
      <c r="G59572" s="14"/>
    </row>
    <row r="59573" spans="7:7">
      <c r="G59573" s="14"/>
    </row>
    <row r="59574" spans="7:7">
      <c r="G59574" s="14"/>
    </row>
    <row r="59575" spans="7:7">
      <c r="G59575" s="14"/>
    </row>
    <row r="59576" spans="7:7">
      <c r="G59576" s="14"/>
    </row>
    <row r="59577" spans="7:7">
      <c r="G59577" s="14"/>
    </row>
    <row r="59578" spans="7:7">
      <c r="G59578" s="14"/>
    </row>
    <row r="59579" spans="7:7">
      <c r="G59579" s="14"/>
    </row>
    <row r="59580" spans="7:7">
      <c r="G59580" s="14"/>
    </row>
    <row r="59581" spans="7:7">
      <c r="G59581" s="14"/>
    </row>
    <row r="59582" spans="7:7">
      <c r="G59582" s="14"/>
    </row>
    <row r="59583" spans="7:7">
      <c r="G59583" s="14"/>
    </row>
    <row r="59584" spans="7:7">
      <c r="G59584" s="14"/>
    </row>
    <row r="59585" spans="7:7">
      <c r="G59585" s="14"/>
    </row>
    <row r="59586" spans="7:7">
      <c r="G59586" s="14"/>
    </row>
    <row r="59587" spans="7:7">
      <c r="G59587" s="14"/>
    </row>
    <row r="59588" spans="7:7">
      <c r="G59588" s="14"/>
    </row>
    <row r="59589" spans="7:7">
      <c r="G59589" s="14"/>
    </row>
    <row r="59590" spans="7:7">
      <c r="G59590" s="14"/>
    </row>
    <row r="59591" spans="7:7">
      <c r="G59591" s="14"/>
    </row>
    <row r="59592" spans="7:7">
      <c r="G59592" s="14"/>
    </row>
    <row r="59593" spans="7:7">
      <c r="G59593" s="14"/>
    </row>
    <row r="59594" spans="7:7">
      <c r="G59594" s="14"/>
    </row>
    <row r="59595" spans="7:7">
      <c r="G59595" s="14"/>
    </row>
    <row r="59596" spans="7:7">
      <c r="G59596" s="14"/>
    </row>
    <row r="59597" spans="7:7">
      <c r="G59597" s="14"/>
    </row>
    <row r="59598" spans="7:7">
      <c r="G59598" s="14"/>
    </row>
    <row r="59599" spans="7:7">
      <c r="G59599" s="14"/>
    </row>
    <row r="59600" spans="7:7">
      <c r="G59600" s="14"/>
    </row>
    <row r="59601" spans="7:7">
      <c r="G59601" s="14"/>
    </row>
    <row r="59602" spans="7:7">
      <c r="G59602" s="14"/>
    </row>
    <row r="59603" spans="7:7">
      <c r="G59603" s="14"/>
    </row>
    <row r="59604" spans="7:7">
      <c r="G59604" s="14"/>
    </row>
    <row r="59605" spans="7:7">
      <c r="G59605" s="14"/>
    </row>
    <row r="59606" spans="7:7">
      <c r="G59606" s="14"/>
    </row>
    <row r="59607" spans="7:7">
      <c r="G59607" s="14"/>
    </row>
    <row r="59608" spans="7:7">
      <c r="G59608" s="14"/>
    </row>
    <row r="59609" spans="7:7">
      <c r="G59609" s="14"/>
    </row>
    <row r="59610" spans="7:7">
      <c r="G59610" s="14"/>
    </row>
    <row r="59611" spans="7:7">
      <c r="G59611" s="14"/>
    </row>
    <row r="59612" spans="7:7">
      <c r="G59612" s="14"/>
    </row>
    <row r="59613" spans="7:7">
      <c r="G59613" s="14"/>
    </row>
    <row r="59614" spans="7:7">
      <c r="G59614" s="14"/>
    </row>
    <row r="59615" spans="7:7">
      <c r="G59615" s="14"/>
    </row>
    <row r="59616" spans="7:7">
      <c r="G59616" s="14"/>
    </row>
    <row r="59617" spans="7:7">
      <c r="G59617" s="14"/>
    </row>
    <row r="59618" spans="7:7">
      <c r="G59618" s="14"/>
    </row>
    <row r="59619" spans="7:7">
      <c r="G59619" s="14"/>
    </row>
    <row r="59620" spans="7:7">
      <c r="G59620" s="14"/>
    </row>
    <row r="59621" spans="7:7">
      <c r="G59621" s="14"/>
    </row>
    <row r="59622" spans="7:7">
      <c r="G59622" s="14"/>
    </row>
    <row r="59623" spans="7:7">
      <c r="G59623" s="14"/>
    </row>
    <row r="59624" spans="7:7">
      <c r="G59624" s="14"/>
    </row>
    <row r="59625" spans="7:7">
      <c r="G59625" s="14"/>
    </row>
    <row r="59626" spans="7:7">
      <c r="G59626" s="14"/>
    </row>
    <row r="59627" spans="7:7">
      <c r="G59627" s="14"/>
    </row>
    <row r="59628" spans="7:7">
      <c r="G59628" s="14"/>
    </row>
    <row r="59629" spans="7:7">
      <c r="G59629" s="14"/>
    </row>
    <row r="59630" spans="7:7">
      <c r="G59630" s="14"/>
    </row>
    <row r="59631" spans="7:7">
      <c r="G59631" s="14"/>
    </row>
    <row r="59632" spans="7:7">
      <c r="G59632" s="14"/>
    </row>
    <row r="59633" spans="7:7">
      <c r="G59633" s="14"/>
    </row>
    <row r="59634" spans="7:7">
      <c r="G59634" s="14"/>
    </row>
    <row r="59635" spans="7:7">
      <c r="G59635" s="14"/>
    </row>
    <row r="59636" spans="7:7">
      <c r="G59636" s="14"/>
    </row>
    <row r="59637" spans="7:7">
      <c r="G59637" s="14"/>
    </row>
    <row r="59638" spans="7:7">
      <c r="G59638" s="14"/>
    </row>
    <row r="59639" spans="7:7">
      <c r="G59639" s="14"/>
    </row>
    <row r="59640" spans="7:7">
      <c r="G59640" s="14"/>
    </row>
    <row r="59641" spans="7:7">
      <c r="G59641" s="14"/>
    </row>
    <row r="59642" spans="7:7">
      <c r="G59642" s="14"/>
    </row>
    <row r="59643" spans="7:7">
      <c r="G59643" s="14"/>
    </row>
    <row r="59644" spans="7:7">
      <c r="G59644" s="14"/>
    </row>
    <row r="59645" spans="7:7">
      <c r="G59645" s="14"/>
    </row>
    <row r="59646" spans="7:7">
      <c r="G59646" s="14"/>
    </row>
    <row r="59647" spans="7:7">
      <c r="G59647" s="14"/>
    </row>
    <row r="59648" spans="7:7">
      <c r="G59648" s="14"/>
    </row>
    <row r="59649" spans="7:7">
      <c r="G59649" s="14"/>
    </row>
    <row r="59650" spans="7:7">
      <c r="G59650" s="14"/>
    </row>
    <row r="59651" spans="7:7">
      <c r="G59651" s="14"/>
    </row>
    <row r="59652" spans="7:7">
      <c r="G59652" s="14"/>
    </row>
    <row r="59653" spans="7:7">
      <c r="G59653" s="14"/>
    </row>
    <row r="59654" spans="7:7">
      <c r="G59654" s="14"/>
    </row>
    <row r="59655" spans="7:7">
      <c r="G59655" s="14"/>
    </row>
    <row r="59656" spans="7:7">
      <c r="G59656" s="14"/>
    </row>
    <row r="59657" spans="7:7">
      <c r="G59657" s="14"/>
    </row>
    <row r="59658" spans="7:7">
      <c r="G59658" s="14"/>
    </row>
    <row r="59659" spans="7:7">
      <c r="G59659" s="14"/>
    </row>
    <row r="59660" spans="7:7">
      <c r="G59660" s="14"/>
    </row>
    <row r="59661" spans="7:7">
      <c r="G59661" s="14"/>
    </row>
    <row r="59662" spans="7:7">
      <c r="G59662" s="14"/>
    </row>
    <row r="59663" spans="7:7">
      <c r="G59663" s="14"/>
    </row>
    <row r="59664" spans="7:7">
      <c r="G59664" s="14"/>
    </row>
    <row r="59665" spans="7:7">
      <c r="G59665" s="14"/>
    </row>
    <row r="59666" spans="7:7">
      <c r="G59666" s="14"/>
    </row>
    <row r="59667" spans="7:7">
      <c r="G59667" s="14"/>
    </row>
    <row r="59668" spans="7:7">
      <c r="G59668" s="14"/>
    </row>
    <row r="59669" spans="7:7">
      <c r="G59669" s="14"/>
    </row>
    <row r="59670" spans="7:7">
      <c r="G59670" s="14"/>
    </row>
    <row r="59671" spans="7:7">
      <c r="G59671" s="14"/>
    </row>
    <row r="59672" spans="7:7">
      <c r="G59672" s="14"/>
    </row>
    <row r="59673" spans="7:7">
      <c r="G59673" s="14"/>
    </row>
    <row r="59674" spans="7:7">
      <c r="G59674" s="14"/>
    </row>
    <row r="59675" spans="7:7">
      <c r="G59675" s="14"/>
    </row>
    <row r="59676" spans="7:7">
      <c r="G59676" s="14"/>
    </row>
    <row r="59677" spans="7:7">
      <c r="G59677" s="14"/>
    </row>
    <row r="59678" spans="7:7">
      <c r="G59678" s="14"/>
    </row>
    <row r="59679" spans="7:7">
      <c r="G59679" s="14"/>
    </row>
    <row r="59680" spans="7:7">
      <c r="G59680" s="14"/>
    </row>
    <row r="59681" spans="7:7">
      <c r="G59681" s="14"/>
    </row>
    <row r="59682" spans="7:7">
      <c r="G59682" s="14"/>
    </row>
    <row r="59683" spans="7:7">
      <c r="G59683" s="14"/>
    </row>
    <row r="59684" spans="7:7">
      <c r="G59684" s="14"/>
    </row>
    <row r="59685" spans="7:7">
      <c r="G59685" s="14"/>
    </row>
    <row r="59686" spans="7:7">
      <c r="G59686" s="14"/>
    </row>
    <row r="59687" spans="7:7">
      <c r="G59687" s="14"/>
    </row>
    <row r="59688" spans="7:7">
      <c r="G59688" s="14"/>
    </row>
    <row r="59689" spans="7:7">
      <c r="G59689" s="14"/>
    </row>
    <row r="59690" spans="7:7">
      <c r="G59690" s="14"/>
    </row>
    <row r="59691" spans="7:7">
      <c r="G59691" s="14"/>
    </row>
    <row r="59692" spans="7:7">
      <c r="G59692" s="14"/>
    </row>
    <row r="59693" spans="7:7">
      <c r="G59693" s="14"/>
    </row>
    <row r="59694" spans="7:7">
      <c r="G59694" s="14"/>
    </row>
    <row r="59695" spans="7:7">
      <c r="G59695" s="14"/>
    </row>
    <row r="59696" spans="7:7">
      <c r="G59696" s="14"/>
    </row>
    <row r="59697" spans="7:7">
      <c r="G59697" s="14"/>
    </row>
    <row r="59698" spans="7:7">
      <c r="G59698" s="14"/>
    </row>
    <row r="59699" spans="7:7">
      <c r="G59699" s="14"/>
    </row>
    <row r="59700" spans="7:7">
      <c r="G59700" s="14"/>
    </row>
    <row r="59701" spans="7:7">
      <c r="G59701" s="14"/>
    </row>
    <row r="59702" spans="7:7">
      <c r="G59702" s="14"/>
    </row>
    <row r="59703" spans="7:7">
      <c r="G59703" s="14"/>
    </row>
    <row r="59704" spans="7:7">
      <c r="G59704" s="14"/>
    </row>
    <row r="59705" spans="7:7">
      <c r="G59705" s="14"/>
    </row>
    <row r="59706" spans="7:7">
      <c r="G59706" s="14"/>
    </row>
    <row r="59707" spans="7:7">
      <c r="G59707" s="14"/>
    </row>
    <row r="59708" spans="7:7">
      <c r="G59708" s="14"/>
    </row>
    <row r="59709" spans="7:7">
      <c r="G59709" s="14"/>
    </row>
    <row r="59710" spans="7:7">
      <c r="G59710" s="14"/>
    </row>
    <row r="59711" spans="7:7">
      <c r="G59711" s="14"/>
    </row>
    <row r="59712" spans="7:7">
      <c r="G59712" s="14"/>
    </row>
    <row r="59713" spans="7:7">
      <c r="G59713" s="14"/>
    </row>
    <row r="59714" spans="7:7">
      <c r="G59714" s="14"/>
    </row>
    <row r="59715" spans="7:7">
      <c r="G59715" s="14"/>
    </row>
    <row r="59716" spans="7:7">
      <c r="G59716" s="14"/>
    </row>
    <row r="59717" spans="7:7">
      <c r="G59717" s="14"/>
    </row>
    <row r="59718" spans="7:7">
      <c r="G59718" s="14"/>
    </row>
    <row r="59719" spans="7:7">
      <c r="G59719" s="14"/>
    </row>
    <row r="59720" spans="7:7">
      <c r="G59720" s="14"/>
    </row>
    <row r="59721" spans="7:7">
      <c r="G59721" s="14"/>
    </row>
    <row r="59722" spans="7:7">
      <c r="G59722" s="14"/>
    </row>
    <row r="59723" spans="7:7">
      <c r="G59723" s="14"/>
    </row>
    <row r="59724" spans="7:7">
      <c r="G59724" s="14"/>
    </row>
    <row r="59725" spans="7:7">
      <c r="G59725" s="14"/>
    </row>
    <row r="59726" spans="7:7">
      <c r="G59726" s="14"/>
    </row>
    <row r="59727" spans="7:7">
      <c r="G59727" s="14"/>
    </row>
    <row r="59728" spans="7:7">
      <c r="G59728" s="14"/>
    </row>
    <row r="59729" spans="7:7">
      <c r="G59729" s="14"/>
    </row>
    <row r="59730" spans="7:7">
      <c r="G59730" s="14"/>
    </row>
    <row r="59731" spans="7:7">
      <c r="G59731" s="14"/>
    </row>
    <row r="59732" spans="7:7">
      <c r="G59732" s="14"/>
    </row>
    <row r="59733" spans="7:7">
      <c r="G59733" s="14"/>
    </row>
    <row r="59734" spans="7:7">
      <c r="G59734" s="14"/>
    </row>
    <row r="59735" spans="7:7">
      <c r="G59735" s="14"/>
    </row>
    <row r="59736" spans="7:7">
      <c r="G59736" s="14"/>
    </row>
    <row r="59737" spans="7:7">
      <c r="G59737" s="14"/>
    </row>
    <row r="59738" spans="7:7">
      <c r="G59738" s="14"/>
    </row>
    <row r="59739" spans="7:7">
      <c r="G59739" s="14"/>
    </row>
    <row r="59740" spans="7:7">
      <c r="G59740" s="14"/>
    </row>
    <row r="59741" spans="7:7">
      <c r="G59741" s="14"/>
    </row>
    <row r="59742" spans="7:7">
      <c r="G59742" s="14"/>
    </row>
    <row r="59743" spans="7:7">
      <c r="G59743" s="14"/>
    </row>
    <row r="59744" spans="7:7">
      <c r="G59744" s="14"/>
    </row>
    <row r="59745" spans="7:7">
      <c r="G59745" s="14"/>
    </row>
    <row r="59746" spans="7:7">
      <c r="G59746" s="14"/>
    </row>
    <row r="59747" spans="7:7">
      <c r="G59747" s="14"/>
    </row>
    <row r="59748" spans="7:7">
      <c r="G59748" s="14"/>
    </row>
    <row r="59749" spans="7:7">
      <c r="G59749" s="14"/>
    </row>
    <row r="59750" spans="7:7">
      <c r="G59750" s="14"/>
    </row>
    <row r="59751" spans="7:7">
      <c r="G59751" s="14"/>
    </row>
    <row r="59752" spans="7:7">
      <c r="G59752" s="14"/>
    </row>
    <row r="59753" spans="7:7">
      <c r="G59753" s="14"/>
    </row>
    <row r="59754" spans="7:7">
      <c r="G59754" s="14"/>
    </row>
    <row r="59755" spans="7:7">
      <c r="G59755" s="14"/>
    </row>
    <row r="59756" spans="7:7">
      <c r="G59756" s="14"/>
    </row>
    <row r="59757" spans="7:7">
      <c r="G59757" s="14"/>
    </row>
    <row r="59758" spans="7:7">
      <c r="G59758" s="14"/>
    </row>
    <row r="59759" spans="7:7">
      <c r="G59759" s="14"/>
    </row>
    <row r="59760" spans="7:7">
      <c r="G59760" s="14"/>
    </row>
    <row r="59761" spans="7:7">
      <c r="G59761" s="14"/>
    </row>
    <row r="59762" spans="7:7">
      <c r="G59762" s="14"/>
    </row>
    <row r="59763" spans="7:7">
      <c r="G59763" s="14"/>
    </row>
    <row r="59764" spans="7:7">
      <c r="G59764" s="14"/>
    </row>
    <row r="59765" spans="7:7">
      <c r="G59765" s="14"/>
    </row>
    <row r="59766" spans="7:7">
      <c r="G59766" s="14"/>
    </row>
    <row r="59767" spans="7:7">
      <c r="G59767" s="14"/>
    </row>
    <row r="59768" spans="7:7">
      <c r="G59768" s="14"/>
    </row>
    <row r="59769" spans="7:7">
      <c r="G59769" s="14"/>
    </row>
    <row r="59770" spans="7:7">
      <c r="G59770" s="14"/>
    </row>
    <row r="59771" spans="7:7">
      <c r="G59771" s="14"/>
    </row>
    <row r="59772" spans="7:7">
      <c r="G59772" s="14"/>
    </row>
    <row r="59773" spans="7:7">
      <c r="G59773" s="14"/>
    </row>
    <row r="59774" spans="7:7">
      <c r="G59774" s="14"/>
    </row>
    <row r="59775" spans="7:7">
      <c r="G59775" s="14"/>
    </row>
    <row r="59776" spans="7:7">
      <c r="G59776" s="14"/>
    </row>
    <row r="59777" spans="7:7">
      <c r="G59777" s="14"/>
    </row>
    <row r="59778" spans="7:7">
      <c r="G59778" s="14"/>
    </row>
    <row r="59779" spans="7:7">
      <c r="G59779" s="14"/>
    </row>
    <row r="59780" spans="7:7">
      <c r="G59780" s="14"/>
    </row>
    <row r="59781" spans="7:7">
      <c r="G59781" s="14"/>
    </row>
    <row r="59782" spans="7:7">
      <c r="G59782" s="14"/>
    </row>
    <row r="59783" spans="7:7">
      <c r="G59783" s="14"/>
    </row>
    <row r="59784" spans="7:7">
      <c r="G59784" s="14"/>
    </row>
    <row r="59785" spans="7:7">
      <c r="G59785" s="14"/>
    </row>
    <row r="59786" spans="7:7">
      <c r="G59786" s="14"/>
    </row>
    <row r="59787" spans="7:7">
      <c r="G59787" s="14"/>
    </row>
    <row r="59788" spans="7:7">
      <c r="G59788" s="14"/>
    </row>
    <row r="59789" spans="7:7">
      <c r="G59789" s="14"/>
    </row>
    <row r="59790" spans="7:7">
      <c r="G59790" s="14"/>
    </row>
    <row r="59791" spans="7:7">
      <c r="G59791" s="14"/>
    </row>
    <row r="59792" spans="7:7">
      <c r="G59792" s="14"/>
    </row>
    <row r="59793" spans="7:7">
      <c r="G59793" s="14"/>
    </row>
    <row r="59794" spans="7:7">
      <c r="G59794" s="14"/>
    </row>
    <row r="59795" spans="7:7">
      <c r="G59795" s="14"/>
    </row>
    <row r="59796" spans="7:7">
      <c r="G59796" s="14"/>
    </row>
    <row r="59797" spans="7:7">
      <c r="G59797" s="14"/>
    </row>
    <row r="59798" spans="7:7">
      <c r="G59798" s="14"/>
    </row>
    <row r="59799" spans="7:7">
      <c r="G59799" s="14"/>
    </row>
    <row r="59800" spans="7:7">
      <c r="G59800" s="14"/>
    </row>
    <row r="59801" spans="7:7">
      <c r="G59801" s="14"/>
    </row>
    <row r="59802" spans="7:7">
      <c r="G59802" s="14"/>
    </row>
    <row r="59803" spans="7:7">
      <c r="G59803" s="14"/>
    </row>
    <row r="59804" spans="7:7">
      <c r="G59804" s="14"/>
    </row>
    <row r="59805" spans="7:7">
      <c r="G59805" s="14"/>
    </row>
    <row r="59806" spans="7:7">
      <c r="G59806" s="14"/>
    </row>
    <row r="59807" spans="7:7">
      <c r="G59807" s="14"/>
    </row>
    <row r="59808" spans="7:7">
      <c r="G59808" s="14"/>
    </row>
    <row r="59809" spans="7:7">
      <c r="G59809" s="14"/>
    </row>
    <row r="59810" spans="7:7">
      <c r="G59810" s="14"/>
    </row>
    <row r="59811" spans="7:7">
      <c r="G59811" s="14"/>
    </row>
    <row r="59812" spans="7:7">
      <c r="G59812" s="14"/>
    </row>
    <row r="59813" spans="7:7">
      <c r="G59813" s="14"/>
    </row>
    <row r="59814" spans="7:7">
      <c r="G59814" s="14"/>
    </row>
    <row r="59815" spans="7:7">
      <c r="G59815" s="14"/>
    </row>
    <row r="59816" spans="7:7">
      <c r="G59816" s="14"/>
    </row>
    <row r="59817" spans="7:7">
      <c r="G59817" s="14"/>
    </row>
    <row r="59818" spans="7:7">
      <c r="G59818" s="14"/>
    </row>
    <row r="59819" spans="7:7">
      <c r="G59819" s="14"/>
    </row>
    <row r="59820" spans="7:7">
      <c r="G59820" s="14"/>
    </row>
    <row r="59821" spans="7:7">
      <c r="G59821" s="14"/>
    </row>
    <row r="59822" spans="7:7">
      <c r="G59822" s="14"/>
    </row>
    <row r="59823" spans="7:7">
      <c r="G59823" s="14"/>
    </row>
    <row r="59824" spans="7:7">
      <c r="G59824" s="14"/>
    </row>
    <row r="59825" spans="7:7">
      <c r="G59825" s="14"/>
    </row>
    <row r="59826" spans="7:7">
      <c r="G59826" s="14"/>
    </row>
    <row r="59827" spans="7:7">
      <c r="G59827" s="14"/>
    </row>
    <row r="59828" spans="7:7">
      <c r="G59828" s="14"/>
    </row>
    <row r="59829" spans="7:7">
      <c r="G59829" s="14"/>
    </row>
    <row r="59830" spans="7:7">
      <c r="G59830" s="14"/>
    </row>
    <row r="59831" spans="7:7">
      <c r="G59831" s="14"/>
    </row>
    <row r="59832" spans="7:7">
      <c r="G59832" s="14"/>
    </row>
    <row r="59833" spans="7:7">
      <c r="G59833" s="14"/>
    </row>
    <row r="59834" spans="7:7">
      <c r="G59834" s="14"/>
    </row>
    <row r="59835" spans="7:7">
      <c r="G59835" s="14"/>
    </row>
    <row r="59836" spans="7:7">
      <c r="G59836" s="14"/>
    </row>
    <row r="59837" spans="7:7">
      <c r="G59837" s="14"/>
    </row>
    <row r="59838" spans="7:7">
      <c r="G59838" s="14"/>
    </row>
    <row r="59839" spans="7:7">
      <c r="G59839" s="14"/>
    </row>
    <row r="59840" spans="7:7">
      <c r="G59840" s="14"/>
    </row>
    <row r="59841" spans="7:7">
      <c r="G59841" s="14"/>
    </row>
    <row r="59842" spans="7:7">
      <c r="G59842" s="14"/>
    </row>
    <row r="59843" spans="7:7">
      <c r="G59843" s="14"/>
    </row>
    <row r="59844" spans="7:7">
      <c r="G59844" s="14"/>
    </row>
    <row r="59845" spans="7:7">
      <c r="G59845" s="14"/>
    </row>
    <row r="59846" spans="7:7">
      <c r="G59846" s="14"/>
    </row>
    <row r="59847" spans="7:7">
      <c r="G59847" s="14"/>
    </row>
    <row r="59848" spans="7:7">
      <c r="G59848" s="14"/>
    </row>
    <row r="59849" spans="7:7">
      <c r="G59849" s="14"/>
    </row>
    <row r="59850" spans="7:7">
      <c r="G59850" s="14"/>
    </row>
    <row r="59851" spans="7:7">
      <c r="G59851" s="14"/>
    </row>
    <row r="59852" spans="7:7">
      <c r="G59852" s="14"/>
    </row>
    <row r="59853" spans="7:7">
      <c r="G59853" s="14"/>
    </row>
    <row r="59854" spans="7:7">
      <c r="G59854" s="14"/>
    </row>
    <row r="59855" spans="7:7">
      <c r="G59855" s="14"/>
    </row>
    <row r="59856" spans="7:7">
      <c r="G59856" s="14"/>
    </row>
    <row r="59857" spans="7:7">
      <c r="G59857" s="14"/>
    </row>
    <row r="59858" spans="7:7">
      <c r="G59858" s="14"/>
    </row>
    <row r="59859" spans="7:7">
      <c r="G59859" s="14"/>
    </row>
    <row r="59860" spans="7:7">
      <c r="G59860" s="14"/>
    </row>
    <row r="59861" spans="7:7">
      <c r="G59861" s="14"/>
    </row>
    <row r="59862" spans="7:7">
      <c r="G59862" s="14"/>
    </row>
    <row r="59863" spans="7:7">
      <c r="G59863" s="14"/>
    </row>
    <row r="59864" spans="7:7">
      <c r="G59864" s="14"/>
    </row>
    <row r="59865" spans="7:7">
      <c r="G59865" s="14"/>
    </row>
    <row r="59866" spans="7:7">
      <c r="G59866" s="14"/>
    </row>
    <row r="59867" spans="7:7">
      <c r="G59867" s="14"/>
    </row>
    <row r="59868" spans="7:7">
      <c r="G59868" s="14"/>
    </row>
    <row r="59869" spans="7:7">
      <c r="G59869" s="14"/>
    </row>
    <row r="59870" spans="7:7">
      <c r="G59870" s="14"/>
    </row>
    <row r="59871" spans="7:7">
      <c r="G59871" s="14"/>
    </row>
    <row r="59872" spans="7:7">
      <c r="G59872" s="14"/>
    </row>
    <row r="59873" spans="7:7">
      <c r="G59873" s="14"/>
    </row>
    <row r="59874" spans="7:7">
      <c r="G59874" s="14"/>
    </row>
    <row r="59875" spans="7:7">
      <c r="G59875" s="14"/>
    </row>
    <row r="59876" spans="7:7">
      <c r="G59876" s="14"/>
    </row>
    <row r="59877" spans="7:7">
      <c r="G59877" s="14"/>
    </row>
    <row r="59878" spans="7:7">
      <c r="G59878" s="14"/>
    </row>
    <row r="59879" spans="7:7">
      <c r="G59879" s="14"/>
    </row>
    <row r="59880" spans="7:7">
      <c r="G59880" s="14"/>
    </row>
    <row r="59881" spans="7:7">
      <c r="G59881" s="14"/>
    </row>
    <row r="59882" spans="7:7">
      <c r="G59882" s="14"/>
    </row>
    <row r="59883" spans="7:7">
      <c r="G59883" s="14"/>
    </row>
    <row r="59884" spans="7:7">
      <c r="G59884" s="14"/>
    </row>
    <row r="59885" spans="7:7">
      <c r="G59885" s="14"/>
    </row>
    <row r="59886" spans="7:7">
      <c r="G59886" s="14"/>
    </row>
    <row r="59887" spans="7:7">
      <c r="G59887" s="14"/>
    </row>
    <row r="59888" spans="7:7">
      <c r="G59888" s="14"/>
    </row>
    <row r="59889" spans="7:7">
      <c r="G59889" s="14"/>
    </row>
    <row r="59890" spans="7:7">
      <c r="G59890" s="14"/>
    </row>
    <row r="59891" spans="7:7">
      <c r="G59891" s="14"/>
    </row>
    <row r="59892" spans="7:7">
      <c r="G59892" s="14"/>
    </row>
    <row r="59893" spans="7:7">
      <c r="G59893" s="14"/>
    </row>
    <row r="59894" spans="7:7">
      <c r="G59894" s="14"/>
    </row>
    <row r="59895" spans="7:7">
      <c r="G59895" s="14"/>
    </row>
    <row r="59896" spans="7:7">
      <c r="G59896" s="14"/>
    </row>
    <row r="59897" spans="7:7">
      <c r="G59897" s="14"/>
    </row>
    <row r="59898" spans="7:7">
      <c r="G59898" s="14"/>
    </row>
    <row r="59899" spans="7:7">
      <c r="G59899" s="14"/>
    </row>
    <row r="59900" spans="7:7">
      <c r="G59900" s="14"/>
    </row>
    <row r="59901" spans="7:7">
      <c r="G59901" s="14"/>
    </row>
    <row r="59902" spans="7:7">
      <c r="G59902" s="14"/>
    </row>
    <row r="59903" spans="7:7">
      <c r="G59903" s="14"/>
    </row>
    <row r="59904" spans="7:7">
      <c r="G59904" s="14"/>
    </row>
    <row r="59905" spans="7:7">
      <c r="G59905" s="14"/>
    </row>
    <row r="59906" spans="7:7">
      <c r="G59906" s="14"/>
    </row>
    <row r="59907" spans="7:7">
      <c r="G59907" s="14"/>
    </row>
    <row r="59908" spans="7:7">
      <c r="G59908" s="14"/>
    </row>
    <row r="59909" spans="7:7">
      <c r="G59909" s="14"/>
    </row>
    <row r="59910" spans="7:7">
      <c r="G59910" s="14"/>
    </row>
    <row r="59911" spans="7:7">
      <c r="G59911" s="14"/>
    </row>
    <row r="59912" spans="7:7">
      <c r="G59912" s="14"/>
    </row>
    <row r="59913" spans="7:7">
      <c r="G59913" s="14"/>
    </row>
    <row r="59914" spans="7:7">
      <c r="G59914" s="14"/>
    </row>
    <row r="59915" spans="7:7">
      <c r="G59915" s="14"/>
    </row>
    <row r="59916" spans="7:7">
      <c r="G59916" s="14"/>
    </row>
    <row r="59917" spans="7:7">
      <c r="G59917" s="14"/>
    </row>
    <row r="59918" spans="7:7">
      <c r="G59918" s="14"/>
    </row>
    <row r="59919" spans="7:7">
      <c r="G59919" s="14"/>
    </row>
    <row r="59920" spans="7:7">
      <c r="G59920" s="14"/>
    </row>
    <row r="59921" spans="7:7">
      <c r="G59921" s="14"/>
    </row>
    <row r="59922" spans="7:7">
      <c r="G59922" s="14"/>
    </row>
    <row r="59923" spans="7:7">
      <c r="G59923" s="14"/>
    </row>
    <row r="59924" spans="7:7">
      <c r="G59924" s="14"/>
    </row>
    <row r="59925" spans="7:7">
      <c r="G59925" s="14"/>
    </row>
    <row r="59926" spans="7:7">
      <c r="G59926" s="14"/>
    </row>
    <row r="59927" spans="7:7">
      <c r="G59927" s="14"/>
    </row>
    <row r="59928" spans="7:7">
      <c r="G59928" s="14"/>
    </row>
    <row r="59929" spans="7:7">
      <c r="G59929" s="14"/>
    </row>
    <row r="59930" spans="7:7">
      <c r="G59930" s="14"/>
    </row>
    <row r="59931" spans="7:7">
      <c r="G59931" s="14"/>
    </row>
    <row r="59932" spans="7:7">
      <c r="G59932" s="14"/>
    </row>
    <row r="59933" spans="7:7">
      <c r="G59933" s="14"/>
    </row>
    <row r="59934" spans="7:7">
      <c r="G59934" s="14"/>
    </row>
    <row r="59935" spans="7:7">
      <c r="G59935" s="14"/>
    </row>
    <row r="59936" spans="7:7">
      <c r="G59936" s="14"/>
    </row>
    <row r="59937" spans="7:7">
      <c r="G59937" s="14"/>
    </row>
    <row r="59938" spans="7:7">
      <c r="G59938" s="14"/>
    </row>
    <row r="59939" spans="7:7">
      <c r="G59939" s="14"/>
    </row>
    <row r="59940" spans="7:7">
      <c r="G59940" s="14"/>
    </row>
    <row r="59941" spans="7:7">
      <c r="G59941" s="14"/>
    </row>
    <row r="59942" spans="7:7">
      <c r="G59942" s="14"/>
    </row>
    <row r="59943" spans="7:7">
      <c r="G59943" s="14"/>
    </row>
    <row r="59944" spans="7:7">
      <c r="G59944" s="14"/>
    </row>
    <row r="59945" spans="7:7">
      <c r="G59945" s="14"/>
    </row>
    <row r="59946" spans="7:7">
      <c r="G59946" s="14"/>
    </row>
    <row r="59947" spans="7:7">
      <c r="G59947" s="14"/>
    </row>
    <row r="59948" spans="7:7">
      <c r="G59948" s="14"/>
    </row>
    <row r="59949" spans="7:7">
      <c r="G59949" s="14"/>
    </row>
    <row r="59950" spans="7:7">
      <c r="G59950" s="14"/>
    </row>
    <row r="59951" spans="7:7">
      <c r="G59951" s="14"/>
    </row>
    <row r="59952" spans="7:7">
      <c r="G59952" s="14"/>
    </row>
    <row r="59953" spans="7:7">
      <c r="G59953" s="14"/>
    </row>
    <row r="59954" spans="7:7">
      <c r="G59954" s="14"/>
    </row>
    <row r="59955" spans="7:7">
      <c r="G59955" s="14"/>
    </row>
    <row r="59956" spans="7:7">
      <c r="G59956" s="14"/>
    </row>
    <row r="59957" spans="7:7">
      <c r="G59957" s="14"/>
    </row>
    <row r="59958" spans="7:7">
      <c r="G59958" s="14"/>
    </row>
    <row r="59959" spans="7:7">
      <c r="G59959" s="14"/>
    </row>
    <row r="59960" spans="7:7">
      <c r="G59960" s="14"/>
    </row>
    <row r="59961" spans="7:7">
      <c r="G59961" s="14"/>
    </row>
    <row r="59962" spans="7:7">
      <c r="G59962" s="14"/>
    </row>
    <row r="59963" spans="7:7">
      <c r="G59963" s="14"/>
    </row>
    <row r="59964" spans="7:7">
      <c r="G59964" s="14"/>
    </row>
    <row r="59965" spans="7:7">
      <c r="G59965" s="14"/>
    </row>
    <row r="59966" spans="7:7">
      <c r="G59966" s="14"/>
    </row>
    <row r="59967" spans="7:7">
      <c r="G59967" s="14"/>
    </row>
    <row r="59968" spans="7:7">
      <c r="G59968" s="14"/>
    </row>
    <row r="59969" spans="7:7">
      <c r="G59969" s="14"/>
    </row>
    <row r="59970" spans="7:7">
      <c r="G59970" s="14"/>
    </row>
    <row r="59971" spans="7:7">
      <c r="G59971" s="14"/>
    </row>
    <row r="59972" spans="7:7">
      <c r="G59972" s="14"/>
    </row>
    <row r="59973" spans="7:7">
      <c r="G59973" s="14"/>
    </row>
    <row r="59974" spans="7:7">
      <c r="G59974" s="14"/>
    </row>
    <row r="59975" spans="7:7">
      <c r="G59975" s="14"/>
    </row>
    <row r="59976" spans="7:7">
      <c r="G59976" s="14"/>
    </row>
    <row r="59977" spans="7:7">
      <c r="G59977" s="14"/>
    </row>
    <row r="59978" spans="7:7">
      <c r="G59978" s="14"/>
    </row>
    <row r="59979" spans="7:7">
      <c r="G59979" s="14"/>
    </row>
    <row r="59980" spans="7:7">
      <c r="G59980" s="14"/>
    </row>
    <row r="59981" spans="7:7">
      <c r="G59981" s="14"/>
    </row>
    <row r="59982" spans="7:7">
      <c r="G59982" s="14"/>
    </row>
    <row r="59983" spans="7:7">
      <c r="G59983" s="14"/>
    </row>
    <row r="59984" spans="7:7">
      <c r="G59984" s="14"/>
    </row>
    <row r="59985" spans="7:7">
      <c r="G59985" s="14"/>
    </row>
    <row r="59986" spans="7:7">
      <c r="G59986" s="14"/>
    </row>
    <row r="59987" spans="7:7">
      <c r="G59987" s="14"/>
    </row>
    <row r="59988" spans="7:7">
      <c r="G59988" s="14"/>
    </row>
    <row r="59989" spans="7:7">
      <c r="G59989" s="14"/>
    </row>
    <row r="59990" spans="7:7">
      <c r="G59990" s="14"/>
    </row>
    <row r="59991" spans="7:7">
      <c r="G59991" s="14"/>
    </row>
    <row r="59992" spans="7:7">
      <c r="G59992" s="14"/>
    </row>
    <row r="59993" spans="7:7">
      <c r="G59993" s="14"/>
    </row>
    <row r="59994" spans="7:7">
      <c r="G59994" s="14"/>
    </row>
    <row r="59995" spans="7:7">
      <c r="G59995" s="14"/>
    </row>
    <row r="59996" spans="7:7">
      <c r="G59996" s="14"/>
    </row>
    <row r="59997" spans="7:7">
      <c r="G59997" s="14"/>
    </row>
    <row r="59998" spans="7:7">
      <c r="G59998" s="14"/>
    </row>
    <row r="59999" spans="7:7">
      <c r="G59999" s="14"/>
    </row>
    <row r="60000" spans="7:7">
      <c r="G60000" s="14"/>
    </row>
    <row r="60001" spans="7:7">
      <c r="G60001" s="14"/>
    </row>
    <row r="60002" spans="7:7">
      <c r="G60002" s="14"/>
    </row>
    <row r="60003" spans="7:7">
      <c r="G60003" s="14"/>
    </row>
    <row r="60004" spans="7:7">
      <c r="G60004" s="14"/>
    </row>
    <row r="60005" spans="7:7">
      <c r="G60005" s="14"/>
    </row>
    <row r="60006" spans="7:7">
      <c r="G60006" s="14"/>
    </row>
    <row r="60007" spans="7:7">
      <c r="G60007" s="14"/>
    </row>
    <row r="60008" spans="7:7">
      <c r="G60008" s="14"/>
    </row>
    <row r="60009" spans="7:7">
      <c r="G60009" s="14"/>
    </row>
    <row r="60010" spans="7:7">
      <c r="G60010" s="14"/>
    </row>
    <row r="60011" spans="7:7">
      <c r="G60011" s="14"/>
    </row>
    <row r="60012" spans="7:7">
      <c r="G60012" s="14"/>
    </row>
    <row r="60013" spans="7:7">
      <c r="G60013" s="14"/>
    </row>
    <row r="60014" spans="7:7">
      <c r="G60014" s="14"/>
    </row>
    <row r="60015" spans="7:7">
      <c r="G60015" s="14"/>
    </row>
    <row r="60016" spans="7:7">
      <c r="G60016" s="14"/>
    </row>
    <row r="60017" spans="7:7">
      <c r="G60017" s="14"/>
    </row>
    <row r="60018" spans="7:7">
      <c r="G60018" s="14"/>
    </row>
    <row r="60019" spans="7:7">
      <c r="G60019" s="14"/>
    </row>
    <row r="60020" spans="7:7">
      <c r="G60020" s="14"/>
    </row>
    <row r="60021" spans="7:7">
      <c r="G60021" s="14"/>
    </row>
    <row r="60022" spans="7:7">
      <c r="G60022" s="14"/>
    </row>
    <row r="60023" spans="7:7">
      <c r="G60023" s="14"/>
    </row>
    <row r="60024" spans="7:7">
      <c r="G60024" s="14"/>
    </row>
    <row r="60025" spans="7:7">
      <c r="G60025" s="14"/>
    </row>
    <row r="60026" spans="7:7">
      <c r="G60026" s="14"/>
    </row>
    <row r="60027" spans="7:7">
      <c r="G60027" s="14"/>
    </row>
    <row r="60028" spans="7:7">
      <c r="G60028" s="14"/>
    </row>
    <row r="60029" spans="7:7">
      <c r="G60029" s="14"/>
    </row>
    <row r="60030" spans="7:7">
      <c r="G60030" s="14"/>
    </row>
    <row r="60031" spans="7:7">
      <c r="G60031" s="14"/>
    </row>
    <row r="60032" spans="7:7">
      <c r="G60032" s="14"/>
    </row>
    <row r="60033" spans="7:7">
      <c r="G60033" s="14"/>
    </row>
    <row r="60034" spans="7:7">
      <c r="G60034" s="14"/>
    </row>
    <row r="60035" spans="7:7">
      <c r="G60035" s="14"/>
    </row>
    <row r="60036" spans="7:7">
      <c r="G60036" s="14"/>
    </row>
    <row r="60037" spans="7:7">
      <c r="G60037" s="14"/>
    </row>
    <row r="60038" spans="7:7">
      <c r="G60038" s="14"/>
    </row>
    <row r="60039" spans="7:7">
      <c r="G60039" s="14"/>
    </row>
    <row r="60040" spans="7:7">
      <c r="G60040" s="14"/>
    </row>
    <row r="60041" spans="7:7">
      <c r="G60041" s="14"/>
    </row>
    <row r="60042" spans="7:7">
      <c r="G60042" s="14"/>
    </row>
    <row r="60043" spans="7:7">
      <c r="G60043" s="14"/>
    </row>
    <row r="60044" spans="7:7">
      <c r="G60044" s="14"/>
    </row>
    <row r="60045" spans="7:7">
      <c r="G60045" s="14"/>
    </row>
    <row r="60046" spans="7:7">
      <c r="G60046" s="14"/>
    </row>
    <row r="60047" spans="7:7">
      <c r="G60047" s="14"/>
    </row>
    <row r="60048" spans="7:7">
      <c r="G60048" s="14"/>
    </row>
    <row r="60049" spans="7:7">
      <c r="G60049" s="14"/>
    </row>
    <row r="60050" spans="7:7">
      <c r="G60050" s="14"/>
    </row>
    <row r="60051" spans="7:7">
      <c r="G60051" s="14"/>
    </row>
    <row r="60052" spans="7:7">
      <c r="G60052" s="14"/>
    </row>
    <row r="60053" spans="7:7">
      <c r="G60053" s="14"/>
    </row>
    <row r="60054" spans="7:7">
      <c r="G60054" s="14"/>
    </row>
    <row r="60055" spans="7:7">
      <c r="G60055" s="14"/>
    </row>
    <row r="60056" spans="7:7">
      <c r="G60056" s="14"/>
    </row>
    <row r="60057" spans="7:7">
      <c r="G60057" s="14"/>
    </row>
    <row r="60058" spans="7:7">
      <c r="G60058" s="14"/>
    </row>
    <row r="60059" spans="7:7">
      <c r="G60059" s="14"/>
    </row>
    <row r="60060" spans="7:7">
      <c r="G60060" s="14"/>
    </row>
    <row r="60061" spans="7:7">
      <c r="G60061" s="14"/>
    </row>
    <row r="60062" spans="7:7">
      <c r="G60062" s="14"/>
    </row>
    <row r="60063" spans="7:7">
      <c r="G60063" s="14"/>
    </row>
    <row r="60064" spans="7:7">
      <c r="G60064" s="14"/>
    </row>
    <row r="60065" spans="7:7">
      <c r="G60065" s="14"/>
    </row>
    <row r="60066" spans="7:7">
      <c r="G60066" s="14"/>
    </row>
    <row r="60067" spans="7:7">
      <c r="G60067" s="14"/>
    </row>
    <row r="60068" spans="7:7">
      <c r="G60068" s="14"/>
    </row>
    <row r="60069" spans="7:7">
      <c r="G60069" s="14"/>
    </row>
    <row r="60070" spans="7:7">
      <c r="G60070" s="14"/>
    </row>
    <row r="60071" spans="7:7">
      <c r="G60071" s="14"/>
    </row>
    <row r="60072" spans="7:7">
      <c r="G60072" s="14"/>
    </row>
    <row r="60073" spans="7:7">
      <c r="G60073" s="14"/>
    </row>
    <row r="60074" spans="7:7">
      <c r="G60074" s="14"/>
    </row>
    <row r="60075" spans="7:7">
      <c r="G60075" s="14"/>
    </row>
    <row r="60076" spans="7:7">
      <c r="G60076" s="14"/>
    </row>
    <row r="60077" spans="7:7">
      <c r="G60077" s="14"/>
    </row>
    <row r="60078" spans="7:7">
      <c r="G60078" s="14"/>
    </row>
    <row r="60079" spans="7:7">
      <c r="G60079" s="14"/>
    </row>
    <row r="60080" spans="7:7">
      <c r="G60080" s="14"/>
    </row>
    <row r="60081" spans="7:7">
      <c r="G60081" s="14"/>
    </row>
    <row r="60082" spans="7:7">
      <c r="G60082" s="14"/>
    </row>
    <row r="60083" spans="7:7">
      <c r="G60083" s="14"/>
    </row>
    <row r="60084" spans="7:7">
      <c r="G60084" s="14"/>
    </row>
    <row r="60085" spans="7:7">
      <c r="G60085" s="14"/>
    </row>
    <row r="60086" spans="7:7">
      <c r="G60086" s="14"/>
    </row>
    <row r="60087" spans="7:7">
      <c r="G60087" s="14"/>
    </row>
    <row r="60088" spans="7:7">
      <c r="G60088" s="14"/>
    </row>
    <row r="60089" spans="7:7">
      <c r="G60089" s="14"/>
    </row>
    <row r="60090" spans="7:7">
      <c r="G60090" s="14"/>
    </row>
    <row r="60091" spans="7:7">
      <c r="G60091" s="14"/>
    </row>
    <row r="60092" spans="7:7">
      <c r="G60092" s="14"/>
    </row>
    <row r="60093" spans="7:7">
      <c r="G60093" s="14"/>
    </row>
    <row r="60094" spans="7:7">
      <c r="G60094" s="14"/>
    </row>
    <row r="60095" spans="7:7">
      <c r="G60095" s="14"/>
    </row>
    <row r="60096" spans="7:7">
      <c r="G60096" s="14"/>
    </row>
    <row r="60097" spans="7:7">
      <c r="G60097" s="14"/>
    </row>
    <row r="60098" spans="7:7">
      <c r="G60098" s="14"/>
    </row>
    <row r="60099" spans="7:7">
      <c r="G60099" s="14"/>
    </row>
    <row r="60100" spans="7:7">
      <c r="G60100" s="14"/>
    </row>
    <row r="60101" spans="7:7">
      <c r="G60101" s="14"/>
    </row>
    <row r="60102" spans="7:7">
      <c r="G60102" s="14"/>
    </row>
    <row r="60103" spans="7:7">
      <c r="G60103" s="14"/>
    </row>
    <row r="60104" spans="7:7">
      <c r="G60104" s="14"/>
    </row>
    <row r="60105" spans="7:7">
      <c r="G60105" s="14"/>
    </row>
    <row r="60106" spans="7:7">
      <c r="G60106" s="14"/>
    </row>
    <row r="60107" spans="7:7">
      <c r="G60107" s="14"/>
    </row>
    <row r="60108" spans="7:7">
      <c r="G60108" s="14"/>
    </row>
    <row r="60109" spans="7:7">
      <c r="G60109" s="14"/>
    </row>
    <row r="60110" spans="7:7">
      <c r="G60110" s="14"/>
    </row>
    <row r="60111" spans="7:7">
      <c r="G60111" s="14"/>
    </row>
    <row r="60112" spans="7:7">
      <c r="G60112" s="14"/>
    </row>
    <row r="60113" spans="7:7">
      <c r="G60113" s="14"/>
    </row>
    <row r="60114" spans="7:7">
      <c r="G60114" s="14"/>
    </row>
    <row r="60115" spans="7:7">
      <c r="G60115" s="14"/>
    </row>
    <row r="60116" spans="7:7">
      <c r="G60116" s="14"/>
    </row>
    <row r="60117" spans="7:7">
      <c r="G60117" s="14"/>
    </row>
    <row r="60118" spans="7:7">
      <c r="G60118" s="14"/>
    </row>
    <row r="60119" spans="7:7">
      <c r="G60119" s="14"/>
    </row>
    <row r="60120" spans="7:7">
      <c r="G60120" s="14"/>
    </row>
    <row r="60121" spans="7:7">
      <c r="G60121" s="14"/>
    </row>
    <row r="60122" spans="7:7">
      <c r="G60122" s="14"/>
    </row>
    <row r="60123" spans="7:7">
      <c r="G60123" s="14"/>
    </row>
    <row r="60124" spans="7:7">
      <c r="G60124" s="14"/>
    </row>
    <row r="60125" spans="7:7">
      <c r="G60125" s="14"/>
    </row>
    <row r="60126" spans="7:7">
      <c r="G60126" s="14"/>
    </row>
    <row r="60127" spans="7:7">
      <c r="G60127" s="14"/>
    </row>
    <row r="60128" spans="7:7">
      <c r="G60128" s="14"/>
    </row>
    <row r="60129" spans="7:7">
      <c r="G60129" s="14"/>
    </row>
    <row r="60130" spans="7:7">
      <c r="G60130" s="14"/>
    </row>
    <row r="60131" spans="7:7">
      <c r="G60131" s="14"/>
    </row>
    <row r="60132" spans="7:7">
      <c r="G60132" s="14"/>
    </row>
    <row r="60133" spans="7:7">
      <c r="G60133" s="14"/>
    </row>
    <row r="60134" spans="7:7">
      <c r="G60134" s="14"/>
    </row>
    <row r="60135" spans="7:7">
      <c r="G60135" s="14"/>
    </row>
    <row r="60136" spans="7:7">
      <c r="G60136" s="14"/>
    </row>
    <row r="60137" spans="7:7">
      <c r="G60137" s="14"/>
    </row>
    <row r="60138" spans="7:7">
      <c r="G60138" s="14"/>
    </row>
    <row r="60139" spans="7:7">
      <c r="G60139" s="14"/>
    </row>
    <row r="60140" spans="7:7">
      <c r="G60140" s="14"/>
    </row>
    <row r="60141" spans="7:7">
      <c r="G60141" s="14"/>
    </row>
    <row r="60142" spans="7:7">
      <c r="G60142" s="14"/>
    </row>
    <row r="60143" spans="7:7">
      <c r="G60143" s="14"/>
    </row>
    <row r="60144" spans="7:7">
      <c r="G60144" s="14"/>
    </row>
    <row r="60145" spans="7:7">
      <c r="G60145" s="14"/>
    </row>
    <row r="60146" spans="7:7">
      <c r="G60146" s="14"/>
    </row>
    <row r="60147" spans="7:7">
      <c r="G60147" s="14"/>
    </row>
    <row r="60148" spans="7:7">
      <c r="G60148" s="14"/>
    </row>
    <row r="60149" spans="7:7">
      <c r="G60149" s="14"/>
    </row>
    <row r="60150" spans="7:7">
      <c r="G60150" s="14"/>
    </row>
    <row r="60151" spans="7:7">
      <c r="G60151" s="14"/>
    </row>
    <row r="60152" spans="7:7">
      <c r="G60152" s="14"/>
    </row>
    <row r="60153" spans="7:7">
      <c r="G60153" s="14"/>
    </row>
    <row r="60154" spans="7:7">
      <c r="G60154" s="14"/>
    </row>
    <row r="60155" spans="7:7">
      <c r="G60155" s="14"/>
    </row>
    <row r="60156" spans="7:7">
      <c r="G60156" s="14"/>
    </row>
    <row r="60157" spans="7:7">
      <c r="G60157" s="14"/>
    </row>
    <row r="60158" spans="7:7">
      <c r="G60158" s="14"/>
    </row>
    <row r="60159" spans="7:7">
      <c r="G60159" s="14"/>
    </row>
    <row r="60160" spans="7:7">
      <c r="G60160" s="14"/>
    </row>
    <row r="60161" spans="7:7">
      <c r="G60161" s="14"/>
    </row>
    <row r="60162" spans="7:7">
      <c r="G60162" s="14"/>
    </row>
    <row r="60163" spans="7:7">
      <c r="G60163" s="14"/>
    </row>
    <row r="60164" spans="7:7">
      <c r="G60164" s="14"/>
    </row>
    <row r="60165" spans="7:7">
      <c r="G60165" s="14"/>
    </row>
    <row r="60166" spans="7:7">
      <c r="G60166" s="14"/>
    </row>
    <row r="60167" spans="7:7">
      <c r="G60167" s="14"/>
    </row>
    <row r="60168" spans="7:7">
      <c r="G60168" s="14"/>
    </row>
    <row r="60169" spans="7:7">
      <c r="G60169" s="14"/>
    </row>
    <row r="60170" spans="7:7">
      <c r="G60170" s="14"/>
    </row>
    <row r="60171" spans="7:7">
      <c r="G60171" s="14"/>
    </row>
    <row r="60172" spans="7:7">
      <c r="G60172" s="14"/>
    </row>
    <row r="60173" spans="7:7">
      <c r="G60173" s="14"/>
    </row>
    <row r="60174" spans="7:7">
      <c r="G60174" s="14"/>
    </row>
    <row r="60175" spans="7:7">
      <c r="G60175" s="14"/>
    </row>
    <row r="60176" spans="7:7">
      <c r="G60176" s="14"/>
    </row>
    <row r="60177" spans="7:7">
      <c r="G60177" s="14"/>
    </row>
    <row r="60178" spans="7:7">
      <c r="G60178" s="14"/>
    </row>
    <row r="60179" spans="7:7">
      <c r="G60179" s="14"/>
    </row>
    <row r="60180" spans="7:7">
      <c r="G60180" s="14"/>
    </row>
    <row r="60181" spans="7:7">
      <c r="G60181" s="14"/>
    </row>
    <row r="60182" spans="7:7">
      <c r="G60182" s="14"/>
    </row>
    <row r="60183" spans="7:7">
      <c r="G60183" s="14"/>
    </row>
    <row r="60184" spans="7:7">
      <c r="G60184" s="14"/>
    </row>
    <row r="60185" spans="7:7">
      <c r="G60185" s="14"/>
    </row>
    <row r="60186" spans="7:7">
      <c r="G60186" s="14"/>
    </row>
    <row r="60187" spans="7:7">
      <c r="G60187" s="14"/>
    </row>
    <row r="60188" spans="7:7">
      <c r="G60188" s="14"/>
    </row>
    <row r="60189" spans="7:7">
      <c r="G60189" s="14"/>
    </row>
    <row r="60190" spans="7:7">
      <c r="G60190" s="14"/>
    </row>
    <row r="60191" spans="7:7">
      <c r="G60191" s="14"/>
    </row>
    <row r="60192" spans="7:7">
      <c r="G60192" s="14"/>
    </row>
    <row r="60193" spans="7:7">
      <c r="G60193" s="14"/>
    </row>
    <row r="60194" spans="7:7">
      <c r="G60194" s="14"/>
    </row>
    <row r="60195" spans="7:7">
      <c r="G60195" s="14"/>
    </row>
    <row r="60196" spans="7:7">
      <c r="G60196" s="14"/>
    </row>
    <row r="60197" spans="7:7">
      <c r="G60197" s="14"/>
    </row>
    <row r="60198" spans="7:7">
      <c r="G60198" s="14"/>
    </row>
    <row r="60199" spans="7:7">
      <c r="G60199" s="14"/>
    </row>
    <row r="60200" spans="7:7">
      <c r="G60200" s="14"/>
    </row>
    <row r="60201" spans="7:7">
      <c r="G60201" s="14"/>
    </row>
    <row r="60202" spans="7:7">
      <c r="G60202" s="14"/>
    </row>
    <row r="60203" spans="7:7">
      <c r="G60203" s="14"/>
    </row>
    <row r="60204" spans="7:7">
      <c r="G60204" s="14"/>
    </row>
    <row r="60205" spans="7:7">
      <c r="G60205" s="14"/>
    </row>
    <row r="60206" spans="7:7">
      <c r="G60206" s="14"/>
    </row>
    <row r="60207" spans="7:7">
      <c r="G60207" s="14"/>
    </row>
    <row r="60208" spans="7:7">
      <c r="G60208" s="14"/>
    </row>
    <row r="60209" spans="7:7">
      <c r="G60209" s="14"/>
    </row>
    <row r="60210" spans="7:7">
      <c r="G60210" s="14"/>
    </row>
    <row r="60211" spans="7:7">
      <c r="G60211" s="14"/>
    </row>
    <row r="60212" spans="7:7">
      <c r="G60212" s="14"/>
    </row>
    <row r="60213" spans="7:7">
      <c r="G60213" s="14"/>
    </row>
    <row r="60214" spans="7:7">
      <c r="G60214" s="14"/>
    </row>
    <row r="60215" spans="7:7">
      <c r="G60215" s="14"/>
    </row>
    <row r="60216" spans="7:7">
      <c r="G60216" s="14"/>
    </row>
    <row r="60217" spans="7:7">
      <c r="G60217" s="14"/>
    </row>
    <row r="60218" spans="7:7">
      <c r="G60218" s="14"/>
    </row>
    <row r="60219" spans="7:7">
      <c r="G60219" s="14"/>
    </row>
    <row r="60220" spans="7:7">
      <c r="G60220" s="14"/>
    </row>
    <row r="60221" spans="7:7">
      <c r="G60221" s="14"/>
    </row>
    <row r="60222" spans="7:7">
      <c r="G60222" s="14"/>
    </row>
    <row r="60223" spans="7:7">
      <c r="G60223" s="14"/>
    </row>
    <row r="60224" spans="7:7">
      <c r="G60224" s="14"/>
    </row>
    <row r="60225" spans="7:7">
      <c r="G60225" s="14"/>
    </row>
    <row r="60226" spans="7:7">
      <c r="G60226" s="14"/>
    </row>
    <row r="60227" spans="7:7">
      <c r="G60227" s="14"/>
    </row>
    <row r="60228" spans="7:7">
      <c r="G60228" s="14"/>
    </row>
    <row r="60229" spans="7:7">
      <c r="G60229" s="14"/>
    </row>
    <row r="60230" spans="7:7">
      <c r="G60230" s="14"/>
    </row>
    <row r="60231" spans="7:7">
      <c r="G60231" s="14"/>
    </row>
    <row r="60232" spans="7:7">
      <c r="G60232" s="14"/>
    </row>
    <row r="60233" spans="7:7">
      <c r="G60233" s="14"/>
    </row>
    <row r="60234" spans="7:7">
      <c r="G60234" s="14"/>
    </row>
    <row r="60235" spans="7:7">
      <c r="G60235" s="14"/>
    </row>
    <row r="60236" spans="7:7">
      <c r="G60236" s="14"/>
    </row>
    <row r="60237" spans="7:7">
      <c r="G60237" s="14"/>
    </row>
    <row r="60238" spans="7:7">
      <c r="G60238" s="14"/>
    </row>
    <row r="60239" spans="7:7">
      <c r="G60239" s="14"/>
    </row>
    <row r="60240" spans="7:7">
      <c r="G60240" s="14"/>
    </row>
    <row r="60241" spans="7:7">
      <c r="G60241" s="14"/>
    </row>
    <row r="60242" spans="7:7">
      <c r="G60242" s="14"/>
    </row>
    <row r="60243" spans="7:7">
      <c r="G60243" s="14"/>
    </row>
    <row r="60244" spans="7:7">
      <c r="G60244" s="14"/>
    </row>
    <row r="60245" spans="7:7">
      <c r="G60245" s="14"/>
    </row>
    <row r="60246" spans="7:7">
      <c r="G60246" s="14"/>
    </row>
    <row r="60247" spans="7:7">
      <c r="G60247" s="14"/>
    </row>
    <row r="60248" spans="7:7">
      <c r="G60248" s="14"/>
    </row>
    <row r="60249" spans="7:7">
      <c r="G60249" s="14"/>
    </row>
    <row r="60250" spans="7:7">
      <c r="G60250" s="14"/>
    </row>
    <row r="60251" spans="7:7">
      <c r="G60251" s="14"/>
    </row>
    <row r="60252" spans="7:7">
      <c r="G60252" s="14"/>
    </row>
    <row r="60253" spans="7:7">
      <c r="G60253" s="14"/>
    </row>
    <row r="60254" spans="7:7">
      <c r="G60254" s="14"/>
    </row>
    <row r="60255" spans="7:7">
      <c r="G60255" s="14"/>
    </row>
    <row r="60256" spans="7:7">
      <c r="G60256" s="14"/>
    </row>
    <row r="60257" spans="7:7">
      <c r="G60257" s="14"/>
    </row>
    <row r="60258" spans="7:7">
      <c r="G60258" s="14"/>
    </row>
    <row r="60259" spans="7:7">
      <c r="G60259" s="14"/>
    </row>
    <row r="60260" spans="7:7">
      <c r="G60260" s="14"/>
    </row>
    <row r="60261" spans="7:7">
      <c r="G60261" s="14"/>
    </row>
    <row r="60262" spans="7:7">
      <c r="G60262" s="14"/>
    </row>
    <row r="60263" spans="7:7">
      <c r="G60263" s="14"/>
    </row>
    <row r="60264" spans="7:7">
      <c r="G60264" s="14"/>
    </row>
    <row r="60265" spans="7:7">
      <c r="G60265" s="14"/>
    </row>
    <row r="60266" spans="7:7">
      <c r="G60266" s="14"/>
    </row>
    <row r="60267" spans="7:7">
      <c r="G60267" s="14"/>
    </row>
    <row r="60268" spans="7:7">
      <c r="G60268" s="14"/>
    </row>
    <row r="60269" spans="7:7">
      <c r="G60269" s="14"/>
    </row>
    <row r="60270" spans="7:7">
      <c r="G60270" s="14"/>
    </row>
    <row r="60271" spans="7:7">
      <c r="G60271" s="14"/>
    </row>
    <row r="60272" spans="7:7">
      <c r="G60272" s="14"/>
    </row>
    <row r="60273" spans="7:7">
      <c r="G60273" s="14"/>
    </row>
    <row r="60274" spans="7:7">
      <c r="G60274" s="14"/>
    </row>
    <row r="60275" spans="7:7">
      <c r="G60275" s="14"/>
    </row>
    <row r="60276" spans="7:7">
      <c r="G60276" s="14"/>
    </row>
    <row r="60277" spans="7:7">
      <c r="G60277" s="14"/>
    </row>
    <row r="60278" spans="7:7">
      <c r="G60278" s="14"/>
    </row>
    <row r="60279" spans="7:7">
      <c r="G60279" s="14"/>
    </row>
    <row r="60280" spans="7:7">
      <c r="G60280" s="14"/>
    </row>
    <row r="60281" spans="7:7">
      <c r="G60281" s="14"/>
    </row>
    <row r="60282" spans="7:7">
      <c r="G60282" s="14"/>
    </row>
    <row r="60283" spans="7:7">
      <c r="G60283" s="14"/>
    </row>
    <row r="60284" spans="7:7">
      <c r="G60284" s="14"/>
    </row>
    <row r="60285" spans="7:7">
      <c r="G60285" s="14"/>
    </row>
    <row r="60286" spans="7:7">
      <c r="G60286" s="14"/>
    </row>
    <row r="60287" spans="7:7">
      <c r="G60287" s="14"/>
    </row>
    <row r="60288" spans="7:7">
      <c r="G60288" s="14"/>
    </row>
    <row r="60289" spans="7:7">
      <c r="G60289" s="14"/>
    </row>
    <row r="60290" spans="7:7">
      <c r="G60290" s="14"/>
    </row>
    <row r="60291" spans="7:7">
      <c r="G60291" s="14"/>
    </row>
    <row r="60292" spans="7:7">
      <c r="G60292" s="14"/>
    </row>
    <row r="60293" spans="7:7">
      <c r="G60293" s="14"/>
    </row>
    <row r="60294" spans="7:7">
      <c r="G60294" s="14"/>
    </row>
    <row r="60295" spans="7:7">
      <c r="G60295" s="14"/>
    </row>
    <row r="60296" spans="7:7">
      <c r="G60296" s="14"/>
    </row>
    <row r="60297" spans="7:7">
      <c r="G60297" s="14"/>
    </row>
    <row r="60298" spans="7:7">
      <c r="G60298" s="14"/>
    </row>
    <row r="60299" spans="7:7">
      <c r="G60299" s="14"/>
    </row>
    <row r="60300" spans="7:7">
      <c r="G60300" s="14"/>
    </row>
    <row r="60301" spans="7:7">
      <c r="G60301" s="14"/>
    </row>
    <row r="60302" spans="7:7">
      <c r="G60302" s="14"/>
    </row>
    <row r="60303" spans="7:7">
      <c r="G60303" s="14"/>
    </row>
    <row r="60304" spans="7:7">
      <c r="G60304" s="14"/>
    </row>
    <row r="60305" spans="7:7">
      <c r="G60305" s="14"/>
    </row>
    <row r="60306" spans="7:7">
      <c r="G60306" s="14"/>
    </row>
    <row r="60307" spans="7:7">
      <c r="G60307" s="14"/>
    </row>
    <row r="60308" spans="7:7">
      <c r="G60308" s="14"/>
    </row>
    <row r="60309" spans="7:7">
      <c r="G60309" s="14"/>
    </row>
    <row r="60310" spans="7:7">
      <c r="G60310" s="14"/>
    </row>
    <row r="60311" spans="7:7">
      <c r="G60311" s="14"/>
    </row>
    <row r="60312" spans="7:7">
      <c r="G60312" s="14"/>
    </row>
    <row r="60313" spans="7:7">
      <c r="G60313" s="14"/>
    </row>
    <row r="60314" spans="7:7">
      <c r="G60314" s="14"/>
    </row>
    <row r="60315" spans="7:7">
      <c r="G60315" s="14"/>
    </row>
    <row r="60316" spans="7:7">
      <c r="G60316" s="14"/>
    </row>
    <row r="60317" spans="7:7">
      <c r="G60317" s="14"/>
    </row>
    <row r="60318" spans="7:7">
      <c r="G60318" s="14"/>
    </row>
    <row r="60319" spans="7:7">
      <c r="G60319" s="14"/>
    </row>
    <row r="60320" spans="7:7">
      <c r="G60320" s="14"/>
    </row>
    <row r="60321" spans="7:7">
      <c r="G60321" s="14"/>
    </row>
    <row r="60322" spans="7:7">
      <c r="G60322" s="14"/>
    </row>
    <row r="60323" spans="7:7">
      <c r="G60323" s="14"/>
    </row>
    <row r="60324" spans="7:7">
      <c r="G60324" s="14"/>
    </row>
    <row r="60325" spans="7:7">
      <c r="G60325" s="14"/>
    </row>
    <row r="60326" spans="7:7">
      <c r="G60326" s="14"/>
    </row>
    <row r="60327" spans="7:7">
      <c r="G60327" s="14"/>
    </row>
    <row r="60328" spans="7:7">
      <c r="G60328" s="14"/>
    </row>
    <row r="60329" spans="7:7">
      <c r="G60329" s="14"/>
    </row>
    <row r="60330" spans="7:7">
      <c r="G60330" s="14"/>
    </row>
    <row r="60331" spans="7:7">
      <c r="G60331" s="14"/>
    </row>
    <row r="60332" spans="7:7">
      <c r="G60332" s="14"/>
    </row>
    <row r="60333" spans="7:7">
      <c r="G60333" s="14"/>
    </row>
    <row r="60334" spans="7:7">
      <c r="G60334" s="14"/>
    </row>
    <row r="60335" spans="7:7">
      <c r="G60335" s="14"/>
    </row>
    <row r="60336" spans="7:7">
      <c r="G60336" s="14"/>
    </row>
    <row r="60337" spans="7:7">
      <c r="G60337" s="14"/>
    </row>
    <row r="60338" spans="7:7">
      <c r="G60338" s="14"/>
    </row>
    <row r="60339" spans="7:7">
      <c r="G60339" s="14"/>
    </row>
    <row r="60340" spans="7:7">
      <c r="G60340" s="14"/>
    </row>
    <row r="60341" spans="7:7">
      <c r="G60341" s="14"/>
    </row>
    <row r="60342" spans="7:7">
      <c r="G60342" s="14"/>
    </row>
    <row r="60343" spans="7:7">
      <c r="G60343" s="14"/>
    </row>
    <row r="60344" spans="7:7">
      <c r="G60344" s="14"/>
    </row>
    <row r="60345" spans="7:7">
      <c r="G60345" s="14"/>
    </row>
    <row r="60346" spans="7:7">
      <c r="G60346" s="14"/>
    </row>
    <row r="60347" spans="7:7">
      <c r="G60347" s="14"/>
    </row>
    <row r="60348" spans="7:7">
      <c r="G60348" s="14"/>
    </row>
    <row r="60349" spans="7:7">
      <c r="G60349" s="14"/>
    </row>
    <row r="60350" spans="7:7">
      <c r="G60350" s="14"/>
    </row>
    <row r="60351" spans="7:7">
      <c r="G60351" s="14"/>
    </row>
    <row r="60352" spans="7:7">
      <c r="G60352" s="14"/>
    </row>
    <row r="60353" spans="7:7">
      <c r="G60353" s="14"/>
    </row>
    <row r="60354" spans="7:7">
      <c r="G60354" s="14"/>
    </row>
    <row r="60355" spans="7:7">
      <c r="G60355" s="14"/>
    </row>
    <row r="60356" spans="7:7">
      <c r="G60356" s="14"/>
    </row>
    <row r="60357" spans="7:7">
      <c r="G60357" s="14"/>
    </row>
    <row r="60358" spans="7:7">
      <c r="G60358" s="14"/>
    </row>
    <row r="60359" spans="7:7">
      <c r="G60359" s="14"/>
    </row>
    <row r="60360" spans="7:7">
      <c r="G60360" s="14"/>
    </row>
    <row r="60361" spans="7:7">
      <c r="G60361" s="14"/>
    </row>
    <row r="60362" spans="7:7">
      <c r="G60362" s="14"/>
    </row>
    <row r="60363" spans="7:7">
      <c r="G60363" s="14"/>
    </row>
    <row r="60364" spans="7:7">
      <c r="G60364" s="14"/>
    </row>
    <row r="60365" spans="7:7">
      <c r="G60365" s="14"/>
    </row>
    <row r="60366" spans="7:7">
      <c r="G60366" s="14"/>
    </row>
    <row r="60367" spans="7:7">
      <c r="G60367" s="14"/>
    </row>
    <row r="60368" spans="7:7">
      <c r="G60368" s="14"/>
    </row>
    <row r="60369" spans="7:7">
      <c r="G60369" s="14"/>
    </row>
    <row r="60370" spans="7:7">
      <c r="G60370" s="14"/>
    </row>
    <row r="60371" spans="7:7">
      <c r="G60371" s="14"/>
    </row>
    <row r="60372" spans="7:7">
      <c r="G60372" s="14"/>
    </row>
    <row r="60373" spans="7:7">
      <c r="G60373" s="14"/>
    </row>
    <row r="60374" spans="7:7">
      <c r="G60374" s="14"/>
    </row>
    <row r="60375" spans="7:7">
      <c r="G60375" s="14"/>
    </row>
    <row r="60376" spans="7:7">
      <c r="G60376" s="14"/>
    </row>
    <row r="60377" spans="7:7">
      <c r="G60377" s="14"/>
    </row>
    <row r="60378" spans="7:7">
      <c r="G60378" s="14"/>
    </row>
    <row r="60379" spans="7:7">
      <c r="G60379" s="14"/>
    </row>
    <row r="60380" spans="7:7">
      <c r="G60380" s="14"/>
    </row>
    <row r="60381" spans="7:7">
      <c r="G60381" s="14"/>
    </row>
    <row r="60382" spans="7:7">
      <c r="G60382" s="14"/>
    </row>
    <row r="60383" spans="7:7">
      <c r="G60383" s="14"/>
    </row>
    <row r="60384" spans="7:7">
      <c r="G60384" s="14"/>
    </row>
    <row r="60385" spans="7:7">
      <c r="G60385" s="14"/>
    </row>
    <row r="60386" spans="7:7">
      <c r="G60386" s="14"/>
    </row>
    <row r="60387" spans="7:7">
      <c r="G60387" s="14"/>
    </row>
    <row r="60388" spans="7:7">
      <c r="G60388" s="14"/>
    </row>
    <row r="60389" spans="7:7">
      <c r="G60389" s="14"/>
    </row>
    <row r="60390" spans="7:7">
      <c r="G60390" s="14"/>
    </row>
    <row r="60391" spans="7:7">
      <c r="G60391" s="14"/>
    </row>
    <row r="60392" spans="7:7">
      <c r="G60392" s="14"/>
    </row>
    <row r="60393" spans="7:7">
      <c r="G60393" s="14"/>
    </row>
    <row r="60394" spans="7:7">
      <c r="G60394" s="14"/>
    </row>
    <row r="60395" spans="7:7">
      <c r="G60395" s="14"/>
    </row>
    <row r="60396" spans="7:7">
      <c r="G60396" s="14"/>
    </row>
    <row r="60397" spans="7:7">
      <c r="G60397" s="14"/>
    </row>
    <row r="60398" spans="7:7">
      <c r="G60398" s="14"/>
    </row>
    <row r="60399" spans="7:7">
      <c r="G60399" s="14"/>
    </row>
    <row r="60400" spans="7:7">
      <c r="G60400" s="14"/>
    </row>
    <row r="60401" spans="7:7">
      <c r="G60401" s="14"/>
    </row>
    <row r="60402" spans="7:7">
      <c r="G60402" s="14"/>
    </row>
    <row r="60403" spans="7:7">
      <c r="G60403" s="14"/>
    </row>
    <row r="60404" spans="7:7">
      <c r="G60404" s="14"/>
    </row>
    <row r="60405" spans="7:7">
      <c r="G60405" s="14"/>
    </row>
    <row r="60406" spans="7:7">
      <c r="G60406" s="14"/>
    </row>
    <row r="60407" spans="7:7">
      <c r="G60407" s="14"/>
    </row>
    <row r="60408" spans="7:7">
      <c r="G60408" s="14"/>
    </row>
    <row r="60409" spans="7:7">
      <c r="G60409" s="14"/>
    </row>
    <row r="60410" spans="7:7">
      <c r="G60410" s="14"/>
    </row>
    <row r="60411" spans="7:7">
      <c r="G60411" s="14"/>
    </row>
    <row r="60412" spans="7:7">
      <c r="G60412" s="14"/>
    </row>
    <row r="60413" spans="7:7">
      <c r="G60413" s="14"/>
    </row>
    <row r="60414" spans="7:7">
      <c r="G60414" s="14"/>
    </row>
    <row r="60415" spans="7:7">
      <c r="G60415" s="14"/>
    </row>
    <row r="60416" spans="7:7">
      <c r="G60416" s="14"/>
    </row>
    <row r="60417" spans="7:7">
      <c r="G60417" s="14"/>
    </row>
    <row r="60418" spans="7:7">
      <c r="G60418" s="14"/>
    </row>
    <row r="60419" spans="7:7">
      <c r="G60419" s="14"/>
    </row>
    <row r="60420" spans="7:7">
      <c r="G60420" s="14"/>
    </row>
    <row r="60421" spans="7:7">
      <c r="G60421" s="14"/>
    </row>
    <row r="60422" spans="7:7">
      <c r="G60422" s="14"/>
    </row>
    <row r="60423" spans="7:7">
      <c r="G60423" s="14"/>
    </row>
    <row r="60424" spans="7:7">
      <c r="G60424" s="14"/>
    </row>
    <row r="60425" spans="7:7">
      <c r="G60425" s="14"/>
    </row>
    <row r="60426" spans="7:7">
      <c r="G60426" s="14"/>
    </row>
    <row r="60427" spans="7:7">
      <c r="G60427" s="14"/>
    </row>
    <row r="60428" spans="7:7">
      <c r="G60428" s="14"/>
    </row>
    <row r="60429" spans="7:7">
      <c r="G60429" s="14"/>
    </row>
    <row r="60430" spans="7:7">
      <c r="G60430" s="14"/>
    </row>
    <row r="60431" spans="7:7">
      <c r="G60431" s="14"/>
    </row>
    <row r="60432" spans="7:7">
      <c r="G60432" s="14"/>
    </row>
    <row r="60433" spans="7:7">
      <c r="G60433" s="14"/>
    </row>
    <row r="60434" spans="7:7">
      <c r="G60434" s="14"/>
    </row>
    <row r="60435" spans="7:7">
      <c r="G60435" s="14"/>
    </row>
    <row r="60436" spans="7:7">
      <c r="G60436" s="14"/>
    </row>
    <row r="60437" spans="7:7">
      <c r="G60437" s="14"/>
    </row>
    <row r="60438" spans="7:7">
      <c r="G60438" s="14"/>
    </row>
    <row r="60439" spans="7:7">
      <c r="G60439" s="14"/>
    </row>
    <row r="60440" spans="7:7">
      <c r="G60440" s="14"/>
    </row>
    <row r="60441" spans="7:7">
      <c r="G60441" s="14"/>
    </row>
    <row r="60442" spans="7:7">
      <c r="G60442" s="14"/>
    </row>
    <row r="60443" spans="7:7">
      <c r="G60443" s="14"/>
    </row>
    <row r="60444" spans="7:7">
      <c r="G60444" s="14"/>
    </row>
    <row r="60445" spans="7:7">
      <c r="G60445" s="14"/>
    </row>
    <row r="60446" spans="7:7">
      <c r="G60446" s="14"/>
    </row>
    <row r="60447" spans="7:7">
      <c r="G60447" s="14"/>
    </row>
    <row r="60448" spans="7:7">
      <c r="G60448" s="14"/>
    </row>
    <row r="60449" spans="7:7">
      <c r="G60449" s="14"/>
    </row>
    <row r="60450" spans="7:7">
      <c r="G60450" s="14"/>
    </row>
    <row r="60451" spans="7:7">
      <c r="G60451" s="14"/>
    </row>
    <row r="60452" spans="7:7">
      <c r="G60452" s="14"/>
    </row>
    <row r="60453" spans="7:7">
      <c r="G60453" s="14"/>
    </row>
    <row r="60454" spans="7:7">
      <c r="G60454" s="14"/>
    </row>
    <row r="60455" spans="7:7">
      <c r="G60455" s="14"/>
    </row>
    <row r="60456" spans="7:7">
      <c r="G60456" s="14"/>
    </row>
    <row r="60457" spans="7:7">
      <c r="G60457" s="14"/>
    </row>
    <row r="60458" spans="7:7">
      <c r="G60458" s="14"/>
    </row>
    <row r="60459" spans="7:7">
      <c r="G60459" s="14"/>
    </row>
    <row r="60460" spans="7:7">
      <c r="G60460" s="14"/>
    </row>
    <row r="60461" spans="7:7">
      <c r="G60461" s="14"/>
    </row>
    <row r="60462" spans="7:7">
      <c r="G60462" s="14"/>
    </row>
    <row r="60463" spans="7:7">
      <c r="G60463" s="14"/>
    </row>
    <row r="60464" spans="7:7">
      <c r="G60464" s="14"/>
    </row>
    <row r="60465" spans="7:7">
      <c r="G60465" s="14"/>
    </row>
    <row r="60466" spans="7:7">
      <c r="G60466" s="14"/>
    </row>
    <row r="60467" spans="7:7">
      <c r="G60467" s="14"/>
    </row>
    <row r="60468" spans="7:7">
      <c r="G60468" s="14"/>
    </row>
    <row r="60469" spans="7:7">
      <c r="G60469" s="14"/>
    </row>
    <row r="60470" spans="7:7">
      <c r="G60470" s="14"/>
    </row>
    <row r="60471" spans="7:7">
      <c r="G60471" s="14"/>
    </row>
    <row r="60472" spans="7:7">
      <c r="G60472" s="14"/>
    </row>
    <row r="60473" spans="7:7">
      <c r="G60473" s="14"/>
    </row>
    <row r="60474" spans="7:7">
      <c r="G60474" s="14"/>
    </row>
    <row r="60475" spans="7:7">
      <c r="G60475" s="14"/>
    </row>
    <row r="60476" spans="7:7">
      <c r="G60476" s="14"/>
    </row>
    <row r="60477" spans="7:7">
      <c r="G60477" s="14"/>
    </row>
    <row r="60478" spans="7:7">
      <c r="G60478" s="14"/>
    </row>
    <row r="60479" spans="7:7">
      <c r="G60479" s="14"/>
    </row>
    <row r="60480" spans="7:7">
      <c r="G60480" s="14"/>
    </row>
    <row r="60481" spans="7:7">
      <c r="G60481" s="14"/>
    </row>
    <row r="60482" spans="7:7">
      <c r="G60482" s="14"/>
    </row>
    <row r="60483" spans="7:7">
      <c r="G60483" s="14"/>
    </row>
    <row r="60484" spans="7:7">
      <c r="G60484" s="14"/>
    </row>
    <row r="60485" spans="7:7">
      <c r="G60485" s="14"/>
    </row>
    <row r="60486" spans="7:7">
      <c r="G60486" s="14"/>
    </row>
    <row r="60487" spans="7:7">
      <c r="G60487" s="14"/>
    </row>
    <row r="60488" spans="7:7">
      <c r="G60488" s="14"/>
    </row>
    <row r="60489" spans="7:7">
      <c r="G60489" s="14"/>
    </row>
    <row r="60490" spans="7:7">
      <c r="G60490" s="14"/>
    </row>
    <row r="60491" spans="7:7">
      <c r="G60491" s="14"/>
    </row>
    <row r="60492" spans="7:7">
      <c r="G60492" s="14"/>
    </row>
    <row r="60493" spans="7:7">
      <c r="G60493" s="14"/>
    </row>
    <row r="60494" spans="7:7">
      <c r="G60494" s="14"/>
    </row>
    <row r="60495" spans="7:7">
      <c r="G60495" s="14"/>
    </row>
    <row r="60496" spans="7:7">
      <c r="G60496" s="14"/>
    </row>
    <row r="60497" spans="7:7">
      <c r="G60497" s="14"/>
    </row>
    <row r="60498" spans="7:7">
      <c r="G60498" s="14"/>
    </row>
    <row r="60499" spans="7:7">
      <c r="G60499" s="14"/>
    </row>
    <row r="60500" spans="7:7">
      <c r="G60500" s="14"/>
    </row>
    <row r="60501" spans="7:7">
      <c r="G60501" s="14"/>
    </row>
    <row r="60502" spans="7:7">
      <c r="G60502" s="14"/>
    </row>
    <row r="60503" spans="7:7">
      <c r="G60503" s="14"/>
    </row>
    <row r="60504" spans="7:7">
      <c r="G60504" s="14"/>
    </row>
    <row r="60505" spans="7:7">
      <c r="G60505" s="14"/>
    </row>
    <row r="60506" spans="7:7">
      <c r="G60506" s="14"/>
    </row>
    <row r="60507" spans="7:7">
      <c r="G60507" s="14"/>
    </row>
    <row r="60508" spans="7:7">
      <c r="G60508" s="14"/>
    </row>
    <row r="60509" spans="7:7">
      <c r="G60509" s="14"/>
    </row>
    <row r="60510" spans="7:7">
      <c r="G60510" s="14"/>
    </row>
    <row r="60511" spans="7:7">
      <c r="G60511" s="14"/>
    </row>
    <row r="60512" spans="7:7">
      <c r="G60512" s="14"/>
    </row>
    <row r="60513" spans="7:7">
      <c r="G60513" s="14"/>
    </row>
    <row r="60514" spans="7:7">
      <c r="G60514" s="14"/>
    </row>
    <row r="60515" spans="7:7">
      <c r="G60515" s="14"/>
    </row>
    <row r="60516" spans="7:7">
      <c r="G60516" s="14"/>
    </row>
    <row r="60517" spans="7:7">
      <c r="G60517" s="14"/>
    </row>
    <row r="60518" spans="7:7">
      <c r="G60518" s="14"/>
    </row>
    <row r="60519" spans="7:7">
      <c r="G60519" s="14"/>
    </row>
    <row r="60520" spans="7:7">
      <c r="G60520" s="14"/>
    </row>
    <row r="60521" spans="7:7">
      <c r="G60521" s="14"/>
    </row>
    <row r="60522" spans="7:7">
      <c r="G60522" s="14"/>
    </row>
    <row r="60523" spans="7:7">
      <c r="G60523" s="14"/>
    </row>
    <row r="60524" spans="7:7">
      <c r="G60524" s="14"/>
    </row>
    <row r="60525" spans="7:7">
      <c r="G60525" s="14"/>
    </row>
    <row r="60526" spans="7:7">
      <c r="G60526" s="14"/>
    </row>
    <row r="60527" spans="7:7">
      <c r="G60527" s="14"/>
    </row>
    <row r="60528" spans="7:7">
      <c r="G60528" s="14"/>
    </row>
    <row r="60529" spans="7:7">
      <c r="G60529" s="14"/>
    </row>
    <row r="60530" spans="7:7">
      <c r="G60530" s="14"/>
    </row>
    <row r="60531" spans="7:7">
      <c r="G60531" s="14"/>
    </row>
    <row r="60532" spans="7:7">
      <c r="G60532" s="14"/>
    </row>
    <row r="60533" spans="7:7">
      <c r="G60533" s="14"/>
    </row>
    <row r="60534" spans="7:7">
      <c r="G60534" s="14"/>
    </row>
    <row r="60535" spans="7:7">
      <c r="G60535" s="14"/>
    </row>
    <row r="60536" spans="7:7">
      <c r="G60536" s="14"/>
    </row>
    <row r="60537" spans="7:7">
      <c r="G60537" s="14"/>
    </row>
    <row r="60538" spans="7:7">
      <c r="G60538" s="14"/>
    </row>
    <row r="60539" spans="7:7">
      <c r="G60539" s="14"/>
    </row>
    <row r="60540" spans="7:7">
      <c r="G60540" s="14"/>
    </row>
    <row r="60541" spans="7:7">
      <c r="G60541" s="14"/>
    </row>
    <row r="60542" spans="7:7">
      <c r="G60542" s="14"/>
    </row>
    <row r="60543" spans="7:7">
      <c r="G60543" s="14"/>
    </row>
    <row r="60544" spans="7:7">
      <c r="G60544" s="14"/>
    </row>
    <row r="60545" spans="7:7">
      <c r="G60545" s="14"/>
    </row>
    <row r="60546" spans="7:7">
      <c r="G60546" s="14"/>
    </row>
    <row r="60547" spans="7:7">
      <c r="G60547" s="14"/>
    </row>
    <row r="60548" spans="7:7">
      <c r="G60548" s="14"/>
    </row>
    <row r="60549" spans="7:7">
      <c r="G60549" s="14"/>
    </row>
    <row r="60550" spans="7:7">
      <c r="G60550" s="14"/>
    </row>
    <row r="60551" spans="7:7">
      <c r="G60551" s="14"/>
    </row>
    <row r="60552" spans="7:7">
      <c r="G60552" s="14"/>
    </row>
    <row r="60553" spans="7:7">
      <c r="G60553" s="14"/>
    </row>
    <row r="60554" spans="7:7">
      <c r="G60554" s="14"/>
    </row>
    <row r="60555" spans="7:7">
      <c r="G60555" s="14"/>
    </row>
    <row r="60556" spans="7:7">
      <c r="G60556" s="14"/>
    </row>
    <row r="60557" spans="7:7">
      <c r="G60557" s="14"/>
    </row>
    <row r="60558" spans="7:7">
      <c r="G60558" s="14"/>
    </row>
    <row r="60559" spans="7:7">
      <c r="G60559" s="14"/>
    </row>
    <row r="60560" spans="7:7">
      <c r="G60560" s="14"/>
    </row>
    <row r="60561" spans="7:7">
      <c r="G60561" s="14"/>
    </row>
    <row r="60562" spans="7:7">
      <c r="G60562" s="14"/>
    </row>
    <row r="60563" spans="7:7">
      <c r="G60563" s="14"/>
    </row>
    <row r="60564" spans="7:7">
      <c r="G60564" s="14"/>
    </row>
    <row r="60565" spans="7:7">
      <c r="G60565" s="14"/>
    </row>
    <row r="60566" spans="7:7">
      <c r="G60566" s="14"/>
    </row>
    <row r="60567" spans="7:7">
      <c r="G60567" s="14"/>
    </row>
    <row r="60568" spans="7:7">
      <c r="G60568" s="14"/>
    </row>
    <row r="60569" spans="7:7">
      <c r="G60569" s="14"/>
    </row>
    <row r="60570" spans="7:7">
      <c r="G60570" s="14"/>
    </row>
    <row r="60571" spans="7:7">
      <c r="G60571" s="14"/>
    </row>
    <row r="60572" spans="7:7">
      <c r="G60572" s="14"/>
    </row>
    <row r="60573" spans="7:7">
      <c r="G60573" s="14"/>
    </row>
    <row r="60574" spans="7:7">
      <c r="G60574" s="14"/>
    </row>
    <row r="60575" spans="7:7">
      <c r="G60575" s="14"/>
    </row>
    <row r="60576" spans="7:7">
      <c r="G60576" s="14"/>
    </row>
    <row r="60577" spans="7:7">
      <c r="G60577" s="14"/>
    </row>
    <row r="60578" spans="7:7">
      <c r="G60578" s="14"/>
    </row>
    <row r="60579" spans="7:7">
      <c r="G60579" s="14"/>
    </row>
    <row r="60580" spans="7:7">
      <c r="G60580" s="14"/>
    </row>
    <row r="60581" spans="7:7">
      <c r="G60581" s="14"/>
    </row>
    <row r="60582" spans="7:7">
      <c r="G60582" s="14"/>
    </row>
    <row r="60583" spans="7:7">
      <c r="G60583" s="14"/>
    </row>
    <row r="60584" spans="7:7">
      <c r="G60584" s="14"/>
    </row>
    <row r="60585" spans="7:7">
      <c r="G60585" s="14"/>
    </row>
    <row r="60586" spans="7:7">
      <c r="G60586" s="14"/>
    </row>
    <row r="60587" spans="7:7">
      <c r="G60587" s="14"/>
    </row>
    <row r="60588" spans="7:7">
      <c r="G60588" s="14"/>
    </row>
    <row r="60589" spans="7:7">
      <c r="G60589" s="14"/>
    </row>
    <row r="60590" spans="7:7">
      <c r="G60590" s="14"/>
    </row>
    <row r="60591" spans="7:7">
      <c r="G60591" s="14"/>
    </row>
    <row r="60592" spans="7:7">
      <c r="G60592" s="14"/>
    </row>
    <row r="60593" spans="7:7">
      <c r="G60593" s="14"/>
    </row>
    <row r="60594" spans="7:7">
      <c r="G60594" s="14"/>
    </row>
    <row r="60595" spans="7:7">
      <c r="G60595" s="14"/>
    </row>
    <row r="60596" spans="7:7">
      <c r="G60596" s="14"/>
    </row>
    <row r="60597" spans="7:7">
      <c r="G60597" s="14"/>
    </row>
    <row r="60598" spans="7:7">
      <c r="G60598" s="14"/>
    </row>
    <row r="60599" spans="7:7">
      <c r="G60599" s="14"/>
    </row>
    <row r="60600" spans="7:7">
      <c r="G60600" s="14"/>
    </row>
    <row r="60601" spans="7:7">
      <c r="G60601" s="14"/>
    </row>
    <row r="60602" spans="7:7">
      <c r="G60602" s="14"/>
    </row>
    <row r="60603" spans="7:7">
      <c r="G60603" s="14"/>
    </row>
    <row r="60604" spans="7:7">
      <c r="G60604" s="14"/>
    </row>
    <row r="60605" spans="7:7">
      <c r="G60605" s="14"/>
    </row>
    <row r="60606" spans="7:7">
      <c r="G60606" s="14"/>
    </row>
    <row r="60607" spans="7:7">
      <c r="G60607" s="14"/>
    </row>
    <row r="60608" spans="7:7">
      <c r="G60608" s="14"/>
    </row>
    <row r="60609" spans="7:7">
      <c r="G60609" s="14"/>
    </row>
    <row r="60610" spans="7:7">
      <c r="G60610" s="14"/>
    </row>
    <row r="60611" spans="7:7">
      <c r="G60611" s="14"/>
    </row>
    <row r="60612" spans="7:7">
      <c r="G60612" s="14"/>
    </row>
    <row r="60613" spans="7:7">
      <c r="G60613" s="14"/>
    </row>
    <row r="60614" spans="7:7">
      <c r="G60614" s="14"/>
    </row>
    <row r="60615" spans="7:7">
      <c r="G60615" s="14"/>
    </row>
    <row r="60616" spans="7:7">
      <c r="G60616" s="14"/>
    </row>
    <row r="60617" spans="7:7">
      <c r="G60617" s="14"/>
    </row>
    <row r="60618" spans="7:7">
      <c r="G60618" s="14"/>
    </row>
    <row r="60619" spans="7:7">
      <c r="G60619" s="14"/>
    </row>
    <row r="60620" spans="7:7">
      <c r="G60620" s="14"/>
    </row>
    <row r="60621" spans="7:7">
      <c r="G60621" s="14"/>
    </row>
    <row r="60622" spans="7:7">
      <c r="G60622" s="14"/>
    </row>
    <row r="60623" spans="7:7">
      <c r="G60623" s="14"/>
    </row>
    <row r="60624" spans="7:7">
      <c r="G60624" s="14"/>
    </row>
    <row r="60625" spans="7:7">
      <c r="G60625" s="14"/>
    </row>
    <row r="60626" spans="7:7">
      <c r="G60626" s="14"/>
    </row>
    <row r="60627" spans="7:7">
      <c r="G60627" s="14"/>
    </row>
    <row r="60628" spans="7:7">
      <c r="G60628" s="14"/>
    </row>
    <row r="60629" spans="7:7">
      <c r="G60629" s="14"/>
    </row>
    <row r="60630" spans="7:7">
      <c r="G60630" s="14"/>
    </row>
    <row r="60631" spans="7:7">
      <c r="G60631" s="14"/>
    </row>
    <row r="60632" spans="7:7">
      <c r="G60632" s="14"/>
    </row>
    <row r="60633" spans="7:7">
      <c r="G60633" s="14"/>
    </row>
    <row r="60634" spans="7:7">
      <c r="G60634" s="14"/>
    </row>
    <row r="60635" spans="7:7">
      <c r="G60635" s="14"/>
    </row>
    <row r="60636" spans="7:7">
      <c r="G60636" s="14"/>
    </row>
    <row r="60637" spans="7:7">
      <c r="G60637" s="14"/>
    </row>
    <row r="60638" spans="7:7">
      <c r="G60638" s="14"/>
    </row>
    <row r="60639" spans="7:7">
      <c r="G60639" s="14"/>
    </row>
    <row r="60640" spans="7:7">
      <c r="G60640" s="14"/>
    </row>
    <row r="60641" spans="7:7">
      <c r="G60641" s="14"/>
    </row>
    <row r="60642" spans="7:7">
      <c r="G60642" s="14"/>
    </row>
    <row r="60643" spans="7:7">
      <c r="G60643" s="14"/>
    </row>
    <row r="60644" spans="7:7">
      <c r="G60644" s="14"/>
    </row>
    <row r="60645" spans="7:7">
      <c r="G60645" s="14"/>
    </row>
    <row r="60646" spans="7:7">
      <c r="G60646" s="14"/>
    </row>
    <row r="60647" spans="7:7">
      <c r="G60647" s="14"/>
    </row>
    <row r="60648" spans="7:7">
      <c r="G60648" s="14"/>
    </row>
    <row r="60649" spans="7:7">
      <c r="G60649" s="14"/>
    </row>
    <row r="60650" spans="7:7">
      <c r="G60650" s="14"/>
    </row>
    <row r="60651" spans="7:7">
      <c r="G60651" s="14"/>
    </row>
    <row r="60652" spans="7:7">
      <c r="G60652" s="14"/>
    </row>
    <row r="60653" spans="7:7">
      <c r="G60653" s="14"/>
    </row>
    <row r="60654" spans="7:7">
      <c r="G60654" s="14"/>
    </row>
    <row r="60655" spans="7:7">
      <c r="G60655" s="14"/>
    </row>
    <row r="60656" spans="7:7">
      <c r="G60656" s="14"/>
    </row>
    <row r="60657" spans="7:7">
      <c r="G60657" s="14"/>
    </row>
    <row r="60658" spans="7:7">
      <c r="G60658" s="14"/>
    </row>
    <row r="60659" spans="7:7">
      <c r="G60659" s="14"/>
    </row>
    <row r="60660" spans="7:7">
      <c r="G60660" s="14"/>
    </row>
    <row r="60661" spans="7:7">
      <c r="G60661" s="14"/>
    </row>
    <row r="60662" spans="7:7">
      <c r="G60662" s="14"/>
    </row>
    <row r="60663" spans="7:7">
      <c r="G60663" s="14"/>
    </row>
    <row r="60664" spans="7:7">
      <c r="G60664" s="14"/>
    </row>
    <row r="60665" spans="7:7">
      <c r="G60665" s="14"/>
    </row>
    <row r="60666" spans="7:7">
      <c r="G60666" s="14"/>
    </row>
    <row r="60667" spans="7:7">
      <c r="G60667" s="14"/>
    </row>
    <row r="60668" spans="7:7">
      <c r="G60668" s="14"/>
    </row>
    <row r="60669" spans="7:7">
      <c r="G60669" s="14"/>
    </row>
    <row r="60670" spans="7:7">
      <c r="G60670" s="14"/>
    </row>
    <row r="60671" spans="7:7">
      <c r="G60671" s="14"/>
    </row>
    <row r="60672" spans="7:7">
      <c r="G60672" s="14"/>
    </row>
    <row r="60673" spans="7:7">
      <c r="G60673" s="14"/>
    </row>
    <row r="60674" spans="7:7">
      <c r="G60674" s="14"/>
    </row>
    <row r="60675" spans="7:7">
      <c r="G60675" s="14"/>
    </row>
    <row r="60676" spans="7:7">
      <c r="G60676" s="14"/>
    </row>
    <row r="60677" spans="7:7">
      <c r="G60677" s="14"/>
    </row>
    <row r="60678" spans="7:7">
      <c r="G60678" s="14"/>
    </row>
    <row r="60679" spans="7:7">
      <c r="G60679" s="14"/>
    </row>
    <row r="60680" spans="7:7">
      <c r="G60680" s="14"/>
    </row>
    <row r="60681" spans="7:7">
      <c r="G60681" s="14"/>
    </row>
    <row r="60682" spans="7:7">
      <c r="G60682" s="14"/>
    </row>
    <row r="60683" spans="7:7">
      <c r="G60683" s="14"/>
    </row>
    <row r="60684" spans="7:7">
      <c r="G60684" s="14"/>
    </row>
    <row r="60685" spans="7:7">
      <c r="G60685" s="14"/>
    </row>
    <row r="60686" spans="7:7">
      <c r="G60686" s="14"/>
    </row>
    <row r="60687" spans="7:7">
      <c r="G60687" s="14"/>
    </row>
    <row r="60688" spans="7:7">
      <c r="G60688" s="14"/>
    </row>
    <row r="60689" spans="7:7">
      <c r="G60689" s="14"/>
    </row>
    <row r="60690" spans="7:7">
      <c r="G60690" s="14"/>
    </row>
    <row r="60691" spans="7:7">
      <c r="G60691" s="14"/>
    </row>
    <row r="60692" spans="7:7">
      <c r="G60692" s="14"/>
    </row>
    <row r="60693" spans="7:7">
      <c r="G60693" s="14"/>
    </row>
    <row r="60694" spans="7:7">
      <c r="G60694" s="14"/>
    </row>
    <row r="60695" spans="7:7">
      <c r="G60695" s="14"/>
    </row>
    <row r="60696" spans="7:7">
      <c r="G60696" s="14"/>
    </row>
    <row r="60697" spans="7:7">
      <c r="G60697" s="14"/>
    </row>
    <row r="60698" spans="7:7">
      <c r="G60698" s="14"/>
    </row>
    <row r="60699" spans="7:7">
      <c r="G60699" s="14"/>
    </row>
    <row r="60700" spans="7:7">
      <c r="G60700" s="14"/>
    </row>
    <row r="60701" spans="7:7">
      <c r="G60701" s="14"/>
    </row>
    <row r="60702" spans="7:7">
      <c r="G60702" s="14"/>
    </row>
    <row r="60703" spans="7:7">
      <c r="G60703" s="14"/>
    </row>
    <row r="60704" spans="7:7">
      <c r="G60704" s="14"/>
    </row>
    <row r="60705" spans="7:7">
      <c r="G60705" s="14"/>
    </row>
    <row r="60706" spans="7:7">
      <c r="G60706" s="14"/>
    </row>
    <row r="60707" spans="7:7">
      <c r="G60707" s="14"/>
    </row>
    <row r="60708" spans="7:7">
      <c r="G60708" s="14"/>
    </row>
    <row r="60709" spans="7:7">
      <c r="G60709" s="14"/>
    </row>
    <row r="60710" spans="7:7">
      <c r="G60710" s="14"/>
    </row>
    <row r="60711" spans="7:7">
      <c r="G60711" s="14"/>
    </row>
    <row r="60712" spans="7:7">
      <c r="G60712" s="14"/>
    </row>
    <row r="60713" spans="7:7">
      <c r="G60713" s="14"/>
    </row>
    <row r="60714" spans="7:7">
      <c r="G60714" s="14"/>
    </row>
    <row r="60715" spans="7:7">
      <c r="G60715" s="14"/>
    </row>
    <row r="60716" spans="7:7">
      <c r="G60716" s="14"/>
    </row>
    <row r="60717" spans="7:7">
      <c r="G60717" s="14"/>
    </row>
    <row r="60718" spans="7:7">
      <c r="G60718" s="14"/>
    </row>
    <row r="60719" spans="7:7">
      <c r="G60719" s="14"/>
    </row>
    <row r="60720" spans="7:7">
      <c r="G60720" s="14"/>
    </row>
    <row r="60721" spans="7:7">
      <c r="G60721" s="14"/>
    </row>
    <row r="60722" spans="7:7">
      <c r="G60722" s="14"/>
    </row>
    <row r="60723" spans="7:7">
      <c r="G60723" s="14"/>
    </row>
    <row r="60724" spans="7:7">
      <c r="G60724" s="14"/>
    </row>
    <row r="60725" spans="7:7">
      <c r="G60725" s="14"/>
    </row>
    <row r="60726" spans="7:7">
      <c r="G60726" s="14"/>
    </row>
    <row r="60727" spans="7:7">
      <c r="G60727" s="14"/>
    </row>
    <row r="60728" spans="7:7">
      <c r="G60728" s="14"/>
    </row>
    <row r="60729" spans="7:7">
      <c r="G60729" s="14"/>
    </row>
    <row r="60730" spans="7:7">
      <c r="G60730" s="14"/>
    </row>
    <row r="60731" spans="7:7">
      <c r="G60731" s="14"/>
    </row>
    <row r="60732" spans="7:7">
      <c r="G60732" s="14"/>
    </row>
    <row r="60733" spans="7:7">
      <c r="G60733" s="14"/>
    </row>
    <row r="60734" spans="7:7">
      <c r="G60734" s="14"/>
    </row>
    <row r="60735" spans="7:7">
      <c r="G60735" s="14"/>
    </row>
    <row r="60736" spans="7:7">
      <c r="G60736" s="14"/>
    </row>
    <row r="60737" spans="7:7">
      <c r="G60737" s="14"/>
    </row>
    <row r="60738" spans="7:7">
      <c r="G60738" s="14"/>
    </row>
    <row r="60739" spans="7:7">
      <c r="G60739" s="14"/>
    </row>
    <row r="60740" spans="7:7">
      <c r="G60740" s="14"/>
    </row>
    <row r="60741" spans="7:7">
      <c r="G60741" s="14"/>
    </row>
    <row r="60742" spans="7:7">
      <c r="G60742" s="14"/>
    </row>
    <row r="60743" spans="7:7">
      <c r="G60743" s="14"/>
    </row>
    <row r="60744" spans="7:7">
      <c r="G60744" s="14"/>
    </row>
    <row r="60745" spans="7:7">
      <c r="G60745" s="14"/>
    </row>
    <row r="60746" spans="7:7">
      <c r="G60746" s="14"/>
    </row>
    <row r="60747" spans="7:7">
      <c r="G60747" s="14"/>
    </row>
    <row r="60748" spans="7:7">
      <c r="G60748" s="14"/>
    </row>
    <row r="60749" spans="7:7">
      <c r="G60749" s="14"/>
    </row>
    <row r="60750" spans="7:7">
      <c r="G60750" s="14"/>
    </row>
    <row r="60751" spans="7:7">
      <c r="G60751" s="14"/>
    </row>
    <row r="60752" spans="7:7">
      <c r="G60752" s="14"/>
    </row>
    <row r="60753" spans="7:7">
      <c r="G60753" s="14"/>
    </row>
    <row r="60754" spans="7:7">
      <c r="G60754" s="14"/>
    </row>
    <row r="60755" spans="7:7">
      <c r="G60755" s="14"/>
    </row>
    <row r="60756" spans="7:7">
      <c r="G60756" s="14"/>
    </row>
    <row r="60757" spans="7:7">
      <c r="G60757" s="14"/>
    </row>
    <row r="60758" spans="7:7">
      <c r="G60758" s="14"/>
    </row>
    <row r="60759" spans="7:7">
      <c r="G60759" s="14"/>
    </row>
    <row r="60760" spans="7:7">
      <c r="G60760" s="14"/>
    </row>
    <row r="60761" spans="7:7">
      <c r="G60761" s="14"/>
    </row>
    <row r="60762" spans="7:7">
      <c r="G60762" s="14"/>
    </row>
    <row r="60763" spans="7:7">
      <c r="G60763" s="14"/>
    </row>
    <row r="60764" spans="7:7">
      <c r="G60764" s="14"/>
    </row>
    <row r="60765" spans="7:7">
      <c r="G60765" s="14"/>
    </row>
    <row r="60766" spans="7:7">
      <c r="G60766" s="14"/>
    </row>
    <row r="60767" spans="7:7">
      <c r="G60767" s="14"/>
    </row>
    <row r="60768" spans="7:7">
      <c r="G60768" s="14"/>
    </row>
    <row r="60769" spans="7:7">
      <c r="G60769" s="14"/>
    </row>
    <row r="60770" spans="7:7">
      <c r="G60770" s="14"/>
    </row>
    <row r="60771" spans="7:7">
      <c r="G60771" s="14"/>
    </row>
    <row r="60772" spans="7:7">
      <c r="G60772" s="14"/>
    </row>
    <row r="60773" spans="7:7">
      <c r="G60773" s="14"/>
    </row>
    <row r="60774" spans="7:7">
      <c r="G60774" s="14"/>
    </row>
    <row r="60775" spans="7:7">
      <c r="G60775" s="14"/>
    </row>
    <row r="60776" spans="7:7">
      <c r="G60776" s="14"/>
    </row>
    <row r="60777" spans="7:7">
      <c r="G60777" s="14"/>
    </row>
    <row r="60778" spans="7:7">
      <c r="G60778" s="14"/>
    </row>
    <row r="60779" spans="7:7">
      <c r="G60779" s="14"/>
    </row>
    <row r="60780" spans="7:7">
      <c r="G60780" s="14"/>
    </row>
    <row r="60781" spans="7:7">
      <c r="G60781" s="14"/>
    </row>
    <row r="60782" spans="7:7">
      <c r="G60782" s="14"/>
    </row>
    <row r="60783" spans="7:7">
      <c r="G60783" s="14"/>
    </row>
    <row r="60784" spans="7:7">
      <c r="G60784" s="14"/>
    </row>
    <row r="60785" spans="7:7">
      <c r="G60785" s="14"/>
    </row>
    <row r="60786" spans="7:7">
      <c r="G60786" s="14"/>
    </row>
    <row r="60787" spans="7:7">
      <c r="G60787" s="14"/>
    </row>
    <row r="60788" spans="7:7">
      <c r="G60788" s="14"/>
    </row>
    <row r="60789" spans="7:7">
      <c r="G60789" s="14"/>
    </row>
    <row r="60790" spans="7:7">
      <c r="G60790" s="14"/>
    </row>
    <row r="60791" spans="7:7">
      <c r="G60791" s="14"/>
    </row>
    <row r="60792" spans="7:7">
      <c r="G60792" s="14"/>
    </row>
    <row r="60793" spans="7:7">
      <c r="G60793" s="14"/>
    </row>
    <row r="60794" spans="7:7">
      <c r="G60794" s="14"/>
    </row>
    <row r="60795" spans="7:7">
      <c r="G60795" s="14"/>
    </row>
    <row r="60796" spans="7:7">
      <c r="G60796" s="14"/>
    </row>
    <row r="60797" spans="7:7">
      <c r="G60797" s="14"/>
    </row>
    <row r="60798" spans="7:7">
      <c r="G60798" s="14"/>
    </row>
    <row r="60799" spans="7:7">
      <c r="G60799" s="14"/>
    </row>
    <row r="60800" spans="7:7">
      <c r="G60800" s="14"/>
    </row>
    <row r="60801" spans="7:7">
      <c r="G60801" s="14"/>
    </row>
    <row r="60802" spans="7:7">
      <c r="G60802" s="14"/>
    </row>
    <row r="60803" spans="7:7">
      <c r="G60803" s="14"/>
    </row>
    <row r="60804" spans="7:7">
      <c r="G60804" s="14"/>
    </row>
    <row r="60805" spans="7:7">
      <c r="G60805" s="14"/>
    </row>
    <row r="60806" spans="7:7">
      <c r="G60806" s="14"/>
    </row>
    <row r="60807" spans="7:7">
      <c r="G60807" s="14"/>
    </row>
    <row r="60808" spans="7:7">
      <c r="G60808" s="14"/>
    </row>
    <row r="60809" spans="7:7">
      <c r="G60809" s="14"/>
    </row>
    <row r="60810" spans="7:7">
      <c r="G60810" s="14"/>
    </row>
    <row r="60811" spans="7:7">
      <c r="G60811" s="14"/>
    </row>
    <row r="60812" spans="7:7">
      <c r="G60812" s="14"/>
    </row>
    <row r="60813" spans="7:7">
      <c r="G60813" s="14"/>
    </row>
    <row r="60814" spans="7:7">
      <c r="G60814" s="14"/>
    </row>
    <row r="60815" spans="7:7">
      <c r="G60815" s="14"/>
    </row>
    <row r="60816" spans="7:7">
      <c r="G60816" s="14"/>
    </row>
    <row r="60817" spans="7:7">
      <c r="G60817" s="14"/>
    </row>
    <row r="60818" spans="7:7">
      <c r="G60818" s="14"/>
    </row>
    <row r="60819" spans="7:7">
      <c r="G60819" s="14"/>
    </row>
    <row r="60820" spans="7:7">
      <c r="G60820" s="14"/>
    </row>
    <row r="60821" spans="7:7">
      <c r="G60821" s="14"/>
    </row>
    <row r="60822" spans="7:7">
      <c r="G60822" s="14"/>
    </row>
    <row r="60823" spans="7:7">
      <c r="G60823" s="14"/>
    </row>
    <row r="60824" spans="7:7">
      <c r="G60824" s="14"/>
    </row>
    <row r="60825" spans="7:7">
      <c r="G60825" s="14"/>
    </row>
    <row r="60826" spans="7:7">
      <c r="G60826" s="14"/>
    </row>
    <row r="60827" spans="7:7">
      <c r="G60827" s="14"/>
    </row>
    <row r="60828" spans="7:7">
      <c r="G60828" s="14"/>
    </row>
    <row r="60829" spans="7:7">
      <c r="G60829" s="14"/>
    </row>
    <row r="60830" spans="7:7">
      <c r="G60830" s="14"/>
    </row>
    <row r="60831" spans="7:7">
      <c r="G60831" s="14"/>
    </row>
    <row r="60832" spans="7:7">
      <c r="G60832" s="14"/>
    </row>
    <row r="60833" spans="7:7">
      <c r="G60833" s="14"/>
    </row>
    <row r="60834" spans="7:7">
      <c r="G60834" s="14"/>
    </row>
    <row r="60835" spans="7:7">
      <c r="G60835" s="14"/>
    </row>
    <row r="60836" spans="7:7">
      <c r="G60836" s="14"/>
    </row>
    <row r="60837" spans="7:7">
      <c r="G60837" s="14"/>
    </row>
    <row r="60838" spans="7:7">
      <c r="G60838" s="14"/>
    </row>
    <row r="60839" spans="7:7">
      <c r="G60839" s="14"/>
    </row>
    <row r="60840" spans="7:7">
      <c r="G60840" s="14"/>
    </row>
    <row r="60841" spans="7:7">
      <c r="G60841" s="14"/>
    </row>
    <row r="60842" spans="7:7">
      <c r="G60842" s="14"/>
    </row>
    <row r="60843" spans="7:7">
      <c r="G60843" s="14"/>
    </row>
    <row r="60844" spans="7:7">
      <c r="G60844" s="14"/>
    </row>
    <row r="60845" spans="7:7">
      <c r="G60845" s="14"/>
    </row>
    <row r="60846" spans="7:7">
      <c r="G60846" s="14"/>
    </row>
    <row r="60847" spans="7:7">
      <c r="G60847" s="14"/>
    </row>
    <row r="60848" spans="7:7">
      <c r="G60848" s="14"/>
    </row>
    <row r="60849" spans="7:7">
      <c r="G60849" s="14"/>
    </row>
    <row r="60850" spans="7:7">
      <c r="G60850" s="14"/>
    </row>
    <row r="60851" spans="7:7">
      <c r="G60851" s="14"/>
    </row>
    <row r="60852" spans="7:7">
      <c r="G60852" s="14"/>
    </row>
    <row r="60853" spans="7:7">
      <c r="G60853" s="14"/>
    </row>
    <row r="60854" spans="7:7">
      <c r="G60854" s="14"/>
    </row>
    <row r="60855" spans="7:7">
      <c r="G60855" s="14"/>
    </row>
    <row r="60856" spans="7:7">
      <c r="G60856" s="14"/>
    </row>
    <row r="60857" spans="7:7">
      <c r="G60857" s="14"/>
    </row>
    <row r="60858" spans="7:7">
      <c r="G60858" s="14"/>
    </row>
    <row r="60859" spans="7:7">
      <c r="G60859" s="14"/>
    </row>
    <row r="60860" spans="7:7">
      <c r="G60860" s="14"/>
    </row>
    <row r="60861" spans="7:7">
      <c r="G60861" s="14"/>
    </row>
    <row r="60862" spans="7:7">
      <c r="G60862" s="14"/>
    </row>
    <row r="60863" spans="7:7">
      <c r="G60863" s="14"/>
    </row>
    <row r="60864" spans="7:7">
      <c r="G60864" s="14"/>
    </row>
    <row r="60865" spans="7:7">
      <c r="G60865" s="14"/>
    </row>
    <row r="60866" spans="7:7">
      <c r="G60866" s="14"/>
    </row>
    <row r="60867" spans="7:7">
      <c r="G60867" s="14"/>
    </row>
    <row r="60868" spans="7:7">
      <c r="G60868" s="14"/>
    </row>
    <row r="60869" spans="7:7">
      <c r="G60869" s="14"/>
    </row>
    <row r="60870" spans="7:7">
      <c r="G60870" s="14"/>
    </row>
    <row r="60871" spans="7:7">
      <c r="G60871" s="14"/>
    </row>
    <row r="60872" spans="7:7">
      <c r="G60872" s="14"/>
    </row>
    <row r="60873" spans="7:7">
      <c r="G60873" s="14"/>
    </row>
    <row r="60874" spans="7:7">
      <c r="G60874" s="14"/>
    </row>
    <row r="60875" spans="7:7">
      <c r="G60875" s="14"/>
    </row>
    <row r="60876" spans="7:7">
      <c r="G60876" s="14"/>
    </row>
    <row r="60877" spans="7:7">
      <c r="G60877" s="14"/>
    </row>
    <row r="60878" spans="7:7">
      <c r="G60878" s="14"/>
    </row>
    <row r="60879" spans="7:7">
      <c r="G60879" s="14"/>
    </row>
    <row r="60880" spans="7:7">
      <c r="G60880" s="14"/>
    </row>
    <row r="60881" spans="7:7">
      <c r="G60881" s="14"/>
    </row>
    <row r="60882" spans="7:7">
      <c r="G60882" s="14"/>
    </row>
    <row r="60883" spans="7:7">
      <c r="G60883" s="14"/>
    </row>
    <row r="60884" spans="7:7">
      <c r="G60884" s="14"/>
    </row>
    <row r="60885" spans="7:7">
      <c r="G60885" s="14"/>
    </row>
    <row r="60886" spans="7:7">
      <c r="G60886" s="14"/>
    </row>
    <row r="60887" spans="7:7">
      <c r="G60887" s="14"/>
    </row>
    <row r="60888" spans="7:7">
      <c r="G60888" s="14"/>
    </row>
    <row r="60889" spans="7:7">
      <c r="G60889" s="14"/>
    </row>
    <row r="60890" spans="7:7">
      <c r="G60890" s="14"/>
    </row>
    <row r="60891" spans="7:7">
      <c r="G60891" s="14"/>
    </row>
    <row r="60892" spans="7:7">
      <c r="G60892" s="14"/>
    </row>
    <row r="60893" spans="7:7">
      <c r="G60893" s="14"/>
    </row>
    <row r="60894" spans="7:7">
      <c r="G60894" s="14"/>
    </row>
    <row r="60895" spans="7:7">
      <c r="G60895" s="14"/>
    </row>
    <row r="60896" spans="7:7">
      <c r="G60896" s="14"/>
    </row>
    <row r="60897" spans="7:7">
      <c r="G60897" s="14"/>
    </row>
    <row r="60898" spans="7:7">
      <c r="G60898" s="14"/>
    </row>
    <row r="60899" spans="7:7">
      <c r="G60899" s="14"/>
    </row>
    <row r="60900" spans="7:7">
      <c r="G60900" s="14"/>
    </row>
    <row r="60901" spans="7:7">
      <c r="G60901" s="14"/>
    </row>
    <row r="60902" spans="7:7">
      <c r="G60902" s="14"/>
    </row>
    <row r="60903" spans="7:7">
      <c r="G60903" s="14"/>
    </row>
    <row r="60904" spans="7:7">
      <c r="G60904" s="14"/>
    </row>
    <row r="60905" spans="7:7">
      <c r="G60905" s="14"/>
    </row>
    <row r="60906" spans="7:7">
      <c r="G60906" s="14"/>
    </row>
    <row r="60907" spans="7:7">
      <c r="G60907" s="14"/>
    </row>
    <row r="60908" spans="7:7">
      <c r="G60908" s="14"/>
    </row>
    <row r="60909" spans="7:7">
      <c r="G60909" s="14"/>
    </row>
    <row r="60910" spans="7:7">
      <c r="G60910" s="14"/>
    </row>
    <row r="60911" spans="7:7">
      <c r="G60911" s="14"/>
    </row>
    <row r="60912" spans="7:7">
      <c r="G60912" s="14"/>
    </row>
    <row r="60913" spans="7:7">
      <c r="G60913" s="14"/>
    </row>
    <row r="60914" spans="7:7">
      <c r="G60914" s="14"/>
    </row>
    <row r="60915" spans="7:7">
      <c r="G60915" s="14"/>
    </row>
    <row r="60916" spans="7:7">
      <c r="G60916" s="14"/>
    </row>
    <row r="60917" spans="7:7">
      <c r="G60917" s="14"/>
    </row>
    <row r="60918" spans="7:7">
      <c r="G60918" s="14"/>
    </row>
    <row r="60919" spans="7:7">
      <c r="G60919" s="14"/>
    </row>
    <row r="60920" spans="7:7">
      <c r="G60920" s="14"/>
    </row>
    <row r="60921" spans="7:7">
      <c r="G60921" s="14"/>
    </row>
    <row r="60922" spans="7:7">
      <c r="G60922" s="14"/>
    </row>
    <row r="60923" spans="7:7">
      <c r="G60923" s="14"/>
    </row>
    <row r="60924" spans="7:7">
      <c r="G60924" s="14"/>
    </row>
    <row r="60925" spans="7:7">
      <c r="G60925" s="14"/>
    </row>
    <row r="60926" spans="7:7">
      <c r="G60926" s="14"/>
    </row>
    <row r="60927" spans="7:7">
      <c r="G60927" s="14"/>
    </row>
    <row r="60928" spans="7:7">
      <c r="G60928" s="14"/>
    </row>
    <row r="60929" spans="7:7">
      <c r="G60929" s="14"/>
    </row>
    <row r="60930" spans="7:7">
      <c r="G60930" s="14"/>
    </row>
    <row r="60931" spans="7:7">
      <c r="G60931" s="14"/>
    </row>
    <row r="60932" spans="7:7">
      <c r="G60932" s="14"/>
    </row>
    <row r="60933" spans="7:7">
      <c r="G60933" s="14"/>
    </row>
    <row r="60934" spans="7:7">
      <c r="G60934" s="14"/>
    </row>
    <row r="60935" spans="7:7">
      <c r="G60935" s="14"/>
    </row>
    <row r="60936" spans="7:7">
      <c r="G60936" s="14"/>
    </row>
    <row r="60937" spans="7:7">
      <c r="G60937" s="14"/>
    </row>
    <row r="60938" spans="7:7">
      <c r="G60938" s="14"/>
    </row>
    <row r="60939" spans="7:7">
      <c r="G60939" s="14"/>
    </row>
    <row r="60940" spans="7:7">
      <c r="G60940" s="14"/>
    </row>
    <row r="60941" spans="7:7">
      <c r="G60941" s="14"/>
    </row>
    <row r="60942" spans="7:7">
      <c r="G60942" s="14"/>
    </row>
    <row r="60943" spans="7:7">
      <c r="G60943" s="14"/>
    </row>
    <row r="60944" spans="7:7">
      <c r="G60944" s="14"/>
    </row>
    <row r="60945" spans="7:7">
      <c r="G60945" s="14"/>
    </row>
    <row r="60946" spans="7:7">
      <c r="G60946" s="14"/>
    </row>
    <row r="60947" spans="7:7">
      <c r="G60947" s="14"/>
    </row>
    <row r="60948" spans="7:7">
      <c r="G60948" s="14"/>
    </row>
    <row r="60949" spans="7:7">
      <c r="G60949" s="14"/>
    </row>
    <row r="60950" spans="7:7">
      <c r="G60950" s="14"/>
    </row>
    <row r="60951" spans="7:7">
      <c r="G60951" s="14"/>
    </row>
    <row r="60952" spans="7:7">
      <c r="G60952" s="14"/>
    </row>
    <row r="60953" spans="7:7">
      <c r="G60953" s="14"/>
    </row>
    <row r="60954" spans="7:7">
      <c r="G60954" s="14"/>
    </row>
    <row r="60955" spans="7:7">
      <c r="G60955" s="14"/>
    </row>
    <row r="60956" spans="7:7">
      <c r="G60956" s="14"/>
    </row>
    <row r="60957" spans="7:7">
      <c r="G60957" s="14"/>
    </row>
    <row r="60958" spans="7:7">
      <c r="G60958" s="14"/>
    </row>
    <row r="60959" spans="7:7">
      <c r="G60959" s="14"/>
    </row>
    <row r="60960" spans="7:7">
      <c r="G60960" s="14"/>
    </row>
    <row r="60961" spans="7:7">
      <c r="G60961" s="14"/>
    </row>
    <row r="60962" spans="7:7">
      <c r="G60962" s="14"/>
    </row>
    <row r="60963" spans="7:7">
      <c r="G60963" s="14"/>
    </row>
    <row r="60964" spans="7:7">
      <c r="G60964" s="14"/>
    </row>
    <row r="60965" spans="7:7">
      <c r="G60965" s="14"/>
    </row>
    <row r="60966" spans="7:7">
      <c r="G60966" s="14"/>
    </row>
    <row r="60967" spans="7:7">
      <c r="G60967" s="14"/>
    </row>
    <row r="60968" spans="7:7">
      <c r="G60968" s="14"/>
    </row>
    <row r="60969" spans="7:7">
      <c r="G60969" s="14"/>
    </row>
    <row r="60970" spans="7:7">
      <c r="G60970" s="14"/>
    </row>
    <row r="60971" spans="7:7">
      <c r="G60971" s="14"/>
    </row>
    <row r="60972" spans="7:7">
      <c r="G60972" s="14"/>
    </row>
    <row r="60973" spans="7:7">
      <c r="G60973" s="14"/>
    </row>
    <row r="60974" spans="7:7">
      <c r="G60974" s="14"/>
    </row>
    <row r="60975" spans="7:7">
      <c r="G60975" s="14"/>
    </row>
    <row r="60976" spans="7:7">
      <c r="G60976" s="14"/>
    </row>
    <row r="60977" spans="7:7">
      <c r="G60977" s="14"/>
    </row>
    <row r="60978" spans="7:7">
      <c r="G60978" s="14"/>
    </row>
    <row r="60979" spans="7:7">
      <c r="G60979" s="14"/>
    </row>
    <row r="60980" spans="7:7">
      <c r="G60980" s="14"/>
    </row>
    <row r="60981" spans="7:7">
      <c r="G60981" s="14"/>
    </row>
    <row r="60982" spans="7:7">
      <c r="G60982" s="14"/>
    </row>
    <row r="60983" spans="7:7">
      <c r="G60983" s="14"/>
    </row>
    <row r="60984" spans="7:7">
      <c r="G60984" s="14"/>
    </row>
    <row r="60985" spans="7:7">
      <c r="G60985" s="14"/>
    </row>
    <row r="60986" spans="7:7">
      <c r="G60986" s="14"/>
    </row>
    <row r="60987" spans="7:7">
      <c r="G60987" s="14"/>
    </row>
    <row r="60988" spans="7:7">
      <c r="G60988" s="14"/>
    </row>
    <row r="60989" spans="7:7">
      <c r="G60989" s="14"/>
    </row>
    <row r="60990" spans="7:7">
      <c r="G60990" s="14"/>
    </row>
    <row r="60991" spans="7:7">
      <c r="G60991" s="14"/>
    </row>
    <row r="60992" spans="7:7">
      <c r="G60992" s="14"/>
    </row>
    <row r="60993" spans="7:7">
      <c r="G60993" s="14"/>
    </row>
    <row r="60994" spans="7:7">
      <c r="G60994" s="14"/>
    </row>
    <row r="60995" spans="7:7">
      <c r="G60995" s="14"/>
    </row>
    <row r="60996" spans="7:7">
      <c r="G60996" s="14"/>
    </row>
    <row r="60997" spans="7:7">
      <c r="G60997" s="14"/>
    </row>
    <row r="60998" spans="7:7">
      <c r="G60998" s="14"/>
    </row>
    <row r="60999" spans="7:7">
      <c r="G60999" s="14"/>
    </row>
    <row r="61000" spans="7:7">
      <c r="G61000" s="14"/>
    </row>
    <row r="61001" spans="7:7">
      <c r="G61001" s="14"/>
    </row>
    <row r="61002" spans="7:7">
      <c r="G61002" s="14"/>
    </row>
    <row r="61003" spans="7:7">
      <c r="G61003" s="14"/>
    </row>
    <row r="61004" spans="7:7">
      <c r="G61004" s="14"/>
    </row>
    <row r="61005" spans="7:7">
      <c r="G61005" s="14"/>
    </row>
    <row r="61006" spans="7:7">
      <c r="G61006" s="14"/>
    </row>
    <row r="61007" spans="7:7">
      <c r="G61007" s="14"/>
    </row>
    <row r="61008" spans="7:7">
      <c r="G61008" s="14"/>
    </row>
    <row r="61009" spans="7:7">
      <c r="G61009" s="14"/>
    </row>
    <row r="61010" spans="7:7">
      <c r="G61010" s="14"/>
    </row>
    <row r="61011" spans="7:7">
      <c r="G61011" s="14"/>
    </row>
    <row r="61012" spans="7:7">
      <c r="G61012" s="14"/>
    </row>
    <row r="61013" spans="7:7">
      <c r="G61013" s="14"/>
    </row>
    <row r="61014" spans="7:7">
      <c r="G61014" s="14"/>
    </row>
    <row r="61015" spans="7:7">
      <c r="G61015" s="14"/>
    </row>
    <row r="61016" spans="7:7">
      <c r="G61016" s="14"/>
    </row>
    <row r="61017" spans="7:7">
      <c r="G61017" s="14"/>
    </row>
    <row r="61018" spans="7:7">
      <c r="G61018" s="14"/>
    </row>
    <row r="61019" spans="7:7">
      <c r="G61019" s="14"/>
    </row>
    <row r="61020" spans="7:7">
      <c r="G61020" s="14"/>
    </row>
    <row r="61021" spans="7:7">
      <c r="G61021" s="14"/>
    </row>
    <row r="61022" spans="7:7">
      <c r="G61022" s="14"/>
    </row>
    <row r="61023" spans="7:7">
      <c r="G61023" s="14"/>
    </row>
    <row r="61024" spans="7:7">
      <c r="G61024" s="14"/>
    </row>
    <row r="61025" spans="7:7">
      <c r="G61025" s="14"/>
    </row>
    <row r="61026" spans="7:7">
      <c r="G61026" s="14"/>
    </row>
    <row r="61027" spans="7:7">
      <c r="G61027" s="14"/>
    </row>
    <row r="61028" spans="7:7">
      <c r="G61028" s="14"/>
    </row>
    <row r="61029" spans="7:7">
      <c r="G61029" s="14"/>
    </row>
    <row r="61030" spans="7:7">
      <c r="G61030" s="14"/>
    </row>
    <row r="61031" spans="7:7">
      <c r="G61031" s="14"/>
    </row>
    <row r="61032" spans="7:7">
      <c r="G61032" s="14"/>
    </row>
    <row r="61033" spans="7:7">
      <c r="G61033" s="14"/>
    </row>
    <row r="61034" spans="7:7">
      <c r="G61034" s="14"/>
    </row>
    <row r="61035" spans="7:7">
      <c r="G61035" s="14"/>
    </row>
    <row r="61036" spans="7:7">
      <c r="G61036" s="14"/>
    </row>
    <row r="61037" spans="7:7">
      <c r="G61037" s="14"/>
    </row>
    <row r="61038" spans="7:7">
      <c r="G61038" s="14"/>
    </row>
    <row r="61039" spans="7:7">
      <c r="G61039" s="14"/>
    </row>
    <row r="61040" spans="7:7">
      <c r="G61040" s="14"/>
    </row>
    <row r="61041" spans="7:7">
      <c r="G61041" s="14"/>
    </row>
    <row r="61042" spans="7:7">
      <c r="G61042" s="14"/>
    </row>
    <row r="61043" spans="7:7">
      <c r="G61043" s="14"/>
    </row>
    <row r="61044" spans="7:7">
      <c r="G61044" s="14"/>
    </row>
    <row r="61045" spans="7:7">
      <c r="G61045" s="14"/>
    </row>
    <row r="61046" spans="7:7">
      <c r="G61046" s="14"/>
    </row>
    <row r="61047" spans="7:7">
      <c r="G61047" s="14"/>
    </row>
    <row r="61048" spans="7:7">
      <c r="G61048" s="14"/>
    </row>
    <row r="61049" spans="7:7">
      <c r="G61049" s="14"/>
    </row>
    <row r="61050" spans="7:7">
      <c r="G61050" s="14"/>
    </row>
    <row r="61051" spans="7:7">
      <c r="G61051" s="14"/>
    </row>
    <row r="61052" spans="7:7">
      <c r="G61052" s="14"/>
    </row>
    <row r="61053" spans="7:7">
      <c r="G61053" s="14"/>
    </row>
    <row r="61054" spans="7:7">
      <c r="G61054" s="14"/>
    </row>
    <row r="61055" spans="7:7">
      <c r="G61055" s="14"/>
    </row>
    <row r="61056" spans="7:7">
      <c r="G61056" s="14"/>
    </row>
    <row r="61057" spans="7:7">
      <c r="G61057" s="14"/>
    </row>
    <row r="61058" spans="7:7">
      <c r="G61058" s="14"/>
    </row>
    <row r="61059" spans="7:7">
      <c r="G61059" s="14"/>
    </row>
    <row r="61060" spans="7:7">
      <c r="G61060" s="14"/>
    </row>
    <row r="61061" spans="7:7">
      <c r="G61061" s="14"/>
    </row>
    <row r="61062" spans="7:7">
      <c r="G61062" s="14"/>
    </row>
    <row r="61063" spans="7:7">
      <c r="G61063" s="14"/>
    </row>
    <row r="61064" spans="7:7">
      <c r="G61064" s="14"/>
    </row>
    <row r="61065" spans="7:7">
      <c r="G61065" s="14"/>
    </row>
    <row r="61066" spans="7:7">
      <c r="G61066" s="14"/>
    </row>
    <row r="61067" spans="7:7">
      <c r="G61067" s="14"/>
    </row>
    <row r="61068" spans="7:7">
      <c r="G61068" s="14"/>
    </row>
    <row r="61069" spans="7:7">
      <c r="G61069" s="14"/>
    </row>
    <row r="61070" spans="7:7">
      <c r="G61070" s="14"/>
    </row>
    <row r="61071" spans="7:7">
      <c r="G61071" s="14"/>
    </row>
    <row r="61072" spans="7:7">
      <c r="G61072" s="14"/>
    </row>
    <row r="61073" spans="7:7">
      <c r="G61073" s="14"/>
    </row>
    <row r="61074" spans="7:7">
      <c r="G61074" s="14"/>
    </row>
    <row r="61075" spans="7:7">
      <c r="G61075" s="14"/>
    </row>
    <row r="61076" spans="7:7">
      <c r="G61076" s="14"/>
    </row>
    <row r="61077" spans="7:7">
      <c r="G61077" s="14"/>
    </row>
    <row r="61078" spans="7:7">
      <c r="G61078" s="14"/>
    </row>
    <row r="61079" spans="7:7">
      <c r="G61079" s="14"/>
    </row>
    <row r="61080" spans="7:7">
      <c r="G61080" s="14"/>
    </row>
    <row r="61081" spans="7:7">
      <c r="G61081" s="14"/>
    </row>
    <row r="61082" spans="7:7">
      <c r="G61082" s="14"/>
    </row>
    <row r="61083" spans="7:7">
      <c r="G61083" s="14"/>
    </row>
    <row r="61084" spans="7:7">
      <c r="G61084" s="14"/>
    </row>
    <row r="61085" spans="7:7">
      <c r="G61085" s="14"/>
    </row>
    <row r="61086" spans="7:7">
      <c r="G61086" s="14"/>
    </row>
    <row r="61087" spans="7:7">
      <c r="G61087" s="14"/>
    </row>
    <row r="61088" spans="7:7">
      <c r="G61088" s="14"/>
    </row>
    <row r="61089" spans="7:7">
      <c r="G61089" s="14"/>
    </row>
    <row r="61090" spans="7:7">
      <c r="G61090" s="14"/>
    </row>
    <row r="61091" spans="7:7">
      <c r="G61091" s="14"/>
    </row>
    <row r="61092" spans="7:7">
      <c r="G61092" s="14"/>
    </row>
    <row r="61093" spans="7:7">
      <c r="G61093" s="14"/>
    </row>
    <row r="61094" spans="7:7">
      <c r="G61094" s="14"/>
    </row>
    <row r="61095" spans="7:7">
      <c r="G61095" s="14"/>
    </row>
    <row r="61096" spans="7:7">
      <c r="G61096" s="14"/>
    </row>
    <row r="61097" spans="7:7">
      <c r="G61097" s="14"/>
    </row>
    <row r="61098" spans="7:7">
      <c r="G61098" s="14"/>
    </row>
    <row r="61099" spans="7:7">
      <c r="G61099" s="14"/>
    </row>
    <row r="61100" spans="7:7">
      <c r="G61100" s="14"/>
    </row>
    <row r="61101" spans="7:7">
      <c r="G61101" s="14"/>
    </row>
    <row r="61102" spans="7:7">
      <c r="G61102" s="14"/>
    </row>
    <row r="61103" spans="7:7">
      <c r="G61103" s="14"/>
    </row>
    <row r="61104" spans="7:7">
      <c r="G61104" s="14"/>
    </row>
    <row r="61105" spans="7:7">
      <c r="G61105" s="14"/>
    </row>
    <row r="61106" spans="7:7">
      <c r="G61106" s="14"/>
    </row>
    <row r="61107" spans="7:7">
      <c r="G61107" s="14"/>
    </row>
    <row r="61108" spans="7:7">
      <c r="G61108" s="14"/>
    </row>
    <row r="61109" spans="7:7">
      <c r="G61109" s="14"/>
    </row>
    <row r="61110" spans="7:7">
      <c r="G61110" s="14"/>
    </row>
    <row r="61111" spans="7:7">
      <c r="G61111" s="14"/>
    </row>
    <row r="61112" spans="7:7">
      <c r="G61112" s="14"/>
    </row>
    <row r="61113" spans="7:7">
      <c r="G61113" s="14"/>
    </row>
    <row r="61114" spans="7:7">
      <c r="G61114" s="14"/>
    </row>
    <row r="61115" spans="7:7">
      <c r="G61115" s="14"/>
    </row>
    <row r="61116" spans="7:7">
      <c r="G61116" s="14"/>
    </row>
    <row r="61117" spans="7:7">
      <c r="G61117" s="14"/>
    </row>
    <row r="61118" spans="7:7">
      <c r="G61118" s="14"/>
    </row>
    <row r="61119" spans="7:7">
      <c r="G61119" s="14"/>
    </row>
    <row r="61120" spans="7:7">
      <c r="G61120" s="14"/>
    </row>
    <row r="61121" spans="7:7">
      <c r="G61121" s="14"/>
    </row>
    <row r="61122" spans="7:7">
      <c r="G61122" s="14"/>
    </row>
    <row r="61123" spans="7:7">
      <c r="G61123" s="14"/>
    </row>
    <row r="61124" spans="7:7">
      <c r="G61124" s="14"/>
    </row>
    <row r="61125" spans="7:7">
      <c r="G61125" s="14"/>
    </row>
    <row r="61126" spans="7:7">
      <c r="G61126" s="14"/>
    </row>
    <row r="61127" spans="7:7">
      <c r="G61127" s="14"/>
    </row>
    <row r="61128" spans="7:7">
      <c r="G61128" s="14"/>
    </row>
    <row r="61129" spans="7:7">
      <c r="G61129" s="14"/>
    </row>
    <row r="61130" spans="7:7">
      <c r="G61130" s="14"/>
    </row>
    <row r="61131" spans="7:7">
      <c r="G61131" s="14"/>
    </row>
    <row r="61132" spans="7:7">
      <c r="G61132" s="14"/>
    </row>
    <row r="61133" spans="7:7">
      <c r="G61133" s="14"/>
    </row>
    <row r="61134" spans="7:7">
      <c r="G61134" s="14"/>
    </row>
    <row r="61135" spans="7:7">
      <c r="G61135" s="14"/>
    </row>
    <row r="61136" spans="7:7">
      <c r="G61136" s="14"/>
    </row>
    <row r="61137" spans="7:7">
      <c r="G61137" s="14"/>
    </row>
    <row r="61138" spans="7:7">
      <c r="G61138" s="14"/>
    </row>
    <row r="61139" spans="7:7">
      <c r="G61139" s="14"/>
    </row>
    <row r="61140" spans="7:7">
      <c r="G61140" s="14"/>
    </row>
    <row r="61141" spans="7:7">
      <c r="G61141" s="14"/>
    </row>
    <row r="61142" spans="7:7">
      <c r="G61142" s="14"/>
    </row>
    <row r="61143" spans="7:7">
      <c r="G61143" s="14"/>
    </row>
    <row r="61144" spans="7:7">
      <c r="G61144" s="14"/>
    </row>
    <row r="61145" spans="7:7">
      <c r="G61145" s="14"/>
    </row>
    <row r="61146" spans="7:7">
      <c r="G61146" s="14"/>
    </row>
    <row r="61147" spans="7:7">
      <c r="G61147" s="14"/>
    </row>
    <row r="61148" spans="7:7">
      <c r="G61148" s="14"/>
    </row>
    <row r="61149" spans="7:7">
      <c r="G61149" s="14"/>
    </row>
    <row r="61150" spans="7:7">
      <c r="G61150" s="14"/>
    </row>
    <row r="61151" spans="7:7">
      <c r="G61151" s="14"/>
    </row>
    <row r="61152" spans="7:7">
      <c r="G61152" s="14"/>
    </row>
    <row r="61153" spans="7:7">
      <c r="G61153" s="14"/>
    </row>
    <row r="61154" spans="7:7">
      <c r="G61154" s="14"/>
    </row>
    <row r="61155" spans="7:7">
      <c r="G61155" s="14"/>
    </row>
    <row r="61156" spans="7:7">
      <c r="G61156" s="14"/>
    </row>
    <row r="61157" spans="7:7">
      <c r="G61157" s="14"/>
    </row>
    <row r="61158" spans="7:7">
      <c r="G61158" s="14"/>
    </row>
    <row r="61159" spans="7:7">
      <c r="G61159" s="14"/>
    </row>
    <row r="61160" spans="7:7">
      <c r="G61160" s="14"/>
    </row>
    <row r="61161" spans="7:7">
      <c r="G61161" s="14"/>
    </row>
    <row r="61162" spans="7:7">
      <c r="G61162" s="14"/>
    </row>
    <row r="61163" spans="7:7">
      <c r="G61163" s="14"/>
    </row>
    <row r="61164" spans="7:7">
      <c r="G61164" s="14"/>
    </row>
    <row r="61165" spans="7:7">
      <c r="G61165" s="14"/>
    </row>
    <row r="61166" spans="7:7">
      <c r="G61166" s="14"/>
    </row>
    <row r="61167" spans="7:7">
      <c r="G61167" s="14"/>
    </row>
    <row r="61168" spans="7:7">
      <c r="G61168" s="14"/>
    </row>
    <row r="61169" spans="7:7">
      <c r="G61169" s="14"/>
    </row>
    <row r="61170" spans="7:7">
      <c r="G61170" s="14"/>
    </row>
    <row r="61171" spans="7:7">
      <c r="G61171" s="14"/>
    </row>
    <row r="61172" spans="7:7">
      <c r="G61172" s="14"/>
    </row>
    <row r="61173" spans="7:7">
      <c r="G61173" s="14"/>
    </row>
    <row r="61174" spans="7:7">
      <c r="G61174" s="14"/>
    </row>
    <row r="61175" spans="7:7">
      <c r="G61175" s="14"/>
    </row>
    <row r="61176" spans="7:7">
      <c r="G61176" s="14"/>
    </row>
    <row r="61177" spans="7:7">
      <c r="G61177" s="14"/>
    </row>
    <row r="61178" spans="7:7">
      <c r="G61178" s="14"/>
    </row>
    <row r="61179" spans="7:7">
      <c r="G61179" s="14"/>
    </row>
    <row r="61180" spans="7:7">
      <c r="G61180" s="14"/>
    </row>
    <row r="61181" spans="7:7">
      <c r="G61181" s="14"/>
    </row>
    <row r="61182" spans="7:7">
      <c r="G61182" s="14"/>
    </row>
    <row r="61183" spans="7:7">
      <c r="G61183" s="14"/>
    </row>
    <row r="61184" spans="7:7">
      <c r="G61184" s="14"/>
    </row>
    <row r="61185" spans="7:7">
      <c r="G61185" s="14"/>
    </row>
    <row r="61186" spans="7:7">
      <c r="G61186" s="14"/>
    </row>
    <row r="61187" spans="7:7">
      <c r="G61187" s="14"/>
    </row>
    <row r="61188" spans="7:7">
      <c r="G61188" s="14"/>
    </row>
    <row r="61189" spans="7:7">
      <c r="G61189" s="14"/>
    </row>
    <row r="61190" spans="7:7">
      <c r="G61190" s="14"/>
    </row>
    <row r="61191" spans="7:7">
      <c r="G61191" s="14"/>
    </row>
    <row r="61192" spans="7:7">
      <c r="G61192" s="14"/>
    </row>
    <row r="61193" spans="7:7">
      <c r="G61193" s="14"/>
    </row>
    <row r="61194" spans="7:7">
      <c r="G61194" s="14"/>
    </row>
    <row r="61195" spans="7:7">
      <c r="G61195" s="14"/>
    </row>
    <row r="61196" spans="7:7">
      <c r="G61196" s="14"/>
    </row>
    <row r="61197" spans="7:7">
      <c r="G61197" s="14"/>
    </row>
    <row r="61198" spans="7:7">
      <c r="G61198" s="14"/>
    </row>
    <row r="61199" spans="7:7">
      <c r="G61199" s="14"/>
    </row>
    <row r="61200" spans="7:7">
      <c r="G61200" s="14"/>
    </row>
    <row r="61201" spans="7:7">
      <c r="G61201" s="14"/>
    </row>
    <row r="61202" spans="7:7">
      <c r="G61202" s="14"/>
    </row>
    <row r="61203" spans="7:7">
      <c r="G61203" s="14"/>
    </row>
    <row r="61204" spans="7:7">
      <c r="G61204" s="14"/>
    </row>
    <row r="61205" spans="7:7">
      <c r="G61205" s="14"/>
    </row>
    <row r="61206" spans="7:7">
      <c r="G61206" s="14"/>
    </row>
    <row r="61207" spans="7:7">
      <c r="G61207" s="14"/>
    </row>
    <row r="61208" spans="7:7">
      <c r="G61208" s="14"/>
    </row>
    <row r="61209" spans="7:7">
      <c r="G61209" s="14"/>
    </row>
    <row r="61210" spans="7:7">
      <c r="G61210" s="14"/>
    </row>
    <row r="61211" spans="7:7">
      <c r="G61211" s="14"/>
    </row>
    <row r="61212" spans="7:7">
      <c r="G61212" s="14"/>
    </row>
    <row r="61213" spans="7:7">
      <c r="G61213" s="14"/>
    </row>
    <row r="61214" spans="7:7">
      <c r="G61214" s="14"/>
    </row>
    <row r="61215" spans="7:7">
      <c r="G61215" s="14"/>
    </row>
    <row r="61216" spans="7:7">
      <c r="G61216" s="14"/>
    </row>
    <row r="61217" spans="7:7">
      <c r="G61217" s="14"/>
    </row>
    <row r="61218" spans="7:7">
      <c r="G61218" s="14"/>
    </row>
    <row r="61219" spans="7:7">
      <c r="G61219" s="14"/>
    </row>
    <row r="61220" spans="7:7">
      <c r="G61220" s="14"/>
    </row>
    <row r="61221" spans="7:7">
      <c r="G61221" s="14"/>
    </row>
    <row r="61222" spans="7:7">
      <c r="G61222" s="14"/>
    </row>
    <row r="61223" spans="7:7">
      <c r="G61223" s="14"/>
    </row>
    <row r="61224" spans="7:7">
      <c r="G61224" s="14"/>
    </row>
    <row r="61225" spans="7:7">
      <c r="G61225" s="14"/>
    </row>
    <row r="61226" spans="7:7">
      <c r="G61226" s="14"/>
    </row>
    <row r="61227" spans="7:7">
      <c r="G61227" s="14"/>
    </row>
    <row r="61228" spans="7:7">
      <c r="G61228" s="14"/>
    </row>
    <row r="61229" spans="7:7">
      <c r="G61229" s="14"/>
    </row>
    <row r="61230" spans="7:7">
      <c r="G61230" s="14"/>
    </row>
    <row r="61231" spans="7:7">
      <c r="G61231" s="14"/>
    </row>
    <row r="61232" spans="7:7">
      <c r="G61232" s="14"/>
    </row>
    <row r="61233" spans="7:7">
      <c r="G61233" s="14"/>
    </row>
    <row r="61234" spans="7:7">
      <c r="G61234" s="14"/>
    </row>
    <row r="61235" spans="7:7">
      <c r="G61235" s="14"/>
    </row>
    <row r="61236" spans="7:7">
      <c r="G61236" s="14"/>
    </row>
    <row r="61237" spans="7:7">
      <c r="G61237" s="14"/>
    </row>
    <row r="61238" spans="7:7">
      <c r="G61238" s="14"/>
    </row>
    <row r="61239" spans="7:7">
      <c r="G61239" s="14"/>
    </row>
    <row r="61240" spans="7:7">
      <c r="G61240" s="14"/>
    </row>
    <row r="61241" spans="7:7">
      <c r="G61241" s="14"/>
    </row>
    <row r="61242" spans="7:7">
      <c r="G61242" s="14"/>
    </row>
    <row r="61243" spans="7:7">
      <c r="G61243" s="14"/>
    </row>
    <row r="61244" spans="7:7">
      <c r="G61244" s="14"/>
    </row>
    <row r="61245" spans="7:7">
      <c r="G61245" s="14"/>
    </row>
    <row r="61246" spans="7:7">
      <c r="G61246" s="14"/>
    </row>
    <row r="61247" spans="7:7">
      <c r="G61247" s="14"/>
    </row>
    <row r="61248" spans="7:7">
      <c r="G61248" s="14"/>
    </row>
    <row r="61249" spans="7:7">
      <c r="G61249" s="14"/>
    </row>
    <row r="61250" spans="7:7">
      <c r="G61250" s="14"/>
    </row>
    <row r="61251" spans="7:7">
      <c r="G61251" s="14"/>
    </row>
    <row r="61252" spans="7:7">
      <c r="G61252" s="14"/>
    </row>
    <row r="61253" spans="7:7">
      <c r="G61253" s="14"/>
    </row>
    <row r="61254" spans="7:7">
      <c r="G61254" s="14"/>
    </row>
    <row r="61255" spans="7:7">
      <c r="G61255" s="14"/>
    </row>
    <row r="61256" spans="7:7">
      <c r="G61256" s="14"/>
    </row>
    <row r="61257" spans="7:7">
      <c r="G61257" s="14"/>
    </row>
    <row r="61258" spans="7:7">
      <c r="G61258" s="14"/>
    </row>
    <row r="61259" spans="7:7">
      <c r="G61259" s="14"/>
    </row>
    <row r="61260" spans="7:7">
      <c r="G61260" s="14"/>
    </row>
    <row r="61261" spans="7:7">
      <c r="G61261" s="14"/>
    </row>
    <row r="61262" spans="7:7">
      <c r="G61262" s="14"/>
    </row>
    <row r="61263" spans="7:7">
      <c r="G61263" s="14"/>
    </row>
    <row r="61264" spans="7:7">
      <c r="G61264" s="14"/>
    </row>
    <row r="61265" spans="7:7">
      <c r="G61265" s="14"/>
    </row>
    <row r="61266" spans="7:7">
      <c r="G61266" s="14"/>
    </row>
    <row r="61267" spans="7:7">
      <c r="G61267" s="14"/>
    </row>
    <row r="61268" spans="7:7">
      <c r="G61268" s="14"/>
    </row>
    <row r="61269" spans="7:7">
      <c r="G61269" s="14"/>
    </row>
    <row r="61270" spans="7:7">
      <c r="G61270" s="14"/>
    </row>
    <row r="61271" spans="7:7">
      <c r="G61271" s="14"/>
    </row>
    <row r="61272" spans="7:7">
      <c r="G61272" s="14"/>
    </row>
    <row r="61273" spans="7:7">
      <c r="G61273" s="14"/>
    </row>
    <row r="61274" spans="7:7">
      <c r="G61274" s="14"/>
    </row>
    <row r="61275" spans="7:7">
      <c r="G61275" s="14"/>
    </row>
    <row r="61276" spans="7:7">
      <c r="G61276" s="14"/>
    </row>
    <row r="61277" spans="7:7">
      <c r="G61277" s="14"/>
    </row>
    <row r="61278" spans="7:7">
      <c r="G61278" s="14"/>
    </row>
    <row r="61279" spans="7:7">
      <c r="G61279" s="14"/>
    </row>
    <row r="61280" spans="7:7">
      <c r="G61280" s="14"/>
    </row>
    <row r="61281" spans="7:7">
      <c r="G61281" s="14"/>
    </row>
    <row r="61282" spans="7:7">
      <c r="G61282" s="14"/>
    </row>
    <row r="61283" spans="7:7">
      <c r="G61283" s="14"/>
    </row>
    <row r="61284" spans="7:7">
      <c r="G61284" s="14"/>
    </row>
    <row r="61285" spans="7:7">
      <c r="G61285" s="14"/>
    </row>
    <row r="61286" spans="7:7">
      <c r="G61286" s="14"/>
    </row>
    <row r="61287" spans="7:7">
      <c r="G61287" s="14"/>
    </row>
    <row r="61288" spans="7:7">
      <c r="G61288" s="14"/>
    </row>
    <row r="61289" spans="7:7">
      <c r="G61289" s="14"/>
    </row>
    <row r="61290" spans="7:7">
      <c r="G61290" s="14"/>
    </row>
    <row r="61291" spans="7:7">
      <c r="G61291" s="14"/>
    </row>
    <row r="61292" spans="7:7">
      <c r="G61292" s="14"/>
    </row>
    <row r="61293" spans="7:7">
      <c r="G61293" s="14"/>
    </row>
    <row r="61294" spans="7:7">
      <c r="G61294" s="14"/>
    </row>
    <row r="61295" spans="7:7">
      <c r="G61295" s="14"/>
    </row>
    <row r="61296" spans="7:7">
      <c r="G61296" s="14"/>
    </row>
    <row r="61297" spans="7:7">
      <c r="G61297" s="14"/>
    </row>
    <row r="61298" spans="7:7">
      <c r="G61298" s="14"/>
    </row>
    <row r="61299" spans="7:7">
      <c r="G61299" s="14"/>
    </row>
    <row r="61300" spans="7:7">
      <c r="G61300" s="14"/>
    </row>
    <row r="61301" spans="7:7">
      <c r="G61301" s="14"/>
    </row>
    <row r="61302" spans="7:7">
      <c r="G61302" s="14"/>
    </row>
    <row r="61303" spans="7:7">
      <c r="G61303" s="14"/>
    </row>
    <row r="61304" spans="7:7">
      <c r="G61304" s="14"/>
    </row>
    <row r="61305" spans="7:7">
      <c r="G61305" s="14"/>
    </row>
    <row r="61306" spans="7:7">
      <c r="G61306" s="14"/>
    </row>
    <row r="61307" spans="7:7">
      <c r="G61307" s="14"/>
    </row>
    <row r="61308" spans="7:7">
      <c r="G61308" s="14"/>
    </row>
    <row r="61309" spans="7:7">
      <c r="G61309" s="14"/>
    </row>
    <row r="61310" spans="7:7">
      <c r="G61310" s="14"/>
    </row>
    <row r="61311" spans="7:7">
      <c r="G61311" s="14"/>
    </row>
    <row r="61312" spans="7:7">
      <c r="G61312" s="14"/>
    </row>
    <row r="61313" spans="7:7">
      <c r="G61313" s="14"/>
    </row>
    <row r="61314" spans="7:7">
      <c r="G61314" s="14"/>
    </row>
    <row r="61315" spans="7:7">
      <c r="G61315" s="14"/>
    </row>
    <row r="61316" spans="7:7">
      <c r="G61316" s="14"/>
    </row>
    <row r="61317" spans="7:7">
      <c r="G61317" s="14"/>
    </row>
    <row r="61318" spans="7:7">
      <c r="G61318" s="14"/>
    </row>
    <row r="61319" spans="7:7">
      <c r="G61319" s="14"/>
    </row>
    <row r="61320" spans="7:7">
      <c r="G61320" s="14"/>
    </row>
    <row r="61321" spans="7:7">
      <c r="G61321" s="14"/>
    </row>
    <row r="61322" spans="7:7">
      <c r="G61322" s="14"/>
    </row>
    <row r="61323" spans="7:7">
      <c r="G61323" s="14"/>
    </row>
    <row r="61324" spans="7:7">
      <c r="G61324" s="14"/>
    </row>
    <row r="61325" spans="7:7">
      <c r="G61325" s="14"/>
    </row>
  </sheetData>
  <autoFilter ref="A1:R61325" xr:uid="{78A76220-8657-4BB0-AF60-FF201A6BEC5F}">
    <sortState xmlns:xlrd2="http://schemas.microsoft.com/office/spreadsheetml/2017/richdata2" ref="A2:R61325">
      <sortCondition ref="E1:E61325"/>
    </sortState>
  </autoFilter>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C3D6F8-0C2D-4B54-8D3C-137BB169A44D}">
  <dimension ref="K1:AI859"/>
  <sheetViews>
    <sheetView topLeftCell="A2" workbookViewId="0">
      <selection activeCell="Y1" sqref="Y1:Y1048576"/>
    </sheetView>
  </sheetViews>
  <sheetFormatPr defaultRowHeight="15"/>
  <cols>
    <col min="24" max="24" width="9.140625" style="9"/>
  </cols>
  <sheetData>
    <row r="1" spans="11:35">
      <c r="L1" s="8"/>
      <c r="M1" s="8"/>
      <c r="N1" s="8"/>
      <c r="O1" s="8"/>
      <c r="P1" s="8"/>
      <c r="Q1" s="8"/>
      <c r="R1" s="8"/>
      <c r="S1" s="8"/>
      <c r="T1" s="8"/>
      <c r="U1" s="8"/>
      <c r="V1" s="8"/>
      <c r="W1" s="8"/>
      <c r="Y1" s="9"/>
      <c r="Z1" s="9" t="e">
        <f>AVERAGE(Z3:Z66)</f>
        <v>#REF!</v>
      </c>
      <c r="AA1" s="9" t="e">
        <f t="shared" ref="AA1:AI1" si="0">AVERAGE(AA3:AA66)</f>
        <v>#REF!</v>
      </c>
      <c r="AB1" s="9" t="e">
        <f t="shared" si="0"/>
        <v>#REF!</v>
      </c>
      <c r="AC1" s="9" t="e">
        <f t="shared" si="0"/>
        <v>#REF!</v>
      </c>
      <c r="AD1" s="9" t="e">
        <f t="shared" si="0"/>
        <v>#REF!</v>
      </c>
      <c r="AE1" s="9" t="e">
        <f t="shared" si="0"/>
        <v>#REF!</v>
      </c>
      <c r="AF1" s="9" t="e">
        <f t="shared" si="0"/>
        <v>#REF!</v>
      </c>
      <c r="AG1" s="9" t="e">
        <f t="shared" si="0"/>
        <v>#REF!</v>
      </c>
      <c r="AH1" s="9" t="e">
        <f t="shared" si="0"/>
        <v>#REF!</v>
      </c>
      <c r="AI1" s="9" t="e">
        <f t="shared" si="0"/>
        <v>#REF!</v>
      </c>
    </row>
    <row r="2" spans="11:35">
      <c r="K2" t="e">
        <f>Arkusz1!#REF!</f>
        <v>#REF!</v>
      </c>
      <c r="M2" t="e">
        <f>Arkusz1!#REF!</f>
        <v>#REF!</v>
      </c>
      <c r="N2" t="e">
        <f>Arkusz1!#REF!</f>
        <v>#REF!</v>
      </c>
      <c r="O2" t="e">
        <f>Arkusz1!#REF!</f>
        <v>#REF!</v>
      </c>
      <c r="P2" t="e">
        <f>Arkusz1!#REF!</f>
        <v>#REF!</v>
      </c>
      <c r="Q2" t="e">
        <f>Arkusz1!#REF!</f>
        <v>#REF!</v>
      </c>
      <c r="R2" t="e">
        <f>Arkusz1!#REF!</f>
        <v>#REF!</v>
      </c>
      <c r="S2" t="e">
        <f>Arkusz1!#REF!</f>
        <v>#REF!</v>
      </c>
      <c r="T2" t="e">
        <f>Arkusz1!#REF!</f>
        <v>#REF!</v>
      </c>
      <c r="U2" t="e">
        <f>Arkusz1!#REF!</f>
        <v>#REF!</v>
      </c>
      <c r="V2" t="e">
        <f>Arkusz1!#REF!</f>
        <v>#REF!</v>
      </c>
    </row>
    <row r="3" spans="11:35">
      <c r="K3" t="str">
        <f>Arkusz1!A2</f>
        <v>Albania</v>
      </c>
      <c r="M3">
        <f>Arkusz1!S2</f>
        <v>2.1564409999999999E-2</v>
      </c>
      <c r="N3">
        <f>Arkusz1!T2</f>
        <v>3.147788E-2</v>
      </c>
      <c r="O3">
        <f>Arkusz1!U2</f>
        <v>4.1382219999999997E-2</v>
      </c>
      <c r="P3">
        <f>Arkusz1!V2</f>
        <v>5.1712750000000002E-2</v>
      </c>
      <c r="Q3">
        <f>Arkusz1!W2</f>
        <v>6.300596E-2</v>
      </c>
      <c r="R3">
        <f>Arkusz1!X2</f>
        <v>7.6065690000000005E-2</v>
      </c>
      <c r="S3">
        <f>Arkusz1!Y2</f>
        <v>9.2341080000000006E-2</v>
      </c>
      <c r="T3">
        <f>Arkusz1!Z2</f>
        <v>0.11506964</v>
      </c>
      <c r="U3">
        <f>Arkusz1!AA2</f>
        <v>0.15445938000000001</v>
      </c>
      <c r="V3">
        <f>Arkusz1!AB2</f>
        <v>0.35292097</v>
      </c>
      <c r="Z3" t="e">
        <f>M3-M2</f>
        <v>#REF!</v>
      </c>
      <c r="AA3" t="e">
        <f t="shared" ref="AA3:AI3" si="1">N3-N2</f>
        <v>#REF!</v>
      </c>
      <c r="AB3" t="e">
        <f t="shared" si="1"/>
        <v>#REF!</v>
      </c>
      <c r="AC3" t="e">
        <f t="shared" si="1"/>
        <v>#REF!</v>
      </c>
      <c r="AD3" t="e">
        <f t="shared" si="1"/>
        <v>#REF!</v>
      </c>
      <c r="AE3" t="e">
        <f t="shared" si="1"/>
        <v>#REF!</v>
      </c>
      <c r="AF3" t="e">
        <f t="shared" si="1"/>
        <v>#REF!</v>
      </c>
      <c r="AG3" t="e">
        <f t="shared" si="1"/>
        <v>#REF!</v>
      </c>
      <c r="AH3" t="e">
        <f t="shared" si="1"/>
        <v>#REF!</v>
      </c>
      <c r="AI3" t="e">
        <f>V3-V2</f>
        <v>#REF!</v>
      </c>
    </row>
    <row r="4" spans="11:35">
      <c r="K4" t="str">
        <f>Arkusz1!A3</f>
        <v>Albania</v>
      </c>
      <c r="M4">
        <f>Arkusz1!S3</f>
        <v>2.1564409999999999E-2</v>
      </c>
      <c r="N4">
        <f>Arkusz1!T3</f>
        <v>3.147788E-2</v>
      </c>
      <c r="O4">
        <f>Arkusz1!U3</f>
        <v>4.1382219999999997E-2</v>
      </c>
      <c r="P4">
        <f>Arkusz1!V3</f>
        <v>5.1712750000000002E-2</v>
      </c>
      <c r="Q4">
        <f>Arkusz1!W3</f>
        <v>6.300596E-2</v>
      </c>
      <c r="R4">
        <f>Arkusz1!X3</f>
        <v>7.6065690000000005E-2</v>
      </c>
      <c r="S4">
        <f>Arkusz1!Y3</f>
        <v>9.2341080000000006E-2</v>
      </c>
      <c r="T4">
        <f>Arkusz1!Z3</f>
        <v>0.11506964</v>
      </c>
      <c r="U4">
        <f>Arkusz1!AA3</f>
        <v>0.15445938000000001</v>
      </c>
      <c r="V4">
        <f>Arkusz1!AB3</f>
        <v>0.35292097</v>
      </c>
      <c r="Z4">
        <f t="shared" ref="Y4:Z33" si="2">M4-M3</f>
        <v>0</v>
      </c>
      <c r="AA4">
        <f t="shared" ref="AA4:AA33" si="3">N4-N3</f>
        <v>0</v>
      </c>
      <c r="AB4">
        <f t="shared" ref="AB4:AB33" si="4">O4-O3</f>
        <v>0</v>
      </c>
      <c r="AC4">
        <f t="shared" ref="AC4:AC33" si="5">P4-P3</f>
        <v>0</v>
      </c>
      <c r="AD4">
        <f t="shared" ref="AD4:AD33" si="6">Q4-Q3</f>
        <v>0</v>
      </c>
      <c r="AE4">
        <f t="shared" ref="AE4:AE33" si="7">R4-R3</f>
        <v>0</v>
      </c>
      <c r="AF4">
        <f t="shared" ref="AF4:AF33" si="8">S4-S3</f>
        <v>0</v>
      </c>
      <c r="AG4">
        <f t="shared" ref="AG4:AG33" si="9">T4-T3</f>
        <v>0</v>
      </c>
      <c r="AH4">
        <f t="shared" ref="AH4:AH33" si="10">U4-U3</f>
        <v>0</v>
      </c>
      <c r="AI4">
        <f t="shared" ref="AI4:AI33" si="11">V4-V3</f>
        <v>0</v>
      </c>
    </row>
    <row r="5" spans="11:35">
      <c r="K5" t="str">
        <f>Arkusz1!A4</f>
        <v>Albania</v>
      </c>
      <c r="M5">
        <f>Arkusz1!S4</f>
        <v>2.1564409999999999E-2</v>
      </c>
      <c r="N5">
        <f>Arkusz1!T4</f>
        <v>3.147788E-2</v>
      </c>
      <c r="O5">
        <f>Arkusz1!U4</f>
        <v>4.1382219999999997E-2</v>
      </c>
      <c r="P5">
        <f>Arkusz1!V4</f>
        <v>5.1712750000000002E-2</v>
      </c>
      <c r="Q5">
        <f>Arkusz1!W4</f>
        <v>6.300596E-2</v>
      </c>
      <c r="R5">
        <f>Arkusz1!X4</f>
        <v>7.6065690000000005E-2</v>
      </c>
      <c r="S5">
        <f>Arkusz1!Y4</f>
        <v>9.2341080000000006E-2</v>
      </c>
      <c r="T5">
        <f>Arkusz1!Z4</f>
        <v>0.11506964</v>
      </c>
      <c r="U5">
        <f>Arkusz1!AA4</f>
        <v>0.15445938000000001</v>
      </c>
      <c r="V5">
        <f>Arkusz1!AB4</f>
        <v>0.35292097</v>
      </c>
      <c r="Z5">
        <f t="shared" si="2"/>
        <v>0</v>
      </c>
      <c r="AA5">
        <f t="shared" si="3"/>
        <v>0</v>
      </c>
      <c r="AB5">
        <f t="shared" si="4"/>
        <v>0</v>
      </c>
      <c r="AC5">
        <f t="shared" si="5"/>
        <v>0</v>
      </c>
      <c r="AD5">
        <f t="shared" si="6"/>
        <v>0</v>
      </c>
      <c r="AE5">
        <f t="shared" si="7"/>
        <v>0</v>
      </c>
      <c r="AF5">
        <f t="shared" si="8"/>
        <v>0</v>
      </c>
      <c r="AG5">
        <f t="shared" si="9"/>
        <v>0</v>
      </c>
      <c r="AH5">
        <f t="shared" si="10"/>
        <v>0</v>
      </c>
      <c r="AI5">
        <f t="shared" si="11"/>
        <v>0</v>
      </c>
    </row>
    <row r="6" spans="11:35">
      <c r="K6" t="str">
        <f>Arkusz1!A5</f>
        <v>Albania</v>
      </c>
      <c r="M6">
        <f>Arkusz1!S5</f>
        <v>2.1564409999999999E-2</v>
      </c>
      <c r="N6">
        <f>Arkusz1!T5</f>
        <v>3.147788E-2</v>
      </c>
      <c r="O6">
        <f>Arkusz1!U5</f>
        <v>4.1382219999999997E-2</v>
      </c>
      <c r="P6">
        <f>Arkusz1!V5</f>
        <v>5.1712750000000002E-2</v>
      </c>
      <c r="Q6">
        <f>Arkusz1!W5</f>
        <v>6.300596E-2</v>
      </c>
      <c r="R6">
        <f>Arkusz1!X5</f>
        <v>7.6065690000000005E-2</v>
      </c>
      <c r="S6">
        <f>Arkusz1!Y5</f>
        <v>9.2341080000000006E-2</v>
      </c>
      <c r="T6">
        <f>Arkusz1!Z5</f>
        <v>0.11506964</v>
      </c>
      <c r="U6">
        <f>Arkusz1!AA5</f>
        <v>0.15445938000000001</v>
      </c>
      <c r="V6">
        <f>Arkusz1!AB5</f>
        <v>0.35292097</v>
      </c>
      <c r="Z6">
        <f t="shared" si="2"/>
        <v>0</v>
      </c>
      <c r="AA6">
        <f t="shared" si="3"/>
        <v>0</v>
      </c>
      <c r="AB6">
        <f t="shared" si="4"/>
        <v>0</v>
      </c>
      <c r="AC6">
        <f t="shared" si="5"/>
        <v>0</v>
      </c>
      <c r="AD6">
        <f t="shared" si="6"/>
        <v>0</v>
      </c>
      <c r="AE6">
        <f t="shared" si="7"/>
        <v>0</v>
      </c>
      <c r="AF6">
        <f t="shared" si="8"/>
        <v>0</v>
      </c>
      <c r="AG6">
        <f t="shared" si="9"/>
        <v>0</v>
      </c>
      <c r="AH6">
        <f t="shared" si="10"/>
        <v>0</v>
      </c>
      <c r="AI6">
        <f t="shared" si="11"/>
        <v>0</v>
      </c>
    </row>
    <row r="7" spans="11:35">
      <c r="K7" t="str">
        <f>Arkusz1!A6</f>
        <v>Albania</v>
      </c>
      <c r="M7">
        <f>Arkusz1!S6</f>
        <v>2.1564409999999999E-2</v>
      </c>
      <c r="N7">
        <f>Arkusz1!T6</f>
        <v>3.147788E-2</v>
      </c>
      <c r="O7">
        <f>Arkusz1!U6</f>
        <v>4.1382219999999997E-2</v>
      </c>
      <c r="P7">
        <f>Arkusz1!V6</f>
        <v>5.1712750000000002E-2</v>
      </c>
      <c r="Q7">
        <f>Arkusz1!W6</f>
        <v>6.300596E-2</v>
      </c>
      <c r="R7">
        <f>Arkusz1!X6</f>
        <v>7.6065690000000005E-2</v>
      </c>
      <c r="S7">
        <f>Arkusz1!Y6</f>
        <v>9.2341080000000006E-2</v>
      </c>
      <c r="T7">
        <f>Arkusz1!Z6</f>
        <v>0.11506964</v>
      </c>
      <c r="U7">
        <f>Arkusz1!AA6</f>
        <v>0.15445938000000001</v>
      </c>
      <c r="V7">
        <f>Arkusz1!AB6</f>
        <v>0.35292097</v>
      </c>
      <c r="Z7">
        <f t="shared" si="2"/>
        <v>0</v>
      </c>
      <c r="AA7">
        <f t="shared" si="3"/>
        <v>0</v>
      </c>
      <c r="AB7">
        <f t="shared" si="4"/>
        <v>0</v>
      </c>
      <c r="AC7">
        <f t="shared" si="5"/>
        <v>0</v>
      </c>
      <c r="AD7">
        <f t="shared" si="6"/>
        <v>0</v>
      </c>
      <c r="AE7">
        <f t="shared" si="7"/>
        <v>0</v>
      </c>
      <c r="AF7">
        <f t="shared" si="8"/>
        <v>0</v>
      </c>
      <c r="AG7">
        <f t="shared" si="9"/>
        <v>0</v>
      </c>
      <c r="AH7">
        <f t="shared" si="10"/>
        <v>0</v>
      </c>
      <c r="AI7">
        <f t="shared" si="11"/>
        <v>0</v>
      </c>
    </row>
    <row r="8" spans="11:35">
      <c r="K8" t="str">
        <f>Arkusz1!A7</f>
        <v>Albania</v>
      </c>
      <c r="M8">
        <f>Arkusz1!S7</f>
        <v>2.1564409999999999E-2</v>
      </c>
      <c r="N8">
        <f>Arkusz1!T7</f>
        <v>3.147788E-2</v>
      </c>
      <c r="O8">
        <f>Arkusz1!U7</f>
        <v>4.1382219999999997E-2</v>
      </c>
      <c r="P8">
        <f>Arkusz1!V7</f>
        <v>5.1712750000000002E-2</v>
      </c>
      <c r="Q8">
        <f>Arkusz1!W7</f>
        <v>6.300596E-2</v>
      </c>
      <c r="R8">
        <f>Arkusz1!X7</f>
        <v>7.6065690000000005E-2</v>
      </c>
      <c r="S8">
        <f>Arkusz1!Y7</f>
        <v>9.2341080000000006E-2</v>
      </c>
      <c r="T8">
        <f>Arkusz1!Z7</f>
        <v>0.11506964</v>
      </c>
      <c r="U8">
        <f>Arkusz1!AA7</f>
        <v>0.15445938000000001</v>
      </c>
      <c r="V8">
        <f>Arkusz1!AB7</f>
        <v>0.35292097</v>
      </c>
      <c r="Z8">
        <f t="shared" si="2"/>
        <v>0</v>
      </c>
      <c r="AA8">
        <f t="shared" si="3"/>
        <v>0</v>
      </c>
      <c r="AB8">
        <f t="shared" si="4"/>
        <v>0</v>
      </c>
      <c r="AC8">
        <f t="shared" si="5"/>
        <v>0</v>
      </c>
      <c r="AD8">
        <f t="shared" si="6"/>
        <v>0</v>
      </c>
      <c r="AE8">
        <f t="shared" si="7"/>
        <v>0</v>
      </c>
      <c r="AF8">
        <f t="shared" si="8"/>
        <v>0</v>
      </c>
      <c r="AG8">
        <f t="shared" si="9"/>
        <v>0</v>
      </c>
      <c r="AH8">
        <f t="shared" si="10"/>
        <v>0</v>
      </c>
      <c r="AI8">
        <f t="shared" si="11"/>
        <v>0</v>
      </c>
    </row>
    <row r="9" spans="11:35">
      <c r="K9" t="str">
        <f>Arkusz1!A8</f>
        <v>Albania</v>
      </c>
      <c r="M9">
        <f>Arkusz1!S8</f>
        <v>2.1320390000000002E-2</v>
      </c>
      <c r="N9">
        <f>Arkusz1!T8</f>
        <v>3.1128920000000001E-2</v>
      </c>
      <c r="O9">
        <f>Arkusz1!U8</f>
        <v>4.096408E-2</v>
      </c>
      <c r="P9">
        <f>Arkusz1!V8</f>
        <v>5.1252869999999999E-2</v>
      </c>
      <c r="Q9">
        <f>Arkusz1!W8</f>
        <v>6.2528169999999994E-2</v>
      </c>
      <c r="R9">
        <f>Arkusz1!X8</f>
        <v>7.5594389999999997E-2</v>
      </c>
      <c r="S9">
        <f>Arkusz1!Y8</f>
        <v>9.1907139999999998E-2</v>
      </c>
      <c r="T9">
        <f>Arkusz1!Z8</f>
        <v>0.11472396</v>
      </c>
      <c r="U9">
        <f>Arkusz1!AA8</f>
        <v>0.1543245</v>
      </c>
      <c r="V9">
        <f>Arkusz1!AB8</f>
        <v>0.35625554999999998</v>
      </c>
      <c r="Z9">
        <f t="shared" si="2"/>
        <v>-2.4401999999999757E-4</v>
      </c>
      <c r="AA9">
        <f t="shared" si="3"/>
        <v>-3.4895999999999885E-4</v>
      </c>
      <c r="AB9">
        <f t="shared" si="4"/>
        <v>-4.181399999999974E-4</v>
      </c>
      <c r="AC9">
        <f t="shared" si="5"/>
        <v>-4.5988000000000279E-4</v>
      </c>
      <c r="AD9">
        <f t="shared" si="6"/>
        <v>-4.7779000000000571E-4</v>
      </c>
      <c r="AE9">
        <f t="shared" si="7"/>
        <v>-4.7130000000000782E-4</v>
      </c>
      <c r="AF9">
        <f t="shared" si="8"/>
        <v>-4.3394000000000765E-4</v>
      </c>
      <c r="AG9">
        <f t="shared" si="9"/>
        <v>-3.4568000000000099E-4</v>
      </c>
      <c r="AH9">
        <f t="shared" si="10"/>
        <v>-1.3488000000000389E-4</v>
      </c>
      <c r="AI9">
        <f t="shared" si="11"/>
        <v>3.3345799999999759E-3</v>
      </c>
    </row>
    <row r="10" spans="11:35">
      <c r="K10" t="str">
        <f>Arkusz1!A9</f>
        <v>Albania</v>
      </c>
      <c r="M10">
        <f>Arkusz1!S9</f>
        <v>2.111246E-2</v>
      </c>
      <c r="N10">
        <f>Arkusz1!T9</f>
        <v>3.0831569999999999E-2</v>
      </c>
      <c r="O10">
        <f>Arkusz1!U9</f>
        <v>4.0607780000000003E-2</v>
      </c>
      <c r="P10">
        <f>Arkusz1!V9</f>
        <v>5.0861000000000003E-2</v>
      </c>
      <c r="Q10">
        <f>Arkusz1!W9</f>
        <v>6.2121040000000002E-2</v>
      </c>
      <c r="R10">
        <f>Arkusz1!X9</f>
        <v>7.5192789999999995E-2</v>
      </c>
      <c r="S10">
        <f>Arkusz1!Y9</f>
        <v>9.1537380000000002E-2</v>
      </c>
      <c r="T10">
        <f>Arkusz1!Z9</f>
        <v>0.1144294</v>
      </c>
      <c r="U10">
        <f>Arkusz1!AA9</f>
        <v>0.15420956</v>
      </c>
      <c r="V10">
        <f>Arkusz1!AB9</f>
        <v>0.35909699</v>
      </c>
      <c r="Z10">
        <f t="shared" si="2"/>
        <v>-2.07930000000002E-4</v>
      </c>
      <c r="AA10">
        <f t="shared" si="3"/>
        <v>-2.9735000000000178E-4</v>
      </c>
      <c r="AB10">
        <f t="shared" si="4"/>
        <v>-3.562999999999969E-4</v>
      </c>
      <c r="AC10">
        <f t="shared" si="5"/>
        <v>-3.9186999999999556E-4</v>
      </c>
      <c r="AD10">
        <f t="shared" si="6"/>
        <v>-4.0712999999999167E-4</v>
      </c>
      <c r="AE10">
        <f t="shared" si="7"/>
        <v>-4.0160000000000196E-4</v>
      </c>
      <c r="AF10">
        <f t="shared" si="8"/>
        <v>-3.6975999999999676E-4</v>
      </c>
      <c r="AG10">
        <f t="shared" si="9"/>
        <v>-2.9455999999999927E-4</v>
      </c>
      <c r="AH10">
        <f t="shared" si="10"/>
        <v>-1.1494000000000781E-4</v>
      </c>
      <c r="AI10">
        <f t="shared" si="11"/>
        <v>2.8414400000000284E-3</v>
      </c>
    </row>
    <row r="11" spans="11:35">
      <c r="K11" t="str">
        <f>Arkusz1!A10</f>
        <v>Albania</v>
      </c>
      <c r="M11">
        <f>Arkusz1!S10</f>
        <v>2.0933159999999999E-2</v>
      </c>
      <c r="N11">
        <f>Arkusz1!T10</f>
        <v>3.0575169999999999E-2</v>
      </c>
      <c r="O11">
        <f>Arkusz1!U10</f>
        <v>4.0300549999999997E-2</v>
      </c>
      <c r="P11">
        <f>Arkusz1!V10</f>
        <v>5.0523100000000001E-2</v>
      </c>
      <c r="Q11">
        <f>Arkusz1!W10</f>
        <v>6.176997E-2</v>
      </c>
      <c r="R11">
        <f>Arkusz1!X10</f>
        <v>7.4846490000000002E-2</v>
      </c>
      <c r="S11">
        <f>Arkusz1!Y10</f>
        <v>9.1218540000000001E-2</v>
      </c>
      <c r="T11">
        <f>Arkusz1!Z10</f>
        <v>0.11417541</v>
      </c>
      <c r="U11">
        <f>Arkusz1!AA10</f>
        <v>0.15411046</v>
      </c>
      <c r="V11">
        <f>Arkusz1!AB10</f>
        <v>0.36154714999999998</v>
      </c>
      <c r="Z11">
        <f t="shared" si="2"/>
        <v>-1.7930000000000029E-4</v>
      </c>
      <c r="AA11">
        <f t="shared" si="3"/>
        <v>-2.5640000000000038E-4</v>
      </c>
      <c r="AB11">
        <f t="shared" si="4"/>
        <v>-3.0723000000000555E-4</v>
      </c>
      <c r="AC11">
        <f t="shared" si="5"/>
        <v>-3.3790000000000209E-4</v>
      </c>
      <c r="AD11">
        <f t="shared" si="6"/>
        <v>-3.5107000000000194E-4</v>
      </c>
      <c r="AE11">
        <f t="shared" si="7"/>
        <v>-3.4629999999999383E-4</v>
      </c>
      <c r="AF11">
        <f t="shared" si="8"/>
        <v>-3.1884000000000079E-4</v>
      </c>
      <c r="AG11">
        <f t="shared" si="9"/>
        <v>-2.5398999999999561E-4</v>
      </c>
      <c r="AH11">
        <f t="shared" si="10"/>
        <v>-9.9099999999990862E-5</v>
      </c>
      <c r="AI11">
        <f t="shared" si="11"/>
        <v>2.450159999999979E-3</v>
      </c>
    </row>
    <row r="12" spans="11:35">
      <c r="K12" t="str">
        <f>Arkusz1!A11</f>
        <v>Albania</v>
      </c>
      <c r="M12">
        <f>Arkusz1!S11</f>
        <v>2.0776969999999999E-2</v>
      </c>
      <c r="N12">
        <f>Arkusz1!T11</f>
        <v>3.0351800000000002E-2</v>
      </c>
      <c r="O12">
        <f>Arkusz1!U11</f>
        <v>4.0032900000000003E-2</v>
      </c>
      <c r="P12">
        <f>Arkusz1!V11</f>
        <v>5.0228719999999998E-2</v>
      </c>
      <c r="Q12">
        <f>Arkusz1!W11</f>
        <v>6.1464129999999999E-2</v>
      </c>
      <c r="R12">
        <f>Arkusz1!X11</f>
        <v>7.4544799999999994E-2</v>
      </c>
      <c r="S12">
        <f>Arkusz1!Y11</f>
        <v>9.0940770000000004E-2</v>
      </c>
      <c r="T12">
        <f>Arkusz1!Z11</f>
        <v>0.11395414</v>
      </c>
      <c r="U12">
        <f>Arkusz1!AA11</f>
        <v>0.15402411999999999</v>
      </c>
      <c r="V12">
        <f>Arkusz1!AB11</f>
        <v>0.36368165000000002</v>
      </c>
      <c r="Z12">
        <f t="shared" si="2"/>
        <v>-1.561900000000005E-4</v>
      </c>
      <c r="AA12">
        <f t="shared" si="3"/>
        <v>-2.2336999999999704E-4</v>
      </c>
      <c r="AB12">
        <f t="shared" si="4"/>
        <v>-2.6764999999999428E-4</v>
      </c>
      <c r="AC12">
        <f t="shared" si="5"/>
        <v>-2.9438000000000381E-4</v>
      </c>
      <c r="AD12">
        <f t="shared" si="6"/>
        <v>-3.0584000000000167E-4</v>
      </c>
      <c r="AE12">
        <f t="shared" si="7"/>
        <v>-3.0169000000000723E-4</v>
      </c>
      <c r="AF12">
        <f t="shared" si="8"/>
        <v>-2.7776999999999663E-4</v>
      </c>
      <c r="AG12">
        <f t="shared" si="9"/>
        <v>-2.2127000000000951E-4</v>
      </c>
      <c r="AH12">
        <f t="shared" si="10"/>
        <v>-8.6340000000018069E-5</v>
      </c>
      <c r="AI12">
        <f t="shared" si="11"/>
        <v>2.1345000000000391E-3</v>
      </c>
    </row>
    <row r="13" spans="11:35">
      <c r="K13" t="str">
        <f>Arkusz1!A12</f>
        <v>Albania</v>
      </c>
      <c r="M13">
        <f>Arkusz1!S12</f>
        <v>2.0639680000000001E-2</v>
      </c>
      <c r="N13">
        <f>Arkusz1!T12</f>
        <v>3.0155459999999999E-2</v>
      </c>
      <c r="O13">
        <f>Arkusz1!U12</f>
        <v>3.9797640000000002E-2</v>
      </c>
      <c r="P13">
        <f>Arkusz1!V12</f>
        <v>4.9969979999999997E-2</v>
      </c>
      <c r="Q13">
        <f>Arkusz1!W12</f>
        <v>6.1195310000000003E-2</v>
      </c>
      <c r="R13">
        <f>Arkusz1!X12</f>
        <v>7.4279629999999999E-2</v>
      </c>
      <c r="S13">
        <f>Arkusz1!Y12</f>
        <v>9.0696620000000006E-2</v>
      </c>
      <c r="T13">
        <f>Arkusz1!Z12</f>
        <v>0.11375964</v>
      </c>
      <c r="U13">
        <f>Arkusz1!AA12</f>
        <v>0.15394822999999999</v>
      </c>
      <c r="V13">
        <f>Arkusz1!AB12</f>
        <v>0.36555778999999999</v>
      </c>
      <c r="Z13">
        <f t="shared" si="2"/>
        <v>-1.3728999999999825E-4</v>
      </c>
      <c r="AA13">
        <f t="shared" si="3"/>
        <v>-1.9634000000000318E-4</v>
      </c>
      <c r="AB13">
        <f t="shared" si="4"/>
        <v>-2.3526000000000102E-4</v>
      </c>
      <c r="AC13">
        <f t="shared" si="5"/>
        <v>-2.5874000000000036E-4</v>
      </c>
      <c r="AD13">
        <f t="shared" si="6"/>
        <v>-2.6881999999999601E-4</v>
      </c>
      <c r="AE13">
        <f t="shared" si="7"/>
        <v>-2.6516999999999513E-4</v>
      </c>
      <c r="AF13">
        <f t="shared" si="8"/>
        <v>-2.4414999999999853E-4</v>
      </c>
      <c r="AG13">
        <f t="shared" si="9"/>
        <v>-1.9450000000000023E-4</v>
      </c>
      <c r="AH13">
        <f t="shared" si="10"/>
        <v>-7.5889999999995128E-5</v>
      </c>
      <c r="AI13">
        <f t="shared" si="11"/>
        <v>1.8761399999999706E-3</v>
      </c>
    </row>
    <row r="14" spans="11:35">
      <c r="K14" t="str">
        <f>Arkusz1!A13</f>
        <v>Albania</v>
      </c>
      <c r="M14">
        <f>Arkusz1!S13</f>
        <v>2.0518060000000001E-2</v>
      </c>
      <c r="N14">
        <f>Arkusz1!T13</f>
        <v>2.9981540000000001E-2</v>
      </c>
      <c r="O14">
        <f>Arkusz1!U13</f>
        <v>3.9589239999999998E-2</v>
      </c>
      <c r="P14">
        <f>Arkusz1!V13</f>
        <v>4.9740769999999997E-2</v>
      </c>
      <c r="Q14">
        <f>Arkusz1!W13</f>
        <v>6.0957169999999998E-2</v>
      </c>
      <c r="R14">
        <f>Arkusz1!X13</f>
        <v>7.4044730000000003E-2</v>
      </c>
      <c r="S14">
        <f>Arkusz1!Y13</f>
        <v>9.0480340000000006E-2</v>
      </c>
      <c r="T14">
        <f>Arkusz1!Z13</f>
        <v>0.11358735</v>
      </c>
      <c r="U14">
        <f>Arkusz1!AA13</f>
        <v>0.15388101000000001</v>
      </c>
      <c r="V14">
        <f>Arkusz1!AB13</f>
        <v>0.36721980999999998</v>
      </c>
      <c r="Z14">
        <f t="shared" si="2"/>
        <v>-1.2161999999999937E-4</v>
      </c>
      <c r="AA14">
        <f t="shared" si="3"/>
        <v>-1.7391999999999755E-4</v>
      </c>
      <c r="AB14">
        <f t="shared" si="4"/>
        <v>-2.0840000000000442E-4</v>
      </c>
      <c r="AC14">
        <f t="shared" si="5"/>
        <v>-2.2921000000000052E-4</v>
      </c>
      <c r="AD14">
        <f t="shared" si="6"/>
        <v>-2.3814000000000474E-4</v>
      </c>
      <c r="AE14">
        <f t="shared" si="7"/>
        <v>-2.3489999999999622E-4</v>
      </c>
      <c r="AF14">
        <f t="shared" si="8"/>
        <v>-2.1627999999999925E-4</v>
      </c>
      <c r="AG14">
        <f t="shared" si="9"/>
        <v>-1.7228999999999162E-4</v>
      </c>
      <c r="AH14">
        <f t="shared" si="10"/>
        <v>-6.7219999999978963E-5</v>
      </c>
      <c r="AI14">
        <f t="shared" si="11"/>
        <v>1.6620199999999863E-3</v>
      </c>
    </row>
    <row r="15" spans="11:35">
      <c r="K15" t="str">
        <f>Arkusz1!A14</f>
        <v>Albania</v>
      </c>
      <c r="M15">
        <f>Arkusz1!S14</f>
        <v>2.3371349999999999E-2</v>
      </c>
      <c r="N15">
        <f>Arkusz1!T14</f>
        <v>3.3593030000000003E-2</v>
      </c>
      <c r="O15">
        <f>Arkusz1!U14</f>
        <v>4.365057E-2</v>
      </c>
      <c r="P15">
        <f>Arkusz1!V14</f>
        <v>5.4025549999999999E-2</v>
      </c>
      <c r="Q15">
        <f>Arkusz1!W14</f>
        <v>6.5272369999999996E-2</v>
      </c>
      <c r="R15">
        <f>Arkusz1!X14</f>
        <v>7.8191339999999998E-2</v>
      </c>
      <c r="S15">
        <f>Arkusz1!Y14</f>
        <v>9.419959E-2</v>
      </c>
      <c r="T15">
        <f>Arkusz1!Z14</f>
        <v>0.11643476</v>
      </c>
      <c r="U15">
        <f>Arkusz1!AA14</f>
        <v>0.15471745000000001</v>
      </c>
      <c r="V15">
        <f>Arkusz1!AB14</f>
        <v>0.33654399000000002</v>
      </c>
      <c r="Z15">
        <f t="shared" si="2"/>
        <v>2.8532899999999979E-3</v>
      </c>
      <c r="AA15">
        <f t="shared" si="3"/>
        <v>3.6114900000000019E-3</v>
      </c>
      <c r="AB15">
        <f t="shared" si="4"/>
        <v>4.0613300000000019E-3</v>
      </c>
      <c r="AC15">
        <f t="shared" si="5"/>
        <v>4.2847800000000019E-3</v>
      </c>
      <c r="AD15">
        <f t="shared" si="6"/>
        <v>4.3151999999999982E-3</v>
      </c>
      <c r="AE15">
        <f t="shared" si="7"/>
        <v>4.146609999999995E-3</v>
      </c>
      <c r="AF15">
        <f t="shared" si="8"/>
        <v>3.7192499999999934E-3</v>
      </c>
      <c r="AG15">
        <f t="shared" si="9"/>
        <v>2.8474099999999947E-3</v>
      </c>
      <c r="AH15">
        <f t="shared" si="10"/>
        <v>8.3643999999999386E-4</v>
      </c>
      <c r="AI15">
        <f t="shared" si="11"/>
        <v>-3.0675819999999965E-2</v>
      </c>
    </row>
    <row r="16" spans="11:35">
      <c r="K16" t="str">
        <f>Arkusz1!A15</f>
        <v>Albania</v>
      </c>
      <c r="M16">
        <f>Arkusz1!S15</f>
        <v>2.6527200000000001E-2</v>
      </c>
      <c r="N16">
        <f>Arkusz1!T15</f>
        <v>3.758748E-2</v>
      </c>
      <c r="O16">
        <f>Arkusz1!U15</f>
        <v>4.8142560000000001E-2</v>
      </c>
      <c r="P16">
        <f>Arkusz1!V15</f>
        <v>5.8764700000000003E-2</v>
      </c>
      <c r="Q16">
        <f>Arkusz1!W15</f>
        <v>7.0045170000000004E-2</v>
      </c>
      <c r="R16">
        <f>Arkusz1!X15</f>
        <v>8.2777649999999994E-2</v>
      </c>
      <c r="S16">
        <f>Arkusz1!Y15</f>
        <v>9.8313230000000001E-2</v>
      </c>
      <c r="T16">
        <f>Arkusz1!Z15</f>
        <v>0.1195841</v>
      </c>
      <c r="U16">
        <f>Arkusz1!AA15</f>
        <v>0.15564259999999999</v>
      </c>
      <c r="V16">
        <f>Arkusz1!AB15</f>
        <v>0.30261532000000002</v>
      </c>
      <c r="Z16">
        <f t="shared" si="2"/>
        <v>3.1558500000000017E-3</v>
      </c>
      <c r="AA16">
        <f t="shared" si="3"/>
        <v>3.9944499999999966E-3</v>
      </c>
      <c r="AB16">
        <f t="shared" si="4"/>
        <v>4.4919900000000013E-3</v>
      </c>
      <c r="AC16">
        <f t="shared" si="5"/>
        <v>4.7391500000000045E-3</v>
      </c>
      <c r="AD16">
        <f t="shared" si="6"/>
        <v>4.7728000000000076E-3</v>
      </c>
      <c r="AE16">
        <f t="shared" si="7"/>
        <v>4.5863099999999962E-3</v>
      </c>
      <c r="AF16">
        <f t="shared" si="8"/>
        <v>4.1136400000000017E-3</v>
      </c>
      <c r="AG16">
        <f t="shared" si="9"/>
        <v>3.1493400000000005E-3</v>
      </c>
      <c r="AH16">
        <f t="shared" si="10"/>
        <v>9.2514999999998571E-4</v>
      </c>
      <c r="AI16">
        <f t="shared" si="11"/>
        <v>-3.3928669999999994E-2</v>
      </c>
    </row>
    <row r="17" spans="11:35">
      <c r="K17" t="str">
        <f>Arkusz1!A16</f>
        <v>Albania</v>
      </c>
      <c r="M17">
        <f>Arkusz1!S16</f>
        <v>2.034857E-2</v>
      </c>
      <c r="N17">
        <f>Arkusz1!T16</f>
        <v>3.0232869999999998E-2</v>
      </c>
      <c r="O17">
        <f>Arkusz1!U16</f>
        <v>4.0123039999999999E-2</v>
      </c>
      <c r="P17">
        <f>Arkusz1!V16</f>
        <v>5.0451410000000002E-2</v>
      </c>
      <c r="Q17">
        <f>Arkusz1!W16</f>
        <v>6.1753719999999998E-2</v>
      </c>
      <c r="R17">
        <f>Arkusz1!X16</f>
        <v>7.483534E-2</v>
      </c>
      <c r="S17">
        <f>Arkusz1!Y16</f>
        <v>9.1150720000000005E-2</v>
      </c>
      <c r="T17">
        <f>Arkusz1!Z16</f>
        <v>0.11395226</v>
      </c>
      <c r="U17">
        <f>Arkusz1!AA16</f>
        <v>0.15350359</v>
      </c>
      <c r="V17">
        <f>Arkusz1!AB16</f>
        <v>0.36364848</v>
      </c>
      <c r="Z17">
        <f t="shared" si="2"/>
        <v>-6.1786300000000009E-3</v>
      </c>
      <c r="AA17">
        <f t="shared" si="3"/>
        <v>-7.354610000000001E-3</v>
      </c>
      <c r="AB17">
        <f t="shared" si="4"/>
        <v>-8.0195200000000022E-3</v>
      </c>
      <c r="AC17">
        <f t="shared" si="5"/>
        <v>-8.313290000000001E-3</v>
      </c>
      <c r="AD17">
        <f t="shared" si="6"/>
        <v>-8.2914500000000058E-3</v>
      </c>
      <c r="AE17">
        <f t="shared" si="7"/>
        <v>-7.9423099999999941E-3</v>
      </c>
      <c r="AF17">
        <f t="shared" si="8"/>
        <v>-7.1625099999999969E-3</v>
      </c>
      <c r="AG17">
        <f t="shared" si="9"/>
        <v>-5.6318399999999991E-3</v>
      </c>
      <c r="AH17">
        <f t="shared" si="10"/>
        <v>-2.1390099999999967E-3</v>
      </c>
      <c r="AI17">
        <f t="shared" si="11"/>
        <v>6.1033159999999975E-2</v>
      </c>
    </row>
    <row r="18" spans="11:35">
      <c r="K18" t="str">
        <f>Arkusz1!A17</f>
        <v>Albania</v>
      </c>
      <c r="M18">
        <f>Arkusz1!S17</f>
        <v>2.0633249999999999E-2</v>
      </c>
      <c r="N18">
        <f>Arkusz1!T17</f>
        <v>3.0403989999999999E-2</v>
      </c>
      <c r="O18">
        <f>Arkusz1!U17</f>
        <v>4.0206520000000003E-2</v>
      </c>
      <c r="P18">
        <f>Arkusz1!V17</f>
        <v>5.0465339999999997E-2</v>
      </c>
      <c r="Q18">
        <f>Arkusz1!W17</f>
        <v>6.1711429999999998E-2</v>
      </c>
      <c r="R18">
        <f>Arkusz1!X17</f>
        <v>7.4747359999999999E-2</v>
      </c>
      <c r="S18">
        <f>Arkusz1!Y17</f>
        <v>9.1026419999999997E-2</v>
      </c>
      <c r="T18">
        <f>Arkusz1!Z17</f>
        <v>0.1138023</v>
      </c>
      <c r="U18">
        <f>Arkusz1!AA17</f>
        <v>0.15334787</v>
      </c>
      <c r="V18">
        <f>Arkusz1!AB17</f>
        <v>0.36365552000000001</v>
      </c>
      <c r="Z18">
        <f t="shared" si="2"/>
        <v>2.8467999999999896E-4</v>
      </c>
      <c r="AA18">
        <f t="shared" si="3"/>
        <v>1.711200000000003E-4</v>
      </c>
      <c r="AB18">
        <f t="shared" si="4"/>
        <v>8.3480000000003829E-5</v>
      </c>
      <c r="AC18">
        <f t="shared" si="5"/>
        <v>1.3929999999995335E-5</v>
      </c>
      <c r="AD18">
        <f t="shared" si="6"/>
        <v>-4.2290000000000383E-5</v>
      </c>
      <c r="AE18">
        <f t="shared" si="7"/>
        <v>-8.798000000000139E-5</v>
      </c>
      <c r="AF18">
        <f t="shared" si="8"/>
        <v>-1.2430000000000774E-4</v>
      </c>
      <c r="AG18">
        <f t="shared" si="9"/>
        <v>-1.4996000000000453E-4</v>
      </c>
      <c r="AH18">
        <f t="shared" si="10"/>
        <v>-1.5571999999999808E-4</v>
      </c>
      <c r="AI18">
        <f t="shared" si="11"/>
        <v>7.040000000013702E-6</v>
      </c>
    </row>
    <row r="19" spans="11:35">
      <c r="K19" t="str">
        <f>Arkusz1!A18</f>
        <v>Albania</v>
      </c>
      <c r="M19">
        <f>Arkusz1!S18</f>
        <v>2.0962089999999999E-2</v>
      </c>
      <c r="N19">
        <f>Arkusz1!T18</f>
        <v>3.0601659999999999E-2</v>
      </c>
      <c r="O19">
        <f>Arkusz1!U18</f>
        <v>4.0302949999999997E-2</v>
      </c>
      <c r="P19">
        <f>Arkusz1!V18</f>
        <v>5.0481419999999999E-2</v>
      </c>
      <c r="Q19">
        <f>Arkusz1!W18</f>
        <v>6.166257E-2</v>
      </c>
      <c r="R19">
        <f>Arkusz1!X18</f>
        <v>7.4645719999999999E-2</v>
      </c>
      <c r="S19">
        <f>Arkusz1!Y18</f>
        <v>9.0882829999999998E-2</v>
      </c>
      <c r="T19">
        <f>Arkusz1!Z18</f>
        <v>0.11362907999999999</v>
      </c>
      <c r="U19">
        <f>Arkusz1!AA18</f>
        <v>0.15316799</v>
      </c>
      <c r="V19">
        <f>Arkusz1!AB18</f>
        <v>0.36366366</v>
      </c>
      <c r="Z19">
        <f t="shared" si="2"/>
        <v>3.2884000000000038E-4</v>
      </c>
      <c r="AA19">
        <f t="shared" si="3"/>
        <v>1.9767000000000048E-4</v>
      </c>
      <c r="AB19">
        <f t="shared" si="4"/>
        <v>9.6429999999994576E-5</v>
      </c>
      <c r="AC19">
        <f t="shared" si="5"/>
        <v>1.6080000000001649E-5</v>
      </c>
      <c r="AD19">
        <f t="shared" si="6"/>
        <v>-4.8859999999997794E-5</v>
      </c>
      <c r="AE19">
        <f t="shared" si="7"/>
        <v>-1.0164000000000006E-4</v>
      </c>
      <c r="AF19">
        <f t="shared" si="8"/>
        <v>-1.43589999999999E-4</v>
      </c>
      <c r="AG19">
        <f t="shared" si="9"/>
        <v>-1.7322000000000171E-4</v>
      </c>
      <c r="AH19">
        <f t="shared" si="10"/>
        <v>-1.7987999999999338E-4</v>
      </c>
      <c r="AI19">
        <f t="shared" si="11"/>
        <v>8.139999999989822E-6</v>
      </c>
    </row>
    <row r="20" spans="11:35">
      <c r="K20" t="str">
        <f>Arkusz1!A19</f>
        <v>Albania</v>
      </c>
      <c r="M20">
        <f>Arkusz1!S19</f>
        <v>2.1346239999999999E-2</v>
      </c>
      <c r="N20">
        <f>Arkusz1!T19</f>
        <v>3.0832579999999998E-2</v>
      </c>
      <c r="O20">
        <f>Arkusz1!U19</f>
        <v>4.0415590000000001E-2</v>
      </c>
      <c r="P20">
        <f>Arkusz1!V19</f>
        <v>5.0500209999999997E-2</v>
      </c>
      <c r="Q20">
        <f>Arkusz1!W19</f>
        <v>6.1605489999999999E-2</v>
      </c>
      <c r="R20">
        <f>Arkusz1!X19</f>
        <v>7.4526999999999996E-2</v>
      </c>
      <c r="S20">
        <f>Arkusz1!Y19</f>
        <v>9.0715100000000007E-2</v>
      </c>
      <c r="T20">
        <f>Arkusz1!Z19</f>
        <v>0.11342673</v>
      </c>
      <c r="U20">
        <f>Arkusz1!AA19</f>
        <v>0.15295786</v>
      </c>
      <c r="V20">
        <f>Arkusz1!AB19</f>
        <v>0.36367316999999999</v>
      </c>
      <c r="Z20">
        <f t="shared" si="2"/>
        <v>3.8414999999999977E-4</v>
      </c>
      <c r="AA20">
        <f t="shared" si="3"/>
        <v>2.3091999999999904E-4</v>
      </c>
      <c r="AB20">
        <f t="shared" si="4"/>
        <v>1.1264000000000413E-4</v>
      </c>
      <c r="AC20">
        <f t="shared" si="5"/>
        <v>1.8789999999997697E-5</v>
      </c>
      <c r="AD20">
        <f t="shared" si="6"/>
        <v>-5.7080000000001019E-5</v>
      </c>
      <c r="AE20">
        <f t="shared" si="7"/>
        <v>-1.1872000000000271E-4</v>
      </c>
      <c r="AF20">
        <f t="shared" si="8"/>
        <v>-1.6772999999999094E-4</v>
      </c>
      <c r="AG20">
        <f t="shared" si="9"/>
        <v>-2.0234999999999004E-4</v>
      </c>
      <c r="AH20">
        <f t="shared" si="10"/>
        <v>-2.1013000000000281E-4</v>
      </c>
      <c r="AI20">
        <f t="shared" si="11"/>
        <v>9.5099999999903595E-6</v>
      </c>
    </row>
    <row r="21" spans="11:35">
      <c r="K21" t="str">
        <f>Arkusz1!A20</f>
        <v>Albania</v>
      </c>
      <c r="M21">
        <f>Arkusz1!S20</f>
        <v>2.1293090000000001E-2</v>
      </c>
      <c r="N21">
        <f>Arkusz1!T20</f>
        <v>3.0840860000000001E-2</v>
      </c>
      <c r="O21">
        <f>Arkusz1!U20</f>
        <v>4.0474589999999998E-2</v>
      </c>
      <c r="P21">
        <f>Arkusz1!V20</f>
        <v>5.0603000000000002E-2</v>
      </c>
      <c r="Q21">
        <f>Arkusz1!W20</f>
        <v>6.1747820000000002E-2</v>
      </c>
      <c r="R21">
        <f>Arkusz1!X20</f>
        <v>7.4706850000000005E-2</v>
      </c>
      <c r="S21">
        <f>Arkusz1!Y20</f>
        <v>9.0932860000000004E-2</v>
      </c>
      <c r="T21">
        <f>Arkusz1!Z20</f>
        <v>0.11368641</v>
      </c>
      <c r="U21">
        <f>Arkusz1!AA20</f>
        <v>0.15327214</v>
      </c>
      <c r="V21">
        <f>Arkusz1!AB20</f>
        <v>0.36244239</v>
      </c>
      <c r="Z21">
        <f t="shared" si="2"/>
        <v>-5.3149999999998337E-5</v>
      </c>
      <c r="AA21">
        <f t="shared" si="3"/>
        <v>8.2800000000028684E-6</v>
      </c>
      <c r="AB21">
        <f t="shared" si="4"/>
        <v>5.8999999999996555E-5</v>
      </c>
      <c r="AC21">
        <f t="shared" si="5"/>
        <v>1.0279000000000538E-4</v>
      </c>
      <c r="AD21">
        <f t="shared" si="6"/>
        <v>1.4233000000000301E-4</v>
      </c>
      <c r="AE21">
        <f t="shared" si="7"/>
        <v>1.7985000000000917E-4</v>
      </c>
      <c r="AF21">
        <f t="shared" si="8"/>
        <v>2.177599999999974E-4</v>
      </c>
      <c r="AG21">
        <f t="shared" si="9"/>
        <v>2.5967999999999825E-4</v>
      </c>
      <c r="AH21">
        <f t="shared" si="10"/>
        <v>3.1428000000000011E-4</v>
      </c>
      <c r="AI21">
        <f t="shared" si="11"/>
        <v>-1.2307799999999869E-3</v>
      </c>
    </row>
    <row r="22" spans="11:35">
      <c r="K22" t="str">
        <f>Arkusz1!A21</f>
        <v>Albania</v>
      </c>
      <c r="M22">
        <f>Arkusz1!S21</f>
        <v>2.1238340000000001E-2</v>
      </c>
      <c r="N22">
        <f>Arkusz1!T21</f>
        <v>3.0849390000000001E-2</v>
      </c>
      <c r="O22">
        <f>Arkusz1!U21</f>
        <v>4.0535359999999999E-2</v>
      </c>
      <c r="P22">
        <f>Arkusz1!V21</f>
        <v>5.0708870000000003E-2</v>
      </c>
      <c r="Q22">
        <f>Arkusz1!W21</f>
        <v>6.1894419999999999E-2</v>
      </c>
      <c r="R22">
        <f>Arkusz1!X21</f>
        <v>7.4892100000000003E-2</v>
      </c>
      <c r="S22">
        <f>Arkusz1!Y21</f>
        <v>9.1157150000000006E-2</v>
      </c>
      <c r="T22">
        <f>Arkusz1!Z21</f>
        <v>0.11395387999999999</v>
      </c>
      <c r="U22">
        <f>Arkusz1!AA21</f>
        <v>0.15359585000000001</v>
      </c>
      <c r="V22">
        <f>Arkusz1!AB21</f>
        <v>0.36117464999999999</v>
      </c>
      <c r="Z22">
        <f t="shared" si="2"/>
        <v>-5.4749999999999244E-5</v>
      </c>
      <c r="AA22">
        <f t="shared" si="3"/>
        <v>8.529999999999649E-6</v>
      </c>
      <c r="AB22">
        <f t="shared" si="4"/>
        <v>6.0770000000001656E-5</v>
      </c>
      <c r="AC22">
        <f t="shared" si="5"/>
        <v>1.0587000000000096E-4</v>
      </c>
      <c r="AD22">
        <f t="shared" si="6"/>
        <v>1.4659999999999673E-4</v>
      </c>
      <c r="AE22">
        <f t="shared" si="7"/>
        <v>1.8524999999999792E-4</v>
      </c>
      <c r="AF22">
        <f t="shared" si="8"/>
        <v>2.2429000000000199E-4</v>
      </c>
      <c r="AG22">
        <f t="shared" si="9"/>
        <v>2.6746999999999188E-4</v>
      </c>
      <c r="AH22">
        <f t="shared" si="10"/>
        <v>3.2371000000000483E-4</v>
      </c>
      <c r="AI22">
        <f t="shared" si="11"/>
        <v>-1.2677400000000172E-3</v>
      </c>
    </row>
    <row r="23" spans="11:35">
      <c r="K23" t="str">
        <f>Arkusz1!A22</f>
        <v>Albania</v>
      </c>
      <c r="M23">
        <f>Arkusz1!S22</f>
        <v>2.118192E-2</v>
      </c>
      <c r="N23">
        <f>Arkusz1!T22</f>
        <v>3.0858179999999999E-2</v>
      </c>
      <c r="O23">
        <f>Arkusz1!U22</f>
        <v>4.0597979999999999E-2</v>
      </c>
      <c r="P23">
        <f>Arkusz1!V22</f>
        <v>5.0817960000000002E-2</v>
      </c>
      <c r="Q23">
        <f>Arkusz1!W22</f>
        <v>6.204548E-2</v>
      </c>
      <c r="R23">
        <f>Arkusz1!X22</f>
        <v>7.5082990000000002E-2</v>
      </c>
      <c r="S23">
        <f>Arkusz1!Y22</f>
        <v>9.1388269999999994E-2</v>
      </c>
      <c r="T23">
        <f>Arkusz1!Z22</f>
        <v>0.1142295</v>
      </c>
      <c r="U23">
        <f>Arkusz1!AA22</f>
        <v>0.15392943000000001</v>
      </c>
      <c r="V23">
        <f>Arkusz1!AB22</f>
        <v>0.35986827999999998</v>
      </c>
      <c r="Z23">
        <f t="shared" si="2"/>
        <v>-5.6420000000001469E-5</v>
      </c>
      <c r="AA23">
        <f t="shared" si="3"/>
        <v>8.7899999999981049E-6</v>
      </c>
      <c r="AB23">
        <f t="shared" si="4"/>
        <v>6.2619999999999343E-5</v>
      </c>
      <c r="AC23">
        <f t="shared" si="5"/>
        <v>1.0908999999999919E-4</v>
      </c>
      <c r="AD23">
        <f t="shared" si="6"/>
        <v>1.5106000000000147E-4</v>
      </c>
      <c r="AE23">
        <f t="shared" si="7"/>
        <v>1.9088999999999912E-4</v>
      </c>
      <c r="AF23">
        <f t="shared" si="8"/>
        <v>2.3111999999998745E-4</v>
      </c>
      <c r="AG23">
        <f t="shared" si="9"/>
        <v>2.7562000000000419E-4</v>
      </c>
      <c r="AH23">
        <f t="shared" si="10"/>
        <v>3.3357999999999999E-4</v>
      </c>
      <c r="AI23">
        <f t="shared" si="11"/>
        <v>-1.3063700000000011E-3</v>
      </c>
    </row>
    <row r="24" spans="11:35">
      <c r="K24" t="str">
        <f>Arkusz1!A23</f>
        <v>Albania</v>
      </c>
      <c r="M24">
        <f>Arkusz1!S23</f>
        <v>2.1123759999999998E-2</v>
      </c>
      <c r="N24">
        <f>Arkusz1!T23</f>
        <v>3.0867240000000001E-2</v>
      </c>
      <c r="O24">
        <f>Arkusz1!U23</f>
        <v>4.0662539999999997E-2</v>
      </c>
      <c r="P24">
        <f>Arkusz1!V23</f>
        <v>5.093044E-2</v>
      </c>
      <c r="Q24">
        <f>Arkusz1!W23</f>
        <v>6.2201220000000002E-2</v>
      </c>
      <c r="R24">
        <f>Arkusz1!X23</f>
        <v>7.5279799999999994E-2</v>
      </c>
      <c r="S24">
        <f>Arkusz1!Y23</f>
        <v>9.1626550000000001E-2</v>
      </c>
      <c r="T24">
        <f>Arkusz1!Z23</f>
        <v>0.11451366</v>
      </c>
      <c r="U24">
        <f>Arkusz1!AA23</f>
        <v>0.15427334000000001</v>
      </c>
      <c r="V24">
        <f>Arkusz1!AB23</f>
        <v>0.35852147000000001</v>
      </c>
      <c r="Z24">
        <f t="shared" si="2"/>
        <v>-5.8160000000001544E-5</v>
      </c>
      <c r="AA24">
        <f t="shared" si="3"/>
        <v>9.0600000000017056E-6</v>
      </c>
      <c r="AB24">
        <f t="shared" si="4"/>
        <v>6.455999999999823E-5</v>
      </c>
      <c r="AC24">
        <f t="shared" si="5"/>
        <v>1.1247999999999814E-4</v>
      </c>
      <c r="AD24">
        <f t="shared" si="6"/>
        <v>1.5574000000000143E-4</v>
      </c>
      <c r="AE24">
        <f t="shared" si="7"/>
        <v>1.9680999999999171E-4</v>
      </c>
      <c r="AF24">
        <f t="shared" si="8"/>
        <v>2.3828000000000737E-4</v>
      </c>
      <c r="AG24">
        <f t="shared" si="9"/>
        <v>2.8416000000000552E-4</v>
      </c>
      <c r="AH24">
        <f t="shared" si="10"/>
        <v>3.4391000000000282E-4</v>
      </c>
      <c r="AI24">
        <f t="shared" si="11"/>
        <v>-1.3468099999999761E-3</v>
      </c>
    </row>
    <row r="25" spans="11:35">
      <c r="K25" t="str">
        <f>Arkusz1!A24</f>
        <v>Albania</v>
      </c>
      <c r="M25">
        <f>Arkusz1!S24</f>
        <v>2.1123759999999998E-2</v>
      </c>
      <c r="N25">
        <f>Arkusz1!T24</f>
        <v>3.0867240000000001E-2</v>
      </c>
      <c r="O25">
        <f>Arkusz1!U24</f>
        <v>4.0662539999999997E-2</v>
      </c>
      <c r="P25">
        <f>Arkusz1!V24</f>
        <v>5.093044E-2</v>
      </c>
      <c r="Q25">
        <f>Arkusz1!W24</f>
        <v>6.2201220000000002E-2</v>
      </c>
      <c r="R25">
        <f>Arkusz1!X24</f>
        <v>7.5279799999999994E-2</v>
      </c>
      <c r="S25">
        <f>Arkusz1!Y24</f>
        <v>9.1626550000000001E-2</v>
      </c>
      <c r="T25">
        <f>Arkusz1!Z24</f>
        <v>0.11451366</v>
      </c>
      <c r="U25">
        <f>Arkusz1!AA24</f>
        <v>0.15427334000000001</v>
      </c>
      <c r="V25">
        <f>Arkusz1!AB24</f>
        <v>0.35852147000000001</v>
      </c>
      <c r="Z25">
        <f t="shared" si="2"/>
        <v>0</v>
      </c>
      <c r="AA25">
        <f t="shared" si="3"/>
        <v>0</v>
      </c>
      <c r="AB25">
        <f t="shared" si="4"/>
        <v>0</v>
      </c>
      <c r="AC25">
        <f t="shared" si="5"/>
        <v>0</v>
      </c>
      <c r="AD25">
        <f t="shared" si="6"/>
        <v>0</v>
      </c>
      <c r="AE25">
        <f t="shared" si="7"/>
        <v>0</v>
      </c>
      <c r="AF25">
        <f t="shared" si="8"/>
        <v>0</v>
      </c>
      <c r="AG25">
        <f t="shared" si="9"/>
        <v>0</v>
      </c>
      <c r="AH25">
        <f t="shared" si="10"/>
        <v>0</v>
      </c>
      <c r="AI25">
        <f t="shared" si="11"/>
        <v>0</v>
      </c>
    </row>
    <row r="26" spans="11:35">
      <c r="K26" t="str">
        <f>Arkusz1!A25</f>
        <v>Albania</v>
      </c>
      <c r="M26">
        <f>Arkusz1!S25</f>
        <v>2.1123759999999998E-2</v>
      </c>
      <c r="N26">
        <f>Arkusz1!T25</f>
        <v>3.0867240000000001E-2</v>
      </c>
      <c r="O26">
        <f>Arkusz1!U25</f>
        <v>4.0662539999999997E-2</v>
      </c>
      <c r="P26">
        <f>Arkusz1!V25</f>
        <v>5.093044E-2</v>
      </c>
      <c r="Q26">
        <f>Arkusz1!W25</f>
        <v>6.2201220000000002E-2</v>
      </c>
      <c r="R26">
        <f>Arkusz1!X25</f>
        <v>7.5279799999999994E-2</v>
      </c>
      <c r="S26">
        <f>Arkusz1!Y25</f>
        <v>9.1626550000000001E-2</v>
      </c>
      <c r="T26">
        <f>Arkusz1!Z25</f>
        <v>0.11451366</v>
      </c>
      <c r="U26">
        <f>Arkusz1!AA25</f>
        <v>0.15427334000000001</v>
      </c>
      <c r="V26">
        <f>Arkusz1!AB25</f>
        <v>0.35852147000000001</v>
      </c>
      <c r="Z26">
        <f t="shared" si="2"/>
        <v>0</v>
      </c>
      <c r="AA26">
        <f t="shared" si="3"/>
        <v>0</v>
      </c>
      <c r="AB26">
        <f t="shared" si="4"/>
        <v>0</v>
      </c>
      <c r="AC26">
        <f t="shared" si="5"/>
        <v>0</v>
      </c>
      <c r="AD26">
        <f t="shared" si="6"/>
        <v>0</v>
      </c>
      <c r="AE26">
        <f t="shared" si="7"/>
        <v>0</v>
      </c>
      <c r="AF26">
        <f t="shared" si="8"/>
        <v>0</v>
      </c>
      <c r="AG26">
        <f t="shared" si="9"/>
        <v>0</v>
      </c>
      <c r="AH26">
        <f t="shared" si="10"/>
        <v>0</v>
      </c>
      <c r="AI26">
        <f t="shared" si="11"/>
        <v>0</v>
      </c>
    </row>
    <row r="27" spans="11:35">
      <c r="K27" t="str">
        <f>Arkusz1!A26</f>
        <v>Albania</v>
      </c>
      <c r="M27">
        <f>Arkusz1!S26</f>
        <v>2.1123759999999998E-2</v>
      </c>
      <c r="N27">
        <f>Arkusz1!T26</f>
        <v>3.0867240000000001E-2</v>
      </c>
      <c r="O27">
        <f>Arkusz1!U26</f>
        <v>4.0662539999999997E-2</v>
      </c>
      <c r="P27">
        <f>Arkusz1!V26</f>
        <v>5.093044E-2</v>
      </c>
      <c r="Q27">
        <f>Arkusz1!W26</f>
        <v>6.2201220000000002E-2</v>
      </c>
      <c r="R27">
        <f>Arkusz1!X26</f>
        <v>7.5279799999999994E-2</v>
      </c>
      <c r="S27">
        <f>Arkusz1!Y26</f>
        <v>9.1626550000000001E-2</v>
      </c>
      <c r="T27">
        <f>Arkusz1!Z26</f>
        <v>0.11451366</v>
      </c>
      <c r="U27">
        <f>Arkusz1!AA26</f>
        <v>0.15427334000000001</v>
      </c>
      <c r="V27">
        <f>Arkusz1!AB26</f>
        <v>0.35852147000000001</v>
      </c>
      <c r="Z27">
        <f t="shared" si="2"/>
        <v>0</v>
      </c>
      <c r="AA27">
        <f t="shared" si="3"/>
        <v>0</v>
      </c>
      <c r="AB27">
        <f t="shared" si="4"/>
        <v>0</v>
      </c>
      <c r="AC27">
        <f t="shared" si="5"/>
        <v>0</v>
      </c>
      <c r="AD27">
        <f t="shared" si="6"/>
        <v>0</v>
      </c>
      <c r="AE27">
        <f t="shared" si="7"/>
        <v>0</v>
      </c>
      <c r="AF27">
        <f t="shared" si="8"/>
        <v>0</v>
      </c>
      <c r="AG27">
        <f t="shared" si="9"/>
        <v>0</v>
      </c>
      <c r="AH27">
        <f t="shared" si="10"/>
        <v>0</v>
      </c>
      <c r="AI27">
        <f t="shared" si="11"/>
        <v>0</v>
      </c>
    </row>
    <row r="28" spans="11:35">
      <c r="K28" t="str">
        <f>Arkusz1!A27</f>
        <v>Albania</v>
      </c>
      <c r="M28">
        <f>Arkusz1!S27</f>
        <v>2.1123759999999998E-2</v>
      </c>
      <c r="N28">
        <f>Arkusz1!T27</f>
        <v>3.0867240000000001E-2</v>
      </c>
      <c r="O28">
        <f>Arkusz1!U27</f>
        <v>4.0662539999999997E-2</v>
      </c>
      <c r="P28">
        <f>Arkusz1!V27</f>
        <v>5.093044E-2</v>
      </c>
      <c r="Q28">
        <f>Arkusz1!W27</f>
        <v>6.2201220000000002E-2</v>
      </c>
      <c r="R28">
        <f>Arkusz1!X27</f>
        <v>7.5279799999999994E-2</v>
      </c>
      <c r="S28">
        <f>Arkusz1!Y27</f>
        <v>9.1626550000000001E-2</v>
      </c>
      <c r="T28">
        <f>Arkusz1!Z27</f>
        <v>0.11451366</v>
      </c>
      <c r="U28">
        <f>Arkusz1!AA27</f>
        <v>0.15427334000000001</v>
      </c>
      <c r="V28">
        <f>Arkusz1!AB27</f>
        <v>0.35852147000000001</v>
      </c>
      <c r="Z28">
        <f t="shared" si="2"/>
        <v>0</v>
      </c>
      <c r="AA28">
        <f t="shared" si="3"/>
        <v>0</v>
      </c>
      <c r="AB28">
        <f t="shared" si="4"/>
        <v>0</v>
      </c>
      <c r="AC28">
        <f t="shared" si="5"/>
        <v>0</v>
      </c>
      <c r="AD28">
        <f t="shared" si="6"/>
        <v>0</v>
      </c>
      <c r="AE28">
        <f t="shared" si="7"/>
        <v>0</v>
      </c>
      <c r="AF28">
        <f t="shared" si="8"/>
        <v>0</v>
      </c>
      <c r="AG28">
        <f t="shared" si="9"/>
        <v>0</v>
      </c>
      <c r="AH28">
        <f t="shared" si="10"/>
        <v>0</v>
      </c>
      <c r="AI28">
        <f t="shared" si="11"/>
        <v>0</v>
      </c>
    </row>
    <row r="29" spans="11:35">
      <c r="K29" t="e">
        <f>Arkusz1!#REF!</f>
        <v>#REF!</v>
      </c>
      <c r="M29" t="e">
        <f>Arkusz1!#REF!</f>
        <v>#REF!</v>
      </c>
      <c r="N29" t="e">
        <f>Arkusz1!#REF!</f>
        <v>#REF!</v>
      </c>
      <c r="O29" t="e">
        <f>Arkusz1!#REF!</f>
        <v>#REF!</v>
      </c>
      <c r="P29" t="e">
        <f>Arkusz1!#REF!</f>
        <v>#REF!</v>
      </c>
      <c r="Q29" t="e">
        <f>Arkusz1!#REF!</f>
        <v>#REF!</v>
      </c>
      <c r="R29" t="e">
        <f>Arkusz1!#REF!</f>
        <v>#REF!</v>
      </c>
      <c r="S29" t="e">
        <f>Arkusz1!#REF!</f>
        <v>#REF!</v>
      </c>
      <c r="T29" t="e">
        <f>Arkusz1!#REF!</f>
        <v>#REF!</v>
      </c>
      <c r="U29" t="e">
        <f>Arkusz1!#REF!</f>
        <v>#REF!</v>
      </c>
      <c r="V29" t="e">
        <f>Arkusz1!#REF!</f>
        <v>#REF!</v>
      </c>
      <c r="Z29" t="e">
        <f t="shared" si="2"/>
        <v>#REF!</v>
      </c>
      <c r="AA29" t="e">
        <f t="shared" si="3"/>
        <v>#REF!</v>
      </c>
      <c r="AB29" t="e">
        <f t="shared" si="4"/>
        <v>#REF!</v>
      </c>
      <c r="AC29" t="e">
        <f t="shared" si="5"/>
        <v>#REF!</v>
      </c>
      <c r="AD29" t="e">
        <f t="shared" si="6"/>
        <v>#REF!</v>
      </c>
      <c r="AE29" t="e">
        <f t="shared" si="7"/>
        <v>#REF!</v>
      </c>
      <c r="AF29" t="e">
        <f t="shared" si="8"/>
        <v>#REF!</v>
      </c>
      <c r="AG29" t="e">
        <f t="shared" si="9"/>
        <v>#REF!</v>
      </c>
      <c r="AH29" t="e">
        <f t="shared" si="10"/>
        <v>#REF!</v>
      </c>
      <c r="AI29" t="e">
        <f t="shared" si="11"/>
        <v>#REF!</v>
      </c>
    </row>
    <row r="30" spans="11:35">
      <c r="K30" t="e">
        <f>Arkusz1!#REF!</f>
        <v>#REF!</v>
      </c>
      <c r="M30" t="e">
        <f>Arkusz1!#REF!</f>
        <v>#REF!</v>
      </c>
      <c r="N30" t="e">
        <f>Arkusz1!#REF!</f>
        <v>#REF!</v>
      </c>
      <c r="O30" t="e">
        <f>Arkusz1!#REF!</f>
        <v>#REF!</v>
      </c>
      <c r="P30" t="e">
        <f>Arkusz1!#REF!</f>
        <v>#REF!</v>
      </c>
      <c r="Q30" t="e">
        <f>Arkusz1!#REF!</f>
        <v>#REF!</v>
      </c>
      <c r="R30" t="e">
        <f>Arkusz1!#REF!</f>
        <v>#REF!</v>
      </c>
      <c r="S30" t="e">
        <f>Arkusz1!#REF!</f>
        <v>#REF!</v>
      </c>
      <c r="T30" t="e">
        <f>Arkusz1!#REF!</f>
        <v>#REF!</v>
      </c>
      <c r="U30" t="e">
        <f>Arkusz1!#REF!</f>
        <v>#REF!</v>
      </c>
      <c r="V30" t="e">
        <f>Arkusz1!#REF!</f>
        <v>#REF!</v>
      </c>
      <c r="Z30" t="e">
        <f t="shared" si="2"/>
        <v>#REF!</v>
      </c>
      <c r="AA30" t="e">
        <f t="shared" si="3"/>
        <v>#REF!</v>
      </c>
      <c r="AB30" t="e">
        <f t="shared" si="4"/>
        <v>#REF!</v>
      </c>
      <c r="AC30" t="e">
        <f t="shared" si="5"/>
        <v>#REF!</v>
      </c>
      <c r="AD30" t="e">
        <f t="shared" si="6"/>
        <v>#REF!</v>
      </c>
      <c r="AE30" t="e">
        <f t="shared" si="7"/>
        <v>#REF!</v>
      </c>
      <c r="AF30" t="e">
        <f t="shared" si="8"/>
        <v>#REF!</v>
      </c>
      <c r="AG30" t="e">
        <f t="shared" si="9"/>
        <v>#REF!</v>
      </c>
      <c r="AH30" t="e">
        <f t="shared" si="10"/>
        <v>#REF!</v>
      </c>
      <c r="AI30" t="e">
        <f t="shared" si="11"/>
        <v>#REF!</v>
      </c>
    </row>
    <row r="31" spans="11:35">
      <c r="K31" t="e">
        <f>Arkusz1!#REF!</f>
        <v>#REF!</v>
      </c>
      <c r="M31" t="e">
        <f>Arkusz1!#REF!</f>
        <v>#REF!</v>
      </c>
      <c r="N31" t="e">
        <f>Arkusz1!#REF!</f>
        <v>#REF!</v>
      </c>
      <c r="O31" t="e">
        <f>Arkusz1!#REF!</f>
        <v>#REF!</v>
      </c>
      <c r="P31" t="e">
        <f>Arkusz1!#REF!</f>
        <v>#REF!</v>
      </c>
      <c r="Q31" t="e">
        <f>Arkusz1!#REF!</f>
        <v>#REF!</v>
      </c>
      <c r="R31" t="e">
        <f>Arkusz1!#REF!</f>
        <v>#REF!</v>
      </c>
      <c r="S31" t="e">
        <f>Arkusz1!#REF!</f>
        <v>#REF!</v>
      </c>
      <c r="T31" t="e">
        <f>Arkusz1!#REF!</f>
        <v>#REF!</v>
      </c>
      <c r="U31" t="e">
        <f>Arkusz1!#REF!</f>
        <v>#REF!</v>
      </c>
      <c r="V31" t="e">
        <f>Arkusz1!#REF!</f>
        <v>#REF!</v>
      </c>
      <c r="Z31" t="e">
        <f t="shared" si="2"/>
        <v>#REF!</v>
      </c>
      <c r="AA31" t="e">
        <f t="shared" si="3"/>
        <v>#REF!</v>
      </c>
      <c r="AB31" t="e">
        <f t="shared" si="4"/>
        <v>#REF!</v>
      </c>
      <c r="AC31" t="e">
        <f t="shared" si="5"/>
        <v>#REF!</v>
      </c>
      <c r="AD31" t="e">
        <f t="shared" si="6"/>
        <v>#REF!</v>
      </c>
      <c r="AE31" t="e">
        <f t="shared" si="7"/>
        <v>#REF!</v>
      </c>
      <c r="AF31" t="e">
        <f t="shared" si="8"/>
        <v>#REF!</v>
      </c>
      <c r="AG31" t="e">
        <f t="shared" si="9"/>
        <v>#REF!</v>
      </c>
      <c r="AH31" t="e">
        <f t="shared" si="10"/>
        <v>#REF!</v>
      </c>
      <c r="AI31" t="e">
        <f t="shared" si="11"/>
        <v>#REF!</v>
      </c>
    </row>
    <row r="32" spans="11:35">
      <c r="K32" t="e">
        <f>Arkusz1!#REF!</f>
        <v>#REF!</v>
      </c>
      <c r="M32" t="e">
        <f>Arkusz1!#REF!</f>
        <v>#REF!</v>
      </c>
      <c r="N32" t="e">
        <f>Arkusz1!#REF!</f>
        <v>#REF!</v>
      </c>
      <c r="O32" t="e">
        <f>Arkusz1!#REF!</f>
        <v>#REF!</v>
      </c>
      <c r="P32" t="e">
        <f>Arkusz1!#REF!</f>
        <v>#REF!</v>
      </c>
      <c r="Q32" t="e">
        <f>Arkusz1!#REF!</f>
        <v>#REF!</v>
      </c>
      <c r="R32" t="e">
        <f>Arkusz1!#REF!</f>
        <v>#REF!</v>
      </c>
      <c r="S32" t="e">
        <f>Arkusz1!#REF!</f>
        <v>#REF!</v>
      </c>
      <c r="T32" t="e">
        <f>Arkusz1!#REF!</f>
        <v>#REF!</v>
      </c>
      <c r="U32" t="e">
        <f>Arkusz1!#REF!</f>
        <v>#REF!</v>
      </c>
      <c r="V32" t="e">
        <f>Arkusz1!#REF!</f>
        <v>#REF!</v>
      </c>
      <c r="Z32" t="e">
        <f t="shared" si="2"/>
        <v>#REF!</v>
      </c>
      <c r="AA32" t="e">
        <f t="shared" si="3"/>
        <v>#REF!</v>
      </c>
      <c r="AB32" t="e">
        <f t="shared" si="4"/>
        <v>#REF!</v>
      </c>
      <c r="AC32" t="e">
        <f t="shared" si="5"/>
        <v>#REF!</v>
      </c>
      <c r="AD32" t="e">
        <f t="shared" si="6"/>
        <v>#REF!</v>
      </c>
      <c r="AE32" t="e">
        <f t="shared" si="7"/>
        <v>#REF!</v>
      </c>
      <c r="AF32" t="e">
        <f t="shared" si="8"/>
        <v>#REF!</v>
      </c>
      <c r="AG32" t="e">
        <f t="shared" si="9"/>
        <v>#REF!</v>
      </c>
      <c r="AH32" t="e">
        <f t="shared" si="10"/>
        <v>#REF!</v>
      </c>
      <c r="AI32" t="e">
        <f t="shared" si="11"/>
        <v>#REF!</v>
      </c>
    </row>
    <row r="33" spans="11:35">
      <c r="K33" t="e">
        <f>Arkusz1!#REF!</f>
        <v>#REF!</v>
      </c>
      <c r="M33" t="e">
        <f>Arkusz1!#REF!</f>
        <v>#REF!</v>
      </c>
      <c r="N33" t="e">
        <f>Arkusz1!#REF!</f>
        <v>#REF!</v>
      </c>
      <c r="O33" t="e">
        <f>Arkusz1!#REF!</f>
        <v>#REF!</v>
      </c>
      <c r="P33" t="e">
        <f>Arkusz1!#REF!</f>
        <v>#REF!</v>
      </c>
      <c r="Q33" t="e">
        <f>Arkusz1!#REF!</f>
        <v>#REF!</v>
      </c>
      <c r="R33" t="e">
        <f>Arkusz1!#REF!</f>
        <v>#REF!</v>
      </c>
      <c r="S33" t="e">
        <f>Arkusz1!#REF!</f>
        <v>#REF!</v>
      </c>
      <c r="T33" t="e">
        <f>Arkusz1!#REF!</f>
        <v>#REF!</v>
      </c>
      <c r="U33" t="e">
        <f>Arkusz1!#REF!</f>
        <v>#REF!</v>
      </c>
      <c r="V33" t="e">
        <f>Arkusz1!#REF!</f>
        <v>#REF!</v>
      </c>
      <c r="Z33" t="e">
        <f t="shared" si="2"/>
        <v>#REF!</v>
      </c>
      <c r="AA33" t="e">
        <f t="shared" si="3"/>
        <v>#REF!</v>
      </c>
      <c r="AB33" t="e">
        <f t="shared" si="4"/>
        <v>#REF!</v>
      </c>
      <c r="AC33" t="e">
        <f t="shared" si="5"/>
        <v>#REF!</v>
      </c>
      <c r="AD33" t="e">
        <f t="shared" si="6"/>
        <v>#REF!</v>
      </c>
      <c r="AE33" t="e">
        <f t="shared" si="7"/>
        <v>#REF!</v>
      </c>
      <c r="AF33" t="e">
        <f t="shared" si="8"/>
        <v>#REF!</v>
      </c>
      <c r="AG33" t="e">
        <f t="shared" si="9"/>
        <v>#REF!</v>
      </c>
      <c r="AH33" t="e">
        <f t="shared" si="10"/>
        <v>#REF!</v>
      </c>
      <c r="AI33" t="e">
        <f t="shared" si="11"/>
        <v>#REF!</v>
      </c>
    </row>
    <row r="34" spans="11:35">
      <c r="Y34" s="9"/>
      <c r="Z34" s="9" t="e">
        <f>AVERAGE(Z36:Z99)</f>
        <v>#REF!</v>
      </c>
      <c r="AA34" s="9" t="e">
        <f t="shared" ref="AA34:AI34" si="12">AVERAGE(AA36:AA99)</f>
        <v>#REF!</v>
      </c>
      <c r="AB34" s="9" t="e">
        <f t="shared" si="12"/>
        <v>#REF!</v>
      </c>
      <c r="AC34" s="9" t="e">
        <f t="shared" si="12"/>
        <v>#REF!</v>
      </c>
      <c r="AD34" s="9" t="e">
        <f t="shared" si="12"/>
        <v>#REF!</v>
      </c>
      <c r="AE34" s="9" t="e">
        <f t="shared" si="12"/>
        <v>#REF!</v>
      </c>
      <c r="AF34" s="9" t="e">
        <f t="shared" si="12"/>
        <v>#REF!</v>
      </c>
      <c r="AG34" s="9" t="e">
        <f t="shared" si="12"/>
        <v>#REF!</v>
      </c>
      <c r="AH34" s="9" t="e">
        <f t="shared" si="12"/>
        <v>#REF!</v>
      </c>
      <c r="AI34" s="9" t="e">
        <f t="shared" si="12"/>
        <v>#REF!</v>
      </c>
    </row>
    <row r="35" spans="11:35">
      <c r="K35" t="e">
        <f>Arkusz1!#REF!</f>
        <v>#REF!</v>
      </c>
      <c r="M35" t="e">
        <f>Arkusz1!#REF!</f>
        <v>#REF!</v>
      </c>
      <c r="N35" t="e">
        <f>Arkusz1!#REF!</f>
        <v>#REF!</v>
      </c>
      <c r="O35" t="e">
        <f>Arkusz1!#REF!</f>
        <v>#REF!</v>
      </c>
      <c r="P35" t="e">
        <f>Arkusz1!#REF!</f>
        <v>#REF!</v>
      </c>
      <c r="Q35" t="e">
        <f>Arkusz1!#REF!</f>
        <v>#REF!</v>
      </c>
      <c r="R35" t="e">
        <f>Arkusz1!#REF!</f>
        <v>#REF!</v>
      </c>
      <c r="S35" t="e">
        <f>Arkusz1!#REF!</f>
        <v>#REF!</v>
      </c>
      <c r="T35" t="e">
        <f>Arkusz1!#REF!</f>
        <v>#REF!</v>
      </c>
      <c r="U35" t="e">
        <f>Arkusz1!#REF!</f>
        <v>#REF!</v>
      </c>
      <c r="V35" t="e">
        <f>Arkusz1!#REF!</f>
        <v>#REF!</v>
      </c>
    </row>
    <row r="36" spans="11:35">
      <c r="K36" t="str">
        <f>Arkusz1!A28</f>
        <v>Armenia</v>
      </c>
      <c r="M36">
        <f>Arkusz1!S28</f>
        <v>2.782685E-2</v>
      </c>
      <c r="N36">
        <f>Arkusz1!T28</f>
        <v>4.0732209999999998E-2</v>
      </c>
      <c r="O36">
        <f>Arkusz1!U28</f>
        <v>5.1404569999999997E-2</v>
      </c>
      <c r="P36">
        <f>Arkusz1!V28</f>
        <v>6.1393950000000003E-2</v>
      </c>
      <c r="Q36">
        <f>Arkusz1!W28</f>
        <v>7.1636920000000007E-2</v>
      </c>
      <c r="R36">
        <f>Arkusz1!X28</f>
        <v>8.3058900000000005E-2</v>
      </c>
      <c r="S36">
        <f>Arkusz1!Y28</f>
        <v>9.7034239999999994E-2</v>
      </c>
      <c r="T36">
        <f>Arkusz1!Z28</f>
        <v>0.11640939</v>
      </c>
      <c r="U36">
        <f>Arkusz1!AA28</f>
        <v>0.14982471</v>
      </c>
      <c r="V36">
        <f>Arkusz1!AB28</f>
        <v>0.30067827000000003</v>
      </c>
      <c r="Z36" t="e">
        <f>M36-M35</f>
        <v>#REF!</v>
      </c>
      <c r="AA36" t="e">
        <f t="shared" ref="AA36:AA66" si="13">N36-N35</f>
        <v>#REF!</v>
      </c>
      <c r="AB36" t="e">
        <f t="shared" ref="AB36:AB66" si="14">O36-O35</f>
        <v>#REF!</v>
      </c>
      <c r="AC36" t="e">
        <f t="shared" ref="AC36:AC66" si="15">P36-P35</f>
        <v>#REF!</v>
      </c>
      <c r="AD36" t="e">
        <f t="shared" ref="AD36:AD66" si="16">Q36-Q35</f>
        <v>#REF!</v>
      </c>
      <c r="AE36" t="e">
        <f t="shared" ref="AE36:AE66" si="17">R36-R35</f>
        <v>#REF!</v>
      </c>
      <c r="AF36" t="e">
        <f t="shared" ref="AF36:AF66" si="18">S36-S35</f>
        <v>#REF!</v>
      </c>
      <c r="AG36" t="e">
        <f t="shared" ref="AG36:AG66" si="19">T36-T35</f>
        <v>#REF!</v>
      </c>
      <c r="AH36" t="e">
        <f t="shared" ref="AH36:AH66" si="20">U36-U35</f>
        <v>#REF!</v>
      </c>
      <c r="AI36" t="e">
        <f>V36-V35</f>
        <v>#REF!</v>
      </c>
    </row>
    <row r="37" spans="11:35">
      <c r="K37" t="str">
        <f>Arkusz1!A29</f>
        <v>Armenia</v>
      </c>
      <c r="M37">
        <f>Arkusz1!S29</f>
        <v>2.3262439999999999E-2</v>
      </c>
      <c r="N37">
        <f>Arkusz1!T29</f>
        <v>3.5176590000000001E-2</v>
      </c>
      <c r="O37">
        <f>Arkusz1!U29</f>
        <v>4.5317410000000002E-2</v>
      </c>
      <c r="P37">
        <f>Arkusz1!V29</f>
        <v>5.5115949999999997E-2</v>
      </c>
      <c r="Q37">
        <f>Arkusz1!W29</f>
        <v>6.5476090000000001E-2</v>
      </c>
      <c r="R37">
        <f>Arkusz1!X29</f>
        <v>7.736941E-2</v>
      </c>
      <c r="S37">
        <f>Arkusz1!Y29</f>
        <v>9.2329690000000006E-2</v>
      </c>
      <c r="T37">
        <f>Arkusz1!Z29</f>
        <v>0.1136395</v>
      </c>
      <c r="U37">
        <f>Arkusz1!AA29</f>
        <v>0.15147821</v>
      </c>
      <c r="V37">
        <f>Arkusz1!AB29</f>
        <v>0.34083471999999998</v>
      </c>
      <c r="Z37">
        <f t="shared" ref="Y37:Z66" si="21">M37-M36</f>
        <v>-4.5644100000000014E-3</v>
      </c>
      <c r="AA37">
        <f t="shared" si="13"/>
        <v>-5.5556199999999972E-3</v>
      </c>
      <c r="AB37">
        <f t="shared" si="14"/>
        <v>-6.0871599999999942E-3</v>
      </c>
      <c r="AC37">
        <f t="shared" si="15"/>
        <v>-6.2780000000000058E-3</v>
      </c>
      <c r="AD37">
        <f t="shared" si="16"/>
        <v>-6.160830000000006E-3</v>
      </c>
      <c r="AE37">
        <f t="shared" si="17"/>
        <v>-5.6894900000000054E-3</v>
      </c>
      <c r="AF37">
        <f t="shared" si="18"/>
        <v>-4.7045499999999879E-3</v>
      </c>
      <c r="AG37">
        <f t="shared" si="19"/>
        <v>-2.7698899999999971E-3</v>
      </c>
      <c r="AH37">
        <f t="shared" si="20"/>
        <v>1.6535000000000022E-3</v>
      </c>
      <c r="AI37">
        <f t="shared" ref="AI37:AI66" si="22">V37-V36</f>
        <v>4.0156449999999955E-2</v>
      </c>
    </row>
    <row r="38" spans="11:35">
      <c r="K38" t="str">
        <f>Arkusz1!A30</f>
        <v>Armenia</v>
      </c>
      <c r="M38">
        <f>Arkusz1!S30</f>
        <v>1.8698019999999999E-2</v>
      </c>
      <c r="N38">
        <f>Arkusz1!T30</f>
        <v>2.9620980000000002E-2</v>
      </c>
      <c r="O38">
        <f>Arkusz1!U30</f>
        <v>3.9230250000000001E-2</v>
      </c>
      <c r="P38">
        <f>Arkusz1!V30</f>
        <v>4.8837949999999998E-2</v>
      </c>
      <c r="Q38">
        <f>Arkusz1!W30</f>
        <v>5.9315270000000003E-2</v>
      </c>
      <c r="R38">
        <f>Arkusz1!X30</f>
        <v>7.1679919999999994E-2</v>
      </c>
      <c r="S38">
        <f>Arkusz1!Y30</f>
        <v>8.7625149999999999E-2</v>
      </c>
      <c r="T38">
        <f>Arkusz1!Z30</f>
        <v>0.1108696</v>
      </c>
      <c r="U38">
        <f>Arkusz1!AA30</f>
        <v>0.15313171</v>
      </c>
      <c r="V38">
        <f>Arkusz1!AB30</f>
        <v>0.38099116</v>
      </c>
      <c r="Z38">
        <f t="shared" si="21"/>
        <v>-4.5644199999999996E-3</v>
      </c>
      <c r="AA38">
        <f t="shared" si="13"/>
        <v>-5.555609999999999E-3</v>
      </c>
      <c r="AB38">
        <f t="shared" si="14"/>
        <v>-6.0871600000000012E-3</v>
      </c>
      <c r="AC38">
        <f t="shared" si="15"/>
        <v>-6.2779999999999989E-3</v>
      </c>
      <c r="AD38">
        <f t="shared" si="16"/>
        <v>-6.1608199999999974E-3</v>
      </c>
      <c r="AE38">
        <f t="shared" si="17"/>
        <v>-5.6894900000000054E-3</v>
      </c>
      <c r="AF38">
        <f t="shared" si="18"/>
        <v>-4.704540000000007E-3</v>
      </c>
      <c r="AG38">
        <f t="shared" si="19"/>
        <v>-2.7699000000000057E-3</v>
      </c>
      <c r="AH38">
        <f t="shared" si="20"/>
        <v>1.6535000000000022E-3</v>
      </c>
      <c r="AI38">
        <f t="shared" si="22"/>
        <v>4.0156440000000015E-2</v>
      </c>
    </row>
    <row r="39" spans="11:35">
      <c r="K39" t="str">
        <f>Arkusz1!A31</f>
        <v>Armenia</v>
      </c>
      <c r="M39">
        <f>Arkusz1!S31</f>
        <v>1.413361E-2</v>
      </c>
      <c r="N39">
        <f>Arkusz1!T31</f>
        <v>2.4065360000000001E-2</v>
      </c>
      <c r="O39">
        <f>Arkusz1!U31</f>
        <v>3.314309E-2</v>
      </c>
      <c r="P39">
        <f>Arkusz1!V31</f>
        <v>4.2559949999999999E-2</v>
      </c>
      <c r="Q39">
        <f>Arkusz1!W31</f>
        <v>5.3154439999999997E-2</v>
      </c>
      <c r="R39">
        <f>Arkusz1!X31</f>
        <v>6.5990430000000003E-2</v>
      </c>
      <c r="S39">
        <f>Arkusz1!Y31</f>
        <v>8.2920599999999997E-2</v>
      </c>
      <c r="T39">
        <f>Arkusz1!Z31</f>
        <v>0.10809970000000001</v>
      </c>
      <c r="U39">
        <f>Arkusz1!AA31</f>
        <v>0.15478521000000001</v>
      </c>
      <c r="V39">
        <f>Arkusz1!AB31</f>
        <v>0.42114760000000001</v>
      </c>
      <c r="Z39">
        <f t="shared" si="21"/>
        <v>-4.5644099999999996E-3</v>
      </c>
      <c r="AA39">
        <f t="shared" si="13"/>
        <v>-5.5556200000000007E-3</v>
      </c>
      <c r="AB39">
        <f t="shared" si="14"/>
        <v>-6.0871600000000012E-3</v>
      </c>
      <c r="AC39">
        <f t="shared" si="15"/>
        <v>-6.2779999999999989E-3</v>
      </c>
      <c r="AD39">
        <f t="shared" si="16"/>
        <v>-6.160830000000006E-3</v>
      </c>
      <c r="AE39">
        <f t="shared" si="17"/>
        <v>-5.6894899999999915E-3</v>
      </c>
      <c r="AF39">
        <f t="shared" si="18"/>
        <v>-4.7045500000000018E-3</v>
      </c>
      <c r="AG39">
        <f t="shared" si="19"/>
        <v>-2.7698999999999918E-3</v>
      </c>
      <c r="AH39">
        <f t="shared" si="20"/>
        <v>1.6535000000000022E-3</v>
      </c>
      <c r="AI39">
        <f t="shared" si="22"/>
        <v>4.0156440000000015E-2</v>
      </c>
    </row>
    <row r="40" spans="11:35">
      <c r="K40" t="str">
        <f>Arkusz1!A32</f>
        <v>Armenia</v>
      </c>
      <c r="M40">
        <f>Arkusz1!S32</f>
        <v>9.5691999999999999E-3</v>
      </c>
      <c r="N40">
        <f>Arkusz1!T32</f>
        <v>1.8509749999999998E-2</v>
      </c>
      <c r="O40">
        <f>Arkusz1!U32</f>
        <v>2.7055929999999999E-2</v>
      </c>
      <c r="P40">
        <f>Arkusz1!V32</f>
        <v>3.628195E-2</v>
      </c>
      <c r="Q40">
        <f>Arkusz1!W32</f>
        <v>4.699362E-2</v>
      </c>
      <c r="R40">
        <f>Arkusz1!X32</f>
        <v>6.0300939999999997E-2</v>
      </c>
      <c r="S40">
        <f>Arkusz1!Y32</f>
        <v>7.8216060000000004E-2</v>
      </c>
      <c r="T40">
        <f>Arkusz1!Z32</f>
        <v>0.10532981</v>
      </c>
      <c r="U40">
        <f>Arkusz1!AA32</f>
        <v>0.15643871000000001</v>
      </c>
      <c r="V40">
        <f>Arkusz1!AB32</f>
        <v>0.46130405000000002</v>
      </c>
      <c r="Z40">
        <f t="shared" si="21"/>
        <v>-4.5644099999999996E-3</v>
      </c>
      <c r="AA40">
        <f t="shared" si="13"/>
        <v>-5.5556100000000025E-3</v>
      </c>
      <c r="AB40">
        <f t="shared" si="14"/>
        <v>-6.0871600000000012E-3</v>
      </c>
      <c r="AC40">
        <f t="shared" si="15"/>
        <v>-6.2779999999999989E-3</v>
      </c>
      <c r="AD40">
        <f t="shared" si="16"/>
        <v>-6.1608199999999974E-3</v>
      </c>
      <c r="AE40">
        <f t="shared" si="17"/>
        <v>-5.6894900000000054E-3</v>
      </c>
      <c r="AF40">
        <f t="shared" si="18"/>
        <v>-4.7045399999999932E-3</v>
      </c>
      <c r="AG40">
        <f t="shared" si="19"/>
        <v>-2.769890000000011E-3</v>
      </c>
      <c r="AH40">
        <f t="shared" si="20"/>
        <v>1.6535000000000022E-3</v>
      </c>
      <c r="AI40">
        <f t="shared" si="22"/>
        <v>4.015645000000001E-2</v>
      </c>
    </row>
    <row r="41" spans="11:35">
      <c r="K41" t="str">
        <f>Arkusz1!A33</f>
        <v>Armenia</v>
      </c>
      <c r="M41">
        <f>Arkusz1!S33</f>
        <v>5.0047900000000003E-3</v>
      </c>
      <c r="N41">
        <f>Arkusz1!T33</f>
        <v>1.2954129999999999E-2</v>
      </c>
      <c r="O41">
        <f>Arkusz1!U33</f>
        <v>2.0968759999999999E-2</v>
      </c>
      <c r="P41">
        <f>Arkusz1!V33</f>
        <v>3.000396E-2</v>
      </c>
      <c r="Q41">
        <f>Arkusz1!W33</f>
        <v>4.0832790000000001E-2</v>
      </c>
      <c r="R41">
        <f>Arkusz1!X33</f>
        <v>5.4611449999999999E-2</v>
      </c>
      <c r="S41">
        <f>Arkusz1!Y33</f>
        <v>7.3511510000000002E-2</v>
      </c>
      <c r="T41">
        <f>Arkusz1!Z33</f>
        <v>0.10255991</v>
      </c>
      <c r="U41">
        <f>Arkusz1!AA33</f>
        <v>0.15809221000000001</v>
      </c>
      <c r="V41">
        <f>Arkusz1!AB33</f>
        <v>0.50146049000000004</v>
      </c>
      <c r="Z41">
        <f t="shared" si="21"/>
        <v>-4.5644099999999996E-3</v>
      </c>
      <c r="AA41">
        <f t="shared" si="13"/>
        <v>-5.555619999999999E-3</v>
      </c>
      <c r="AB41">
        <f t="shared" si="14"/>
        <v>-6.0871699999999994E-3</v>
      </c>
      <c r="AC41">
        <f t="shared" si="15"/>
        <v>-6.2779900000000007E-3</v>
      </c>
      <c r="AD41">
        <f t="shared" si="16"/>
        <v>-6.1608299999999991E-3</v>
      </c>
      <c r="AE41">
        <f t="shared" si="17"/>
        <v>-5.6894899999999984E-3</v>
      </c>
      <c r="AF41">
        <f t="shared" si="18"/>
        <v>-4.7045500000000018E-3</v>
      </c>
      <c r="AG41">
        <f t="shared" si="19"/>
        <v>-2.7698999999999918E-3</v>
      </c>
      <c r="AH41">
        <f t="shared" si="20"/>
        <v>1.6535000000000022E-3</v>
      </c>
      <c r="AI41">
        <f t="shared" si="22"/>
        <v>4.0156440000000015E-2</v>
      </c>
    </row>
    <row r="42" spans="11:35">
      <c r="K42" t="str">
        <f>Arkusz1!A34</f>
        <v>Armenia</v>
      </c>
      <c r="M42">
        <f>Arkusz1!S34</f>
        <v>6.6760200000000004E-3</v>
      </c>
      <c r="N42">
        <f>Arkusz1!T34</f>
        <v>1.591275E-2</v>
      </c>
      <c r="O42">
        <f>Arkusz1!U34</f>
        <v>2.4658639999999999E-2</v>
      </c>
      <c r="P42">
        <f>Arkusz1!V34</f>
        <v>3.4207429999999997E-2</v>
      </c>
      <c r="Q42">
        <f>Arkusz1!W34</f>
        <v>4.5387299999999998E-2</v>
      </c>
      <c r="R42">
        <f>Arkusz1!X34</f>
        <v>5.9338469999999997E-2</v>
      </c>
      <c r="S42">
        <f>Arkusz1!Y34</f>
        <v>7.8138479999999996E-2</v>
      </c>
      <c r="T42">
        <f>Arkusz1!Z34</f>
        <v>0.10652523</v>
      </c>
      <c r="U42">
        <f>Arkusz1!AA34</f>
        <v>0.1597025</v>
      </c>
      <c r="V42">
        <f>Arkusz1!AB34</f>
        <v>0.46945318000000003</v>
      </c>
      <c r="Z42">
        <f t="shared" si="21"/>
        <v>1.6712300000000001E-3</v>
      </c>
      <c r="AA42">
        <f t="shared" si="13"/>
        <v>2.9586200000000003E-3</v>
      </c>
      <c r="AB42">
        <f t="shared" si="14"/>
        <v>3.6898799999999995E-3</v>
      </c>
      <c r="AC42">
        <f t="shared" si="15"/>
        <v>4.2034699999999973E-3</v>
      </c>
      <c r="AD42">
        <f t="shared" si="16"/>
        <v>4.5545099999999977E-3</v>
      </c>
      <c r="AE42">
        <f t="shared" si="17"/>
        <v>4.7270199999999984E-3</v>
      </c>
      <c r="AF42">
        <f t="shared" si="18"/>
        <v>4.6269699999999941E-3</v>
      </c>
      <c r="AG42">
        <f t="shared" si="19"/>
        <v>3.9653199999999944E-3</v>
      </c>
      <c r="AH42">
        <f t="shared" si="20"/>
        <v>1.6102899999999865E-3</v>
      </c>
      <c r="AI42">
        <f t="shared" si="22"/>
        <v>-3.2007310000000011E-2</v>
      </c>
    </row>
    <row r="43" spans="11:35">
      <c r="K43" t="str">
        <f>Arkusz1!A35</f>
        <v>Armenia</v>
      </c>
      <c r="M43">
        <f>Arkusz1!S35</f>
        <v>8.3472500000000005E-3</v>
      </c>
      <c r="N43">
        <f>Arkusz1!T35</f>
        <v>1.8871369999999998E-2</v>
      </c>
      <c r="O43">
        <f>Arkusz1!U35</f>
        <v>2.834851E-2</v>
      </c>
      <c r="P43">
        <f>Arkusz1!V35</f>
        <v>3.8410899999999998E-2</v>
      </c>
      <c r="Q43">
        <f>Arkusz1!W35</f>
        <v>4.9941810000000003E-2</v>
      </c>
      <c r="R43">
        <f>Arkusz1!X35</f>
        <v>6.4065479999999994E-2</v>
      </c>
      <c r="S43">
        <f>Arkusz1!Y35</f>
        <v>8.2765450000000004E-2</v>
      </c>
      <c r="T43">
        <f>Arkusz1!Z35</f>
        <v>0.11049056</v>
      </c>
      <c r="U43">
        <f>Arkusz1!AA35</f>
        <v>0.16131279000000001</v>
      </c>
      <c r="V43">
        <f>Arkusz1!AB35</f>
        <v>0.43744588000000001</v>
      </c>
      <c r="Z43">
        <f t="shared" si="21"/>
        <v>1.6712300000000001E-3</v>
      </c>
      <c r="AA43">
        <f t="shared" si="13"/>
        <v>2.9586199999999986E-3</v>
      </c>
      <c r="AB43">
        <f t="shared" si="14"/>
        <v>3.6898700000000013E-3</v>
      </c>
      <c r="AC43">
        <f t="shared" si="15"/>
        <v>4.2034700000000008E-3</v>
      </c>
      <c r="AD43">
        <f t="shared" si="16"/>
        <v>4.5545100000000047E-3</v>
      </c>
      <c r="AE43">
        <f t="shared" si="17"/>
        <v>4.7270099999999968E-3</v>
      </c>
      <c r="AF43">
        <f t="shared" si="18"/>
        <v>4.626970000000008E-3</v>
      </c>
      <c r="AG43">
        <f t="shared" si="19"/>
        <v>3.965330000000003E-3</v>
      </c>
      <c r="AH43">
        <f t="shared" si="20"/>
        <v>1.6102900000000142E-3</v>
      </c>
      <c r="AI43">
        <f t="shared" si="22"/>
        <v>-3.2007300000000016E-2</v>
      </c>
    </row>
    <row r="44" spans="11:35">
      <c r="K44" t="str">
        <f>Arkusz1!A36</f>
        <v>Armenia</v>
      </c>
      <c r="M44">
        <f>Arkusz1!S36</f>
        <v>1.863896E-2</v>
      </c>
      <c r="N44">
        <f>Arkusz1!T36</f>
        <v>2.9082299999999998E-2</v>
      </c>
      <c r="O44">
        <f>Arkusz1!U36</f>
        <v>3.8278899999999998E-2</v>
      </c>
      <c r="P44">
        <f>Arkusz1!V36</f>
        <v>4.8097769999999998E-2</v>
      </c>
      <c r="Q44">
        <f>Arkusz1!W36</f>
        <v>5.9183260000000001E-2</v>
      </c>
      <c r="R44">
        <f>Arkusz1!X36</f>
        <v>7.2327920000000004E-2</v>
      </c>
      <c r="S44">
        <f>Arkusz1!Y36</f>
        <v>8.8924069999999994E-2</v>
      </c>
      <c r="T44">
        <f>Arkusz1!Z36</f>
        <v>0.11208348</v>
      </c>
      <c r="U44">
        <f>Arkusz1!AA36</f>
        <v>0.15168354000000001</v>
      </c>
      <c r="V44">
        <f>Arkusz1!AB36</f>
        <v>0.38169979999999998</v>
      </c>
      <c r="Z44">
        <f t="shared" si="21"/>
        <v>1.0291709999999999E-2</v>
      </c>
      <c r="AA44">
        <f t="shared" si="13"/>
        <v>1.021093E-2</v>
      </c>
      <c r="AB44">
        <f t="shared" si="14"/>
        <v>9.9303899999999973E-3</v>
      </c>
      <c r="AC44">
        <f t="shared" si="15"/>
        <v>9.6868700000000002E-3</v>
      </c>
      <c r="AD44">
        <f t="shared" si="16"/>
        <v>9.2414499999999983E-3</v>
      </c>
      <c r="AE44">
        <f t="shared" si="17"/>
        <v>8.2624400000000098E-3</v>
      </c>
      <c r="AF44">
        <f t="shared" si="18"/>
        <v>6.1586199999999897E-3</v>
      </c>
      <c r="AG44">
        <f t="shared" si="19"/>
        <v>1.5929199999999977E-3</v>
      </c>
      <c r="AH44">
        <f t="shared" si="20"/>
        <v>-9.6292500000000059E-3</v>
      </c>
      <c r="AI44">
        <f t="shared" si="22"/>
        <v>-5.5746080000000031E-2</v>
      </c>
    </row>
    <row r="45" spans="11:35">
      <c r="K45" t="str">
        <f>Arkusz1!A37</f>
        <v>Armenia</v>
      </c>
      <c r="M45">
        <f>Arkusz1!S37</f>
        <v>1.8626790000000001E-2</v>
      </c>
      <c r="N45">
        <f>Arkusz1!T37</f>
        <v>2.933318E-2</v>
      </c>
      <c r="O45">
        <f>Arkusz1!U37</f>
        <v>3.8547400000000002E-2</v>
      </c>
      <c r="P45">
        <f>Arkusz1!V37</f>
        <v>4.8323400000000002E-2</v>
      </c>
      <c r="Q45">
        <f>Arkusz1!W37</f>
        <v>5.9328319999999997E-2</v>
      </c>
      <c r="R45">
        <f>Arkusz1!X37</f>
        <v>7.2359859999999998E-2</v>
      </c>
      <c r="S45">
        <f>Arkusz1!Y37</f>
        <v>8.8807629999999999E-2</v>
      </c>
      <c r="T45">
        <f>Arkusz1!Z37</f>
        <v>0.1117725</v>
      </c>
      <c r="U45">
        <f>Arkusz1!AA37</f>
        <v>0.15110494999999999</v>
      </c>
      <c r="V45">
        <f>Arkusz1!AB37</f>
        <v>0.38179597999999998</v>
      </c>
      <c r="Z45">
        <f t="shared" si="21"/>
        <v>-1.2169999999998848E-5</v>
      </c>
      <c r="AA45">
        <f t="shared" si="13"/>
        <v>2.5088000000000193E-4</v>
      </c>
      <c r="AB45">
        <f t="shared" si="14"/>
        <v>2.6850000000000485E-4</v>
      </c>
      <c r="AC45">
        <f t="shared" si="15"/>
        <v>2.2563000000000444E-4</v>
      </c>
      <c r="AD45">
        <f t="shared" si="16"/>
        <v>1.4505999999999547E-4</v>
      </c>
      <c r="AE45">
        <f t="shared" si="17"/>
        <v>3.1939999999994195E-5</v>
      </c>
      <c r="AF45">
        <f t="shared" si="18"/>
        <v>-1.1643999999999544E-4</v>
      </c>
      <c r="AG45">
        <f t="shared" si="19"/>
        <v>-3.1098000000000237E-4</v>
      </c>
      <c r="AH45">
        <f t="shared" si="20"/>
        <v>-5.785900000000177E-4</v>
      </c>
      <c r="AI45">
        <f t="shared" si="22"/>
        <v>9.6180000000001264E-5</v>
      </c>
    </row>
    <row r="46" spans="11:35">
      <c r="K46" t="str">
        <f>Arkusz1!A38</f>
        <v>Armenia</v>
      </c>
      <c r="M46">
        <f>Arkusz1!S38</f>
        <v>1.8612159999999999E-2</v>
      </c>
      <c r="N46">
        <f>Arkusz1!T38</f>
        <v>2.9634509999999999E-2</v>
      </c>
      <c r="O46">
        <f>Arkusz1!U38</f>
        <v>3.8869889999999997E-2</v>
      </c>
      <c r="P46">
        <f>Arkusz1!V38</f>
        <v>4.8594390000000001E-2</v>
      </c>
      <c r="Q46">
        <f>Arkusz1!W38</f>
        <v>5.9502560000000003E-2</v>
      </c>
      <c r="R46">
        <f>Arkusz1!X38</f>
        <v>7.2398219999999999E-2</v>
      </c>
      <c r="S46">
        <f>Arkusz1!Y38</f>
        <v>8.8667780000000002E-2</v>
      </c>
      <c r="T46">
        <f>Arkusz1!Z38</f>
        <v>0.11139897999999999</v>
      </c>
      <c r="U46">
        <f>Arkusz1!AA38</f>
        <v>0.15041001000000001</v>
      </c>
      <c r="V46">
        <f>Arkusz1!AB38</f>
        <v>0.38191151000000001</v>
      </c>
      <c r="Z46">
        <f t="shared" si="21"/>
        <v>-1.4630000000001586E-5</v>
      </c>
      <c r="AA46">
        <f t="shared" si="13"/>
        <v>3.0132999999999896E-4</v>
      </c>
      <c r="AB46">
        <f t="shared" si="14"/>
        <v>3.2248999999999473E-4</v>
      </c>
      <c r="AC46">
        <f t="shared" si="15"/>
        <v>2.7098999999999873E-4</v>
      </c>
      <c r="AD46">
        <f t="shared" si="16"/>
        <v>1.7424000000000606E-4</v>
      </c>
      <c r="AE46">
        <f t="shared" si="17"/>
        <v>3.8360000000001171E-5</v>
      </c>
      <c r="AF46">
        <f t="shared" si="18"/>
        <v>-1.3984999999999692E-4</v>
      </c>
      <c r="AG46">
        <f t="shared" si="19"/>
        <v>-3.7352000000000218E-4</v>
      </c>
      <c r="AH46">
        <f t="shared" si="20"/>
        <v>-6.9493999999997724E-4</v>
      </c>
      <c r="AI46">
        <f t="shared" si="22"/>
        <v>1.1553000000003033E-4</v>
      </c>
    </row>
    <row r="47" spans="11:35">
      <c r="K47" t="str">
        <f>Arkusz1!A39</f>
        <v>Armenia</v>
      </c>
      <c r="M47">
        <f>Arkusz1!S39</f>
        <v>1.930722E-2</v>
      </c>
      <c r="N47">
        <f>Arkusz1!T39</f>
        <v>2.9993470000000001E-2</v>
      </c>
      <c r="O47">
        <f>Arkusz1!U39</f>
        <v>3.90941E-2</v>
      </c>
      <c r="P47">
        <f>Arkusz1!V39</f>
        <v>4.8724610000000002E-2</v>
      </c>
      <c r="Q47">
        <f>Arkusz1!W39</f>
        <v>5.955647E-2</v>
      </c>
      <c r="R47">
        <f>Arkusz1!X39</f>
        <v>7.2383500000000003E-2</v>
      </c>
      <c r="S47">
        <f>Arkusz1!Y39</f>
        <v>8.858452E-2</v>
      </c>
      <c r="T47">
        <f>Arkusz1!Z39</f>
        <v>0.11123669</v>
      </c>
      <c r="U47">
        <f>Arkusz1!AA39</f>
        <v>0.15012923</v>
      </c>
      <c r="V47">
        <f>Arkusz1!AB39</f>
        <v>0.38099017000000002</v>
      </c>
      <c r="Z47">
        <f t="shared" si="21"/>
        <v>6.9506000000000082E-4</v>
      </c>
      <c r="AA47">
        <f t="shared" si="13"/>
        <v>3.5896000000000192E-4</v>
      </c>
      <c r="AB47">
        <f t="shared" si="14"/>
        <v>2.2421000000000246E-4</v>
      </c>
      <c r="AC47">
        <f t="shared" si="15"/>
        <v>1.3022000000000034E-4</v>
      </c>
      <c r="AD47">
        <f t="shared" si="16"/>
        <v>5.3909999999997293E-5</v>
      </c>
      <c r="AE47">
        <f t="shared" si="17"/>
        <v>-1.4719999999995848E-5</v>
      </c>
      <c r="AF47">
        <f t="shared" si="18"/>
        <v>-8.3260000000001666E-5</v>
      </c>
      <c r="AG47">
        <f t="shared" si="19"/>
        <v>-1.6228999999999549E-4</v>
      </c>
      <c r="AH47">
        <f t="shared" si="20"/>
        <v>-2.8078000000000825E-4</v>
      </c>
      <c r="AI47">
        <f t="shared" si="22"/>
        <v>-9.2133999999999272E-4</v>
      </c>
    </row>
    <row r="48" spans="11:35">
      <c r="K48" t="str">
        <f>Arkusz1!A40</f>
        <v>Armenia</v>
      </c>
      <c r="M48">
        <f>Arkusz1!S40</f>
        <v>1.332476E-2</v>
      </c>
      <c r="N48">
        <f>Arkusz1!T40</f>
        <v>2.7164939999999999E-2</v>
      </c>
      <c r="O48">
        <f>Arkusz1!U40</f>
        <v>3.8444199999999998E-2</v>
      </c>
      <c r="P48">
        <f>Arkusz1!V40</f>
        <v>4.971971E-2</v>
      </c>
      <c r="Q48">
        <f>Arkusz1!W40</f>
        <v>6.2000090000000001E-2</v>
      </c>
      <c r="R48">
        <f>Arkusz1!X40</f>
        <v>7.6337459999999996E-2</v>
      </c>
      <c r="S48">
        <f>Arkusz1!Y40</f>
        <v>9.4415819999999998E-2</v>
      </c>
      <c r="T48">
        <f>Arkusz1!Z40</f>
        <v>0.11981524</v>
      </c>
      <c r="U48">
        <f>Arkusz1!AA40</f>
        <v>0.16334427000000001</v>
      </c>
      <c r="V48">
        <f>Arkusz1!AB40</f>
        <v>0.35543353</v>
      </c>
      <c r="Z48">
        <f t="shared" si="21"/>
        <v>-5.9824600000000002E-3</v>
      </c>
      <c r="AA48">
        <f t="shared" si="13"/>
        <v>-2.8285300000000027E-3</v>
      </c>
      <c r="AB48">
        <f t="shared" si="14"/>
        <v>-6.4990000000000187E-4</v>
      </c>
      <c r="AC48">
        <f t="shared" si="15"/>
        <v>9.9509999999999876E-4</v>
      </c>
      <c r="AD48">
        <f t="shared" si="16"/>
        <v>2.4436200000000005E-3</v>
      </c>
      <c r="AE48">
        <f t="shared" si="17"/>
        <v>3.9539599999999925E-3</v>
      </c>
      <c r="AF48">
        <f t="shared" si="18"/>
        <v>5.8312999999999976E-3</v>
      </c>
      <c r="AG48">
        <f t="shared" si="19"/>
        <v>8.5785500000000042E-3</v>
      </c>
      <c r="AH48">
        <f t="shared" si="20"/>
        <v>1.3215040000000011E-2</v>
      </c>
      <c r="AI48">
        <f t="shared" si="22"/>
        <v>-2.5556640000000019E-2</v>
      </c>
    </row>
    <row r="49" spans="11:35">
      <c r="K49" t="str">
        <f>Arkusz1!A41</f>
        <v>Armenia</v>
      </c>
      <c r="M49">
        <f>Arkusz1!S41</f>
        <v>1.8605170000000001E-2</v>
      </c>
      <c r="N49">
        <f>Arkusz1!T41</f>
        <v>2.9200299999999998E-2</v>
      </c>
      <c r="O49">
        <f>Arkusz1!U41</f>
        <v>3.8226980000000001E-2</v>
      </c>
      <c r="P49">
        <f>Arkusz1!V41</f>
        <v>4.7792809999999998E-2</v>
      </c>
      <c r="Q49">
        <f>Arkusz1!W41</f>
        <v>5.8572060000000002E-2</v>
      </c>
      <c r="R49">
        <f>Arkusz1!X41</f>
        <v>7.1366550000000001E-2</v>
      </c>
      <c r="S49">
        <f>Arkusz1!Y41</f>
        <v>8.757392E-2</v>
      </c>
      <c r="T49">
        <f>Arkusz1!Z41</f>
        <v>0.11032245</v>
      </c>
      <c r="U49">
        <f>Arkusz1!AA41</f>
        <v>0.14960045999999999</v>
      </c>
      <c r="V49">
        <f>Arkusz1!AB41</f>
        <v>0.38873931</v>
      </c>
      <c r="Z49">
        <f t="shared" si="21"/>
        <v>5.280410000000001E-3</v>
      </c>
      <c r="AA49">
        <f t="shared" si="13"/>
        <v>2.0353599999999999E-3</v>
      </c>
      <c r="AB49">
        <f t="shared" si="14"/>
        <v>-2.1721999999999714E-4</v>
      </c>
      <c r="AC49">
        <f t="shared" si="15"/>
        <v>-1.9269000000000022E-3</v>
      </c>
      <c r="AD49">
        <f t="shared" si="16"/>
        <v>-3.4280299999999986E-3</v>
      </c>
      <c r="AE49">
        <f t="shared" si="17"/>
        <v>-4.9709099999999951E-3</v>
      </c>
      <c r="AF49">
        <f t="shared" si="18"/>
        <v>-6.841899999999998E-3</v>
      </c>
      <c r="AG49">
        <f t="shared" si="19"/>
        <v>-9.4927900000000009E-3</v>
      </c>
      <c r="AH49">
        <f t="shared" si="20"/>
        <v>-1.3743810000000023E-2</v>
      </c>
      <c r="AI49">
        <f t="shared" si="22"/>
        <v>3.3305780000000007E-2</v>
      </c>
    </row>
    <row r="50" spans="11:35">
      <c r="K50" t="str">
        <f>Arkusz1!A42</f>
        <v>Armenia</v>
      </c>
      <c r="M50">
        <f>Arkusz1!S42</f>
        <v>1.9407460000000001E-2</v>
      </c>
      <c r="N50">
        <f>Arkusz1!T42</f>
        <v>2.9886780000000002E-2</v>
      </c>
      <c r="O50">
        <f>Arkusz1!U42</f>
        <v>3.8830249999999997E-2</v>
      </c>
      <c r="P50">
        <f>Arkusz1!V42</f>
        <v>4.8311939999999998E-2</v>
      </c>
      <c r="Q50">
        <f>Arkusz1!W42</f>
        <v>5.8997929999999997E-2</v>
      </c>
      <c r="R50">
        <f>Arkusz1!X42</f>
        <v>7.1681729999999999E-2</v>
      </c>
      <c r="S50">
        <f>Arkusz1!Y42</f>
        <v>8.7747160000000005E-2</v>
      </c>
      <c r="T50">
        <f>Arkusz1!Z42</f>
        <v>0.11029153999999999</v>
      </c>
      <c r="U50">
        <f>Arkusz1!AA42</f>
        <v>0.149202</v>
      </c>
      <c r="V50">
        <f>Arkusz1!AB42</f>
        <v>0.38564322000000001</v>
      </c>
      <c r="Z50">
        <f t="shared" si="21"/>
        <v>8.0229000000000064E-4</v>
      </c>
      <c r="AA50">
        <f t="shared" si="13"/>
        <v>6.864800000000032E-4</v>
      </c>
      <c r="AB50">
        <f t="shared" si="14"/>
        <v>6.0326999999999603E-4</v>
      </c>
      <c r="AC50">
        <f t="shared" si="15"/>
        <v>5.1912999999999959E-4</v>
      </c>
      <c r="AD50">
        <f t="shared" si="16"/>
        <v>4.2586999999999486E-4</v>
      </c>
      <c r="AE50">
        <f t="shared" si="17"/>
        <v>3.1517999999999824E-4</v>
      </c>
      <c r="AF50">
        <f t="shared" si="18"/>
        <v>1.7324000000000506E-4</v>
      </c>
      <c r="AG50">
        <f t="shared" si="19"/>
        <v>-3.0910000000008986E-5</v>
      </c>
      <c r="AH50">
        <f t="shared" si="20"/>
        <v>-3.9845999999998938E-4</v>
      </c>
      <c r="AI50">
        <f t="shared" si="22"/>
        <v>-3.0960899999999958E-3</v>
      </c>
    </row>
    <row r="51" spans="11:35">
      <c r="K51" t="str">
        <f>Arkusz1!A43</f>
        <v>Armenia</v>
      </c>
      <c r="M51">
        <f>Arkusz1!S43</f>
        <v>1.9910939999999999E-2</v>
      </c>
      <c r="N51">
        <f>Arkusz1!T43</f>
        <v>3.0921000000000001E-2</v>
      </c>
      <c r="O51">
        <f>Arkusz1!U43</f>
        <v>4.0109110000000003E-2</v>
      </c>
      <c r="P51">
        <f>Arkusz1!V43</f>
        <v>4.9764559999999999E-2</v>
      </c>
      <c r="Q51">
        <f>Arkusz1!W43</f>
        <v>6.0576640000000001E-2</v>
      </c>
      <c r="R51">
        <f>Arkusz1!X43</f>
        <v>7.3336360000000003E-2</v>
      </c>
      <c r="S51">
        <f>Arkusz1!Y43</f>
        <v>8.9402739999999994E-2</v>
      </c>
      <c r="T51">
        <f>Arkusz1!Z43</f>
        <v>0.1117958</v>
      </c>
      <c r="U51">
        <f>Arkusz1!AA43</f>
        <v>0.15009702999999999</v>
      </c>
      <c r="V51">
        <f>Arkusz1!AB43</f>
        <v>0.37408583000000001</v>
      </c>
      <c r="Z51">
        <f t="shared" si="21"/>
        <v>5.0347999999999712E-4</v>
      </c>
      <c r="AA51">
        <f t="shared" si="13"/>
        <v>1.0342199999999989E-3</v>
      </c>
      <c r="AB51">
        <f t="shared" si="14"/>
        <v>1.2788600000000067E-3</v>
      </c>
      <c r="AC51">
        <f t="shared" si="15"/>
        <v>1.4526200000000017E-3</v>
      </c>
      <c r="AD51">
        <f t="shared" si="16"/>
        <v>1.578710000000004E-3</v>
      </c>
      <c r="AE51">
        <f t="shared" si="17"/>
        <v>1.6546300000000042E-3</v>
      </c>
      <c r="AF51">
        <f t="shared" si="18"/>
        <v>1.6555799999999898E-3</v>
      </c>
      <c r="AG51">
        <f t="shared" si="19"/>
        <v>1.5042600000000073E-3</v>
      </c>
      <c r="AH51">
        <f t="shared" si="20"/>
        <v>8.9502999999999111E-4</v>
      </c>
      <c r="AI51">
        <f t="shared" si="22"/>
        <v>-1.1557390000000001E-2</v>
      </c>
    </row>
    <row r="52" spans="11:35">
      <c r="K52" t="str">
        <f>Arkusz1!A44</f>
        <v>Armenia</v>
      </c>
      <c r="M52">
        <f>Arkusz1!S44</f>
        <v>1.997061E-2</v>
      </c>
      <c r="N52">
        <f>Arkusz1!T44</f>
        <v>3.1493130000000001E-2</v>
      </c>
      <c r="O52">
        <f>Arkusz1!U44</f>
        <v>4.0954339999999999E-2</v>
      </c>
      <c r="P52">
        <f>Arkusz1!V44</f>
        <v>5.0827410000000003E-2</v>
      </c>
      <c r="Q52">
        <f>Arkusz1!W44</f>
        <v>6.1822729999999999E-2</v>
      </c>
      <c r="R52">
        <f>Arkusz1!X44</f>
        <v>7.4731320000000004E-2</v>
      </c>
      <c r="S52">
        <f>Arkusz1!Y44</f>
        <v>9.089477E-2</v>
      </c>
      <c r="T52">
        <f>Arkusz1!Z44</f>
        <v>0.11327445999999999</v>
      </c>
      <c r="U52">
        <f>Arkusz1!AA44</f>
        <v>0.1512088</v>
      </c>
      <c r="V52">
        <f>Arkusz1!AB44</f>
        <v>0.36482240999999999</v>
      </c>
      <c r="Z52">
        <f t="shared" si="21"/>
        <v>5.967000000000125E-5</v>
      </c>
      <c r="AA52">
        <f t="shared" si="13"/>
        <v>5.7213000000000055E-4</v>
      </c>
      <c r="AB52">
        <f t="shared" si="14"/>
        <v>8.4522999999999543E-4</v>
      </c>
      <c r="AC52">
        <f t="shared" si="15"/>
        <v>1.0628500000000041E-3</v>
      </c>
      <c r="AD52">
        <f t="shared" si="16"/>
        <v>1.2460899999999983E-3</v>
      </c>
      <c r="AE52">
        <f t="shared" si="17"/>
        <v>1.3949600000000006E-3</v>
      </c>
      <c r="AF52">
        <f t="shared" si="18"/>
        <v>1.4920300000000053E-3</v>
      </c>
      <c r="AG52">
        <f t="shared" si="19"/>
        <v>1.4786599999999928E-3</v>
      </c>
      <c r="AH52">
        <f t="shared" si="20"/>
        <v>1.1117700000000119E-3</v>
      </c>
      <c r="AI52">
        <f t="shared" si="22"/>
        <v>-9.2634200000000222E-3</v>
      </c>
    </row>
    <row r="53" spans="11:35">
      <c r="K53" t="str">
        <f>Arkusz1!A45</f>
        <v>Armenia</v>
      </c>
      <c r="M53">
        <f>Arkusz1!S45</f>
        <v>2.1435369999999999E-2</v>
      </c>
      <c r="N53">
        <f>Arkusz1!T45</f>
        <v>3.0679540000000002E-2</v>
      </c>
      <c r="O53">
        <f>Arkusz1!U45</f>
        <v>4.010006E-2</v>
      </c>
      <c r="P53">
        <f>Arkusz1!V45</f>
        <v>5.0084459999999997E-2</v>
      </c>
      <c r="Q53">
        <f>Arkusz1!W45</f>
        <v>6.1144419999999998E-2</v>
      </c>
      <c r="R53">
        <f>Arkusz1!X45</f>
        <v>7.4077340000000005E-2</v>
      </c>
      <c r="S53">
        <f>Arkusz1!Y45</f>
        <v>9.0348899999999996E-2</v>
      </c>
      <c r="T53">
        <f>Arkusz1!Z45</f>
        <v>0.11326219</v>
      </c>
      <c r="U53">
        <f>Arkusz1!AA45</f>
        <v>0.15327573</v>
      </c>
      <c r="V53">
        <f>Arkusz1!AB45</f>
        <v>0.36559198999999998</v>
      </c>
      <c r="Z53">
        <f t="shared" si="21"/>
        <v>1.464759999999999E-3</v>
      </c>
      <c r="AA53">
        <f t="shared" si="13"/>
        <v>-8.1358999999999945E-4</v>
      </c>
      <c r="AB53">
        <f t="shared" si="14"/>
        <v>-8.5427999999999893E-4</v>
      </c>
      <c r="AC53">
        <f t="shared" si="15"/>
        <v>-7.4295000000000611E-4</v>
      </c>
      <c r="AD53">
        <f t="shared" si="16"/>
        <v>-6.7831000000000141E-4</v>
      </c>
      <c r="AE53">
        <f t="shared" si="17"/>
        <v>-6.5397999999999845E-4</v>
      </c>
      <c r="AF53">
        <f t="shared" si="18"/>
        <v>-5.4587000000000385E-4</v>
      </c>
      <c r="AG53">
        <f t="shared" si="19"/>
        <v>-1.2269999999994785E-5</v>
      </c>
      <c r="AH53">
        <f t="shared" si="20"/>
        <v>2.0669299999999946E-3</v>
      </c>
      <c r="AI53">
        <f t="shared" si="22"/>
        <v>7.6957999999999194E-4</v>
      </c>
    </row>
    <row r="54" spans="11:35">
      <c r="K54" t="str">
        <f>Arkusz1!A46</f>
        <v>Armenia</v>
      </c>
      <c r="M54">
        <f>Arkusz1!S46</f>
        <v>2.179381E-2</v>
      </c>
      <c r="N54">
        <f>Arkusz1!T46</f>
        <v>3.112496E-2</v>
      </c>
      <c r="O54">
        <f>Arkusz1!U46</f>
        <v>4.0582710000000001E-2</v>
      </c>
      <c r="P54">
        <f>Arkusz1!V46</f>
        <v>5.056244E-2</v>
      </c>
      <c r="Q54">
        <f>Arkusz1!W46</f>
        <v>6.1576810000000003E-2</v>
      </c>
      <c r="R54">
        <f>Arkusz1!X46</f>
        <v>7.4416650000000001E-2</v>
      </c>
      <c r="S54">
        <f>Arkusz1!Y46</f>
        <v>9.0528330000000004E-2</v>
      </c>
      <c r="T54">
        <f>Arkusz1!Z46</f>
        <v>0.11316429</v>
      </c>
      <c r="U54">
        <f>Arkusz1!AA46</f>
        <v>0.15261273</v>
      </c>
      <c r="V54">
        <f>Arkusz1!AB46</f>
        <v>0.36363726000000002</v>
      </c>
      <c r="Z54">
        <f t="shared" si="21"/>
        <v>3.5844000000000154E-4</v>
      </c>
      <c r="AA54">
        <f t="shared" si="13"/>
        <v>4.4541999999999846E-4</v>
      </c>
      <c r="AB54">
        <f t="shared" si="14"/>
        <v>4.8265000000000113E-4</v>
      </c>
      <c r="AC54">
        <f t="shared" si="15"/>
        <v>4.7798000000000285E-4</v>
      </c>
      <c r="AD54">
        <f t="shared" si="16"/>
        <v>4.3239000000000472E-4</v>
      </c>
      <c r="AE54">
        <f t="shared" si="17"/>
        <v>3.3930999999999545E-4</v>
      </c>
      <c r="AF54">
        <f t="shared" si="18"/>
        <v>1.7943000000000819E-4</v>
      </c>
      <c r="AG54">
        <f t="shared" si="19"/>
        <v>-9.7899999999997989E-5</v>
      </c>
      <c r="AH54">
        <f t="shared" si="20"/>
        <v>-6.6299999999999693E-4</v>
      </c>
      <c r="AI54">
        <f t="shared" si="22"/>
        <v>-1.9547299999999601E-3</v>
      </c>
    </row>
    <row r="55" spans="11:35">
      <c r="K55" t="str">
        <f>Arkusz1!A47</f>
        <v>Armenia</v>
      </c>
      <c r="M55">
        <f>Arkusz1!S47</f>
        <v>2.0753850000000001E-2</v>
      </c>
      <c r="N55">
        <f>Arkusz1!T47</f>
        <v>3.1388840000000001E-2</v>
      </c>
      <c r="O55">
        <f>Arkusz1!U47</f>
        <v>4.0488860000000002E-2</v>
      </c>
      <c r="P55">
        <f>Arkusz1!V47</f>
        <v>5.0117330000000002E-2</v>
      </c>
      <c r="Q55">
        <f>Arkusz1!W47</f>
        <v>6.0931489999999998E-2</v>
      </c>
      <c r="R55">
        <f>Arkusz1!X47</f>
        <v>7.3708079999999995E-2</v>
      </c>
      <c r="S55">
        <f>Arkusz1!Y47</f>
        <v>8.9793490000000004E-2</v>
      </c>
      <c r="T55">
        <f>Arkusz1!Z47</f>
        <v>0.11218366</v>
      </c>
      <c r="U55">
        <f>Arkusz1!AA47</f>
        <v>0.15036881999999999</v>
      </c>
      <c r="V55">
        <f>Arkusz1!AB47</f>
        <v>0.37026561000000002</v>
      </c>
      <c r="Z55">
        <f t="shared" si="21"/>
        <v>-1.0399599999999995E-3</v>
      </c>
      <c r="AA55">
        <f t="shared" si="13"/>
        <v>2.6388000000000106E-4</v>
      </c>
      <c r="AB55">
        <f t="shared" si="14"/>
        <v>-9.3849999999999489E-5</v>
      </c>
      <c r="AC55">
        <f t="shared" si="15"/>
        <v>-4.4510999999999856E-4</v>
      </c>
      <c r="AD55">
        <f t="shared" si="16"/>
        <v>-6.4532000000000478E-4</v>
      </c>
      <c r="AE55">
        <f t="shared" si="17"/>
        <v>-7.0857000000000558E-4</v>
      </c>
      <c r="AF55">
        <f t="shared" si="18"/>
        <v>-7.3484000000000049E-4</v>
      </c>
      <c r="AG55">
        <f t="shared" si="19"/>
        <v>-9.8062999999999623E-4</v>
      </c>
      <c r="AH55">
        <f t="shared" si="20"/>
        <v>-2.2439100000000156E-3</v>
      </c>
      <c r="AI55">
        <f t="shared" si="22"/>
        <v>6.6283500000000051E-3</v>
      </c>
    </row>
    <row r="56" spans="11:35">
      <c r="K56" t="str">
        <f>Arkusz1!A48</f>
        <v>Armenia</v>
      </c>
      <c r="M56">
        <f>Arkusz1!S48</f>
        <v>2.040341E-2</v>
      </c>
      <c r="N56">
        <f>Arkusz1!T48</f>
        <v>3.1227390000000001E-2</v>
      </c>
      <c r="O56">
        <f>Arkusz1!U48</f>
        <v>4.0403260000000003E-2</v>
      </c>
      <c r="P56">
        <f>Arkusz1!V48</f>
        <v>5.0084179999999999E-2</v>
      </c>
      <c r="Q56">
        <f>Arkusz1!W48</f>
        <v>6.0940090000000002E-2</v>
      </c>
      <c r="R56">
        <f>Arkusz1!X48</f>
        <v>7.3752929999999994E-2</v>
      </c>
      <c r="S56">
        <f>Arkusz1!Y48</f>
        <v>8.9872419999999995E-2</v>
      </c>
      <c r="T56">
        <f>Arkusz1!Z48</f>
        <v>0.1122981</v>
      </c>
      <c r="U56">
        <f>Arkusz1!AA48</f>
        <v>0.15052795999999999</v>
      </c>
      <c r="V56">
        <f>Arkusz1!AB48</f>
        <v>0.37049022999999998</v>
      </c>
      <c r="Z56">
        <f t="shared" si="21"/>
        <v>-3.5044000000000047E-4</v>
      </c>
      <c r="AA56">
        <f t="shared" si="13"/>
        <v>-1.6145000000000048E-4</v>
      </c>
      <c r="AB56">
        <f t="shared" si="14"/>
        <v>-8.5599999999998178E-5</v>
      </c>
      <c r="AC56">
        <f t="shared" si="15"/>
        <v>-3.3150000000002622E-5</v>
      </c>
      <c r="AD56">
        <f t="shared" si="16"/>
        <v>8.6000000000044374E-6</v>
      </c>
      <c r="AE56">
        <f t="shared" si="17"/>
        <v>4.4849999999999057E-5</v>
      </c>
      <c r="AF56">
        <f t="shared" si="18"/>
        <v>7.8929999999990952E-5</v>
      </c>
      <c r="AG56">
        <f t="shared" si="19"/>
        <v>1.1443999999999344E-4</v>
      </c>
      <c r="AH56">
        <f t="shared" si="20"/>
        <v>1.5914000000000206E-4</v>
      </c>
      <c r="AI56">
        <f t="shared" si="22"/>
        <v>2.2461999999995319E-4</v>
      </c>
    </row>
    <row r="57" spans="11:35">
      <c r="K57" t="str">
        <f>Arkusz1!A49</f>
        <v>Armenia</v>
      </c>
      <c r="M57">
        <f>Arkusz1!S49</f>
        <v>2.0205710000000002E-2</v>
      </c>
      <c r="N57">
        <f>Arkusz1!T49</f>
        <v>3.122109E-2</v>
      </c>
      <c r="O57">
        <f>Arkusz1!U49</f>
        <v>4.056742E-2</v>
      </c>
      <c r="P57">
        <f>Arkusz1!V49</f>
        <v>5.0417669999999998E-2</v>
      </c>
      <c r="Q57">
        <f>Arkusz1!W49</f>
        <v>6.1444520000000002E-2</v>
      </c>
      <c r="R57">
        <f>Arkusz1!X49</f>
        <v>7.442957E-2</v>
      </c>
      <c r="S57">
        <f>Arkusz1!Y49</f>
        <v>9.0717709999999993E-2</v>
      </c>
      <c r="T57">
        <f>Arkusz1!Z49</f>
        <v>0.113289</v>
      </c>
      <c r="U57">
        <f>Arkusz1!AA49</f>
        <v>0.15154479000000001</v>
      </c>
      <c r="V57">
        <f>Arkusz1!AB49</f>
        <v>0.3661625</v>
      </c>
      <c r="Z57">
        <f t="shared" si="21"/>
        <v>-1.9769999999999857E-4</v>
      </c>
      <c r="AA57">
        <f t="shared" si="13"/>
        <v>-6.3000000000007494E-6</v>
      </c>
      <c r="AB57">
        <f t="shared" si="14"/>
        <v>1.6415999999999653E-4</v>
      </c>
      <c r="AC57">
        <f t="shared" si="15"/>
        <v>3.3348999999999879E-4</v>
      </c>
      <c r="AD57">
        <f t="shared" si="16"/>
        <v>5.0443000000000016E-4</v>
      </c>
      <c r="AE57">
        <f t="shared" si="17"/>
        <v>6.7664000000000613E-4</v>
      </c>
      <c r="AF57">
        <f t="shared" si="18"/>
        <v>8.4528999999999854E-4</v>
      </c>
      <c r="AG57">
        <f t="shared" si="19"/>
        <v>9.9090000000000289E-4</v>
      </c>
      <c r="AH57">
        <f t="shared" si="20"/>
        <v>1.0168300000000241E-3</v>
      </c>
      <c r="AI57">
        <f t="shared" si="22"/>
        <v>-4.3277299999999741E-3</v>
      </c>
    </row>
    <row r="58" spans="11:35">
      <c r="K58" t="str">
        <f>Arkusz1!A50</f>
        <v>Armenia</v>
      </c>
      <c r="M58">
        <f>Arkusz1!S50</f>
        <v>1.9916949999999999E-2</v>
      </c>
      <c r="N58">
        <f>Arkusz1!T50</f>
        <v>3.075288E-2</v>
      </c>
      <c r="O58">
        <f>Arkusz1!U50</f>
        <v>4.0072780000000002E-2</v>
      </c>
      <c r="P58">
        <f>Arkusz1!V50</f>
        <v>4.9936939999999999E-2</v>
      </c>
      <c r="Q58">
        <f>Arkusz1!W50</f>
        <v>6.1005839999999999E-2</v>
      </c>
      <c r="R58">
        <f>Arkusz1!X50</f>
        <v>7.4061420000000003E-2</v>
      </c>
      <c r="S58">
        <f>Arkusz1!Y50</f>
        <v>9.0457800000000005E-2</v>
      </c>
      <c r="T58">
        <f>Arkusz1!Z50</f>
        <v>0.11320158</v>
      </c>
      <c r="U58">
        <f>Arkusz1!AA50</f>
        <v>0.15178520000000001</v>
      </c>
      <c r="V58">
        <f>Arkusz1!AB50</f>
        <v>0.36880859999999999</v>
      </c>
      <c r="Z58">
        <f t="shared" si="21"/>
        <v>-2.8876000000000249E-4</v>
      </c>
      <c r="AA58">
        <f t="shared" si="13"/>
        <v>-4.6821000000000015E-4</v>
      </c>
      <c r="AB58">
        <f t="shared" si="14"/>
        <v>-4.9463999999999758E-4</v>
      </c>
      <c r="AC58">
        <f t="shared" si="15"/>
        <v>-4.8072999999999866E-4</v>
      </c>
      <c r="AD58">
        <f t="shared" si="16"/>
        <v>-4.3868000000000379E-4</v>
      </c>
      <c r="AE58">
        <f t="shared" si="17"/>
        <v>-3.6814999999999765E-4</v>
      </c>
      <c r="AF58">
        <f t="shared" si="18"/>
        <v>-2.5990999999998821E-4</v>
      </c>
      <c r="AG58">
        <f t="shared" si="19"/>
        <v>-8.7420000000004716E-5</v>
      </c>
      <c r="AH58">
        <f t="shared" si="20"/>
        <v>2.4040999999999646E-4</v>
      </c>
      <c r="AI58">
        <f t="shared" si="22"/>
        <v>2.6460999999999846E-3</v>
      </c>
    </row>
    <row r="59" spans="11:35">
      <c r="K59" t="str">
        <f>Arkusz1!A51</f>
        <v>Armenia</v>
      </c>
      <c r="M59">
        <f>Arkusz1!S51</f>
        <v>1.9721599999999999E-2</v>
      </c>
      <c r="N59">
        <f>Arkusz1!T51</f>
        <v>3.081594E-2</v>
      </c>
      <c r="O59">
        <f>Arkusz1!U51</f>
        <v>4.0212070000000003E-2</v>
      </c>
      <c r="P59">
        <f>Arkusz1!V51</f>
        <v>5.0110410000000001E-2</v>
      </c>
      <c r="Q59">
        <f>Arkusz1!W51</f>
        <v>6.1189559999999997E-2</v>
      </c>
      <c r="R59">
        <f>Arkusz1!X51</f>
        <v>7.4236430000000006E-2</v>
      </c>
      <c r="S59">
        <f>Arkusz1!Y51</f>
        <v>9.060435E-2</v>
      </c>
      <c r="T59">
        <f>Arkusz1!Z51</f>
        <v>0.11329217</v>
      </c>
      <c r="U59">
        <f>Arkusz1!AA51</f>
        <v>0.15176312</v>
      </c>
      <c r="V59">
        <f>Arkusz1!AB51</f>
        <v>0.36805434999999997</v>
      </c>
      <c r="Z59">
        <f t="shared" si="21"/>
        <v>-1.9535000000000038E-4</v>
      </c>
      <c r="AA59">
        <f t="shared" si="13"/>
        <v>6.3060000000000199E-5</v>
      </c>
      <c r="AB59">
        <f t="shared" si="14"/>
        <v>1.3929000000000025E-4</v>
      </c>
      <c r="AC59">
        <f t="shared" si="15"/>
        <v>1.7347000000000196E-4</v>
      </c>
      <c r="AD59">
        <f t="shared" si="16"/>
        <v>1.8371999999999833E-4</v>
      </c>
      <c r="AE59">
        <f t="shared" si="17"/>
        <v>1.7501000000000322E-4</v>
      </c>
      <c r="AF59">
        <f t="shared" si="18"/>
        <v>1.465499999999953E-4</v>
      </c>
      <c r="AG59">
        <f t="shared" si="19"/>
        <v>9.0590000000001503E-5</v>
      </c>
      <c r="AH59">
        <f t="shared" si="20"/>
        <v>-2.2080000000007649E-5</v>
      </c>
      <c r="AI59">
        <f t="shared" si="22"/>
        <v>-7.5425000000001186E-4</v>
      </c>
    </row>
    <row r="60" spans="11:35">
      <c r="K60" t="str">
        <f>Arkusz1!A52</f>
        <v>Armenia</v>
      </c>
      <c r="M60">
        <f>Arkusz1!S52</f>
        <v>1.9721599999999999E-2</v>
      </c>
      <c r="N60">
        <f>Arkusz1!T52</f>
        <v>3.081594E-2</v>
      </c>
      <c r="O60">
        <f>Arkusz1!U52</f>
        <v>4.0212070000000003E-2</v>
      </c>
      <c r="P60">
        <f>Arkusz1!V52</f>
        <v>5.0110410000000001E-2</v>
      </c>
      <c r="Q60">
        <f>Arkusz1!W52</f>
        <v>6.1189559999999997E-2</v>
      </c>
      <c r="R60">
        <f>Arkusz1!X52</f>
        <v>7.4236430000000006E-2</v>
      </c>
      <c r="S60">
        <f>Arkusz1!Y52</f>
        <v>9.060435E-2</v>
      </c>
      <c r="T60">
        <f>Arkusz1!Z52</f>
        <v>0.11329217</v>
      </c>
      <c r="U60">
        <f>Arkusz1!AA52</f>
        <v>0.15176312</v>
      </c>
      <c r="V60">
        <f>Arkusz1!AB52</f>
        <v>0.36805434999999997</v>
      </c>
      <c r="Z60">
        <f t="shared" si="21"/>
        <v>0</v>
      </c>
      <c r="AA60">
        <f t="shared" si="13"/>
        <v>0</v>
      </c>
      <c r="AB60">
        <f t="shared" si="14"/>
        <v>0</v>
      </c>
      <c r="AC60">
        <f t="shared" si="15"/>
        <v>0</v>
      </c>
      <c r="AD60">
        <f t="shared" si="16"/>
        <v>0</v>
      </c>
      <c r="AE60">
        <f t="shared" si="17"/>
        <v>0</v>
      </c>
      <c r="AF60">
        <f t="shared" si="18"/>
        <v>0</v>
      </c>
      <c r="AG60">
        <f t="shared" si="19"/>
        <v>0</v>
      </c>
      <c r="AH60">
        <f t="shared" si="20"/>
        <v>0</v>
      </c>
      <c r="AI60">
        <f t="shared" si="22"/>
        <v>0</v>
      </c>
    </row>
    <row r="61" spans="11:35">
      <c r="K61" t="str">
        <f>Arkusz1!A53</f>
        <v>Armenia</v>
      </c>
      <c r="M61">
        <f>Arkusz1!S53</f>
        <v>1.9721599999999999E-2</v>
      </c>
      <c r="N61">
        <f>Arkusz1!T53</f>
        <v>3.081594E-2</v>
      </c>
      <c r="O61">
        <f>Arkusz1!U53</f>
        <v>4.0212070000000003E-2</v>
      </c>
      <c r="P61">
        <f>Arkusz1!V53</f>
        <v>5.0110410000000001E-2</v>
      </c>
      <c r="Q61">
        <f>Arkusz1!W53</f>
        <v>6.1189559999999997E-2</v>
      </c>
      <c r="R61">
        <f>Arkusz1!X53</f>
        <v>7.4236430000000006E-2</v>
      </c>
      <c r="S61">
        <f>Arkusz1!Y53</f>
        <v>9.060435E-2</v>
      </c>
      <c r="T61">
        <f>Arkusz1!Z53</f>
        <v>0.11329217</v>
      </c>
      <c r="U61">
        <f>Arkusz1!AA53</f>
        <v>0.15176312</v>
      </c>
      <c r="V61">
        <f>Arkusz1!AB53</f>
        <v>0.36805434999999997</v>
      </c>
      <c r="Z61">
        <f t="shared" si="21"/>
        <v>0</v>
      </c>
      <c r="AA61">
        <f t="shared" si="13"/>
        <v>0</v>
      </c>
      <c r="AB61">
        <f t="shared" si="14"/>
        <v>0</v>
      </c>
      <c r="AC61">
        <f t="shared" si="15"/>
        <v>0</v>
      </c>
      <c r="AD61">
        <f t="shared" si="16"/>
        <v>0</v>
      </c>
      <c r="AE61">
        <f t="shared" si="17"/>
        <v>0</v>
      </c>
      <c r="AF61">
        <f t="shared" si="18"/>
        <v>0</v>
      </c>
      <c r="AG61">
        <f t="shared" si="19"/>
        <v>0</v>
      </c>
      <c r="AH61">
        <f t="shared" si="20"/>
        <v>0</v>
      </c>
      <c r="AI61">
        <f t="shared" si="22"/>
        <v>0</v>
      </c>
    </row>
    <row r="62" spans="11:35">
      <c r="K62" t="e">
        <f>Arkusz1!#REF!</f>
        <v>#REF!</v>
      </c>
      <c r="M62" t="e">
        <f>Arkusz1!#REF!</f>
        <v>#REF!</v>
      </c>
      <c r="N62" t="e">
        <f>Arkusz1!#REF!</f>
        <v>#REF!</v>
      </c>
      <c r="O62" t="e">
        <f>Arkusz1!#REF!</f>
        <v>#REF!</v>
      </c>
      <c r="P62" t="e">
        <f>Arkusz1!#REF!</f>
        <v>#REF!</v>
      </c>
      <c r="Q62" t="e">
        <f>Arkusz1!#REF!</f>
        <v>#REF!</v>
      </c>
      <c r="R62" t="e">
        <f>Arkusz1!#REF!</f>
        <v>#REF!</v>
      </c>
      <c r="S62" t="e">
        <f>Arkusz1!#REF!</f>
        <v>#REF!</v>
      </c>
      <c r="T62" t="e">
        <f>Arkusz1!#REF!</f>
        <v>#REF!</v>
      </c>
      <c r="U62" t="e">
        <f>Arkusz1!#REF!</f>
        <v>#REF!</v>
      </c>
      <c r="V62" t="e">
        <f>Arkusz1!#REF!</f>
        <v>#REF!</v>
      </c>
      <c r="Z62" t="e">
        <f t="shared" si="21"/>
        <v>#REF!</v>
      </c>
      <c r="AA62" t="e">
        <f t="shared" si="13"/>
        <v>#REF!</v>
      </c>
      <c r="AB62" t="e">
        <f t="shared" si="14"/>
        <v>#REF!</v>
      </c>
      <c r="AC62" t="e">
        <f t="shared" si="15"/>
        <v>#REF!</v>
      </c>
      <c r="AD62" t="e">
        <f t="shared" si="16"/>
        <v>#REF!</v>
      </c>
      <c r="AE62" t="e">
        <f t="shared" si="17"/>
        <v>#REF!</v>
      </c>
      <c r="AF62" t="e">
        <f t="shared" si="18"/>
        <v>#REF!</v>
      </c>
      <c r="AG62" t="e">
        <f t="shared" si="19"/>
        <v>#REF!</v>
      </c>
      <c r="AH62" t="e">
        <f t="shared" si="20"/>
        <v>#REF!</v>
      </c>
      <c r="AI62" t="e">
        <f t="shared" si="22"/>
        <v>#REF!</v>
      </c>
    </row>
    <row r="63" spans="11:35">
      <c r="K63" t="e">
        <f>Arkusz1!#REF!</f>
        <v>#REF!</v>
      </c>
      <c r="M63" t="e">
        <f>Arkusz1!#REF!</f>
        <v>#REF!</v>
      </c>
      <c r="N63" t="e">
        <f>Arkusz1!#REF!</f>
        <v>#REF!</v>
      </c>
      <c r="O63" t="e">
        <f>Arkusz1!#REF!</f>
        <v>#REF!</v>
      </c>
      <c r="P63" t="e">
        <f>Arkusz1!#REF!</f>
        <v>#REF!</v>
      </c>
      <c r="Q63" t="e">
        <f>Arkusz1!#REF!</f>
        <v>#REF!</v>
      </c>
      <c r="R63" t="e">
        <f>Arkusz1!#REF!</f>
        <v>#REF!</v>
      </c>
      <c r="S63" t="e">
        <f>Arkusz1!#REF!</f>
        <v>#REF!</v>
      </c>
      <c r="T63" t="e">
        <f>Arkusz1!#REF!</f>
        <v>#REF!</v>
      </c>
      <c r="U63" t="e">
        <f>Arkusz1!#REF!</f>
        <v>#REF!</v>
      </c>
      <c r="V63" t="e">
        <f>Arkusz1!#REF!</f>
        <v>#REF!</v>
      </c>
      <c r="Z63" t="e">
        <f t="shared" si="21"/>
        <v>#REF!</v>
      </c>
      <c r="AA63" t="e">
        <f t="shared" si="13"/>
        <v>#REF!</v>
      </c>
      <c r="AB63" t="e">
        <f t="shared" si="14"/>
        <v>#REF!</v>
      </c>
      <c r="AC63" t="e">
        <f t="shared" si="15"/>
        <v>#REF!</v>
      </c>
      <c r="AD63" t="e">
        <f t="shared" si="16"/>
        <v>#REF!</v>
      </c>
      <c r="AE63" t="e">
        <f t="shared" si="17"/>
        <v>#REF!</v>
      </c>
      <c r="AF63" t="e">
        <f t="shared" si="18"/>
        <v>#REF!</v>
      </c>
      <c r="AG63" t="e">
        <f t="shared" si="19"/>
        <v>#REF!</v>
      </c>
      <c r="AH63" t="e">
        <f t="shared" si="20"/>
        <v>#REF!</v>
      </c>
      <c r="AI63" t="e">
        <f t="shared" si="22"/>
        <v>#REF!</v>
      </c>
    </row>
    <row r="64" spans="11:35">
      <c r="K64" t="e">
        <f>Arkusz1!#REF!</f>
        <v>#REF!</v>
      </c>
      <c r="M64" t="e">
        <f>Arkusz1!#REF!</f>
        <v>#REF!</v>
      </c>
      <c r="N64" t="e">
        <f>Arkusz1!#REF!</f>
        <v>#REF!</v>
      </c>
      <c r="O64" t="e">
        <f>Arkusz1!#REF!</f>
        <v>#REF!</v>
      </c>
      <c r="P64" t="e">
        <f>Arkusz1!#REF!</f>
        <v>#REF!</v>
      </c>
      <c r="Q64" t="e">
        <f>Arkusz1!#REF!</f>
        <v>#REF!</v>
      </c>
      <c r="R64" t="e">
        <f>Arkusz1!#REF!</f>
        <v>#REF!</v>
      </c>
      <c r="S64" t="e">
        <f>Arkusz1!#REF!</f>
        <v>#REF!</v>
      </c>
      <c r="T64" t="e">
        <f>Arkusz1!#REF!</f>
        <v>#REF!</v>
      </c>
      <c r="U64" t="e">
        <f>Arkusz1!#REF!</f>
        <v>#REF!</v>
      </c>
      <c r="V64" t="e">
        <f>Arkusz1!#REF!</f>
        <v>#REF!</v>
      </c>
      <c r="Z64" t="e">
        <f t="shared" si="21"/>
        <v>#REF!</v>
      </c>
      <c r="AA64" t="e">
        <f t="shared" si="13"/>
        <v>#REF!</v>
      </c>
      <c r="AB64" t="e">
        <f t="shared" si="14"/>
        <v>#REF!</v>
      </c>
      <c r="AC64" t="e">
        <f t="shared" si="15"/>
        <v>#REF!</v>
      </c>
      <c r="AD64" t="e">
        <f t="shared" si="16"/>
        <v>#REF!</v>
      </c>
      <c r="AE64" t="e">
        <f t="shared" si="17"/>
        <v>#REF!</v>
      </c>
      <c r="AF64" t="e">
        <f t="shared" si="18"/>
        <v>#REF!</v>
      </c>
      <c r="AG64" t="e">
        <f t="shared" si="19"/>
        <v>#REF!</v>
      </c>
      <c r="AH64" t="e">
        <f t="shared" si="20"/>
        <v>#REF!</v>
      </c>
      <c r="AI64" t="e">
        <f t="shared" si="22"/>
        <v>#REF!</v>
      </c>
    </row>
    <row r="65" spans="11:35">
      <c r="K65" t="e">
        <f>Arkusz1!#REF!</f>
        <v>#REF!</v>
      </c>
      <c r="M65" t="e">
        <f>Arkusz1!#REF!</f>
        <v>#REF!</v>
      </c>
      <c r="N65" t="e">
        <f>Arkusz1!#REF!</f>
        <v>#REF!</v>
      </c>
      <c r="O65" t="e">
        <f>Arkusz1!#REF!</f>
        <v>#REF!</v>
      </c>
      <c r="P65" t="e">
        <f>Arkusz1!#REF!</f>
        <v>#REF!</v>
      </c>
      <c r="Q65" t="e">
        <f>Arkusz1!#REF!</f>
        <v>#REF!</v>
      </c>
      <c r="R65" t="e">
        <f>Arkusz1!#REF!</f>
        <v>#REF!</v>
      </c>
      <c r="S65" t="e">
        <f>Arkusz1!#REF!</f>
        <v>#REF!</v>
      </c>
      <c r="T65" t="e">
        <f>Arkusz1!#REF!</f>
        <v>#REF!</v>
      </c>
      <c r="U65" t="e">
        <f>Arkusz1!#REF!</f>
        <v>#REF!</v>
      </c>
      <c r="V65" t="e">
        <f>Arkusz1!#REF!</f>
        <v>#REF!</v>
      </c>
      <c r="Z65" t="e">
        <f t="shared" si="21"/>
        <v>#REF!</v>
      </c>
      <c r="AA65" t="e">
        <f t="shared" si="13"/>
        <v>#REF!</v>
      </c>
      <c r="AB65" t="e">
        <f t="shared" si="14"/>
        <v>#REF!</v>
      </c>
      <c r="AC65" t="e">
        <f t="shared" si="15"/>
        <v>#REF!</v>
      </c>
      <c r="AD65" t="e">
        <f t="shared" si="16"/>
        <v>#REF!</v>
      </c>
      <c r="AE65" t="e">
        <f t="shared" si="17"/>
        <v>#REF!</v>
      </c>
      <c r="AF65" t="e">
        <f t="shared" si="18"/>
        <v>#REF!</v>
      </c>
      <c r="AG65" t="e">
        <f t="shared" si="19"/>
        <v>#REF!</v>
      </c>
      <c r="AH65" t="e">
        <f t="shared" si="20"/>
        <v>#REF!</v>
      </c>
      <c r="AI65" t="e">
        <f t="shared" si="22"/>
        <v>#REF!</v>
      </c>
    </row>
    <row r="66" spans="11:35">
      <c r="K66" t="e">
        <f>Arkusz1!#REF!</f>
        <v>#REF!</v>
      </c>
      <c r="M66" t="e">
        <f>Arkusz1!#REF!</f>
        <v>#REF!</v>
      </c>
      <c r="N66" t="e">
        <f>Arkusz1!#REF!</f>
        <v>#REF!</v>
      </c>
      <c r="O66" t="e">
        <f>Arkusz1!#REF!</f>
        <v>#REF!</v>
      </c>
      <c r="P66" t="e">
        <f>Arkusz1!#REF!</f>
        <v>#REF!</v>
      </c>
      <c r="Q66" t="e">
        <f>Arkusz1!#REF!</f>
        <v>#REF!</v>
      </c>
      <c r="R66" t="e">
        <f>Arkusz1!#REF!</f>
        <v>#REF!</v>
      </c>
      <c r="S66" t="e">
        <f>Arkusz1!#REF!</f>
        <v>#REF!</v>
      </c>
      <c r="T66" t="e">
        <f>Arkusz1!#REF!</f>
        <v>#REF!</v>
      </c>
      <c r="U66" t="e">
        <f>Arkusz1!#REF!</f>
        <v>#REF!</v>
      </c>
      <c r="V66" t="e">
        <f>Arkusz1!#REF!</f>
        <v>#REF!</v>
      </c>
      <c r="Z66" t="e">
        <f t="shared" si="21"/>
        <v>#REF!</v>
      </c>
      <c r="AA66" t="e">
        <f t="shared" si="13"/>
        <v>#REF!</v>
      </c>
      <c r="AB66" t="e">
        <f t="shared" si="14"/>
        <v>#REF!</v>
      </c>
      <c r="AC66" t="e">
        <f t="shared" si="15"/>
        <v>#REF!</v>
      </c>
      <c r="AD66" t="e">
        <f t="shared" si="16"/>
        <v>#REF!</v>
      </c>
      <c r="AE66" t="e">
        <f t="shared" si="17"/>
        <v>#REF!</v>
      </c>
      <c r="AF66" t="e">
        <f t="shared" si="18"/>
        <v>#REF!</v>
      </c>
      <c r="AG66" t="e">
        <f t="shared" si="19"/>
        <v>#REF!</v>
      </c>
      <c r="AH66" t="e">
        <f t="shared" si="20"/>
        <v>#REF!</v>
      </c>
      <c r="AI66" t="e">
        <f t="shared" si="22"/>
        <v>#REF!</v>
      </c>
    </row>
    <row r="67" spans="11:35">
      <c r="K67" t="e">
        <f>Arkusz1!#REF!</f>
        <v>#REF!</v>
      </c>
      <c r="M67" t="e">
        <f>Arkusz1!#REF!</f>
        <v>#REF!</v>
      </c>
      <c r="N67" t="e">
        <f>Arkusz1!#REF!</f>
        <v>#REF!</v>
      </c>
      <c r="O67" t="e">
        <f>Arkusz1!#REF!</f>
        <v>#REF!</v>
      </c>
      <c r="P67" t="e">
        <f>Arkusz1!#REF!</f>
        <v>#REF!</v>
      </c>
      <c r="Q67" t="e">
        <f>Arkusz1!#REF!</f>
        <v>#REF!</v>
      </c>
      <c r="R67" t="e">
        <f>Arkusz1!#REF!</f>
        <v>#REF!</v>
      </c>
      <c r="S67" t="e">
        <f>Arkusz1!#REF!</f>
        <v>#REF!</v>
      </c>
      <c r="T67" t="e">
        <f>Arkusz1!#REF!</f>
        <v>#REF!</v>
      </c>
      <c r="U67" t="e">
        <f>Arkusz1!#REF!</f>
        <v>#REF!</v>
      </c>
      <c r="V67" t="e">
        <f>Arkusz1!#REF!</f>
        <v>#REF!</v>
      </c>
      <c r="Y67" s="9"/>
      <c r="Z67" s="9" t="e">
        <f>AVERAGE(Z69:Z132)</f>
        <v>#REF!</v>
      </c>
      <c r="AA67" s="9" t="e">
        <f t="shared" ref="AA67:AI67" si="23">AVERAGE(AA69:AA132)</f>
        <v>#REF!</v>
      </c>
      <c r="AB67" s="9" t="e">
        <f t="shared" si="23"/>
        <v>#REF!</v>
      </c>
      <c r="AC67" s="9" t="e">
        <f t="shared" si="23"/>
        <v>#REF!</v>
      </c>
      <c r="AD67" s="9" t="e">
        <f t="shared" si="23"/>
        <v>#REF!</v>
      </c>
      <c r="AE67" s="9" t="e">
        <f t="shared" si="23"/>
        <v>#REF!</v>
      </c>
      <c r="AF67" s="9" t="e">
        <f t="shared" si="23"/>
        <v>#REF!</v>
      </c>
      <c r="AG67" s="9" t="e">
        <f t="shared" si="23"/>
        <v>#REF!</v>
      </c>
      <c r="AH67" s="9" t="e">
        <f t="shared" si="23"/>
        <v>#REF!</v>
      </c>
      <c r="AI67" s="9" t="e">
        <f t="shared" si="23"/>
        <v>#REF!</v>
      </c>
    </row>
    <row r="69" spans="11:35">
      <c r="K69" t="str">
        <f>Arkusz1!A54</f>
        <v>Azerbaijan</v>
      </c>
      <c r="M69">
        <f>Arkusz1!S54</f>
        <v>3.0344739999999999E-2</v>
      </c>
      <c r="N69">
        <f>Arkusz1!T54</f>
        <v>4.4228770000000001E-2</v>
      </c>
      <c r="O69">
        <f>Arkusz1!U54</f>
        <v>5.5329120000000002E-2</v>
      </c>
      <c r="P69">
        <f>Arkusz1!V54</f>
        <v>6.5669249999999998E-2</v>
      </c>
      <c r="Q69">
        <f>Arkusz1!W54</f>
        <v>7.6159599999999994E-2</v>
      </c>
      <c r="R69">
        <f>Arkusz1!X54</f>
        <v>8.7627759999999999E-2</v>
      </c>
      <c r="S69">
        <f>Arkusz1!Y54</f>
        <v>0.10124002999999999</v>
      </c>
      <c r="T69">
        <f>Arkusz1!Z54</f>
        <v>0.1193337</v>
      </c>
      <c r="U69">
        <f>Arkusz1!AA54</f>
        <v>0.14883308000000001</v>
      </c>
      <c r="V69">
        <f>Arkusz1!AB54</f>
        <v>0.27123394000000001</v>
      </c>
      <c r="Z69">
        <f>M69-M68</f>
        <v>3.0344739999999999E-2</v>
      </c>
      <c r="AA69">
        <f t="shared" ref="AA69:AA99" si="24">N69-N68</f>
        <v>4.4228770000000001E-2</v>
      </c>
      <c r="AB69">
        <f t="shared" ref="AB69:AB99" si="25">O69-O68</f>
        <v>5.5329120000000002E-2</v>
      </c>
      <c r="AC69">
        <f t="shared" ref="AC69:AC99" si="26">P69-P68</f>
        <v>6.5669249999999998E-2</v>
      </c>
      <c r="AD69">
        <f t="shared" ref="AD69:AD99" si="27">Q69-Q68</f>
        <v>7.6159599999999994E-2</v>
      </c>
      <c r="AE69">
        <f t="shared" ref="AE69:AE99" si="28">R69-R68</f>
        <v>8.7627759999999999E-2</v>
      </c>
      <c r="AF69">
        <f t="shared" ref="AF69:AF99" si="29">S69-S68</f>
        <v>0.10124002999999999</v>
      </c>
      <c r="AG69">
        <f t="shared" ref="AG69:AG99" si="30">T69-T68</f>
        <v>0.1193337</v>
      </c>
      <c r="AH69">
        <f t="shared" ref="AH69:AH99" si="31">U69-U68</f>
        <v>0.14883308000000001</v>
      </c>
      <c r="AI69">
        <f>V69-V68</f>
        <v>0.27123394000000001</v>
      </c>
    </row>
    <row r="70" spans="11:35">
      <c r="K70" t="str">
        <f>Arkusz1!A55</f>
        <v>Azerbaijan</v>
      </c>
      <c r="M70">
        <f>Arkusz1!S55</f>
        <v>2.7039279999999999E-2</v>
      </c>
      <c r="N70">
        <f>Arkusz1!T55</f>
        <v>4.0421440000000003E-2</v>
      </c>
      <c r="O70">
        <f>Arkusz1!U55</f>
        <v>5.1204230000000003E-2</v>
      </c>
      <c r="P70">
        <f>Arkusz1!V55</f>
        <v>6.1528909999999999E-2</v>
      </c>
      <c r="Q70">
        <f>Arkusz1!W55</f>
        <v>7.2260119999999997E-2</v>
      </c>
      <c r="R70">
        <f>Arkusz1!X55</f>
        <v>8.4222699999999998E-2</v>
      </c>
      <c r="S70">
        <f>Arkusz1!Y55</f>
        <v>9.8638379999999998E-2</v>
      </c>
      <c r="T70">
        <f>Arkusz1!Z55</f>
        <v>0.11802596999999999</v>
      </c>
      <c r="U70">
        <f>Arkusz1!AA55</f>
        <v>0.14999077</v>
      </c>
      <c r="V70">
        <f>Arkusz1!AB55</f>
        <v>0.29666820999999999</v>
      </c>
      <c r="Z70">
        <f t="shared" ref="Y70:Z99" si="32">M70-M69</f>
        <v>-3.3054599999999996E-3</v>
      </c>
      <c r="AA70">
        <f t="shared" si="24"/>
        <v>-3.8073299999999977E-3</v>
      </c>
      <c r="AB70">
        <f t="shared" si="25"/>
        <v>-4.1248899999999991E-3</v>
      </c>
      <c r="AC70">
        <f t="shared" si="26"/>
        <v>-4.1403399999999993E-3</v>
      </c>
      <c r="AD70">
        <f t="shared" si="27"/>
        <v>-3.8994799999999968E-3</v>
      </c>
      <c r="AE70">
        <f t="shared" si="28"/>
        <v>-3.4050600000000014E-3</v>
      </c>
      <c r="AF70">
        <f t="shared" si="29"/>
        <v>-2.601649999999997E-3</v>
      </c>
      <c r="AG70">
        <f t="shared" si="30"/>
        <v>-1.3077300000000069E-3</v>
      </c>
      <c r="AH70">
        <f t="shared" si="31"/>
        <v>1.157689999999989E-3</v>
      </c>
      <c r="AI70">
        <f t="shared" ref="AI70:AI99" si="33">V70-V69</f>
        <v>2.5434269999999981E-2</v>
      </c>
    </row>
    <row r="71" spans="11:35">
      <c r="K71" t="str">
        <f>Arkusz1!A56</f>
        <v>Azerbaijan</v>
      </c>
      <c r="M71">
        <f>Arkusz1!S56</f>
        <v>2.3733819999999999E-2</v>
      </c>
      <c r="N71">
        <f>Arkusz1!T56</f>
        <v>3.6614109999999998E-2</v>
      </c>
      <c r="O71">
        <f>Arkusz1!U56</f>
        <v>4.7079339999999997E-2</v>
      </c>
      <c r="P71">
        <f>Arkusz1!V56</f>
        <v>5.7388559999999998E-2</v>
      </c>
      <c r="Q71">
        <f>Arkusz1!W56</f>
        <v>6.8360630000000006E-2</v>
      </c>
      <c r="R71">
        <f>Arkusz1!X56</f>
        <v>8.0817639999999996E-2</v>
      </c>
      <c r="S71">
        <f>Arkusz1!Y56</f>
        <v>9.6036730000000001E-2</v>
      </c>
      <c r="T71">
        <f>Arkusz1!Z56</f>
        <v>0.11671823000000001</v>
      </c>
      <c r="U71">
        <f>Arkusz1!AA56</f>
        <v>0.15114846000000001</v>
      </c>
      <c r="V71">
        <f>Arkusz1!AB56</f>
        <v>0.32210249000000002</v>
      </c>
      <c r="Z71">
        <f t="shared" si="32"/>
        <v>-3.3054599999999996E-3</v>
      </c>
      <c r="AA71">
        <f t="shared" si="24"/>
        <v>-3.8073300000000046E-3</v>
      </c>
      <c r="AB71">
        <f t="shared" si="25"/>
        <v>-4.1248900000000061E-3</v>
      </c>
      <c r="AC71">
        <f t="shared" si="26"/>
        <v>-4.140350000000001E-3</v>
      </c>
      <c r="AD71">
        <f t="shared" si="27"/>
        <v>-3.8994899999999916E-3</v>
      </c>
      <c r="AE71">
        <f t="shared" si="28"/>
        <v>-3.4050600000000014E-3</v>
      </c>
      <c r="AF71">
        <f t="shared" si="29"/>
        <v>-2.601649999999997E-3</v>
      </c>
      <c r="AG71">
        <f t="shared" si="30"/>
        <v>-1.3077399999999878E-3</v>
      </c>
      <c r="AH71">
        <f t="shared" si="31"/>
        <v>1.1576900000000168E-3</v>
      </c>
      <c r="AI71">
        <f t="shared" si="33"/>
        <v>2.5434280000000031E-2</v>
      </c>
    </row>
    <row r="72" spans="11:35">
      <c r="K72" t="str">
        <f>Arkusz1!A57</f>
        <v>Azerbaijan</v>
      </c>
      <c r="M72">
        <f>Arkusz1!S57</f>
        <v>2.042836E-2</v>
      </c>
      <c r="N72">
        <f>Arkusz1!T57</f>
        <v>3.2806780000000001E-2</v>
      </c>
      <c r="O72">
        <f>Arkusz1!U57</f>
        <v>4.295446E-2</v>
      </c>
      <c r="P72">
        <f>Arkusz1!V57</f>
        <v>5.3248209999999997E-2</v>
      </c>
      <c r="Q72">
        <f>Arkusz1!W57</f>
        <v>6.4461149999999995E-2</v>
      </c>
      <c r="R72">
        <f>Arkusz1!X57</f>
        <v>7.7412579999999995E-2</v>
      </c>
      <c r="S72">
        <f>Arkusz1!Y57</f>
        <v>9.3435069999999995E-2</v>
      </c>
      <c r="T72">
        <f>Arkusz1!Z57</f>
        <v>0.11541049</v>
      </c>
      <c r="U72">
        <f>Arkusz1!AA57</f>
        <v>0.15230615</v>
      </c>
      <c r="V72">
        <f>Arkusz1!AB57</f>
        <v>0.34753676</v>
      </c>
      <c r="Z72">
        <f t="shared" si="32"/>
        <v>-3.3054599999999996E-3</v>
      </c>
      <c r="AA72">
        <f t="shared" si="24"/>
        <v>-3.8073299999999977E-3</v>
      </c>
      <c r="AB72">
        <f t="shared" si="25"/>
        <v>-4.1248799999999974E-3</v>
      </c>
      <c r="AC72">
        <f t="shared" si="26"/>
        <v>-4.140350000000001E-3</v>
      </c>
      <c r="AD72">
        <f t="shared" si="27"/>
        <v>-3.8994800000000107E-3</v>
      </c>
      <c r="AE72">
        <f t="shared" si="28"/>
        <v>-3.4050600000000014E-3</v>
      </c>
      <c r="AF72">
        <f t="shared" si="29"/>
        <v>-2.6016600000000056E-3</v>
      </c>
      <c r="AG72">
        <f t="shared" si="30"/>
        <v>-1.3077400000000017E-3</v>
      </c>
      <c r="AH72">
        <f t="shared" si="31"/>
        <v>1.157689999999989E-3</v>
      </c>
      <c r="AI72">
        <f t="shared" si="33"/>
        <v>2.5434269999999981E-2</v>
      </c>
    </row>
    <row r="73" spans="11:35">
      <c r="K73" t="str">
        <f>Arkusz1!A58</f>
        <v>Azerbaijan</v>
      </c>
      <c r="M73">
        <f>Arkusz1!S58</f>
        <v>1.7122890000000002E-2</v>
      </c>
      <c r="N73">
        <f>Arkusz1!T58</f>
        <v>2.8999440000000001E-2</v>
      </c>
      <c r="O73">
        <f>Arkusz1!U58</f>
        <v>3.8829570000000001E-2</v>
      </c>
      <c r="P73">
        <f>Arkusz1!V58</f>
        <v>4.9107860000000003E-2</v>
      </c>
      <c r="Q73">
        <f>Arkusz1!W58</f>
        <v>6.0561669999999998E-2</v>
      </c>
      <c r="R73">
        <f>Arkusz1!X58</f>
        <v>7.4007519999999993E-2</v>
      </c>
      <c r="S73">
        <f>Arkusz1!Y58</f>
        <v>9.0833419999999998E-2</v>
      </c>
      <c r="T73">
        <f>Arkusz1!Z58</f>
        <v>0.11410276</v>
      </c>
      <c r="U73">
        <f>Arkusz1!AA58</f>
        <v>0.15346383999999999</v>
      </c>
      <c r="V73">
        <f>Arkusz1!AB58</f>
        <v>0.37297103999999998</v>
      </c>
      <c r="Z73">
        <f t="shared" si="32"/>
        <v>-3.3054699999999979E-3</v>
      </c>
      <c r="AA73">
        <f t="shared" si="24"/>
        <v>-3.8073399999999993E-3</v>
      </c>
      <c r="AB73">
        <f t="shared" si="25"/>
        <v>-4.1248899999999991E-3</v>
      </c>
      <c r="AC73">
        <f t="shared" si="26"/>
        <v>-4.140349999999994E-3</v>
      </c>
      <c r="AD73">
        <f t="shared" si="27"/>
        <v>-3.8994799999999968E-3</v>
      </c>
      <c r="AE73">
        <f t="shared" si="28"/>
        <v>-3.4050600000000014E-3</v>
      </c>
      <c r="AF73">
        <f t="shared" si="29"/>
        <v>-2.601649999999997E-3</v>
      </c>
      <c r="AG73">
        <f t="shared" si="30"/>
        <v>-1.3077300000000069E-3</v>
      </c>
      <c r="AH73">
        <f t="shared" si="31"/>
        <v>1.157689999999989E-3</v>
      </c>
      <c r="AI73">
        <f t="shared" si="33"/>
        <v>2.5434279999999976E-2</v>
      </c>
    </row>
    <row r="74" spans="11:35">
      <c r="K74" t="str">
        <f>Arkusz1!A59</f>
        <v>Azerbaijan</v>
      </c>
      <c r="M74">
        <f>Arkusz1!S59</f>
        <v>1.98417E-2</v>
      </c>
      <c r="N74">
        <f>Arkusz1!T59</f>
        <v>3.1595320000000003E-2</v>
      </c>
      <c r="O74">
        <f>Arkusz1!U59</f>
        <v>4.1506000000000001E-2</v>
      </c>
      <c r="P74">
        <f>Arkusz1!V59</f>
        <v>5.1772239999999997E-2</v>
      </c>
      <c r="Q74">
        <f>Arkusz1!W59</f>
        <v>6.309998E-2</v>
      </c>
      <c r="R74">
        <f>Arkusz1!X59</f>
        <v>7.6293520000000004E-2</v>
      </c>
      <c r="S74">
        <f>Arkusz1!Y59</f>
        <v>9.2711329999999995E-2</v>
      </c>
      <c r="T74">
        <f>Arkusz1!Z59</f>
        <v>0.11533131000000001</v>
      </c>
      <c r="U74">
        <f>Arkusz1!AA59</f>
        <v>0.15345806000000001</v>
      </c>
      <c r="V74">
        <f>Arkusz1!AB59</f>
        <v>0.35439053999999998</v>
      </c>
      <c r="Z74">
        <f t="shared" si="32"/>
        <v>2.7188099999999986E-3</v>
      </c>
      <c r="AA74">
        <f t="shared" si="24"/>
        <v>2.5958800000000018E-3</v>
      </c>
      <c r="AB74">
        <f t="shared" si="25"/>
        <v>2.6764300000000005E-3</v>
      </c>
      <c r="AC74">
        <f t="shared" si="26"/>
        <v>2.664379999999994E-3</v>
      </c>
      <c r="AD74">
        <f t="shared" si="27"/>
        <v>2.538310000000002E-3</v>
      </c>
      <c r="AE74">
        <f t="shared" si="28"/>
        <v>2.2860000000000102E-3</v>
      </c>
      <c r="AF74">
        <f t="shared" si="29"/>
        <v>1.8779099999999965E-3</v>
      </c>
      <c r="AG74">
        <f t="shared" si="30"/>
        <v>1.2285500000000088E-3</v>
      </c>
      <c r="AH74">
        <f t="shared" si="31"/>
        <v>-5.7799999999830209E-6</v>
      </c>
      <c r="AI74">
        <f t="shared" si="33"/>
        <v>-1.85805E-2</v>
      </c>
    </row>
    <row r="75" spans="11:35">
      <c r="K75" t="str">
        <f>Arkusz1!A60</f>
        <v>Azerbaijan</v>
      </c>
      <c r="M75">
        <f>Arkusz1!S60</f>
        <v>2.2610140000000001E-2</v>
      </c>
      <c r="N75">
        <f>Arkusz1!T60</f>
        <v>3.4238579999999998E-2</v>
      </c>
      <c r="O75">
        <f>Arkusz1!U60</f>
        <v>4.4231279999999998E-2</v>
      </c>
      <c r="P75">
        <f>Arkusz1!V60</f>
        <v>5.4485260000000001E-2</v>
      </c>
      <c r="Q75">
        <f>Arkusz1!W60</f>
        <v>6.5684629999999994E-2</v>
      </c>
      <c r="R75">
        <f>Arkusz1!X60</f>
        <v>7.8621239999999995E-2</v>
      </c>
      <c r="S75">
        <f>Arkusz1!Y60</f>
        <v>9.4623520000000003E-2</v>
      </c>
      <c r="T75">
        <f>Arkusz1!Z60</f>
        <v>0.11658229000000001</v>
      </c>
      <c r="U75">
        <f>Arkusz1!AA60</f>
        <v>0.15345217999999999</v>
      </c>
      <c r="V75">
        <f>Arkusz1!AB60</f>
        <v>0.33547090000000002</v>
      </c>
      <c r="Z75">
        <f t="shared" si="32"/>
        <v>2.7684400000000005E-3</v>
      </c>
      <c r="AA75">
        <f t="shared" si="24"/>
        <v>2.6432599999999945E-3</v>
      </c>
      <c r="AB75">
        <f t="shared" si="25"/>
        <v>2.7252799999999966E-3</v>
      </c>
      <c r="AC75">
        <f t="shared" si="26"/>
        <v>2.7130200000000035E-3</v>
      </c>
      <c r="AD75">
        <f t="shared" si="27"/>
        <v>2.5846499999999939E-3</v>
      </c>
      <c r="AE75">
        <f t="shared" si="28"/>
        <v>2.3277199999999915E-3</v>
      </c>
      <c r="AF75">
        <f t="shared" si="29"/>
        <v>1.912190000000008E-3</v>
      </c>
      <c r="AG75">
        <f t="shared" si="30"/>
        <v>1.2509799999999988E-3</v>
      </c>
      <c r="AH75">
        <f t="shared" si="31"/>
        <v>-5.8800000000136521E-6</v>
      </c>
      <c r="AI75">
        <f t="shared" si="33"/>
        <v>-1.891963999999996E-2</v>
      </c>
    </row>
    <row r="76" spans="11:35">
      <c r="K76" t="str">
        <f>Arkusz1!A61</f>
        <v>Azerbaijan</v>
      </c>
      <c r="M76">
        <f>Arkusz1!S61</f>
        <v>2.5429569999999999E-2</v>
      </c>
      <c r="N76">
        <f>Arkusz1!T61</f>
        <v>3.6930530000000003E-2</v>
      </c>
      <c r="O76">
        <f>Arkusz1!U61</f>
        <v>4.7006770000000003E-2</v>
      </c>
      <c r="P76">
        <f>Arkusz1!V61</f>
        <v>5.7248250000000001E-2</v>
      </c>
      <c r="Q76">
        <f>Arkusz1!W61</f>
        <v>6.8316879999999996E-2</v>
      </c>
      <c r="R76">
        <f>Arkusz1!X61</f>
        <v>8.0991839999999996E-2</v>
      </c>
      <c r="S76">
        <f>Arkusz1!Y61</f>
        <v>9.6570929999999999E-2</v>
      </c>
      <c r="T76">
        <f>Arkusz1!Z61</f>
        <v>0.11785631000000001</v>
      </c>
      <c r="U76">
        <f>Arkusz1!AA61</f>
        <v>0.15344619000000001</v>
      </c>
      <c r="V76">
        <f>Arkusz1!AB61</f>
        <v>0.31620273999999998</v>
      </c>
      <c r="Z76">
        <f t="shared" si="32"/>
        <v>2.8194299999999978E-3</v>
      </c>
      <c r="AA76">
        <f t="shared" si="24"/>
        <v>2.6919500000000054E-3</v>
      </c>
      <c r="AB76">
        <f t="shared" si="25"/>
        <v>2.7754900000000055E-3</v>
      </c>
      <c r="AC76">
        <f t="shared" si="26"/>
        <v>2.7629899999999999E-3</v>
      </c>
      <c r="AD76">
        <f t="shared" si="27"/>
        <v>2.6322500000000026E-3</v>
      </c>
      <c r="AE76">
        <f t="shared" si="28"/>
        <v>2.3706000000000005E-3</v>
      </c>
      <c r="AF76">
        <f t="shared" si="29"/>
        <v>1.9474099999999966E-3</v>
      </c>
      <c r="AG76">
        <f t="shared" si="30"/>
        <v>1.2740200000000007E-3</v>
      </c>
      <c r="AH76">
        <f t="shared" si="31"/>
        <v>-5.9899999999835085E-6</v>
      </c>
      <c r="AI76">
        <f t="shared" si="33"/>
        <v>-1.9268160000000034E-2</v>
      </c>
    </row>
    <row r="77" spans="11:35">
      <c r="K77" t="str">
        <f>Arkusz1!A62</f>
        <v>Azerbaijan</v>
      </c>
      <c r="M77">
        <f>Arkusz1!S62</f>
        <v>2.8301420000000001E-2</v>
      </c>
      <c r="N77">
        <f>Arkusz1!T62</f>
        <v>3.9672529999999998E-2</v>
      </c>
      <c r="O77">
        <f>Arkusz1!U62</f>
        <v>4.9833849999999999E-2</v>
      </c>
      <c r="P77">
        <f>Arkusz1!V62</f>
        <v>6.0062610000000002E-2</v>
      </c>
      <c r="Q77">
        <f>Arkusz1!W62</f>
        <v>7.0998080000000005E-2</v>
      </c>
      <c r="R77">
        <f>Arkusz1!X62</f>
        <v>8.3406519999999998E-2</v>
      </c>
      <c r="S77">
        <f>Arkusz1!Y62</f>
        <v>9.8554550000000005E-2</v>
      </c>
      <c r="T77">
        <f>Arkusz1!Z62</f>
        <v>0.11915402</v>
      </c>
      <c r="U77">
        <f>Arkusz1!AA62</f>
        <v>0.15344009</v>
      </c>
      <c r="V77">
        <f>Arkusz1!AB62</f>
        <v>0.29657634999999999</v>
      </c>
      <c r="Z77">
        <f t="shared" si="32"/>
        <v>2.8718500000000022E-3</v>
      </c>
      <c r="AA77">
        <f t="shared" si="24"/>
        <v>2.7419999999999944E-3</v>
      </c>
      <c r="AB77">
        <f t="shared" si="25"/>
        <v>2.8270799999999957E-3</v>
      </c>
      <c r="AC77">
        <f t="shared" si="26"/>
        <v>2.8143600000000019E-3</v>
      </c>
      <c r="AD77">
        <f t="shared" si="27"/>
        <v>2.6812000000000086E-3</v>
      </c>
      <c r="AE77">
        <f t="shared" si="28"/>
        <v>2.4146800000000024E-3</v>
      </c>
      <c r="AF77">
        <f t="shared" si="29"/>
        <v>1.9836200000000054E-3</v>
      </c>
      <c r="AG77">
        <f t="shared" si="30"/>
        <v>1.2977099999999936E-3</v>
      </c>
      <c r="AH77">
        <f t="shared" si="31"/>
        <v>-6.1000000000088761E-6</v>
      </c>
      <c r="AI77">
        <f t="shared" si="33"/>
        <v>-1.9626389999999994E-2</v>
      </c>
    </row>
    <row r="78" spans="11:35">
      <c r="K78" t="str">
        <f>Arkusz1!A63</f>
        <v>Azerbaijan</v>
      </c>
      <c r="M78">
        <f>Arkusz1!S63</f>
        <v>3.1227169999999999E-2</v>
      </c>
      <c r="N78">
        <f>Arkusz1!T63</f>
        <v>4.246598E-2</v>
      </c>
      <c r="O78">
        <f>Arkusz1!U63</f>
        <v>5.2713990000000002E-2</v>
      </c>
      <c r="P78">
        <f>Arkusz1!V63</f>
        <v>6.2929789999999999E-2</v>
      </c>
      <c r="Q78">
        <f>Arkusz1!W63</f>
        <v>7.3729589999999998E-2</v>
      </c>
      <c r="R78">
        <f>Arkusz1!X63</f>
        <v>8.5866509999999993E-2</v>
      </c>
      <c r="S78">
        <f>Arkusz1!Y63</f>
        <v>0.10057539</v>
      </c>
      <c r="T78">
        <f>Arkusz1!Z63</f>
        <v>0.12047608</v>
      </c>
      <c r="U78">
        <f>Arkusz1!AA63</f>
        <v>0.15343387999999999</v>
      </c>
      <c r="V78">
        <f>Arkusz1!AB63</f>
        <v>0.27658163000000002</v>
      </c>
      <c r="Z78">
        <f t="shared" si="32"/>
        <v>2.9257499999999978E-3</v>
      </c>
      <c r="AA78">
        <f t="shared" si="24"/>
        <v>2.7934500000000029E-3</v>
      </c>
      <c r="AB78">
        <f t="shared" si="25"/>
        <v>2.8801400000000033E-3</v>
      </c>
      <c r="AC78">
        <f t="shared" si="26"/>
        <v>2.867179999999997E-3</v>
      </c>
      <c r="AD78">
        <f t="shared" si="27"/>
        <v>2.7315099999999926E-3</v>
      </c>
      <c r="AE78">
        <f t="shared" si="28"/>
        <v>2.4599899999999952E-3</v>
      </c>
      <c r="AF78">
        <f t="shared" si="29"/>
        <v>2.020839999999996E-3</v>
      </c>
      <c r="AG78">
        <f t="shared" si="30"/>
        <v>1.3220599999999999E-3</v>
      </c>
      <c r="AH78">
        <f t="shared" si="31"/>
        <v>-6.2100000000064881E-6</v>
      </c>
      <c r="AI78">
        <f t="shared" si="33"/>
        <v>-1.9994719999999966E-2</v>
      </c>
    </row>
    <row r="79" spans="11:35">
      <c r="K79" t="str">
        <f>Arkusz1!A64</f>
        <v>Azerbaijan</v>
      </c>
      <c r="M79">
        <f>Arkusz1!S64</f>
        <v>3.4208339999999997E-2</v>
      </c>
      <c r="N79">
        <f>Arkusz1!T64</f>
        <v>4.5312360000000003E-2</v>
      </c>
      <c r="O79">
        <f>Arkusz1!U64</f>
        <v>5.5648700000000002E-2</v>
      </c>
      <c r="P79">
        <f>Arkusz1!V64</f>
        <v>6.5851279999999998E-2</v>
      </c>
      <c r="Q79">
        <f>Arkusz1!W64</f>
        <v>7.6512849999999993E-2</v>
      </c>
      <c r="R79">
        <f>Arkusz1!X64</f>
        <v>8.8373099999999996E-2</v>
      </c>
      <c r="S79">
        <f>Arkusz1!Y64</f>
        <v>0.10263452000000001</v>
      </c>
      <c r="T79">
        <f>Arkusz1!Z64</f>
        <v>0.12182319</v>
      </c>
      <c r="U79">
        <f>Arkusz1!AA64</f>
        <v>0.15342755</v>
      </c>
      <c r="V79">
        <f>Arkusz1!AB64</f>
        <v>0.25620812999999998</v>
      </c>
      <c r="Z79">
        <f t="shared" si="32"/>
        <v>2.9811699999999983E-3</v>
      </c>
      <c r="AA79">
        <f t="shared" si="24"/>
        <v>2.8463800000000025E-3</v>
      </c>
      <c r="AB79">
        <f t="shared" si="25"/>
        <v>2.9347100000000001E-3</v>
      </c>
      <c r="AC79">
        <f t="shared" si="26"/>
        <v>2.9214899999999988E-3</v>
      </c>
      <c r="AD79">
        <f t="shared" si="27"/>
        <v>2.7832599999999957E-3</v>
      </c>
      <c r="AE79">
        <f t="shared" si="28"/>
        <v>2.506590000000003E-3</v>
      </c>
      <c r="AF79">
        <f t="shared" si="29"/>
        <v>2.0591300000000062E-3</v>
      </c>
      <c r="AG79">
        <f t="shared" si="30"/>
        <v>1.3471099999999986E-3</v>
      </c>
      <c r="AH79">
        <f t="shared" si="31"/>
        <v>-6.3299999999988366E-6</v>
      </c>
      <c r="AI79">
        <f t="shared" si="33"/>
        <v>-2.0373500000000044E-2</v>
      </c>
    </row>
    <row r="80" spans="11:35">
      <c r="K80" t="str">
        <f>Arkusz1!A65</f>
        <v>Azerbaijan</v>
      </c>
      <c r="M80">
        <f>Arkusz1!S65</f>
        <v>2.707969E-2</v>
      </c>
      <c r="N80">
        <f>Arkusz1!T65</f>
        <v>3.7796860000000002E-2</v>
      </c>
      <c r="O80">
        <f>Arkusz1!U65</f>
        <v>4.6401890000000001E-2</v>
      </c>
      <c r="P80">
        <f>Arkusz1!V65</f>
        <v>5.5325649999999997E-2</v>
      </c>
      <c r="Q80">
        <f>Arkusz1!W65</f>
        <v>6.5237050000000005E-2</v>
      </c>
      <c r="R80">
        <f>Arkusz1!X65</f>
        <v>7.6862269999999996E-2</v>
      </c>
      <c r="S80">
        <f>Arkusz1!Y65</f>
        <v>9.1423039999999997E-2</v>
      </c>
      <c r="T80">
        <f>Arkusz1!Z65</f>
        <v>0.11161322999999999</v>
      </c>
      <c r="U80">
        <f>Arkusz1!AA65</f>
        <v>0.14594157999999999</v>
      </c>
      <c r="V80">
        <f>Arkusz1!AB65</f>
        <v>0.34231876</v>
      </c>
      <c r="Z80">
        <f t="shared" si="32"/>
        <v>-7.1286499999999968E-3</v>
      </c>
      <c r="AA80">
        <f t="shared" si="24"/>
        <v>-7.5155000000000013E-3</v>
      </c>
      <c r="AB80">
        <f t="shared" si="25"/>
        <v>-9.2468100000000011E-3</v>
      </c>
      <c r="AC80">
        <f t="shared" si="26"/>
        <v>-1.0525630000000001E-2</v>
      </c>
      <c r="AD80">
        <f t="shared" si="27"/>
        <v>-1.1275799999999989E-2</v>
      </c>
      <c r="AE80">
        <f t="shared" si="28"/>
        <v>-1.151083E-2</v>
      </c>
      <c r="AF80">
        <f t="shared" si="29"/>
        <v>-1.121148000000001E-2</v>
      </c>
      <c r="AG80">
        <f t="shared" si="30"/>
        <v>-1.0209960000000004E-2</v>
      </c>
      <c r="AH80">
        <f t="shared" si="31"/>
        <v>-7.4859700000000085E-3</v>
      </c>
      <c r="AI80">
        <f t="shared" si="33"/>
        <v>8.6110630000000021E-2</v>
      </c>
    </row>
    <row r="81" spans="11:35">
      <c r="K81" t="str">
        <f>Arkusz1!A66</f>
        <v>Azerbaijan</v>
      </c>
      <c r="M81">
        <f>Arkusz1!S66</f>
        <v>2.5902680000000001E-2</v>
      </c>
      <c r="N81">
        <f>Arkusz1!T66</f>
        <v>3.6835229999999997E-2</v>
      </c>
      <c r="O81">
        <f>Arkusz1!U66</f>
        <v>4.5666369999999998E-2</v>
      </c>
      <c r="P81">
        <f>Arkusz1!V66</f>
        <v>5.4832970000000002E-2</v>
      </c>
      <c r="Q81">
        <f>Arkusz1!W66</f>
        <v>6.5010360000000003E-2</v>
      </c>
      <c r="R81">
        <f>Arkusz1!X66</f>
        <v>7.69339E-2</v>
      </c>
      <c r="S81">
        <f>Arkusz1!Y66</f>
        <v>9.1840550000000007E-2</v>
      </c>
      <c r="T81">
        <f>Arkusz1!Z66</f>
        <v>0.11245338000000001</v>
      </c>
      <c r="U81">
        <f>Arkusz1!AA66</f>
        <v>0.14735040999999999</v>
      </c>
      <c r="V81">
        <f>Arkusz1!AB66</f>
        <v>0.34317417</v>
      </c>
      <c r="Z81">
        <f t="shared" si="32"/>
        <v>-1.1770099999999992E-3</v>
      </c>
      <c r="AA81">
        <f t="shared" si="24"/>
        <v>-9.6163000000000498E-4</v>
      </c>
      <c r="AB81">
        <f t="shared" si="25"/>
        <v>-7.3552000000000339E-4</v>
      </c>
      <c r="AC81">
        <f t="shared" si="26"/>
        <v>-4.9267999999999534E-4</v>
      </c>
      <c r="AD81">
        <f t="shared" si="27"/>
        <v>-2.2669000000000161E-4</v>
      </c>
      <c r="AE81">
        <f t="shared" si="28"/>
        <v>7.163000000000308E-5</v>
      </c>
      <c r="AF81">
        <f t="shared" si="29"/>
        <v>4.1751000000000982E-4</v>
      </c>
      <c r="AG81">
        <f t="shared" si="30"/>
        <v>8.4015000000001172E-4</v>
      </c>
      <c r="AH81">
        <f t="shared" si="31"/>
        <v>1.4088299999999998E-3</v>
      </c>
      <c r="AI81">
        <f t="shared" si="33"/>
        <v>8.5541000000000089E-4</v>
      </c>
    </row>
    <row r="82" spans="11:35">
      <c r="K82" t="str">
        <f>Arkusz1!A67</f>
        <v>Azerbaijan</v>
      </c>
      <c r="M82">
        <f>Arkusz1!S67</f>
        <v>2.7919369999999999E-2</v>
      </c>
      <c r="N82">
        <f>Arkusz1!T67</f>
        <v>3.8458029999999997E-2</v>
      </c>
      <c r="O82">
        <f>Arkusz1!U67</f>
        <v>4.692081E-2</v>
      </c>
      <c r="P82">
        <f>Arkusz1!V67</f>
        <v>5.5701029999999999E-2</v>
      </c>
      <c r="Q82">
        <f>Arkusz1!W67</f>
        <v>6.5458859999999994E-2</v>
      </c>
      <c r="R82">
        <f>Arkusz1!X67</f>
        <v>7.6912599999999998E-2</v>
      </c>
      <c r="S82">
        <f>Arkusz1!Y67</f>
        <v>9.1272229999999996E-2</v>
      </c>
      <c r="T82">
        <f>Arkusz1!Z67</f>
        <v>0.11120843</v>
      </c>
      <c r="U82">
        <f>Arkusz1!AA67</f>
        <v>0.14516682</v>
      </c>
      <c r="V82">
        <f>Arkusz1!AB67</f>
        <v>0.34098183999999998</v>
      </c>
      <c r="Z82">
        <f t="shared" si="32"/>
        <v>2.0166899999999981E-3</v>
      </c>
      <c r="AA82">
        <f t="shared" si="24"/>
        <v>1.6228000000000006E-3</v>
      </c>
      <c r="AB82">
        <f t="shared" si="25"/>
        <v>1.2544400000000025E-3</v>
      </c>
      <c r="AC82">
        <f t="shared" si="26"/>
        <v>8.6805999999999689E-4</v>
      </c>
      <c r="AD82">
        <f t="shared" si="27"/>
        <v>4.4849999999999057E-4</v>
      </c>
      <c r="AE82">
        <f t="shared" si="28"/>
        <v>-2.1300000000001873E-5</v>
      </c>
      <c r="AF82">
        <f t="shared" si="29"/>
        <v>-5.6832000000001104E-4</v>
      </c>
      <c r="AG82">
        <f t="shared" si="30"/>
        <v>-1.2449500000000085E-3</v>
      </c>
      <c r="AH82">
        <f t="shared" si="31"/>
        <v>-2.1835899999999853E-3</v>
      </c>
      <c r="AI82">
        <f t="shared" si="33"/>
        <v>-2.1923300000000201E-3</v>
      </c>
    </row>
    <row r="83" spans="11:35">
      <c r="K83" t="str">
        <f>Arkusz1!A68</f>
        <v>Azerbaijan</v>
      </c>
      <c r="M83">
        <f>Arkusz1!S68</f>
        <v>2.8290269999999999E-2</v>
      </c>
      <c r="N83">
        <f>Arkusz1!T68</f>
        <v>3.8274599999999999E-2</v>
      </c>
      <c r="O83">
        <f>Arkusz1!U68</f>
        <v>4.6586620000000002E-2</v>
      </c>
      <c r="P83">
        <f>Arkusz1!V68</f>
        <v>5.5308280000000001E-2</v>
      </c>
      <c r="Q83">
        <f>Arkusz1!W68</f>
        <v>6.5060419999999994E-2</v>
      </c>
      <c r="R83">
        <f>Arkusz1!X68</f>
        <v>7.6550850000000004E-2</v>
      </c>
      <c r="S83">
        <f>Arkusz1!Y68</f>
        <v>9.0991829999999996E-2</v>
      </c>
      <c r="T83">
        <f>Arkusz1!Z68</f>
        <v>0.1110717</v>
      </c>
      <c r="U83">
        <f>Arkusz1!AA68</f>
        <v>0.14530066999999999</v>
      </c>
      <c r="V83">
        <f>Arkusz1!AB68</f>
        <v>0.34256473999999998</v>
      </c>
      <c r="Z83">
        <f t="shared" si="32"/>
        <v>3.709000000000004E-4</v>
      </c>
      <c r="AA83">
        <f t="shared" si="24"/>
        <v>-1.8342999999999832E-4</v>
      </c>
      <c r="AB83">
        <f t="shared" si="25"/>
        <v>-3.341899999999981E-4</v>
      </c>
      <c r="AC83">
        <f t="shared" si="26"/>
        <v>-3.9274999999999727E-4</v>
      </c>
      <c r="AD83">
        <f t="shared" si="27"/>
        <v>-3.9843999999999991E-4</v>
      </c>
      <c r="AE83">
        <f t="shared" si="28"/>
        <v>-3.6174999999999402E-4</v>
      </c>
      <c r="AF83">
        <f t="shared" si="29"/>
        <v>-2.8040000000000009E-4</v>
      </c>
      <c r="AG83">
        <f t="shared" si="30"/>
        <v>-1.3673000000000157E-4</v>
      </c>
      <c r="AH83">
        <f t="shared" si="31"/>
        <v>1.3384999999999092E-4</v>
      </c>
      <c r="AI83">
        <f t="shared" si="33"/>
        <v>1.5828999999999982E-3</v>
      </c>
    </row>
    <row r="84" spans="11:35">
      <c r="K84" t="str">
        <f>Arkusz1!A69</f>
        <v>Azerbaijan</v>
      </c>
      <c r="M84">
        <f>Arkusz1!S69</f>
        <v>2.5565359999999999E-2</v>
      </c>
      <c r="N84">
        <f>Arkusz1!T69</f>
        <v>3.5831979999999999E-2</v>
      </c>
      <c r="O84">
        <f>Arkusz1!U69</f>
        <v>4.4468880000000002E-2</v>
      </c>
      <c r="P84">
        <f>Arkusz1!V69</f>
        <v>5.3557159999999999E-2</v>
      </c>
      <c r="Q84">
        <f>Arkusz1!W69</f>
        <v>6.3731350000000006E-2</v>
      </c>
      <c r="R84">
        <f>Arkusz1!X69</f>
        <v>7.5723620000000005E-2</v>
      </c>
      <c r="S84">
        <f>Arkusz1!Y69</f>
        <v>9.0792529999999996E-2</v>
      </c>
      <c r="T84">
        <f>Arkusz1!Z69</f>
        <v>0.1117303</v>
      </c>
      <c r="U84">
        <f>Arkusz1!AA69</f>
        <v>0.14736895999999999</v>
      </c>
      <c r="V84">
        <f>Arkusz1!AB69</f>
        <v>0.35122985000000001</v>
      </c>
      <c r="Z84">
        <f t="shared" si="32"/>
        <v>-2.7249100000000005E-3</v>
      </c>
      <c r="AA84">
        <f t="shared" si="24"/>
        <v>-2.4426199999999995E-3</v>
      </c>
      <c r="AB84">
        <f t="shared" si="25"/>
        <v>-2.1177399999999999E-3</v>
      </c>
      <c r="AC84">
        <f t="shared" si="26"/>
        <v>-1.7511200000000018E-3</v>
      </c>
      <c r="AD84">
        <f t="shared" si="27"/>
        <v>-1.3290699999999878E-3</v>
      </c>
      <c r="AE84">
        <f t="shared" si="28"/>
        <v>-8.2722999999999824E-4</v>
      </c>
      <c r="AF84">
        <f t="shared" si="29"/>
        <v>-1.9929999999999948E-4</v>
      </c>
      <c r="AG84">
        <f t="shared" si="30"/>
        <v>6.5860000000000918E-4</v>
      </c>
      <c r="AH84">
        <f t="shared" si="31"/>
        <v>2.0682900000000004E-3</v>
      </c>
      <c r="AI84">
        <f t="shared" si="33"/>
        <v>8.6651100000000314E-3</v>
      </c>
    </row>
    <row r="85" spans="11:35">
      <c r="K85" t="str">
        <f>Arkusz1!A70</f>
        <v>Azerbaijan</v>
      </c>
      <c r="M85">
        <f>Arkusz1!S70</f>
        <v>2.274294E-2</v>
      </c>
      <c r="N85">
        <f>Arkusz1!T70</f>
        <v>3.3301949999999997E-2</v>
      </c>
      <c r="O85">
        <f>Arkusz1!U70</f>
        <v>4.2275359999999998E-2</v>
      </c>
      <c r="P85">
        <f>Arkusz1!V70</f>
        <v>5.1743379999999999E-2</v>
      </c>
      <c r="Q85">
        <f>Arkusz1!W70</f>
        <v>6.2354710000000001E-2</v>
      </c>
      <c r="R85">
        <f>Arkusz1!X70</f>
        <v>7.4866779999999994E-2</v>
      </c>
      <c r="S85">
        <f>Arkusz1!Y70</f>
        <v>9.0586089999999994E-2</v>
      </c>
      <c r="T85">
        <f>Arkusz1!Z70</f>
        <v>0.11241246000000001</v>
      </c>
      <c r="U85">
        <f>Arkusz1!AA70</f>
        <v>0.14951126000000001</v>
      </c>
      <c r="V85">
        <f>Arkusz1!AB70</f>
        <v>0.36020505000000003</v>
      </c>
      <c r="Z85">
        <f t="shared" si="32"/>
        <v>-2.8224199999999991E-3</v>
      </c>
      <c r="AA85">
        <f t="shared" si="24"/>
        <v>-2.5300300000000026E-3</v>
      </c>
      <c r="AB85">
        <f t="shared" si="25"/>
        <v>-2.1935200000000044E-3</v>
      </c>
      <c r="AC85">
        <f t="shared" si="26"/>
        <v>-1.8137800000000009E-3</v>
      </c>
      <c r="AD85">
        <f t="shared" si="27"/>
        <v>-1.3766400000000054E-3</v>
      </c>
      <c r="AE85">
        <f t="shared" si="28"/>
        <v>-8.5684000000001148E-4</v>
      </c>
      <c r="AF85">
        <f t="shared" si="29"/>
        <v>-2.0644000000000218E-4</v>
      </c>
      <c r="AG85">
        <f t="shared" si="30"/>
        <v>6.821600000000011E-4</v>
      </c>
      <c r="AH85">
        <f t="shared" si="31"/>
        <v>2.1423000000000136E-3</v>
      </c>
      <c r="AI85">
        <f t="shared" si="33"/>
        <v>8.9752000000000165E-3</v>
      </c>
    </row>
    <row r="86" spans="11:35">
      <c r="K86" t="str">
        <f>Arkusz1!A71</f>
        <v>Azerbaijan</v>
      </c>
      <c r="M86">
        <f>Arkusz1!S71</f>
        <v>1.9817680000000001E-2</v>
      </c>
      <c r="N86">
        <f>Arkusz1!T71</f>
        <v>3.0679729999999999E-2</v>
      </c>
      <c r="O86">
        <f>Arkusz1!U71</f>
        <v>4.0001920000000003E-2</v>
      </c>
      <c r="P86">
        <f>Arkusz1!V71</f>
        <v>4.9863520000000001E-2</v>
      </c>
      <c r="Q86">
        <f>Arkusz1!W71</f>
        <v>6.0927920000000003E-2</v>
      </c>
      <c r="R86">
        <f>Arkusz1!X71</f>
        <v>7.3978730000000006E-2</v>
      </c>
      <c r="S86">
        <f>Arkusz1!Y71</f>
        <v>9.0372129999999995E-2</v>
      </c>
      <c r="T86">
        <f>Arkusz1!Z71</f>
        <v>0.11311947999999999</v>
      </c>
      <c r="U86">
        <f>Arkusz1!AA71</f>
        <v>0.15173160999999999</v>
      </c>
      <c r="V86">
        <f>Arkusz1!AB71</f>
        <v>0.36950727</v>
      </c>
      <c r="Z86">
        <f t="shared" si="32"/>
        <v>-2.925259999999999E-3</v>
      </c>
      <c r="AA86">
        <f t="shared" si="24"/>
        <v>-2.622219999999998E-3</v>
      </c>
      <c r="AB86">
        <f t="shared" si="25"/>
        <v>-2.2734399999999946E-3</v>
      </c>
      <c r="AC86">
        <f t="shared" si="26"/>
        <v>-1.8798599999999971E-3</v>
      </c>
      <c r="AD86">
        <f t="shared" si="27"/>
        <v>-1.4267899999999972E-3</v>
      </c>
      <c r="AE86">
        <f t="shared" si="28"/>
        <v>-8.8804999999998746E-4</v>
      </c>
      <c r="AF86">
        <f t="shared" si="29"/>
        <v>-2.1395999999999915E-4</v>
      </c>
      <c r="AG86">
        <f t="shared" si="30"/>
        <v>7.0701999999998877E-4</v>
      </c>
      <c r="AH86">
        <f t="shared" si="31"/>
        <v>2.2203499999999821E-3</v>
      </c>
      <c r="AI86">
        <f t="shared" si="33"/>
        <v>9.3022199999999722E-3</v>
      </c>
    </row>
    <row r="87" spans="11:35">
      <c r="K87" t="str">
        <f>Arkusz1!A72</f>
        <v>Azerbaijan</v>
      </c>
      <c r="M87">
        <f>Arkusz1!S72</f>
        <v>1.9817680000000001E-2</v>
      </c>
      <c r="N87">
        <f>Arkusz1!T72</f>
        <v>3.0679729999999999E-2</v>
      </c>
      <c r="O87">
        <f>Arkusz1!U72</f>
        <v>4.0001920000000003E-2</v>
      </c>
      <c r="P87">
        <f>Arkusz1!V72</f>
        <v>4.9863520000000001E-2</v>
      </c>
      <c r="Q87">
        <f>Arkusz1!W72</f>
        <v>6.0927920000000003E-2</v>
      </c>
      <c r="R87">
        <f>Arkusz1!X72</f>
        <v>7.3978730000000006E-2</v>
      </c>
      <c r="S87">
        <f>Arkusz1!Y72</f>
        <v>9.0372129999999995E-2</v>
      </c>
      <c r="T87">
        <f>Arkusz1!Z72</f>
        <v>0.11311947999999999</v>
      </c>
      <c r="U87">
        <f>Arkusz1!AA72</f>
        <v>0.15173160999999999</v>
      </c>
      <c r="V87">
        <f>Arkusz1!AB72</f>
        <v>0.36950727</v>
      </c>
      <c r="Z87">
        <f t="shared" si="32"/>
        <v>0</v>
      </c>
      <c r="AA87">
        <f t="shared" si="24"/>
        <v>0</v>
      </c>
      <c r="AB87">
        <f t="shared" si="25"/>
        <v>0</v>
      </c>
      <c r="AC87">
        <f t="shared" si="26"/>
        <v>0</v>
      </c>
      <c r="AD87">
        <f t="shared" si="27"/>
        <v>0</v>
      </c>
      <c r="AE87">
        <f t="shared" si="28"/>
        <v>0</v>
      </c>
      <c r="AF87">
        <f t="shared" si="29"/>
        <v>0</v>
      </c>
      <c r="AG87">
        <f t="shared" si="30"/>
        <v>0</v>
      </c>
      <c r="AH87">
        <f t="shared" si="31"/>
        <v>0</v>
      </c>
      <c r="AI87">
        <f t="shared" si="33"/>
        <v>0</v>
      </c>
    </row>
    <row r="88" spans="11:35">
      <c r="K88" t="str">
        <f>Arkusz1!A73</f>
        <v>Azerbaijan</v>
      </c>
      <c r="M88">
        <f>Arkusz1!S73</f>
        <v>1.9817680000000001E-2</v>
      </c>
      <c r="N88">
        <f>Arkusz1!T73</f>
        <v>3.0679729999999999E-2</v>
      </c>
      <c r="O88">
        <f>Arkusz1!U73</f>
        <v>4.0001920000000003E-2</v>
      </c>
      <c r="P88">
        <f>Arkusz1!V73</f>
        <v>4.9863520000000001E-2</v>
      </c>
      <c r="Q88">
        <f>Arkusz1!W73</f>
        <v>6.0927920000000003E-2</v>
      </c>
      <c r="R88">
        <f>Arkusz1!X73</f>
        <v>7.3978730000000006E-2</v>
      </c>
      <c r="S88">
        <f>Arkusz1!Y73</f>
        <v>9.0372129999999995E-2</v>
      </c>
      <c r="T88">
        <f>Arkusz1!Z73</f>
        <v>0.11311947999999999</v>
      </c>
      <c r="U88">
        <f>Arkusz1!AA73</f>
        <v>0.15173160999999999</v>
      </c>
      <c r="V88">
        <f>Arkusz1!AB73</f>
        <v>0.36950727</v>
      </c>
      <c r="Z88">
        <f t="shared" si="32"/>
        <v>0</v>
      </c>
      <c r="AA88">
        <f t="shared" si="24"/>
        <v>0</v>
      </c>
      <c r="AB88">
        <f t="shared" si="25"/>
        <v>0</v>
      </c>
      <c r="AC88">
        <f t="shared" si="26"/>
        <v>0</v>
      </c>
      <c r="AD88">
        <f t="shared" si="27"/>
        <v>0</v>
      </c>
      <c r="AE88">
        <f t="shared" si="28"/>
        <v>0</v>
      </c>
      <c r="AF88">
        <f t="shared" si="29"/>
        <v>0</v>
      </c>
      <c r="AG88">
        <f t="shared" si="30"/>
        <v>0</v>
      </c>
      <c r="AH88">
        <f t="shared" si="31"/>
        <v>0</v>
      </c>
      <c r="AI88">
        <f t="shared" si="33"/>
        <v>0</v>
      </c>
    </row>
    <row r="89" spans="11:35">
      <c r="K89" t="str">
        <f>Arkusz1!A74</f>
        <v>Azerbaijan</v>
      </c>
      <c r="M89">
        <f>Arkusz1!S74</f>
        <v>1.9817680000000001E-2</v>
      </c>
      <c r="N89">
        <f>Arkusz1!T74</f>
        <v>3.0679729999999999E-2</v>
      </c>
      <c r="O89">
        <f>Arkusz1!U74</f>
        <v>4.0001920000000003E-2</v>
      </c>
      <c r="P89">
        <f>Arkusz1!V74</f>
        <v>4.9863520000000001E-2</v>
      </c>
      <c r="Q89">
        <f>Arkusz1!W74</f>
        <v>6.0927920000000003E-2</v>
      </c>
      <c r="R89">
        <f>Arkusz1!X74</f>
        <v>7.3978730000000006E-2</v>
      </c>
      <c r="S89">
        <f>Arkusz1!Y74</f>
        <v>9.0372129999999995E-2</v>
      </c>
      <c r="T89">
        <f>Arkusz1!Z74</f>
        <v>0.11311947999999999</v>
      </c>
      <c r="U89">
        <f>Arkusz1!AA74</f>
        <v>0.15173160999999999</v>
      </c>
      <c r="V89">
        <f>Arkusz1!AB74</f>
        <v>0.36950727</v>
      </c>
      <c r="Z89">
        <f t="shared" si="32"/>
        <v>0</v>
      </c>
      <c r="AA89">
        <f t="shared" si="24"/>
        <v>0</v>
      </c>
      <c r="AB89">
        <f t="shared" si="25"/>
        <v>0</v>
      </c>
      <c r="AC89">
        <f t="shared" si="26"/>
        <v>0</v>
      </c>
      <c r="AD89">
        <f t="shared" si="27"/>
        <v>0</v>
      </c>
      <c r="AE89">
        <f t="shared" si="28"/>
        <v>0</v>
      </c>
      <c r="AF89">
        <f t="shared" si="29"/>
        <v>0</v>
      </c>
      <c r="AG89">
        <f t="shared" si="30"/>
        <v>0</v>
      </c>
      <c r="AH89">
        <f t="shared" si="31"/>
        <v>0</v>
      </c>
      <c r="AI89">
        <f t="shared" si="33"/>
        <v>0</v>
      </c>
    </row>
    <row r="90" spans="11:35">
      <c r="K90" t="str">
        <f>Arkusz1!A75</f>
        <v>Azerbaijan</v>
      </c>
      <c r="M90">
        <f>Arkusz1!S75</f>
        <v>1.9817680000000001E-2</v>
      </c>
      <c r="N90">
        <f>Arkusz1!T75</f>
        <v>3.0679729999999999E-2</v>
      </c>
      <c r="O90">
        <f>Arkusz1!U75</f>
        <v>4.0001920000000003E-2</v>
      </c>
      <c r="P90">
        <f>Arkusz1!V75</f>
        <v>4.9863520000000001E-2</v>
      </c>
      <c r="Q90">
        <f>Arkusz1!W75</f>
        <v>6.0927920000000003E-2</v>
      </c>
      <c r="R90">
        <f>Arkusz1!X75</f>
        <v>7.3978730000000006E-2</v>
      </c>
      <c r="S90">
        <f>Arkusz1!Y75</f>
        <v>9.0372129999999995E-2</v>
      </c>
      <c r="T90">
        <f>Arkusz1!Z75</f>
        <v>0.11311947999999999</v>
      </c>
      <c r="U90">
        <f>Arkusz1!AA75</f>
        <v>0.15173160999999999</v>
      </c>
      <c r="V90">
        <f>Arkusz1!AB75</f>
        <v>0.36950727</v>
      </c>
      <c r="Z90">
        <f t="shared" si="32"/>
        <v>0</v>
      </c>
      <c r="AA90">
        <f t="shared" si="24"/>
        <v>0</v>
      </c>
      <c r="AB90">
        <f t="shared" si="25"/>
        <v>0</v>
      </c>
      <c r="AC90">
        <f t="shared" si="26"/>
        <v>0</v>
      </c>
      <c r="AD90">
        <f t="shared" si="27"/>
        <v>0</v>
      </c>
      <c r="AE90">
        <f t="shared" si="28"/>
        <v>0</v>
      </c>
      <c r="AF90">
        <f t="shared" si="29"/>
        <v>0</v>
      </c>
      <c r="AG90">
        <f t="shared" si="30"/>
        <v>0</v>
      </c>
      <c r="AH90">
        <f t="shared" si="31"/>
        <v>0</v>
      </c>
      <c r="AI90">
        <f t="shared" si="33"/>
        <v>0</v>
      </c>
    </row>
    <row r="91" spans="11:35">
      <c r="K91" t="str">
        <f>Arkusz1!A76</f>
        <v>Azerbaijan</v>
      </c>
      <c r="M91">
        <f>Arkusz1!S76</f>
        <v>1.9817680000000001E-2</v>
      </c>
      <c r="N91">
        <f>Arkusz1!T76</f>
        <v>3.0679729999999999E-2</v>
      </c>
      <c r="O91">
        <f>Arkusz1!U76</f>
        <v>4.0001920000000003E-2</v>
      </c>
      <c r="P91">
        <f>Arkusz1!V76</f>
        <v>4.9863520000000001E-2</v>
      </c>
      <c r="Q91">
        <f>Arkusz1!W76</f>
        <v>6.0927920000000003E-2</v>
      </c>
      <c r="R91">
        <f>Arkusz1!X76</f>
        <v>7.3978730000000006E-2</v>
      </c>
      <c r="S91">
        <f>Arkusz1!Y76</f>
        <v>9.0372129999999995E-2</v>
      </c>
      <c r="T91">
        <f>Arkusz1!Z76</f>
        <v>0.11311947999999999</v>
      </c>
      <c r="U91">
        <f>Arkusz1!AA76</f>
        <v>0.15173160999999999</v>
      </c>
      <c r="V91">
        <f>Arkusz1!AB76</f>
        <v>0.36950727</v>
      </c>
      <c r="Z91">
        <f t="shared" si="32"/>
        <v>0</v>
      </c>
      <c r="AA91">
        <f t="shared" si="24"/>
        <v>0</v>
      </c>
      <c r="AB91">
        <f t="shared" si="25"/>
        <v>0</v>
      </c>
      <c r="AC91">
        <f t="shared" si="26"/>
        <v>0</v>
      </c>
      <c r="AD91">
        <f t="shared" si="27"/>
        <v>0</v>
      </c>
      <c r="AE91">
        <f t="shared" si="28"/>
        <v>0</v>
      </c>
      <c r="AF91">
        <f t="shared" si="29"/>
        <v>0</v>
      </c>
      <c r="AG91">
        <f t="shared" si="30"/>
        <v>0</v>
      </c>
      <c r="AH91">
        <f t="shared" si="31"/>
        <v>0</v>
      </c>
      <c r="AI91">
        <f t="shared" si="33"/>
        <v>0</v>
      </c>
    </row>
    <row r="92" spans="11:35">
      <c r="K92" t="str">
        <f>Arkusz1!A77</f>
        <v>Azerbaijan</v>
      </c>
      <c r="M92">
        <f>Arkusz1!S77</f>
        <v>1.9817680000000001E-2</v>
      </c>
      <c r="N92">
        <f>Arkusz1!T77</f>
        <v>3.0679729999999999E-2</v>
      </c>
      <c r="O92">
        <f>Arkusz1!U77</f>
        <v>4.0001920000000003E-2</v>
      </c>
      <c r="P92">
        <f>Arkusz1!V77</f>
        <v>4.9863520000000001E-2</v>
      </c>
      <c r="Q92">
        <f>Arkusz1!W77</f>
        <v>6.0927920000000003E-2</v>
      </c>
      <c r="R92">
        <f>Arkusz1!X77</f>
        <v>7.3978730000000006E-2</v>
      </c>
      <c r="S92">
        <f>Arkusz1!Y77</f>
        <v>9.0372129999999995E-2</v>
      </c>
      <c r="T92">
        <f>Arkusz1!Z77</f>
        <v>0.11311947999999999</v>
      </c>
      <c r="U92">
        <f>Arkusz1!AA77</f>
        <v>0.15173160999999999</v>
      </c>
      <c r="V92">
        <f>Arkusz1!AB77</f>
        <v>0.36950727</v>
      </c>
      <c r="Z92">
        <f t="shared" si="32"/>
        <v>0</v>
      </c>
      <c r="AA92">
        <f t="shared" si="24"/>
        <v>0</v>
      </c>
      <c r="AB92">
        <f t="shared" si="25"/>
        <v>0</v>
      </c>
      <c r="AC92">
        <f t="shared" si="26"/>
        <v>0</v>
      </c>
      <c r="AD92">
        <f t="shared" si="27"/>
        <v>0</v>
      </c>
      <c r="AE92">
        <f t="shared" si="28"/>
        <v>0</v>
      </c>
      <c r="AF92">
        <f t="shared" si="29"/>
        <v>0</v>
      </c>
      <c r="AG92">
        <f t="shared" si="30"/>
        <v>0</v>
      </c>
      <c r="AH92">
        <f t="shared" si="31"/>
        <v>0</v>
      </c>
      <c r="AI92">
        <f t="shared" si="33"/>
        <v>0</v>
      </c>
    </row>
    <row r="93" spans="11:35">
      <c r="K93" t="str">
        <f>Arkusz1!A78</f>
        <v>Azerbaijan</v>
      </c>
      <c r="M93">
        <f>Arkusz1!S78</f>
        <v>1.9817680000000001E-2</v>
      </c>
      <c r="N93">
        <f>Arkusz1!T78</f>
        <v>3.0679729999999999E-2</v>
      </c>
      <c r="O93">
        <f>Arkusz1!U78</f>
        <v>4.0001920000000003E-2</v>
      </c>
      <c r="P93">
        <f>Arkusz1!V78</f>
        <v>4.9863520000000001E-2</v>
      </c>
      <c r="Q93">
        <f>Arkusz1!W78</f>
        <v>6.0927920000000003E-2</v>
      </c>
      <c r="R93">
        <f>Arkusz1!X78</f>
        <v>7.3978730000000006E-2</v>
      </c>
      <c r="S93">
        <f>Arkusz1!Y78</f>
        <v>9.0372129999999995E-2</v>
      </c>
      <c r="T93">
        <f>Arkusz1!Z78</f>
        <v>0.11311947999999999</v>
      </c>
      <c r="U93">
        <f>Arkusz1!AA78</f>
        <v>0.15173160999999999</v>
      </c>
      <c r="V93">
        <f>Arkusz1!AB78</f>
        <v>0.36950727</v>
      </c>
      <c r="Z93">
        <f t="shared" si="32"/>
        <v>0</v>
      </c>
      <c r="AA93">
        <f t="shared" si="24"/>
        <v>0</v>
      </c>
      <c r="AB93">
        <f t="shared" si="25"/>
        <v>0</v>
      </c>
      <c r="AC93">
        <f t="shared" si="26"/>
        <v>0</v>
      </c>
      <c r="AD93">
        <f t="shared" si="27"/>
        <v>0</v>
      </c>
      <c r="AE93">
        <f t="shared" si="28"/>
        <v>0</v>
      </c>
      <c r="AF93">
        <f t="shared" si="29"/>
        <v>0</v>
      </c>
      <c r="AG93">
        <f t="shared" si="30"/>
        <v>0</v>
      </c>
      <c r="AH93">
        <f t="shared" si="31"/>
        <v>0</v>
      </c>
      <c r="AI93">
        <f t="shared" si="33"/>
        <v>0</v>
      </c>
    </row>
    <row r="94" spans="11:35">
      <c r="K94" t="str">
        <f>Arkusz1!A79</f>
        <v>Azerbaijan</v>
      </c>
      <c r="M94">
        <f>Arkusz1!S79</f>
        <v>1.9817680000000001E-2</v>
      </c>
      <c r="N94">
        <f>Arkusz1!T79</f>
        <v>3.0679729999999999E-2</v>
      </c>
      <c r="O94">
        <f>Arkusz1!U79</f>
        <v>4.0001920000000003E-2</v>
      </c>
      <c r="P94">
        <f>Arkusz1!V79</f>
        <v>4.9863520000000001E-2</v>
      </c>
      <c r="Q94">
        <f>Arkusz1!W79</f>
        <v>6.0927920000000003E-2</v>
      </c>
      <c r="R94">
        <f>Arkusz1!X79</f>
        <v>7.3978730000000006E-2</v>
      </c>
      <c r="S94">
        <f>Arkusz1!Y79</f>
        <v>9.0372129999999995E-2</v>
      </c>
      <c r="T94">
        <f>Arkusz1!Z79</f>
        <v>0.11311947999999999</v>
      </c>
      <c r="U94">
        <f>Arkusz1!AA79</f>
        <v>0.15173160999999999</v>
      </c>
      <c r="V94">
        <f>Arkusz1!AB79</f>
        <v>0.36950727</v>
      </c>
      <c r="Z94">
        <f t="shared" si="32"/>
        <v>0</v>
      </c>
      <c r="AA94">
        <f t="shared" si="24"/>
        <v>0</v>
      </c>
      <c r="AB94">
        <f t="shared" si="25"/>
        <v>0</v>
      </c>
      <c r="AC94">
        <f t="shared" si="26"/>
        <v>0</v>
      </c>
      <c r="AD94">
        <f t="shared" si="27"/>
        <v>0</v>
      </c>
      <c r="AE94">
        <f t="shared" si="28"/>
        <v>0</v>
      </c>
      <c r="AF94">
        <f t="shared" si="29"/>
        <v>0</v>
      </c>
      <c r="AG94">
        <f t="shared" si="30"/>
        <v>0</v>
      </c>
      <c r="AH94">
        <f t="shared" si="31"/>
        <v>0</v>
      </c>
      <c r="AI94">
        <f t="shared" si="33"/>
        <v>0</v>
      </c>
    </row>
    <row r="95" spans="11:35">
      <c r="K95" t="e">
        <f>Arkusz1!#REF!</f>
        <v>#REF!</v>
      </c>
      <c r="M95" t="e">
        <f>Arkusz1!#REF!</f>
        <v>#REF!</v>
      </c>
      <c r="N95" t="e">
        <f>Arkusz1!#REF!</f>
        <v>#REF!</v>
      </c>
      <c r="O95" t="e">
        <f>Arkusz1!#REF!</f>
        <v>#REF!</v>
      </c>
      <c r="P95" t="e">
        <f>Arkusz1!#REF!</f>
        <v>#REF!</v>
      </c>
      <c r="Q95" t="e">
        <f>Arkusz1!#REF!</f>
        <v>#REF!</v>
      </c>
      <c r="R95" t="e">
        <f>Arkusz1!#REF!</f>
        <v>#REF!</v>
      </c>
      <c r="S95" t="e">
        <f>Arkusz1!#REF!</f>
        <v>#REF!</v>
      </c>
      <c r="T95" t="e">
        <f>Arkusz1!#REF!</f>
        <v>#REF!</v>
      </c>
      <c r="U95" t="e">
        <f>Arkusz1!#REF!</f>
        <v>#REF!</v>
      </c>
      <c r="V95" t="e">
        <f>Arkusz1!#REF!</f>
        <v>#REF!</v>
      </c>
      <c r="Z95" t="e">
        <f t="shared" si="32"/>
        <v>#REF!</v>
      </c>
      <c r="AA95" t="e">
        <f t="shared" si="24"/>
        <v>#REF!</v>
      </c>
      <c r="AB95" t="e">
        <f t="shared" si="25"/>
        <v>#REF!</v>
      </c>
      <c r="AC95" t="e">
        <f t="shared" si="26"/>
        <v>#REF!</v>
      </c>
      <c r="AD95" t="e">
        <f t="shared" si="27"/>
        <v>#REF!</v>
      </c>
      <c r="AE95" t="e">
        <f t="shared" si="28"/>
        <v>#REF!</v>
      </c>
      <c r="AF95" t="e">
        <f t="shared" si="29"/>
        <v>#REF!</v>
      </c>
      <c r="AG95" t="e">
        <f t="shared" si="30"/>
        <v>#REF!</v>
      </c>
      <c r="AH95" t="e">
        <f t="shared" si="31"/>
        <v>#REF!</v>
      </c>
      <c r="AI95" t="e">
        <f t="shared" si="33"/>
        <v>#REF!</v>
      </c>
    </row>
    <row r="96" spans="11:35">
      <c r="K96" t="e">
        <f>Arkusz1!#REF!</f>
        <v>#REF!</v>
      </c>
      <c r="M96" t="e">
        <f>Arkusz1!#REF!</f>
        <v>#REF!</v>
      </c>
      <c r="N96" t="e">
        <f>Arkusz1!#REF!</f>
        <v>#REF!</v>
      </c>
      <c r="O96" t="e">
        <f>Arkusz1!#REF!</f>
        <v>#REF!</v>
      </c>
      <c r="P96" t="e">
        <f>Arkusz1!#REF!</f>
        <v>#REF!</v>
      </c>
      <c r="Q96" t="e">
        <f>Arkusz1!#REF!</f>
        <v>#REF!</v>
      </c>
      <c r="R96" t="e">
        <f>Arkusz1!#REF!</f>
        <v>#REF!</v>
      </c>
      <c r="S96" t="e">
        <f>Arkusz1!#REF!</f>
        <v>#REF!</v>
      </c>
      <c r="T96" t="e">
        <f>Arkusz1!#REF!</f>
        <v>#REF!</v>
      </c>
      <c r="U96" t="e">
        <f>Arkusz1!#REF!</f>
        <v>#REF!</v>
      </c>
      <c r="V96" t="e">
        <f>Arkusz1!#REF!</f>
        <v>#REF!</v>
      </c>
      <c r="Z96" t="e">
        <f t="shared" si="32"/>
        <v>#REF!</v>
      </c>
      <c r="AA96" t="e">
        <f t="shared" si="24"/>
        <v>#REF!</v>
      </c>
      <c r="AB96" t="e">
        <f t="shared" si="25"/>
        <v>#REF!</v>
      </c>
      <c r="AC96" t="e">
        <f t="shared" si="26"/>
        <v>#REF!</v>
      </c>
      <c r="AD96" t="e">
        <f t="shared" si="27"/>
        <v>#REF!</v>
      </c>
      <c r="AE96" t="e">
        <f t="shared" si="28"/>
        <v>#REF!</v>
      </c>
      <c r="AF96" t="e">
        <f t="shared" si="29"/>
        <v>#REF!</v>
      </c>
      <c r="AG96" t="e">
        <f t="shared" si="30"/>
        <v>#REF!</v>
      </c>
      <c r="AH96" t="e">
        <f t="shared" si="31"/>
        <v>#REF!</v>
      </c>
      <c r="AI96" t="e">
        <f t="shared" si="33"/>
        <v>#REF!</v>
      </c>
    </row>
    <row r="97" spans="11:35">
      <c r="K97" t="e">
        <f>Arkusz1!#REF!</f>
        <v>#REF!</v>
      </c>
      <c r="M97" t="e">
        <f>Arkusz1!#REF!</f>
        <v>#REF!</v>
      </c>
      <c r="N97" t="e">
        <f>Arkusz1!#REF!</f>
        <v>#REF!</v>
      </c>
      <c r="O97" t="e">
        <f>Arkusz1!#REF!</f>
        <v>#REF!</v>
      </c>
      <c r="P97" t="e">
        <f>Arkusz1!#REF!</f>
        <v>#REF!</v>
      </c>
      <c r="Q97" t="e">
        <f>Arkusz1!#REF!</f>
        <v>#REF!</v>
      </c>
      <c r="R97" t="e">
        <f>Arkusz1!#REF!</f>
        <v>#REF!</v>
      </c>
      <c r="S97" t="e">
        <f>Arkusz1!#REF!</f>
        <v>#REF!</v>
      </c>
      <c r="T97" t="e">
        <f>Arkusz1!#REF!</f>
        <v>#REF!</v>
      </c>
      <c r="U97" t="e">
        <f>Arkusz1!#REF!</f>
        <v>#REF!</v>
      </c>
      <c r="V97" t="e">
        <f>Arkusz1!#REF!</f>
        <v>#REF!</v>
      </c>
      <c r="Z97" t="e">
        <f t="shared" si="32"/>
        <v>#REF!</v>
      </c>
      <c r="AA97" t="e">
        <f t="shared" si="24"/>
        <v>#REF!</v>
      </c>
      <c r="AB97" t="e">
        <f t="shared" si="25"/>
        <v>#REF!</v>
      </c>
      <c r="AC97" t="e">
        <f t="shared" si="26"/>
        <v>#REF!</v>
      </c>
      <c r="AD97" t="e">
        <f t="shared" si="27"/>
        <v>#REF!</v>
      </c>
      <c r="AE97" t="e">
        <f t="shared" si="28"/>
        <v>#REF!</v>
      </c>
      <c r="AF97" t="e">
        <f t="shared" si="29"/>
        <v>#REF!</v>
      </c>
      <c r="AG97" t="e">
        <f t="shared" si="30"/>
        <v>#REF!</v>
      </c>
      <c r="AH97" t="e">
        <f t="shared" si="31"/>
        <v>#REF!</v>
      </c>
      <c r="AI97" t="e">
        <f t="shared" si="33"/>
        <v>#REF!</v>
      </c>
    </row>
    <row r="98" spans="11:35">
      <c r="K98" t="e">
        <f>Arkusz1!#REF!</f>
        <v>#REF!</v>
      </c>
      <c r="M98" t="e">
        <f>Arkusz1!#REF!</f>
        <v>#REF!</v>
      </c>
      <c r="N98" t="e">
        <f>Arkusz1!#REF!</f>
        <v>#REF!</v>
      </c>
      <c r="O98" t="e">
        <f>Arkusz1!#REF!</f>
        <v>#REF!</v>
      </c>
      <c r="P98" t="e">
        <f>Arkusz1!#REF!</f>
        <v>#REF!</v>
      </c>
      <c r="Q98" t="e">
        <f>Arkusz1!#REF!</f>
        <v>#REF!</v>
      </c>
      <c r="R98" t="e">
        <f>Arkusz1!#REF!</f>
        <v>#REF!</v>
      </c>
      <c r="S98" t="e">
        <f>Arkusz1!#REF!</f>
        <v>#REF!</v>
      </c>
      <c r="T98" t="e">
        <f>Arkusz1!#REF!</f>
        <v>#REF!</v>
      </c>
      <c r="U98" t="e">
        <f>Arkusz1!#REF!</f>
        <v>#REF!</v>
      </c>
      <c r="V98" t="e">
        <f>Arkusz1!#REF!</f>
        <v>#REF!</v>
      </c>
      <c r="Z98" t="e">
        <f t="shared" si="32"/>
        <v>#REF!</v>
      </c>
      <c r="AA98" t="e">
        <f t="shared" si="24"/>
        <v>#REF!</v>
      </c>
      <c r="AB98" t="e">
        <f t="shared" si="25"/>
        <v>#REF!</v>
      </c>
      <c r="AC98" t="e">
        <f t="shared" si="26"/>
        <v>#REF!</v>
      </c>
      <c r="AD98" t="e">
        <f t="shared" si="27"/>
        <v>#REF!</v>
      </c>
      <c r="AE98" t="e">
        <f t="shared" si="28"/>
        <v>#REF!</v>
      </c>
      <c r="AF98" t="e">
        <f t="shared" si="29"/>
        <v>#REF!</v>
      </c>
      <c r="AG98" t="e">
        <f t="shared" si="30"/>
        <v>#REF!</v>
      </c>
      <c r="AH98" t="e">
        <f t="shared" si="31"/>
        <v>#REF!</v>
      </c>
      <c r="AI98" t="e">
        <f t="shared" si="33"/>
        <v>#REF!</v>
      </c>
    </row>
    <row r="99" spans="11:35">
      <c r="K99" t="e">
        <f>Arkusz1!#REF!</f>
        <v>#REF!</v>
      </c>
      <c r="M99" t="e">
        <f>Arkusz1!#REF!</f>
        <v>#REF!</v>
      </c>
      <c r="N99" t="e">
        <f>Arkusz1!#REF!</f>
        <v>#REF!</v>
      </c>
      <c r="O99" t="e">
        <f>Arkusz1!#REF!</f>
        <v>#REF!</v>
      </c>
      <c r="P99" t="e">
        <f>Arkusz1!#REF!</f>
        <v>#REF!</v>
      </c>
      <c r="Q99" t="e">
        <f>Arkusz1!#REF!</f>
        <v>#REF!</v>
      </c>
      <c r="R99" t="e">
        <f>Arkusz1!#REF!</f>
        <v>#REF!</v>
      </c>
      <c r="S99" t="e">
        <f>Arkusz1!#REF!</f>
        <v>#REF!</v>
      </c>
      <c r="T99" t="e">
        <f>Arkusz1!#REF!</f>
        <v>#REF!</v>
      </c>
      <c r="U99" t="e">
        <f>Arkusz1!#REF!</f>
        <v>#REF!</v>
      </c>
      <c r="V99" t="e">
        <f>Arkusz1!#REF!</f>
        <v>#REF!</v>
      </c>
      <c r="Z99" t="e">
        <f t="shared" si="32"/>
        <v>#REF!</v>
      </c>
      <c r="AA99" t="e">
        <f t="shared" si="24"/>
        <v>#REF!</v>
      </c>
      <c r="AB99" t="e">
        <f t="shared" si="25"/>
        <v>#REF!</v>
      </c>
      <c r="AC99" t="e">
        <f t="shared" si="26"/>
        <v>#REF!</v>
      </c>
      <c r="AD99" t="e">
        <f t="shared" si="27"/>
        <v>#REF!</v>
      </c>
      <c r="AE99" t="e">
        <f t="shared" si="28"/>
        <v>#REF!</v>
      </c>
      <c r="AF99" t="e">
        <f t="shared" si="29"/>
        <v>#REF!</v>
      </c>
      <c r="AG99" t="e">
        <f t="shared" si="30"/>
        <v>#REF!</v>
      </c>
      <c r="AH99" t="e">
        <f t="shared" si="31"/>
        <v>#REF!</v>
      </c>
      <c r="AI99" t="e">
        <f t="shared" si="33"/>
        <v>#REF!</v>
      </c>
    </row>
    <row r="100" spans="11:35">
      <c r="Y100" s="9"/>
      <c r="Z100" s="9" t="e">
        <f>AVERAGE(Z102:Z165)</f>
        <v>#REF!</v>
      </c>
      <c r="AA100" s="9" t="e">
        <f t="shared" ref="AA100:AI100" si="34">AVERAGE(AA102:AA165)</f>
        <v>#REF!</v>
      </c>
      <c r="AB100" s="9" t="e">
        <f t="shared" si="34"/>
        <v>#REF!</v>
      </c>
      <c r="AC100" s="9" t="e">
        <f t="shared" si="34"/>
        <v>#REF!</v>
      </c>
      <c r="AD100" s="9" t="e">
        <f t="shared" si="34"/>
        <v>#REF!</v>
      </c>
      <c r="AE100" s="9" t="e">
        <f t="shared" si="34"/>
        <v>#REF!</v>
      </c>
      <c r="AF100" s="9" t="e">
        <f t="shared" si="34"/>
        <v>#REF!</v>
      </c>
      <c r="AG100" s="9" t="e">
        <f t="shared" si="34"/>
        <v>#REF!</v>
      </c>
      <c r="AH100" s="9" t="e">
        <f t="shared" si="34"/>
        <v>#REF!</v>
      </c>
      <c r="AI100" s="9" t="e">
        <f t="shared" si="34"/>
        <v>#REF!</v>
      </c>
    </row>
    <row r="101" spans="11:35">
      <c r="K101" t="e">
        <f>Arkusz1!#REF!</f>
        <v>#REF!</v>
      </c>
      <c r="M101" t="e">
        <f>Arkusz1!#REF!</f>
        <v>#REF!</v>
      </c>
      <c r="N101" t="e">
        <f>Arkusz1!#REF!</f>
        <v>#REF!</v>
      </c>
      <c r="O101" t="e">
        <f>Arkusz1!#REF!</f>
        <v>#REF!</v>
      </c>
      <c r="P101" t="e">
        <f>Arkusz1!#REF!</f>
        <v>#REF!</v>
      </c>
      <c r="Q101" t="e">
        <f>Arkusz1!#REF!</f>
        <v>#REF!</v>
      </c>
      <c r="R101" t="e">
        <f>Arkusz1!#REF!</f>
        <v>#REF!</v>
      </c>
      <c r="S101" t="e">
        <f>Arkusz1!#REF!</f>
        <v>#REF!</v>
      </c>
      <c r="T101" t="e">
        <f>Arkusz1!#REF!</f>
        <v>#REF!</v>
      </c>
      <c r="U101" t="e">
        <f>Arkusz1!#REF!</f>
        <v>#REF!</v>
      </c>
      <c r="V101" t="e">
        <f>Arkusz1!#REF!</f>
        <v>#REF!</v>
      </c>
    </row>
    <row r="102" spans="11:35">
      <c r="K102" t="str">
        <f>Arkusz1!A80</f>
        <v>Bulgaria</v>
      </c>
      <c r="M102">
        <f>Arkusz1!S80</f>
        <v>4.750716E-2</v>
      </c>
      <c r="N102">
        <f>Arkusz1!T80</f>
        <v>6.1140609999999998E-2</v>
      </c>
      <c r="O102">
        <f>Arkusz1!U80</f>
        <v>7.1317409999999998E-2</v>
      </c>
      <c r="P102">
        <f>Arkusz1!V80</f>
        <v>8.0041390000000004E-2</v>
      </c>
      <c r="Q102">
        <f>Arkusz1!W80</f>
        <v>8.8290809999999997E-2</v>
      </c>
      <c r="R102">
        <f>Arkusz1!X80</f>
        <v>9.6794619999999998E-2</v>
      </c>
      <c r="S102">
        <f>Arkusz1!Y80</f>
        <v>0.10640429</v>
      </c>
      <c r="T102">
        <f>Arkusz1!Z80</f>
        <v>0.11863817</v>
      </c>
      <c r="U102">
        <f>Arkusz1!AA80</f>
        <v>0.13763618999999999</v>
      </c>
      <c r="V102">
        <f>Arkusz1!AB80</f>
        <v>0.19222934999999999</v>
      </c>
      <c r="Z102" t="e">
        <f>M102-M101</f>
        <v>#REF!</v>
      </c>
      <c r="AA102" t="e">
        <f t="shared" ref="AA102:AA132" si="35">N102-N101</f>
        <v>#REF!</v>
      </c>
      <c r="AB102" t="e">
        <f t="shared" ref="AB102:AB132" si="36">O102-O101</f>
        <v>#REF!</v>
      </c>
      <c r="AC102" t="e">
        <f t="shared" ref="AC102:AC132" si="37">P102-P101</f>
        <v>#REF!</v>
      </c>
      <c r="AD102" t="e">
        <f t="shared" ref="AD102:AD132" si="38">Q102-Q101</f>
        <v>#REF!</v>
      </c>
      <c r="AE102" t="e">
        <f t="shared" ref="AE102:AE132" si="39">R102-R101</f>
        <v>#REF!</v>
      </c>
      <c r="AF102" t="e">
        <f t="shared" ref="AF102:AF132" si="40">S102-S101</f>
        <v>#REF!</v>
      </c>
      <c r="AG102" t="e">
        <f t="shared" ref="AG102:AG132" si="41">T102-T101</f>
        <v>#REF!</v>
      </c>
      <c r="AH102" t="e">
        <f t="shared" ref="AH102:AH132" si="42">U102-U101</f>
        <v>#REF!</v>
      </c>
      <c r="AI102" t="e">
        <f>V102-V101</f>
        <v>#REF!</v>
      </c>
    </row>
    <row r="103" spans="11:35">
      <c r="K103" t="str">
        <f>Arkusz1!A81</f>
        <v>Bulgaria</v>
      </c>
      <c r="M103">
        <f>Arkusz1!S81</f>
        <v>4.811522E-2</v>
      </c>
      <c r="N103">
        <f>Arkusz1!T81</f>
        <v>6.18176E-2</v>
      </c>
      <c r="O103">
        <f>Arkusz1!U81</f>
        <v>7.1848490000000001E-2</v>
      </c>
      <c r="P103">
        <f>Arkusz1!V81</f>
        <v>8.0356460000000005E-2</v>
      </c>
      <c r="Q103">
        <f>Arkusz1!W81</f>
        <v>8.8352600000000003E-2</v>
      </c>
      <c r="R103">
        <f>Arkusz1!X81</f>
        <v>9.6569509999999997E-2</v>
      </c>
      <c r="S103">
        <f>Arkusz1!Y81</f>
        <v>0.1058504</v>
      </c>
      <c r="T103">
        <f>Arkusz1!Z81</f>
        <v>0.1177005</v>
      </c>
      <c r="U103">
        <f>Arkusz1!AA81</f>
        <v>0.13629324000000001</v>
      </c>
      <c r="V103">
        <f>Arkusz1!AB81</f>
        <v>0.19309597000000001</v>
      </c>
      <c r="Z103">
        <f t="shared" ref="Y103:Z132" si="43">M103-M102</f>
        <v>6.0806000000000054E-4</v>
      </c>
      <c r="AA103">
        <f t="shared" si="35"/>
        <v>6.7699000000000231E-4</v>
      </c>
      <c r="AB103">
        <f t="shared" si="36"/>
        <v>5.3108000000000322E-4</v>
      </c>
      <c r="AC103">
        <f t="shared" si="37"/>
        <v>3.1507000000000063E-4</v>
      </c>
      <c r="AD103">
        <f t="shared" si="38"/>
        <v>6.1790000000006007E-5</v>
      </c>
      <c r="AE103">
        <f t="shared" si="39"/>
        <v>-2.2511000000000059E-4</v>
      </c>
      <c r="AF103">
        <f t="shared" si="40"/>
        <v>-5.5389000000000133E-4</v>
      </c>
      <c r="AG103">
        <f t="shared" si="41"/>
        <v>-9.3767000000000156E-4</v>
      </c>
      <c r="AH103">
        <f t="shared" si="42"/>
        <v>-1.3429499999999817E-3</v>
      </c>
      <c r="AI103">
        <f t="shared" ref="AI103:AI132" si="44">V103-V102</f>
        <v>8.6662000000001238E-4</v>
      </c>
    </row>
    <row r="104" spans="11:35">
      <c r="K104" t="str">
        <f>Arkusz1!A82</f>
        <v>Bulgaria</v>
      </c>
      <c r="M104">
        <f>Arkusz1!S82</f>
        <v>4.8723290000000002E-2</v>
      </c>
      <c r="N104">
        <f>Arkusz1!T82</f>
        <v>6.2494590000000003E-2</v>
      </c>
      <c r="O104">
        <f>Arkusz1!U82</f>
        <v>7.2379570000000004E-2</v>
      </c>
      <c r="P104">
        <f>Arkusz1!V82</f>
        <v>8.067154E-2</v>
      </c>
      <c r="Q104">
        <f>Arkusz1!W82</f>
        <v>8.8414380000000001E-2</v>
      </c>
      <c r="R104">
        <f>Arkusz1!X82</f>
        <v>9.6344410000000005E-2</v>
      </c>
      <c r="S104">
        <f>Arkusz1!Y82</f>
        <v>0.10529651</v>
      </c>
      <c r="T104">
        <f>Arkusz1!Z82</f>
        <v>0.11676284000000001</v>
      </c>
      <c r="U104">
        <f>Arkusz1!AA82</f>
        <v>0.13495028000000001</v>
      </c>
      <c r="V104">
        <f>Arkusz1!AB82</f>
        <v>0.19396258999999999</v>
      </c>
      <c r="Z104">
        <f t="shared" si="43"/>
        <v>6.0807000000000222E-4</v>
      </c>
      <c r="AA104">
        <f t="shared" si="35"/>
        <v>6.7699000000000231E-4</v>
      </c>
      <c r="AB104">
        <f t="shared" si="36"/>
        <v>5.3108000000000322E-4</v>
      </c>
      <c r="AC104">
        <f t="shared" si="37"/>
        <v>3.1507999999999536E-4</v>
      </c>
      <c r="AD104">
        <f t="shared" si="38"/>
        <v>6.1779999999997393E-5</v>
      </c>
      <c r="AE104">
        <f t="shared" si="39"/>
        <v>-2.2509999999999197E-4</v>
      </c>
      <c r="AF104">
        <f t="shared" si="40"/>
        <v>-5.5389000000000133E-4</v>
      </c>
      <c r="AG104">
        <f t="shared" si="41"/>
        <v>-9.3765999999999294E-4</v>
      </c>
      <c r="AH104">
        <f t="shared" si="42"/>
        <v>-1.3429600000000042E-3</v>
      </c>
      <c r="AI104">
        <f t="shared" si="44"/>
        <v>8.6661999999998462E-4</v>
      </c>
    </row>
    <row r="105" spans="11:35">
      <c r="K105" t="str">
        <f>Arkusz1!A83</f>
        <v>Bulgaria</v>
      </c>
      <c r="M105">
        <f>Arkusz1!S83</f>
        <v>4.3376610000000003E-2</v>
      </c>
      <c r="N105">
        <f>Arkusz1!T83</f>
        <v>5.6580220000000001E-2</v>
      </c>
      <c r="O105">
        <f>Arkusz1!U83</f>
        <v>6.6653829999999997E-2</v>
      </c>
      <c r="P105">
        <f>Arkusz1!V83</f>
        <v>7.5413259999999996E-2</v>
      </c>
      <c r="Q105">
        <f>Arkusz1!W83</f>
        <v>8.3796300000000004E-2</v>
      </c>
      <c r="R105">
        <f>Arkusz1!X83</f>
        <v>9.2545760000000005E-2</v>
      </c>
      <c r="S105">
        <f>Arkusz1!Y83</f>
        <v>0.10258647</v>
      </c>
      <c r="T105">
        <f>Arkusz1!Z83</f>
        <v>0.11566901</v>
      </c>
      <c r="U105">
        <f>Arkusz1!AA83</f>
        <v>0.13694777</v>
      </c>
      <c r="V105">
        <f>Arkusz1!AB83</f>
        <v>0.22643077</v>
      </c>
      <c r="Z105">
        <f t="shared" si="43"/>
        <v>-5.3466799999999995E-3</v>
      </c>
      <c r="AA105">
        <f t="shared" si="35"/>
        <v>-5.9143700000000021E-3</v>
      </c>
      <c r="AB105">
        <f t="shared" si="36"/>
        <v>-5.7257400000000069E-3</v>
      </c>
      <c r="AC105">
        <f t="shared" si="37"/>
        <v>-5.2582800000000041E-3</v>
      </c>
      <c r="AD105">
        <f t="shared" si="38"/>
        <v>-4.6180799999999966E-3</v>
      </c>
      <c r="AE105">
        <f t="shared" si="39"/>
        <v>-3.7986500000000006E-3</v>
      </c>
      <c r="AF105">
        <f t="shared" si="40"/>
        <v>-2.7100399999999969E-3</v>
      </c>
      <c r="AG105">
        <f t="shared" si="41"/>
        <v>-1.093830000000004E-3</v>
      </c>
      <c r="AH105">
        <f t="shared" si="42"/>
        <v>1.9974899999999907E-3</v>
      </c>
      <c r="AI105">
        <f t="shared" si="44"/>
        <v>3.2468180000000013E-2</v>
      </c>
    </row>
    <row r="106" spans="11:35">
      <c r="K106" t="str">
        <f>Arkusz1!A84</f>
        <v>Bulgaria</v>
      </c>
      <c r="M106">
        <f>Arkusz1!S84</f>
        <v>4.0746860000000003E-2</v>
      </c>
      <c r="N106">
        <f>Arkusz1!T84</f>
        <v>5.3671259999999998E-2</v>
      </c>
      <c r="O106">
        <f>Arkusz1!U84</f>
        <v>6.3837649999999996E-2</v>
      </c>
      <c r="P106">
        <f>Arkusz1!V84</f>
        <v>7.2827000000000003E-2</v>
      </c>
      <c r="Q106">
        <f>Arkusz1!W84</f>
        <v>8.1524920000000001E-2</v>
      </c>
      <c r="R106">
        <f>Arkusz1!X84</f>
        <v>9.067741E-2</v>
      </c>
      <c r="S106">
        <f>Arkusz1!Y84</f>
        <v>0.10125355</v>
      </c>
      <c r="T106">
        <f>Arkusz1!Z84</f>
        <v>0.11513101000000001</v>
      </c>
      <c r="U106">
        <f>Arkusz1!AA84</f>
        <v>0.13793022999999999</v>
      </c>
      <c r="V106">
        <f>Arkusz1!AB84</f>
        <v>0.24240011</v>
      </c>
      <c r="Z106">
        <f t="shared" si="43"/>
        <v>-2.6297500000000001E-3</v>
      </c>
      <c r="AA106">
        <f t="shared" si="35"/>
        <v>-2.9089600000000021E-3</v>
      </c>
      <c r="AB106">
        <f t="shared" si="36"/>
        <v>-2.8161800000000015E-3</v>
      </c>
      <c r="AC106">
        <f t="shared" si="37"/>
        <v>-2.586259999999993E-3</v>
      </c>
      <c r="AD106">
        <f t="shared" si="38"/>
        <v>-2.2713800000000034E-3</v>
      </c>
      <c r="AE106">
        <f t="shared" si="39"/>
        <v>-1.8683500000000047E-3</v>
      </c>
      <c r="AF106">
        <f t="shared" si="40"/>
        <v>-1.3329200000000013E-3</v>
      </c>
      <c r="AG106">
        <f t="shared" si="41"/>
        <v>-5.3799999999999681E-4</v>
      </c>
      <c r="AH106">
        <f t="shared" si="42"/>
        <v>9.8245999999999056E-4</v>
      </c>
      <c r="AI106">
        <f t="shared" si="44"/>
        <v>1.5969339999999999E-2</v>
      </c>
    </row>
    <row r="107" spans="11:35">
      <c r="K107" t="str">
        <f>Arkusz1!A85</f>
        <v>Bulgaria</v>
      </c>
      <c r="M107">
        <f>Arkusz1!S85</f>
        <v>3.9725759999999999E-2</v>
      </c>
      <c r="N107">
        <f>Arkusz1!T85</f>
        <v>5.4464899999999997E-2</v>
      </c>
      <c r="O107">
        <f>Arkusz1!U85</f>
        <v>6.2826380000000001E-2</v>
      </c>
      <c r="P107">
        <f>Arkusz1!V85</f>
        <v>7.0460270000000005E-2</v>
      </c>
      <c r="Q107">
        <f>Arkusz1!W85</f>
        <v>7.8315469999999998E-2</v>
      </c>
      <c r="R107">
        <f>Arkusz1!X85</f>
        <v>8.7061260000000001E-2</v>
      </c>
      <c r="S107">
        <f>Arkusz1!Y85</f>
        <v>9.7604899999999994E-2</v>
      </c>
      <c r="T107">
        <f>Arkusz1!Z85</f>
        <v>0.11179958</v>
      </c>
      <c r="U107">
        <f>Arkusz1!AA85</f>
        <v>0.13534898000000001</v>
      </c>
      <c r="V107">
        <f>Arkusz1!AB85</f>
        <v>0.26239249999999997</v>
      </c>
      <c r="Z107">
        <f t="shared" si="43"/>
        <v>-1.0211000000000039E-3</v>
      </c>
      <c r="AA107">
        <f t="shared" si="35"/>
        <v>7.9363999999999824E-4</v>
      </c>
      <c r="AB107">
        <f t="shared" si="36"/>
        <v>-1.0112699999999947E-3</v>
      </c>
      <c r="AC107">
        <f t="shared" si="37"/>
        <v>-2.3667299999999974E-3</v>
      </c>
      <c r="AD107">
        <f t="shared" si="38"/>
        <v>-3.2094500000000026E-3</v>
      </c>
      <c r="AE107">
        <f t="shared" si="39"/>
        <v>-3.6161499999999985E-3</v>
      </c>
      <c r="AF107">
        <f t="shared" si="40"/>
        <v>-3.6486500000000033E-3</v>
      </c>
      <c r="AG107">
        <f t="shared" si="41"/>
        <v>-3.3314300000000102E-3</v>
      </c>
      <c r="AH107">
        <f t="shared" si="42"/>
        <v>-2.5812499999999794E-3</v>
      </c>
      <c r="AI107">
        <f t="shared" si="44"/>
        <v>1.9992389999999971E-2</v>
      </c>
    </row>
    <row r="108" spans="11:35">
      <c r="K108" t="str">
        <f>Arkusz1!A86</f>
        <v>Bulgaria</v>
      </c>
      <c r="M108">
        <f>Arkusz1!S86</f>
        <v>4.4717E-2</v>
      </c>
      <c r="N108">
        <f>Arkusz1!T86</f>
        <v>5.8025550000000002E-2</v>
      </c>
      <c r="O108">
        <f>Arkusz1!U86</f>
        <v>6.8121100000000004E-2</v>
      </c>
      <c r="P108">
        <f>Arkusz1!V86</f>
        <v>7.6857179999999997E-2</v>
      </c>
      <c r="Q108">
        <f>Arkusz1!W86</f>
        <v>8.5185640000000007E-2</v>
      </c>
      <c r="R108">
        <f>Arkusz1!X86</f>
        <v>9.3850100000000006E-2</v>
      </c>
      <c r="S108">
        <f>Arkusz1!Y86</f>
        <v>0.10376390000000001</v>
      </c>
      <c r="T108">
        <f>Arkusz1!Z86</f>
        <v>0.11663983999999999</v>
      </c>
      <c r="U108">
        <f>Arkusz1!AA86</f>
        <v>0.13747998</v>
      </c>
      <c r="V108">
        <f>Arkusz1!AB86</f>
        <v>0.21535971000000001</v>
      </c>
      <c r="Z108">
        <f t="shared" si="43"/>
        <v>4.991240000000001E-3</v>
      </c>
      <c r="AA108">
        <f t="shared" si="35"/>
        <v>3.5606500000000055E-3</v>
      </c>
      <c r="AB108">
        <f t="shared" si="36"/>
        <v>5.2947200000000028E-3</v>
      </c>
      <c r="AC108">
        <f t="shared" si="37"/>
        <v>6.3969099999999918E-3</v>
      </c>
      <c r="AD108">
        <f t="shared" si="38"/>
        <v>6.8701700000000088E-3</v>
      </c>
      <c r="AE108">
        <f t="shared" si="39"/>
        <v>6.7888400000000043E-3</v>
      </c>
      <c r="AF108">
        <f t="shared" si="40"/>
        <v>6.1590000000000117E-3</v>
      </c>
      <c r="AG108">
        <f t="shared" si="41"/>
        <v>4.840259999999999E-3</v>
      </c>
      <c r="AH108">
        <f t="shared" si="42"/>
        <v>2.130999999999994E-3</v>
      </c>
      <c r="AI108">
        <f t="shared" si="44"/>
        <v>-4.7032789999999963E-2</v>
      </c>
    </row>
    <row r="109" spans="11:35">
      <c r="K109" t="str">
        <f>Arkusz1!A87</f>
        <v>Bulgaria</v>
      </c>
      <c r="M109">
        <f>Arkusz1!S87</f>
        <v>4.1951179999999998E-2</v>
      </c>
      <c r="N109">
        <f>Arkusz1!T87</f>
        <v>5.5675019999999999E-2</v>
      </c>
      <c r="O109">
        <f>Arkusz1!U87</f>
        <v>6.4117069999999998E-2</v>
      </c>
      <c r="P109">
        <f>Arkusz1!V87</f>
        <v>7.180388E-2</v>
      </c>
      <c r="Q109">
        <f>Arkusz1!W87</f>
        <v>7.9760419999999999E-2</v>
      </c>
      <c r="R109">
        <f>Arkusz1!X87</f>
        <v>8.8758509999999999E-2</v>
      </c>
      <c r="S109">
        <f>Arkusz1!Y87</f>
        <v>9.9850250000000002E-2</v>
      </c>
      <c r="T109">
        <f>Arkusz1!Z87</f>
        <v>0.11513101000000001</v>
      </c>
      <c r="U109">
        <f>Arkusz1!AA87</f>
        <v>0.14070372</v>
      </c>
      <c r="V109">
        <f>Arkusz1!AB87</f>
        <v>0.24224894</v>
      </c>
      <c r="Z109">
        <f t="shared" si="43"/>
        <v>-2.7658200000000022E-3</v>
      </c>
      <c r="AA109">
        <f t="shared" si="35"/>
        <v>-2.3505300000000034E-3</v>
      </c>
      <c r="AB109">
        <f t="shared" si="36"/>
        <v>-4.0040300000000056E-3</v>
      </c>
      <c r="AC109">
        <f t="shared" si="37"/>
        <v>-5.0532999999999967E-3</v>
      </c>
      <c r="AD109">
        <f t="shared" si="38"/>
        <v>-5.4252200000000084E-3</v>
      </c>
      <c r="AE109">
        <f t="shared" si="39"/>
        <v>-5.0915900000000069E-3</v>
      </c>
      <c r="AF109">
        <f t="shared" si="40"/>
        <v>-3.9136500000000046E-3</v>
      </c>
      <c r="AG109">
        <f t="shared" si="41"/>
        <v>-1.5088299999999888E-3</v>
      </c>
      <c r="AH109">
        <f t="shared" si="42"/>
        <v>3.2237400000000027E-3</v>
      </c>
      <c r="AI109">
        <f t="shared" si="44"/>
        <v>2.6889229999999986E-2</v>
      </c>
    </row>
    <row r="110" spans="11:35">
      <c r="K110" t="str">
        <f>Arkusz1!A88</f>
        <v>Bulgaria</v>
      </c>
      <c r="M110">
        <f>Arkusz1!S88</f>
        <v>3.9903330000000001E-2</v>
      </c>
      <c r="N110">
        <f>Arkusz1!T88</f>
        <v>5.5859550000000001E-2</v>
      </c>
      <c r="O110">
        <f>Arkusz1!U88</f>
        <v>6.4455890000000002E-2</v>
      </c>
      <c r="P110">
        <f>Arkusz1!V88</f>
        <v>7.2137270000000003E-2</v>
      </c>
      <c r="Q110">
        <f>Arkusz1!W88</f>
        <v>7.9928269999999996E-2</v>
      </c>
      <c r="R110">
        <f>Arkusz1!X88</f>
        <v>8.8508229999999993E-2</v>
      </c>
      <c r="S110">
        <f>Arkusz1!Y88</f>
        <v>9.8758470000000001E-2</v>
      </c>
      <c r="T110">
        <f>Arkusz1!Z88</f>
        <v>0.11244473000000001</v>
      </c>
      <c r="U110">
        <f>Arkusz1!AA88</f>
        <v>0.13495504999999999</v>
      </c>
      <c r="V110">
        <f>Arkusz1!AB88</f>
        <v>0.25304921000000002</v>
      </c>
      <c r="Z110">
        <f t="shared" si="43"/>
        <v>-2.0478499999999969E-3</v>
      </c>
      <c r="AA110">
        <f t="shared" si="35"/>
        <v>1.8453000000000219E-4</v>
      </c>
      <c r="AB110">
        <f t="shared" si="36"/>
        <v>3.3882000000000356E-4</v>
      </c>
      <c r="AC110">
        <f t="shared" si="37"/>
        <v>3.3339000000000285E-4</v>
      </c>
      <c r="AD110">
        <f t="shared" si="38"/>
        <v>1.6784999999999717E-4</v>
      </c>
      <c r="AE110">
        <f t="shared" si="39"/>
        <v>-2.502800000000055E-4</v>
      </c>
      <c r="AF110">
        <f t="shared" si="40"/>
        <v>-1.0917800000000005E-3</v>
      </c>
      <c r="AG110">
        <f t="shared" si="41"/>
        <v>-2.6862799999999992E-3</v>
      </c>
      <c r="AH110">
        <f t="shared" si="42"/>
        <v>-5.7486700000000113E-3</v>
      </c>
      <c r="AI110">
        <f t="shared" si="44"/>
        <v>1.0800270000000028E-2</v>
      </c>
    </row>
    <row r="111" spans="11:35">
      <c r="K111" t="str">
        <f>Arkusz1!A89</f>
        <v>Bulgaria</v>
      </c>
      <c r="M111">
        <f>Arkusz1!S89</f>
        <v>4.5148769999999998E-2</v>
      </c>
      <c r="N111">
        <f>Arkusz1!T89</f>
        <v>5.8813160000000003E-2</v>
      </c>
      <c r="O111">
        <f>Arkusz1!U89</f>
        <v>6.9016279999999999E-2</v>
      </c>
      <c r="P111">
        <f>Arkusz1!V89</f>
        <v>7.776537E-2</v>
      </c>
      <c r="Q111">
        <f>Arkusz1!W89</f>
        <v>8.6054980000000003E-2</v>
      </c>
      <c r="R111">
        <f>Arkusz1!X89</f>
        <v>9.4638539999999993E-2</v>
      </c>
      <c r="S111">
        <f>Arkusz1!Y89</f>
        <v>0.10441976</v>
      </c>
      <c r="T111">
        <f>Arkusz1!Z89</f>
        <v>0.11706953</v>
      </c>
      <c r="U111">
        <f>Arkusz1!AA89</f>
        <v>0.13741554</v>
      </c>
      <c r="V111">
        <f>Arkusz1!AB89</f>
        <v>0.20965807</v>
      </c>
      <c r="Z111">
        <f t="shared" si="43"/>
        <v>5.245439999999997E-3</v>
      </c>
      <c r="AA111">
        <f t="shared" si="35"/>
        <v>2.9536100000000023E-3</v>
      </c>
      <c r="AB111">
        <f t="shared" si="36"/>
        <v>4.5603899999999975E-3</v>
      </c>
      <c r="AC111">
        <f t="shared" si="37"/>
        <v>5.628099999999997E-3</v>
      </c>
      <c r="AD111">
        <f t="shared" si="38"/>
        <v>6.1267100000000074E-3</v>
      </c>
      <c r="AE111">
        <f t="shared" si="39"/>
        <v>6.1303099999999999E-3</v>
      </c>
      <c r="AF111">
        <f t="shared" si="40"/>
        <v>5.6612899999999994E-3</v>
      </c>
      <c r="AG111">
        <f t="shared" si="41"/>
        <v>4.6247999999999984E-3</v>
      </c>
      <c r="AH111">
        <f t="shared" si="42"/>
        <v>2.4604900000000096E-3</v>
      </c>
      <c r="AI111">
        <f t="shared" si="44"/>
        <v>-4.3391140000000022E-2</v>
      </c>
    </row>
    <row r="112" spans="11:35">
      <c r="K112" t="str">
        <f>Arkusz1!A90</f>
        <v>Bulgaria</v>
      </c>
      <c r="M112">
        <f>Arkusz1!S90</f>
        <v>4.4630959999999997E-2</v>
      </c>
      <c r="N112">
        <f>Arkusz1!T90</f>
        <v>5.8678109999999999E-2</v>
      </c>
      <c r="O112">
        <f>Arkusz1!U90</f>
        <v>6.8948239999999994E-2</v>
      </c>
      <c r="P112">
        <f>Arkusz1!V90</f>
        <v>7.7656240000000001E-2</v>
      </c>
      <c r="Q112">
        <f>Arkusz1!W90</f>
        <v>8.5851280000000002E-2</v>
      </c>
      <c r="R112">
        <f>Arkusz1!X90</f>
        <v>9.4301839999999998E-2</v>
      </c>
      <c r="S112">
        <f>Arkusz1!Y90</f>
        <v>0.10391054</v>
      </c>
      <c r="T112">
        <f>Arkusz1!Z90</f>
        <v>0.11633667</v>
      </c>
      <c r="U112">
        <f>Arkusz1!AA90</f>
        <v>0.13640733999999999</v>
      </c>
      <c r="V112">
        <f>Arkusz1!AB90</f>
        <v>0.21327878</v>
      </c>
      <c r="Z112">
        <f t="shared" si="43"/>
        <v>-5.1781000000000049E-4</v>
      </c>
      <c r="AA112">
        <f t="shared" si="35"/>
        <v>-1.3505000000000461E-4</v>
      </c>
      <c r="AB112">
        <f t="shared" si="36"/>
        <v>-6.8040000000005318E-5</v>
      </c>
      <c r="AC112">
        <f t="shared" si="37"/>
        <v>-1.0912999999999895E-4</v>
      </c>
      <c r="AD112">
        <f t="shared" si="38"/>
        <v>-2.037000000000011E-4</v>
      </c>
      <c r="AE112">
        <f t="shared" si="39"/>
        <v>-3.3669999999999534E-4</v>
      </c>
      <c r="AF112">
        <f t="shared" si="40"/>
        <v>-5.0922000000000467E-4</v>
      </c>
      <c r="AG112">
        <f t="shared" si="41"/>
        <v>-7.3286000000000184E-4</v>
      </c>
      <c r="AH112">
        <f t="shared" si="42"/>
        <v>-1.0082000000000146E-3</v>
      </c>
      <c r="AI112">
        <f t="shared" si="44"/>
        <v>3.6207099999999992E-3</v>
      </c>
    </row>
    <row r="113" spans="11:35">
      <c r="K113" t="str">
        <f>Arkusz1!A91</f>
        <v>Bulgaria</v>
      </c>
      <c r="M113">
        <f>Arkusz1!S91</f>
        <v>4.4820489999999998E-2</v>
      </c>
      <c r="N113">
        <f>Arkusz1!T91</f>
        <v>5.8295029999999998E-2</v>
      </c>
      <c r="O113">
        <f>Arkusz1!U91</f>
        <v>6.8409230000000001E-2</v>
      </c>
      <c r="P113">
        <f>Arkusz1!V91</f>
        <v>7.7109949999999997E-2</v>
      </c>
      <c r="Q113">
        <f>Arkusz1!W91</f>
        <v>8.5373630000000006E-2</v>
      </c>
      <c r="R113">
        <f>Arkusz1!X91</f>
        <v>9.3948829999999997E-2</v>
      </c>
      <c r="S113">
        <f>Arkusz1!Y91</f>
        <v>0.10374337</v>
      </c>
      <c r="T113">
        <f>Arkusz1!Z91</f>
        <v>0.11645063</v>
      </c>
      <c r="U113">
        <f>Arkusz1!AA91</f>
        <v>0.13701405999999999</v>
      </c>
      <c r="V113">
        <f>Arkusz1!AB91</f>
        <v>0.21483479</v>
      </c>
      <c r="Z113">
        <f t="shared" si="43"/>
        <v>1.8953000000000025E-4</v>
      </c>
      <c r="AA113">
        <f t="shared" si="35"/>
        <v>-3.8308000000000092E-4</v>
      </c>
      <c r="AB113">
        <f t="shared" si="36"/>
        <v>-5.3900999999999255E-4</v>
      </c>
      <c r="AC113">
        <f t="shared" si="37"/>
        <v>-5.4629000000000483E-4</v>
      </c>
      <c r="AD113">
        <f t="shared" si="38"/>
        <v>-4.7764999999999613E-4</v>
      </c>
      <c r="AE113">
        <f t="shared" si="39"/>
        <v>-3.5301000000000082E-4</v>
      </c>
      <c r="AF113">
        <f t="shared" si="40"/>
        <v>-1.6716999999999427E-4</v>
      </c>
      <c r="AG113">
        <f t="shared" si="41"/>
        <v>1.1395999999999629E-4</v>
      </c>
      <c r="AH113">
        <f t="shared" si="42"/>
        <v>6.0672000000000503E-4</v>
      </c>
      <c r="AI113">
        <f t="shared" si="44"/>
        <v>1.5560099999999966E-3</v>
      </c>
    </row>
    <row r="114" spans="11:35">
      <c r="K114" t="str">
        <f>Arkusz1!A92</f>
        <v>Bulgaria</v>
      </c>
      <c r="M114">
        <f>Arkusz1!S92</f>
        <v>4.5301519999999998E-2</v>
      </c>
      <c r="N114">
        <f>Arkusz1!T92</f>
        <v>5.9089620000000002E-2</v>
      </c>
      <c r="O114">
        <f>Arkusz1!U92</f>
        <v>6.9335850000000004E-2</v>
      </c>
      <c r="P114">
        <f>Arkusz1!V92</f>
        <v>7.8097429999999995E-2</v>
      </c>
      <c r="Q114">
        <f>Arkusz1!W92</f>
        <v>8.6382769999999998E-2</v>
      </c>
      <c r="R114">
        <f>Arkusz1!X92</f>
        <v>9.4948539999999998E-2</v>
      </c>
      <c r="S114">
        <f>Arkusz1!Y92</f>
        <v>0.1046951</v>
      </c>
      <c r="T114">
        <f>Arkusz1!Z92</f>
        <v>0.11727820999999999</v>
      </c>
      <c r="U114">
        <f>Arkusz1!AA92</f>
        <v>0.13745801999999999</v>
      </c>
      <c r="V114">
        <f>Arkusz1!AB92</f>
        <v>0.20741296000000001</v>
      </c>
      <c r="Z114">
        <f t="shared" si="43"/>
        <v>4.8103000000000035E-4</v>
      </c>
      <c r="AA114">
        <f t="shared" si="35"/>
        <v>7.9459000000000474E-4</v>
      </c>
      <c r="AB114">
        <f t="shared" si="36"/>
        <v>9.26620000000003E-4</v>
      </c>
      <c r="AC114">
        <f t="shared" si="37"/>
        <v>9.8747999999999891E-4</v>
      </c>
      <c r="AD114">
        <f t="shared" si="38"/>
        <v>1.0091399999999917E-3</v>
      </c>
      <c r="AE114">
        <f t="shared" si="39"/>
        <v>9.9971000000000088E-4</v>
      </c>
      <c r="AF114">
        <f t="shared" si="40"/>
        <v>9.5172999999999786E-4</v>
      </c>
      <c r="AG114">
        <f t="shared" si="41"/>
        <v>8.2757999999999443E-4</v>
      </c>
      <c r="AH114">
        <f t="shared" si="42"/>
        <v>4.4395999999999325E-4</v>
      </c>
      <c r="AI114">
        <f t="shared" si="44"/>
        <v>-7.4218299999999904E-3</v>
      </c>
    </row>
    <row r="115" spans="11:35">
      <c r="K115" t="str">
        <f>Arkusz1!A93</f>
        <v>Bulgaria</v>
      </c>
      <c r="M115">
        <f>Arkusz1!S93</f>
        <v>2.0870989999999999E-2</v>
      </c>
      <c r="N115">
        <f>Arkusz1!T93</f>
        <v>3.2657539999999999E-2</v>
      </c>
      <c r="O115">
        <f>Arkusz1!U93</f>
        <v>4.2222320000000001E-2</v>
      </c>
      <c r="P115">
        <f>Arkusz1!V93</f>
        <v>5.2151599999999999E-2</v>
      </c>
      <c r="Q115">
        <f>Arkusz1!W93</f>
        <v>6.3163839999999999E-2</v>
      </c>
      <c r="R115">
        <f>Arkusz1!X93</f>
        <v>7.6041059999999994E-2</v>
      </c>
      <c r="S115">
        <f>Arkusz1!Y93</f>
        <v>9.2096310000000001E-2</v>
      </c>
      <c r="T115">
        <f>Arkusz1!Z93</f>
        <v>0.11421283</v>
      </c>
      <c r="U115">
        <f>Arkusz1!AA93</f>
        <v>0.15143973999999999</v>
      </c>
      <c r="V115">
        <f>Arkusz1!AB93</f>
        <v>0.35514375999999998</v>
      </c>
      <c r="Z115">
        <f t="shared" si="43"/>
        <v>-2.4430529999999999E-2</v>
      </c>
      <c r="AA115">
        <f t="shared" si="35"/>
        <v>-2.6432080000000004E-2</v>
      </c>
      <c r="AB115">
        <f t="shared" si="36"/>
        <v>-2.7113530000000004E-2</v>
      </c>
      <c r="AC115">
        <f t="shared" si="37"/>
        <v>-2.5945829999999996E-2</v>
      </c>
      <c r="AD115">
        <f t="shared" si="38"/>
        <v>-2.3218929999999999E-2</v>
      </c>
      <c r="AE115">
        <f t="shared" si="39"/>
        <v>-1.8907480000000004E-2</v>
      </c>
      <c r="AF115">
        <f t="shared" si="40"/>
        <v>-1.2598789999999999E-2</v>
      </c>
      <c r="AG115">
        <f t="shared" si="41"/>
        <v>-3.0653799999999926E-3</v>
      </c>
      <c r="AH115">
        <f t="shared" si="42"/>
        <v>1.3981720000000003E-2</v>
      </c>
      <c r="AI115">
        <f t="shared" si="44"/>
        <v>0.14773079999999997</v>
      </c>
    </row>
    <row r="116" spans="11:35">
      <c r="K116" t="str">
        <f>Arkusz1!A94</f>
        <v>Bulgaria</v>
      </c>
      <c r="M116">
        <f>Arkusz1!S94</f>
        <v>1.984143E-2</v>
      </c>
      <c r="N116">
        <f>Arkusz1!T94</f>
        <v>3.2099799999999998E-2</v>
      </c>
      <c r="O116">
        <f>Arkusz1!U94</f>
        <v>4.1865729999999997E-2</v>
      </c>
      <c r="P116">
        <f>Arkusz1!V94</f>
        <v>5.1943570000000001E-2</v>
      </c>
      <c r="Q116">
        <f>Arkusz1!W94</f>
        <v>6.3083100000000003E-2</v>
      </c>
      <c r="R116">
        <f>Arkusz1!X94</f>
        <v>7.6080449999999994E-2</v>
      </c>
      <c r="S116">
        <f>Arkusz1!Y94</f>
        <v>9.2259900000000006E-2</v>
      </c>
      <c r="T116">
        <f>Arkusz1!Z94</f>
        <v>0.11452083</v>
      </c>
      <c r="U116">
        <f>Arkusz1!AA94</f>
        <v>0.15195447000000001</v>
      </c>
      <c r="V116">
        <f>Arkusz1!AB94</f>
        <v>0.35635071000000001</v>
      </c>
      <c r="Z116">
        <f t="shared" si="43"/>
        <v>-1.0295599999999988E-3</v>
      </c>
      <c r="AA116">
        <f t="shared" si="35"/>
        <v>-5.5774000000000101E-4</v>
      </c>
      <c r="AB116">
        <f t="shared" si="36"/>
        <v>-3.5659000000000385E-4</v>
      </c>
      <c r="AC116">
        <f t="shared" si="37"/>
        <v>-2.0802999999999794E-4</v>
      </c>
      <c r="AD116">
        <f t="shared" si="38"/>
        <v>-8.0739999999995815E-5</v>
      </c>
      <c r="AE116">
        <f t="shared" si="39"/>
        <v>3.9390000000000258E-5</v>
      </c>
      <c r="AF116">
        <f t="shared" si="40"/>
        <v>1.6359000000000512E-4</v>
      </c>
      <c r="AG116">
        <f t="shared" si="41"/>
        <v>3.0800000000000272E-4</v>
      </c>
      <c r="AH116">
        <f t="shared" si="42"/>
        <v>5.1473000000001878E-4</v>
      </c>
      <c r="AI116">
        <f t="shared" si="44"/>
        <v>1.2069500000000399E-3</v>
      </c>
    </row>
    <row r="117" spans="11:35">
      <c r="K117" t="str">
        <f>Arkusz1!A95</f>
        <v>Bulgaria</v>
      </c>
      <c r="M117">
        <f>Arkusz1!S95</f>
        <v>1.9786539999999998E-2</v>
      </c>
      <c r="N117">
        <f>Arkusz1!T95</f>
        <v>3.1784319999999998E-2</v>
      </c>
      <c r="O117">
        <f>Arkusz1!U95</f>
        <v>4.1493059999999998E-2</v>
      </c>
      <c r="P117">
        <f>Arkusz1!V95</f>
        <v>5.1562539999999997E-2</v>
      </c>
      <c r="Q117">
        <f>Arkusz1!W95</f>
        <v>6.2724409999999994E-2</v>
      </c>
      <c r="R117">
        <f>Arkusz1!X95</f>
        <v>7.5771989999999997E-2</v>
      </c>
      <c r="S117">
        <f>Arkusz1!Y95</f>
        <v>9.2035359999999997E-2</v>
      </c>
      <c r="T117">
        <f>Arkusz1!Z95</f>
        <v>0.11443378</v>
      </c>
      <c r="U117">
        <f>Arkusz1!AA95</f>
        <v>0.15212786</v>
      </c>
      <c r="V117">
        <f>Arkusz1!AB95</f>
        <v>0.35828014000000002</v>
      </c>
      <c r="Z117">
        <f t="shared" si="43"/>
        <v>-5.4890000000001882E-5</v>
      </c>
      <c r="AA117">
        <f t="shared" si="35"/>
        <v>-3.1547999999999993E-4</v>
      </c>
      <c r="AB117">
        <f t="shared" si="36"/>
        <v>-3.7266999999999856E-4</v>
      </c>
      <c r="AC117">
        <f t="shared" si="37"/>
        <v>-3.8103000000000442E-4</v>
      </c>
      <c r="AD117">
        <f t="shared" si="38"/>
        <v>-3.5869000000000872E-4</v>
      </c>
      <c r="AE117">
        <f t="shared" si="39"/>
        <v>-3.0845999999999651E-4</v>
      </c>
      <c r="AF117">
        <f t="shared" si="40"/>
        <v>-2.2454000000000918E-4</v>
      </c>
      <c r="AG117">
        <f t="shared" si="41"/>
        <v>-8.7050000000005179E-5</v>
      </c>
      <c r="AH117">
        <f t="shared" si="42"/>
        <v>1.7338999999999549E-4</v>
      </c>
      <c r="AI117">
        <f t="shared" si="44"/>
        <v>1.9294300000000097E-3</v>
      </c>
    </row>
    <row r="118" spans="11:35">
      <c r="K118" t="str">
        <f>Arkusz1!A96</f>
        <v>Bulgaria</v>
      </c>
      <c r="M118">
        <f>Arkusz1!S96</f>
        <v>1.9637370000000001E-2</v>
      </c>
      <c r="N118">
        <f>Arkusz1!T96</f>
        <v>3.1382680000000003E-2</v>
      </c>
      <c r="O118">
        <f>Arkusz1!U96</f>
        <v>4.0983510000000001E-2</v>
      </c>
      <c r="P118">
        <f>Arkusz1!V96</f>
        <v>5.0980739999999997E-2</v>
      </c>
      <c r="Q118">
        <f>Arkusz1!W96</f>
        <v>6.2094200000000002E-2</v>
      </c>
      <c r="R118">
        <f>Arkusz1!X96</f>
        <v>7.5117950000000003E-2</v>
      </c>
      <c r="S118">
        <f>Arkusz1!Y96</f>
        <v>9.1392940000000006E-2</v>
      </c>
      <c r="T118">
        <f>Arkusz1!Z96</f>
        <v>0.1138721</v>
      </c>
      <c r="U118">
        <f>Arkusz1!AA96</f>
        <v>0.15184618999999999</v>
      </c>
      <c r="V118">
        <f>Arkusz1!AB96</f>
        <v>0.36269232000000001</v>
      </c>
      <c r="Z118">
        <f t="shared" si="43"/>
        <v>-1.4916999999999708E-4</v>
      </c>
      <c r="AA118">
        <f t="shared" si="35"/>
        <v>-4.0163999999999478E-4</v>
      </c>
      <c r="AB118">
        <f t="shared" si="36"/>
        <v>-5.095499999999975E-4</v>
      </c>
      <c r="AC118">
        <f t="shared" si="37"/>
        <v>-5.8180000000000037E-4</v>
      </c>
      <c r="AD118">
        <f t="shared" si="38"/>
        <v>-6.3020999999999217E-4</v>
      </c>
      <c r="AE118">
        <f t="shared" si="39"/>
        <v>-6.5403999999999463E-4</v>
      </c>
      <c r="AF118">
        <f t="shared" si="40"/>
        <v>-6.4241999999999078E-4</v>
      </c>
      <c r="AG118">
        <f t="shared" si="41"/>
        <v>-5.6167999999999496E-4</v>
      </c>
      <c r="AH118">
        <f t="shared" si="42"/>
        <v>-2.8167000000001163E-4</v>
      </c>
      <c r="AI118">
        <f t="shared" si="44"/>
        <v>4.4121799999999878E-3</v>
      </c>
    </row>
    <row r="119" spans="11:35">
      <c r="K119" t="str">
        <f>Arkusz1!A97</f>
        <v>Bulgaria</v>
      </c>
      <c r="M119">
        <f>Arkusz1!S97</f>
        <v>2.121398E-2</v>
      </c>
      <c r="N119">
        <f>Arkusz1!T97</f>
        <v>3.1303089999999999E-2</v>
      </c>
      <c r="O119">
        <f>Arkusz1!U97</f>
        <v>4.1297359999999998E-2</v>
      </c>
      <c r="P119">
        <f>Arkusz1!V97</f>
        <v>5.1651620000000002E-2</v>
      </c>
      <c r="Q119">
        <f>Arkusz1!W97</f>
        <v>6.2909049999999994E-2</v>
      </c>
      <c r="R119">
        <f>Arkusz1!X97</f>
        <v>7.5868790000000005E-2</v>
      </c>
      <c r="S119">
        <f>Arkusz1!Y97</f>
        <v>9.1958750000000006E-2</v>
      </c>
      <c r="T119">
        <f>Arkusz1!Z97</f>
        <v>0.11435736000000001</v>
      </c>
      <c r="U119">
        <f>Arkusz1!AA97</f>
        <v>0.15307538000000001</v>
      </c>
      <c r="V119">
        <f>Arkusz1!AB97</f>
        <v>0.35636462000000002</v>
      </c>
      <c r="Z119">
        <f t="shared" si="43"/>
        <v>1.5766099999999991E-3</v>
      </c>
      <c r="AA119">
        <f t="shared" si="35"/>
        <v>-7.9590000000004379E-5</v>
      </c>
      <c r="AB119">
        <f t="shared" si="36"/>
        <v>3.1384999999999746E-4</v>
      </c>
      <c r="AC119">
        <f t="shared" si="37"/>
        <v>6.7088000000000564E-4</v>
      </c>
      <c r="AD119">
        <f t="shared" si="38"/>
        <v>8.1484999999999197E-4</v>
      </c>
      <c r="AE119">
        <f t="shared" si="39"/>
        <v>7.5084000000000262E-4</v>
      </c>
      <c r="AF119">
        <f t="shared" si="40"/>
        <v>5.6580999999999992E-4</v>
      </c>
      <c r="AG119">
        <f t="shared" si="41"/>
        <v>4.8526000000000125E-4</v>
      </c>
      <c r="AH119">
        <f t="shared" si="42"/>
        <v>1.2291900000000189E-3</v>
      </c>
      <c r="AI119">
        <f t="shared" si="44"/>
        <v>-6.3276999999999917E-3</v>
      </c>
    </row>
    <row r="120" spans="11:35">
      <c r="K120" t="str">
        <f>Arkusz1!A98</f>
        <v>Bulgaria</v>
      </c>
      <c r="M120">
        <f>Arkusz1!S98</f>
        <v>2.013976E-2</v>
      </c>
      <c r="N120">
        <f>Arkusz1!T98</f>
        <v>3.239943E-2</v>
      </c>
      <c r="O120">
        <f>Arkusz1!U98</f>
        <v>4.2022139999999999E-2</v>
      </c>
      <c r="P120">
        <f>Arkusz1!V98</f>
        <v>5.1918539999999999E-2</v>
      </c>
      <c r="Q120">
        <f>Arkusz1!W98</f>
        <v>6.2850299999999998E-2</v>
      </c>
      <c r="R120">
        <f>Arkusz1!X98</f>
        <v>7.5616260000000005E-2</v>
      </c>
      <c r="S120">
        <f>Arkusz1!Y98</f>
        <v>9.1541360000000002E-2</v>
      </c>
      <c r="T120">
        <f>Arkusz1!Z98</f>
        <v>0.11353021000000001</v>
      </c>
      <c r="U120">
        <f>Arkusz1!AA98</f>
        <v>0.15072266000000001</v>
      </c>
      <c r="V120">
        <f>Arkusz1!AB98</f>
        <v>0.35925933999999998</v>
      </c>
      <c r="Z120">
        <f t="shared" si="43"/>
        <v>-1.0742200000000007E-3</v>
      </c>
      <c r="AA120">
        <f t="shared" si="35"/>
        <v>1.0963400000000012E-3</v>
      </c>
      <c r="AB120">
        <f t="shared" si="36"/>
        <v>7.2478000000000126E-4</v>
      </c>
      <c r="AC120">
        <f t="shared" si="37"/>
        <v>2.6691999999999688E-4</v>
      </c>
      <c r="AD120">
        <f t="shared" si="38"/>
        <v>-5.8749999999996305E-5</v>
      </c>
      <c r="AE120">
        <f t="shared" si="39"/>
        <v>-2.5253000000000081E-4</v>
      </c>
      <c r="AF120">
        <f t="shared" si="40"/>
        <v>-4.1739000000000359E-4</v>
      </c>
      <c r="AG120">
        <f t="shared" si="41"/>
        <v>-8.2714999999999872E-4</v>
      </c>
      <c r="AH120">
        <f t="shared" si="42"/>
        <v>-2.3527200000000026E-3</v>
      </c>
      <c r="AI120">
        <f t="shared" si="44"/>
        <v>2.8947199999999618E-3</v>
      </c>
    </row>
    <row r="121" spans="11:35">
      <c r="K121" t="str">
        <f>Arkusz1!A99</f>
        <v>Bulgaria</v>
      </c>
      <c r="M121">
        <f>Arkusz1!S99</f>
        <v>2.0919050000000002E-2</v>
      </c>
      <c r="N121">
        <f>Arkusz1!T99</f>
        <v>3.0978269999999999E-2</v>
      </c>
      <c r="O121">
        <f>Arkusz1!U99</f>
        <v>4.09618E-2</v>
      </c>
      <c r="P121">
        <f>Arkusz1!V99</f>
        <v>5.1320369999999997E-2</v>
      </c>
      <c r="Q121">
        <f>Arkusz1!W99</f>
        <v>6.2596150000000003E-2</v>
      </c>
      <c r="R121">
        <f>Arkusz1!X99</f>
        <v>7.5590019999999994E-2</v>
      </c>
      <c r="S121">
        <f>Arkusz1!Y99</f>
        <v>9.1736010000000007E-2</v>
      </c>
      <c r="T121">
        <f>Arkusz1!Z99</f>
        <v>0.11422897</v>
      </c>
      <c r="U121">
        <f>Arkusz1!AA99</f>
        <v>0.15313526999999999</v>
      </c>
      <c r="V121">
        <f>Arkusz1!AB99</f>
        <v>0.35853409000000003</v>
      </c>
      <c r="Z121">
        <f t="shared" si="43"/>
        <v>7.7929000000000193E-4</v>
      </c>
      <c r="AA121">
        <f t="shared" si="35"/>
        <v>-1.4211600000000012E-3</v>
      </c>
      <c r="AB121">
        <f t="shared" si="36"/>
        <v>-1.0603399999999999E-3</v>
      </c>
      <c r="AC121">
        <f t="shared" si="37"/>
        <v>-5.9817000000000203E-4</v>
      </c>
      <c r="AD121">
        <f t="shared" si="38"/>
        <v>-2.5414999999999466E-4</v>
      </c>
      <c r="AE121">
        <f t="shared" si="39"/>
        <v>-2.6240000000010699E-5</v>
      </c>
      <c r="AF121">
        <f t="shared" si="40"/>
        <v>1.9465000000000454E-4</v>
      </c>
      <c r="AG121">
        <f t="shared" si="41"/>
        <v>6.9875999999999272E-4</v>
      </c>
      <c r="AH121">
        <f t="shared" si="42"/>
        <v>2.4126099999999817E-3</v>
      </c>
      <c r="AI121">
        <f t="shared" si="44"/>
        <v>-7.252499999999551E-4</v>
      </c>
    </row>
    <row r="122" spans="11:35">
      <c r="K122" t="str">
        <f>Arkusz1!A100</f>
        <v>Bulgaria</v>
      </c>
      <c r="M122">
        <f>Arkusz1!S100</f>
        <v>2.0452339999999999E-2</v>
      </c>
      <c r="N122">
        <f>Arkusz1!T100</f>
        <v>3.2395220000000002E-2</v>
      </c>
      <c r="O122">
        <f>Arkusz1!U100</f>
        <v>4.2020139999999997E-2</v>
      </c>
      <c r="P122">
        <f>Arkusz1!V100</f>
        <v>5.1991330000000002E-2</v>
      </c>
      <c r="Q122">
        <f>Arkusz1!W100</f>
        <v>6.3038839999999999E-2</v>
      </c>
      <c r="R122">
        <f>Arkusz1!X100</f>
        <v>7.5950589999999998E-2</v>
      </c>
      <c r="S122">
        <f>Arkusz1!Y100</f>
        <v>9.2045589999999997E-2</v>
      </c>
      <c r="T122">
        <f>Arkusz1!Z100</f>
        <v>0.11421826</v>
      </c>
      <c r="U122">
        <f>Arkusz1!AA100</f>
        <v>0.15155394999999999</v>
      </c>
      <c r="V122">
        <f>Arkusz1!AB100</f>
        <v>0.35633373000000002</v>
      </c>
      <c r="Z122">
        <f t="shared" si="43"/>
        <v>-4.6671000000000212E-4</v>
      </c>
      <c r="AA122">
        <f t="shared" si="35"/>
        <v>1.4169500000000036E-3</v>
      </c>
      <c r="AB122">
        <f t="shared" si="36"/>
        <v>1.0583399999999979E-3</v>
      </c>
      <c r="AC122">
        <f t="shared" si="37"/>
        <v>6.7096000000000516E-4</v>
      </c>
      <c r="AD122">
        <f t="shared" si="38"/>
        <v>4.4268999999999559E-4</v>
      </c>
      <c r="AE122">
        <f t="shared" si="39"/>
        <v>3.605700000000045E-4</v>
      </c>
      <c r="AF122">
        <f t="shared" si="40"/>
        <v>3.0957999999998986E-4</v>
      </c>
      <c r="AG122">
        <f t="shared" si="41"/>
        <v>-1.0709999999997111E-5</v>
      </c>
      <c r="AH122">
        <f t="shared" si="42"/>
        <v>-1.5813199999999972E-3</v>
      </c>
      <c r="AI122">
        <f t="shared" si="44"/>
        <v>-2.2003600000000123E-3</v>
      </c>
    </row>
    <row r="123" spans="11:35">
      <c r="K123" t="str">
        <f>Arkusz1!A101</f>
        <v>Bulgaria</v>
      </c>
      <c r="M123">
        <f>Arkusz1!S101</f>
        <v>2.1029780000000001E-2</v>
      </c>
      <c r="N123">
        <f>Arkusz1!T101</f>
        <v>3.2863169999999997E-2</v>
      </c>
      <c r="O123">
        <f>Arkusz1!U101</f>
        <v>4.236467E-2</v>
      </c>
      <c r="P123">
        <f>Arkusz1!V101</f>
        <v>5.2202270000000002E-2</v>
      </c>
      <c r="Q123">
        <f>Arkusz1!W101</f>
        <v>6.3103839999999994E-2</v>
      </c>
      <c r="R123">
        <f>Arkusz1!X101</f>
        <v>7.5853420000000005E-2</v>
      </c>
      <c r="S123">
        <f>Arkusz1!Y101</f>
        <v>9.1763549999999999E-2</v>
      </c>
      <c r="T123">
        <f>Arkusz1!Z101</f>
        <v>0.11371707</v>
      </c>
      <c r="U123">
        <f>Arkusz1!AA101</f>
        <v>0.15077723000000001</v>
      </c>
      <c r="V123">
        <f>Arkusz1!AB101</f>
        <v>0.35632499000000001</v>
      </c>
      <c r="Z123">
        <f t="shared" si="43"/>
        <v>5.7744000000000198E-4</v>
      </c>
      <c r="AA123">
        <f t="shared" si="35"/>
        <v>4.6794999999999476E-4</v>
      </c>
      <c r="AB123">
        <f t="shared" si="36"/>
        <v>3.4453000000000261E-4</v>
      </c>
      <c r="AC123">
        <f t="shared" si="37"/>
        <v>2.1093999999999974E-4</v>
      </c>
      <c r="AD123">
        <f t="shared" si="38"/>
        <v>6.4999999999995617E-5</v>
      </c>
      <c r="AE123">
        <f t="shared" si="39"/>
        <v>-9.716999999999365E-5</v>
      </c>
      <c r="AF123">
        <f t="shared" si="40"/>
        <v>-2.8203999999999729E-4</v>
      </c>
      <c r="AG123">
        <f t="shared" si="41"/>
        <v>-5.0118999999999858E-4</v>
      </c>
      <c r="AH123">
        <f t="shared" si="42"/>
        <v>-7.7671999999998076E-4</v>
      </c>
      <c r="AI123">
        <f t="shared" si="44"/>
        <v>-8.7400000000070754E-6</v>
      </c>
    </row>
    <row r="124" spans="11:35">
      <c r="K124" t="str">
        <f>Arkusz1!A102</f>
        <v>Bulgaria</v>
      </c>
      <c r="M124">
        <f>Arkusz1!S102</f>
        <v>2.114255E-2</v>
      </c>
      <c r="N124">
        <f>Arkusz1!T102</f>
        <v>3.2933820000000003E-2</v>
      </c>
      <c r="O124">
        <f>Arkusz1!U102</f>
        <v>4.2395799999999997E-2</v>
      </c>
      <c r="P124">
        <f>Arkusz1!V102</f>
        <v>5.2193049999999998E-2</v>
      </c>
      <c r="Q124">
        <f>Arkusz1!W102</f>
        <v>6.3052590000000006E-2</v>
      </c>
      <c r="R124">
        <f>Arkusz1!X102</f>
        <v>7.5757859999999996E-2</v>
      </c>
      <c r="S124">
        <f>Arkusz1!Y102</f>
        <v>9.1621090000000002E-2</v>
      </c>
      <c r="T124">
        <f>Arkusz1!Z102</f>
        <v>0.11352581</v>
      </c>
      <c r="U124">
        <f>Arkusz1!AA102</f>
        <v>0.15054398999999999</v>
      </c>
      <c r="V124">
        <f>Arkusz1!AB102</f>
        <v>0.35683343000000001</v>
      </c>
      <c r="Z124">
        <f t="shared" si="43"/>
        <v>1.1276999999999815E-4</v>
      </c>
      <c r="AA124">
        <f t="shared" si="35"/>
        <v>7.0650000000005431E-5</v>
      </c>
      <c r="AB124">
        <f t="shared" si="36"/>
        <v>3.1129999999997271E-5</v>
      </c>
      <c r="AC124">
        <f t="shared" si="37"/>
        <v>-9.2200000000042248E-6</v>
      </c>
      <c r="AD124">
        <f t="shared" si="38"/>
        <v>-5.1249999999988805E-5</v>
      </c>
      <c r="AE124">
        <f t="shared" si="39"/>
        <v>-9.5560000000008416E-5</v>
      </c>
      <c r="AF124">
        <f t="shared" si="40"/>
        <v>-1.4245999999999703E-4</v>
      </c>
      <c r="AG124">
        <f t="shared" si="41"/>
        <v>-1.9125999999999865E-4</v>
      </c>
      <c r="AH124">
        <f t="shared" si="42"/>
        <v>-2.3324000000002343E-4</v>
      </c>
      <c r="AI124">
        <f t="shared" si="44"/>
        <v>5.0843999999999889E-4</v>
      </c>
    </row>
    <row r="125" spans="11:35">
      <c r="K125" t="str">
        <f>Arkusz1!A103</f>
        <v>Bulgaria</v>
      </c>
      <c r="M125">
        <f>Arkusz1!S103</f>
        <v>2.0690239999999999E-2</v>
      </c>
      <c r="N125">
        <f>Arkusz1!T103</f>
        <v>3.2739820000000003E-2</v>
      </c>
      <c r="O125">
        <f>Arkusz1!U103</f>
        <v>4.2258900000000002E-2</v>
      </c>
      <c r="P125">
        <f>Arkusz1!V103</f>
        <v>5.2070449999999997E-2</v>
      </c>
      <c r="Q125">
        <f>Arkusz1!W103</f>
        <v>6.2922909999999999E-2</v>
      </c>
      <c r="R125">
        <f>Arkusz1!X103</f>
        <v>7.5608380000000003E-2</v>
      </c>
      <c r="S125">
        <f>Arkusz1!Y103</f>
        <v>9.1445319999999997E-2</v>
      </c>
      <c r="T125">
        <f>Arkusz1!Z103</f>
        <v>0.11332776999999999</v>
      </c>
      <c r="U125">
        <f>Arkusz1!AA103</f>
        <v>0.15036785</v>
      </c>
      <c r="V125">
        <f>Arkusz1!AB103</f>
        <v>0.35856834999999998</v>
      </c>
      <c r="Z125">
        <f t="shared" si="43"/>
        <v>-4.5231000000000091E-4</v>
      </c>
      <c r="AA125">
        <f t="shared" si="35"/>
        <v>-1.9399999999999973E-4</v>
      </c>
      <c r="AB125">
        <f t="shared" si="36"/>
        <v>-1.3689999999999536E-4</v>
      </c>
      <c r="AC125">
        <f t="shared" si="37"/>
        <v>-1.2260000000000049E-4</v>
      </c>
      <c r="AD125">
        <f t="shared" si="38"/>
        <v>-1.2968000000000701E-4</v>
      </c>
      <c r="AE125">
        <f t="shared" si="39"/>
        <v>-1.4947999999999351E-4</v>
      </c>
      <c r="AF125">
        <f t="shared" si="40"/>
        <v>-1.7577000000000564E-4</v>
      </c>
      <c r="AG125">
        <f t="shared" si="41"/>
        <v>-1.9804000000001043E-4</v>
      </c>
      <c r="AH125">
        <f t="shared" si="42"/>
        <v>-1.761399999999913E-4</v>
      </c>
      <c r="AI125">
        <f t="shared" si="44"/>
        <v>1.7349199999999732E-3</v>
      </c>
    </row>
    <row r="126" spans="11:35">
      <c r="K126" t="str">
        <f>Arkusz1!A104</f>
        <v>Bulgaria</v>
      </c>
      <c r="M126">
        <f>Arkusz1!S104</f>
        <v>2.0690239999999999E-2</v>
      </c>
      <c r="N126">
        <f>Arkusz1!T104</f>
        <v>3.2739820000000003E-2</v>
      </c>
      <c r="O126">
        <f>Arkusz1!U104</f>
        <v>4.2258900000000002E-2</v>
      </c>
      <c r="P126">
        <f>Arkusz1!V104</f>
        <v>5.2070449999999997E-2</v>
      </c>
      <c r="Q126">
        <f>Arkusz1!W104</f>
        <v>6.2922909999999999E-2</v>
      </c>
      <c r="R126">
        <f>Arkusz1!X104</f>
        <v>7.5608380000000003E-2</v>
      </c>
      <c r="S126">
        <f>Arkusz1!Y104</f>
        <v>9.1445319999999997E-2</v>
      </c>
      <c r="T126">
        <f>Arkusz1!Z104</f>
        <v>0.11332776999999999</v>
      </c>
      <c r="U126">
        <f>Arkusz1!AA104</f>
        <v>0.15036785</v>
      </c>
      <c r="V126">
        <f>Arkusz1!AB104</f>
        <v>0.35856834999999998</v>
      </c>
      <c r="Z126">
        <f t="shared" si="43"/>
        <v>0</v>
      </c>
      <c r="AA126">
        <f t="shared" si="35"/>
        <v>0</v>
      </c>
      <c r="AB126">
        <f t="shared" si="36"/>
        <v>0</v>
      </c>
      <c r="AC126">
        <f t="shared" si="37"/>
        <v>0</v>
      </c>
      <c r="AD126">
        <f t="shared" si="38"/>
        <v>0</v>
      </c>
      <c r="AE126">
        <f t="shared" si="39"/>
        <v>0</v>
      </c>
      <c r="AF126">
        <f t="shared" si="40"/>
        <v>0</v>
      </c>
      <c r="AG126">
        <f t="shared" si="41"/>
        <v>0</v>
      </c>
      <c r="AH126">
        <f t="shared" si="42"/>
        <v>0</v>
      </c>
      <c r="AI126">
        <f t="shared" si="44"/>
        <v>0</v>
      </c>
    </row>
    <row r="127" spans="11:35">
      <c r="K127" t="str">
        <f>Arkusz1!A105</f>
        <v>Bulgaria</v>
      </c>
      <c r="M127">
        <f>Arkusz1!S105</f>
        <v>2.0690239999999999E-2</v>
      </c>
      <c r="N127">
        <f>Arkusz1!T105</f>
        <v>3.2739820000000003E-2</v>
      </c>
      <c r="O127">
        <f>Arkusz1!U105</f>
        <v>4.2258900000000002E-2</v>
      </c>
      <c r="P127">
        <f>Arkusz1!V105</f>
        <v>5.2070449999999997E-2</v>
      </c>
      <c r="Q127">
        <f>Arkusz1!W105</f>
        <v>6.2922909999999999E-2</v>
      </c>
      <c r="R127">
        <f>Arkusz1!X105</f>
        <v>7.5608380000000003E-2</v>
      </c>
      <c r="S127">
        <f>Arkusz1!Y105</f>
        <v>9.1445319999999997E-2</v>
      </c>
      <c r="T127">
        <f>Arkusz1!Z105</f>
        <v>0.11332776999999999</v>
      </c>
      <c r="U127">
        <f>Arkusz1!AA105</f>
        <v>0.15036785</v>
      </c>
      <c r="V127">
        <f>Arkusz1!AB105</f>
        <v>0.35856834999999998</v>
      </c>
      <c r="Z127">
        <f t="shared" si="43"/>
        <v>0</v>
      </c>
      <c r="AA127">
        <f t="shared" si="35"/>
        <v>0</v>
      </c>
      <c r="AB127">
        <f t="shared" si="36"/>
        <v>0</v>
      </c>
      <c r="AC127">
        <f t="shared" si="37"/>
        <v>0</v>
      </c>
      <c r="AD127">
        <f t="shared" si="38"/>
        <v>0</v>
      </c>
      <c r="AE127">
        <f t="shared" si="39"/>
        <v>0</v>
      </c>
      <c r="AF127">
        <f t="shared" si="40"/>
        <v>0</v>
      </c>
      <c r="AG127">
        <f t="shared" si="41"/>
        <v>0</v>
      </c>
      <c r="AH127">
        <f t="shared" si="42"/>
        <v>0</v>
      </c>
      <c r="AI127">
        <f t="shared" si="44"/>
        <v>0</v>
      </c>
    </row>
    <row r="128" spans="11:35">
      <c r="K128" t="e">
        <f>Arkusz1!#REF!</f>
        <v>#REF!</v>
      </c>
      <c r="M128" t="e">
        <f>Arkusz1!#REF!</f>
        <v>#REF!</v>
      </c>
      <c r="N128" t="e">
        <f>Arkusz1!#REF!</f>
        <v>#REF!</v>
      </c>
      <c r="O128" t="e">
        <f>Arkusz1!#REF!</f>
        <v>#REF!</v>
      </c>
      <c r="P128" t="e">
        <f>Arkusz1!#REF!</f>
        <v>#REF!</v>
      </c>
      <c r="Q128" t="e">
        <f>Arkusz1!#REF!</f>
        <v>#REF!</v>
      </c>
      <c r="R128" t="e">
        <f>Arkusz1!#REF!</f>
        <v>#REF!</v>
      </c>
      <c r="S128" t="e">
        <f>Arkusz1!#REF!</f>
        <v>#REF!</v>
      </c>
      <c r="T128" t="e">
        <f>Arkusz1!#REF!</f>
        <v>#REF!</v>
      </c>
      <c r="U128" t="e">
        <f>Arkusz1!#REF!</f>
        <v>#REF!</v>
      </c>
      <c r="V128" t="e">
        <f>Arkusz1!#REF!</f>
        <v>#REF!</v>
      </c>
      <c r="Z128" t="e">
        <f t="shared" si="43"/>
        <v>#REF!</v>
      </c>
      <c r="AA128" t="e">
        <f t="shared" si="35"/>
        <v>#REF!</v>
      </c>
      <c r="AB128" t="e">
        <f t="shared" si="36"/>
        <v>#REF!</v>
      </c>
      <c r="AC128" t="e">
        <f t="shared" si="37"/>
        <v>#REF!</v>
      </c>
      <c r="AD128" t="e">
        <f t="shared" si="38"/>
        <v>#REF!</v>
      </c>
      <c r="AE128" t="e">
        <f t="shared" si="39"/>
        <v>#REF!</v>
      </c>
      <c r="AF128" t="e">
        <f t="shared" si="40"/>
        <v>#REF!</v>
      </c>
      <c r="AG128" t="e">
        <f t="shared" si="41"/>
        <v>#REF!</v>
      </c>
      <c r="AH128" t="e">
        <f t="shared" si="42"/>
        <v>#REF!</v>
      </c>
      <c r="AI128" t="e">
        <f t="shared" si="44"/>
        <v>#REF!</v>
      </c>
    </row>
    <row r="129" spans="11:35">
      <c r="K129" t="e">
        <f>Arkusz1!#REF!</f>
        <v>#REF!</v>
      </c>
      <c r="M129" t="e">
        <f>Arkusz1!#REF!</f>
        <v>#REF!</v>
      </c>
      <c r="N129" t="e">
        <f>Arkusz1!#REF!</f>
        <v>#REF!</v>
      </c>
      <c r="O129" t="e">
        <f>Arkusz1!#REF!</f>
        <v>#REF!</v>
      </c>
      <c r="P129" t="e">
        <f>Arkusz1!#REF!</f>
        <v>#REF!</v>
      </c>
      <c r="Q129" t="e">
        <f>Arkusz1!#REF!</f>
        <v>#REF!</v>
      </c>
      <c r="R129" t="e">
        <f>Arkusz1!#REF!</f>
        <v>#REF!</v>
      </c>
      <c r="S129" t="e">
        <f>Arkusz1!#REF!</f>
        <v>#REF!</v>
      </c>
      <c r="T129" t="e">
        <f>Arkusz1!#REF!</f>
        <v>#REF!</v>
      </c>
      <c r="U129" t="e">
        <f>Arkusz1!#REF!</f>
        <v>#REF!</v>
      </c>
      <c r="V129" t="e">
        <f>Arkusz1!#REF!</f>
        <v>#REF!</v>
      </c>
      <c r="Z129" t="e">
        <f t="shared" si="43"/>
        <v>#REF!</v>
      </c>
      <c r="AA129" t="e">
        <f t="shared" si="35"/>
        <v>#REF!</v>
      </c>
      <c r="AB129" t="e">
        <f t="shared" si="36"/>
        <v>#REF!</v>
      </c>
      <c r="AC129" t="e">
        <f t="shared" si="37"/>
        <v>#REF!</v>
      </c>
      <c r="AD129" t="e">
        <f t="shared" si="38"/>
        <v>#REF!</v>
      </c>
      <c r="AE129" t="e">
        <f t="shared" si="39"/>
        <v>#REF!</v>
      </c>
      <c r="AF129" t="e">
        <f t="shared" si="40"/>
        <v>#REF!</v>
      </c>
      <c r="AG129" t="e">
        <f t="shared" si="41"/>
        <v>#REF!</v>
      </c>
      <c r="AH129" t="e">
        <f t="shared" si="42"/>
        <v>#REF!</v>
      </c>
      <c r="AI129" t="e">
        <f t="shared" si="44"/>
        <v>#REF!</v>
      </c>
    </row>
    <row r="130" spans="11:35">
      <c r="K130" t="e">
        <f>Arkusz1!#REF!</f>
        <v>#REF!</v>
      </c>
      <c r="M130" t="e">
        <f>Arkusz1!#REF!</f>
        <v>#REF!</v>
      </c>
      <c r="N130" t="e">
        <f>Arkusz1!#REF!</f>
        <v>#REF!</v>
      </c>
      <c r="O130" t="e">
        <f>Arkusz1!#REF!</f>
        <v>#REF!</v>
      </c>
      <c r="P130" t="e">
        <f>Arkusz1!#REF!</f>
        <v>#REF!</v>
      </c>
      <c r="Q130" t="e">
        <f>Arkusz1!#REF!</f>
        <v>#REF!</v>
      </c>
      <c r="R130" t="e">
        <f>Arkusz1!#REF!</f>
        <v>#REF!</v>
      </c>
      <c r="S130" t="e">
        <f>Arkusz1!#REF!</f>
        <v>#REF!</v>
      </c>
      <c r="T130" t="e">
        <f>Arkusz1!#REF!</f>
        <v>#REF!</v>
      </c>
      <c r="U130" t="e">
        <f>Arkusz1!#REF!</f>
        <v>#REF!</v>
      </c>
      <c r="V130" t="e">
        <f>Arkusz1!#REF!</f>
        <v>#REF!</v>
      </c>
      <c r="Z130" t="e">
        <f t="shared" si="43"/>
        <v>#REF!</v>
      </c>
      <c r="AA130" t="e">
        <f t="shared" si="35"/>
        <v>#REF!</v>
      </c>
      <c r="AB130" t="e">
        <f t="shared" si="36"/>
        <v>#REF!</v>
      </c>
      <c r="AC130" t="e">
        <f t="shared" si="37"/>
        <v>#REF!</v>
      </c>
      <c r="AD130" t="e">
        <f t="shared" si="38"/>
        <v>#REF!</v>
      </c>
      <c r="AE130" t="e">
        <f t="shared" si="39"/>
        <v>#REF!</v>
      </c>
      <c r="AF130" t="e">
        <f t="shared" si="40"/>
        <v>#REF!</v>
      </c>
      <c r="AG130" t="e">
        <f t="shared" si="41"/>
        <v>#REF!</v>
      </c>
      <c r="AH130" t="e">
        <f t="shared" si="42"/>
        <v>#REF!</v>
      </c>
      <c r="AI130" t="e">
        <f t="shared" si="44"/>
        <v>#REF!</v>
      </c>
    </row>
    <row r="131" spans="11:35">
      <c r="K131" t="e">
        <f>Arkusz1!#REF!</f>
        <v>#REF!</v>
      </c>
      <c r="M131" t="e">
        <f>Arkusz1!#REF!</f>
        <v>#REF!</v>
      </c>
      <c r="N131" t="e">
        <f>Arkusz1!#REF!</f>
        <v>#REF!</v>
      </c>
      <c r="O131" t="e">
        <f>Arkusz1!#REF!</f>
        <v>#REF!</v>
      </c>
      <c r="P131" t="e">
        <f>Arkusz1!#REF!</f>
        <v>#REF!</v>
      </c>
      <c r="Q131" t="e">
        <f>Arkusz1!#REF!</f>
        <v>#REF!</v>
      </c>
      <c r="R131" t="e">
        <f>Arkusz1!#REF!</f>
        <v>#REF!</v>
      </c>
      <c r="S131" t="e">
        <f>Arkusz1!#REF!</f>
        <v>#REF!</v>
      </c>
      <c r="T131" t="e">
        <f>Arkusz1!#REF!</f>
        <v>#REF!</v>
      </c>
      <c r="U131" t="e">
        <f>Arkusz1!#REF!</f>
        <v>#REF!</v>
      </c>
      <c r="V131" t="e">
        <f>Arkusz1!#REF!</f>
        <v>#REF!</v>
      </c>
      <c r="Z131" t="e">
        <f t="shared" si="43"/>
        <v>#REF!</v>
      </c>
      <c r="AA131" t="e">
        <f t="shared" si="35"/>
        <v>#REF!</v>
      </c>
      <c r="AB131" t="e">
        <f t="shared" si="36"/>
        <v>#REF!</v>
      </c>
      <c r="AC131" t="e">
        <f t="shared" si="37"/>
        <v>#REF!</v>
      </c>
      <c r="AD131" t="e">
        <f t="shared" si="38"/>
        <v>#REF!</v>
      </c>
      <c r="AE131" t="e">
        <f t="shared" si="39"/>
        <v>#REF!</v>
      </c>
      <c r="AF131" t="e">
        <f t="shared" si="40"/>
        <v>#REF!</v>
      </c>
      <c r="AG131" t="e">
        <f t="shared" si="41"/>
        <v>#REF!</v>
      </c>
      <c r="AH131" t="e">
        <f t="shared" si="42"/>
        <v>#REF!</v>
      </c>
      <c r="AI131" t="e">
        <f t="shared" si="44"/>
        <v>#REF!</v>
      </c>
    </row>
    <row r="132" spans="11:35">
      <c r="K132" t="e">
        <f>Arkusz1!#REF!</f>
        <v>#REF!</v>
      </c>
      <c r="M132" t="e">
        <f>Arkusz1!#REF!</f>
        <v>#REF!</v>
      </c>
      <c r="N132" t="e">
        <f>Arkusz1!#REF!</f>
        <v>#REF!</v>
      </c>
      <c r="O132" t="e">
        <f>Arkusz1!#REF!</f>
        <v>#REF!</v>
      </c>
      <c r="P132" t="e">
        <f>Arkusz1!#REF!</f>
        <v>#REF!</v>
      </c>
      <c r="Q132" t="e">
        <f>Arkusz1!#REF!</f>
        <v>#REF!</v>
      </c>
      <c r="R132" t="e">
        <f>Arkusz1!#REF!</f>
        <v>#REF!</v>
      </c>
      <c r="S132" t="e">
        <f>Arkusz1!#REF!</f>
        <v>#REF!</v>
      </c>
      <c r="T132" t="e">
        <f>Arkusz1!#REF!</f>
        <v>#REF!</v>
      </c>
      <c r="U132" t="e">
        <f>Arkusz1!#REF!</f>
        <v>#REF!</v>
      </c>
      <c r="V132" t="e">
        <f>Arkusz1!#REF!</f>
        <v>#REF!</v>
      </c>
      <c r="Z132" t="e">
        <f t="shared" si="43"/>
        <v>#REF!</v>
      </c>
      <c r="AA132" t="e">
        <f t="shared" si="35"/>
        <v>#REF!</v>
      </c>
      <c r="AB132" t="e">
        <f t="shared" si="36"/>
        <v>#REF!</v>
      </c>
      <c r="AC132" t="e">
        <f t="shared" si="37"/>
        <v>#REF!</v>
      </c>
      <c r="AD132" t="e">
        <f t="shared" si="38"/>
        <v>#REF!</v>
      </c>
      <c r="AE132" t="e">
        <f t="shared" si="39"/>
        <v>#REF!</v>
      </c>
      <c r="AF132" t="e">
        <f t="shared" si="40"/>
        <v>#REF!</v>
      </c>
      <c r="AG132" t="e">
        <f t="shared" si="41"/>
        <v>#REF!</v>
      </c>
      <c r="AH132" t="e">
        <f t="shared" si="42"/>
        <v>#REF!</v>
      </c>
      <c r="AI132" t="e">
        <f t="shared" si="44"/>
        <v>#REF!</v>
      </c>
    </row>
    <row r="133" spans="11:35">
      <c r="Y133" s="9"/>
      <c r="Z133" s="9" t="e">
        <f>AVERAGE(Z135:Z198)</f>
        <v>#REF!</v>
      </c>
      <c r="AA133" s="9" t="e">
        <f t="shared" ref="AA133:AI133" si="45">AVERAGE(AA135:AA198)</f>
        <v>#REF!</v>
      </c>
      <c r="AB133" s="9" t="e">
        <f t="shared" si="45"/>
        <v>#REF!</v>
      </c>
      <c r="AC133" s="9" t="e">
        <f t="shared" si="45"/>
        <v>#REF!</v>
      </c>
      <c r="AD133" s="9" t="e">
        <f t="shared" si="45"/>
        <v>#REF!</v>
      </c>
      <c r="AE133" s="9" t="e">
        <f t="shared" si="45"/>
        <v>#REF!</v>
      </c>
      <c r="AF133" s="9" t="e">
        <f t="shared" si="45"/>
        <v>#REF!</v>
      </c>
      <c r="AG133" s="9" t="e">
        <f t="shared" si="45"/>
        <v>#REF!</v>
      </c>
      <c r="AH133" s="9" t="e">
        <f t="shared" si="45"/>
        <v>#REF!</v>
      </c>
      <c r="AI133" s="9" t="e">
        <f t="shared" si="45"/>
        <v>#REF!</v>
      </c>
    </row>
    <row r="134" spans="11:35">
      <c r="K134" t="e">
        <f>Arkusz1!#REF!</f>
        <v>#REF!</v>
      </c>
      <c r="M134" t="e">
        <f>Arkusz1!#REF!</f>
        <v>#REF!</v>
      </c>
      <c r="N134" t="e">
        <f>Arkusz1!#REF!</f>
        <v>#REF!</v>
      </c>
      <c r="O134" t="e">
        <f>Arkusz1!#REF!</f>
        <v>#REF!</v>
      </c>
      <c r="P134" t="e">
        <f>Arkusz1!#REF!</f>
        <v>#REF!</v>
      </c>
      <c r="Q134" t="e">
        <f>Arkusz1!#REF!</f>
        <v>#REF!</v>
      </c>
      <c r="R134" t="e">
        <f>Arkusz1!#REF!</f>
        <v>#REF!</v>
      </c>
      <c r="S134" t="e">
        <f>Arkusz1!#REF!</f>
        <v>#REF!</v>
      </c>
      <c r="T134" t="e">
        <f>Arkusz1!#REF!</f>
        <v>#REF!</v>
      </c>
      <c r="U134" t="e">
        <f>Arkusz1!#REF!</f>
        <v>#REF!</v>
      </c>
      <c r="V134" t="e">
        <f>Arkusz1!#REF!</f>
        <v>#REF!</v>
      </c>
    </row>
    <row r="135" spans="11:35">
      <c r="K135" t="str">
        <f>Arkusz1!A106</f>
        <v>Belarus</v>
      </c>
      <c r="M135">
        <f>Arkusz1!S106</f>
        <v>4.0129350000000001E-2</v>
      </c>
      <c r="N135">
        <f>Arkusz1!T106</f>
        <v>5.3783289999999997E-2</v>
      </c>
      <c r="O135">
        <f>Arkusz1!U106</f>
        <v>6.4160419999999996E-2</v>
      </c>
      <c r="P135">
        <f>Arkusz1!V106</f>
        <v>7.321511E-2</v>
      </c>
      <c r="Q135">
        <f>Arkusz1!W106</f>
        <v>8.1920560000000003E-2</v>
      </c>
      <c r="R135">
        <f>Arkusz1!X106</f>
        <v>9.1049039999999998E-2</v>
      </c>
      <c r="S135">
        <f>Arkusz1!Y106</f>
        <v>0.10157513999999999</v>
      </c>
      <c r="T135">
        <f>Arkusz1!Z106</f>
        <v>0.11536688</v>
      </c>
      <c r="U135">
        <f>Arkusz1!AA106</f>
        <v>0.13799564</v>
      </c>
      <c r="V135">
        <f>Arkusz1!AB106</f>
        <v>0.24080456</v>
      </c>
      <c r="Z135" t="e">
        <f>M135-M134</f>
        <v>#REF!</v>
      </c>
      <c r="AA135" t="e">
        <f t="shared" ref="AA135:AA165" si="46">N135-N134</f>
        <v>#REF!</v>
      </c>
      <c r="AB135" t="e">
        <f t="shared" ref="AB135:AB165" si="47">O135-O134</f>
        <v>#REF!</v>
      </c>
      <c r="AC135" t="e">
        <f t="shared" ref="AC135:AC165" si="48">P135-P134</f>
        <v>#REF!</v>
      </c>
      <c r="AD135" t="e">
        <f t="shared" ref="AD135:AD165" si="49">Q135-Q134</f>
        <v>#REF!</v>
      </c>
      <c r="AE135" t="e">
        <f t="shared" ref="AE135:AE165" si="50">R135-R134</f>
        <v>#REF!</v>
      </c>
      <c r="AF135" t="e">
        <f t="shared" ref="AF135:AF165" si="51">S135-S134</f>
        <v>#REF!</v>
      </c>
      <c r="AG135" t="e">
        <f t="shared" ref="AG135:AG165" si="52">T135-T134</f>
        <v>#REF!</v>
      </c>
      <c r="AH135" t="e">
        <f t="shared" ref="AH135:AH165" si="53">U135-U134</f>
        <v>#REF!</v>
      </c>
      <c r="AI135" t="e">
        <f>V135-V134</f>
        <v>#REF!</v>
      </c>
    </row>
    <row r="136" spans="11:35">
      <c r="K136" t="str">
        <f>Arkusz1!A107</f>
        <v>Belarus</v>
      </c>
      <c r="M136">
        <f>Arkusz1!S107</f>
        <v>3.6428889999999998E-2</v>
      </c>
      <c r="N136">
        <f>Arkusz1!T107</f>
        <v>4.9315369999999997E-2</v>
      </c>
      <c r="O136">
        <f>Arkusz1!U107</f>
        <v>5.9916440000000001E-2</v>
      </c>
      <c r="P136">
        <f>Arkusz1!V107</f>
        <v>6.9549760000000002E-2</v>
      </c>
      <c r="Q136">
        <f>Arkusz1!W107</f>
        <v>7.9044299999999998E-2</v>
      </c>
      <c r="R136">
        <f>Arkusz1!X107</f>
        <v>8.9168479999999994E-2</v>
      </c>
      <c r="S136">
        <f>Arkusz1!Y107</f>
        <v>0.10098422</v>
      </c>
      <c r="T136">
        <f>Arkusz1!Z107</f>
        <v>0.11660564</v>
      </c>
      <c r="U136">
        <f>Arkusz1!AA107</f>
        <v>0.14240947000000001</v>
      </c>
      <c r="V136">
        <f>Arkusz1!AB107</f>
        <v>0.25657743999999999</v>
      </c>
      <c r="Z136">
        <f t="shared" ref="Y136:Z165" si="54">M136-M135</f>
        <v>-3.7004600000000026E-3</v>
      </c>
      <c r="AA136">
        <f t="shared" si="46"/>
        <v>-4.4679200000000002E-3</v>
      </c>
      <c r="AB136">
        <f t="shared" si="47"/>
        <v>-4.2439799999999944E-3</v>
      </c>
      <c r="AC136">
        <f t="shared" si="48"/>
        <v>-3.6653499999999978E-3</v>
      </c>
      <c r="AD136">
        <f t="shared" si="49"/>
        <v>-2.8762600000000055E-3</v>
      </c>
      <c r="AE136">
        <f t="shared" si="50"/>
        <v>-1.8805600000000033E-3</v>
      </c>
      <c r="AF136">
        <f t="shared" si="51"/>
        <v>-5.9091999999999478E-4</v>
      </c>
      <c r="AG136">
        <f t="shared" si="52"/>
        <v>1.2387599999999915E-3</v>
      </c>
      <c r="AH136">
        <f t="shared" si="53"/>
        <v>4.4138300000000075E-3</v>
      </c>
      <c r="AI136">
        <f t="shared" ref="AI136:AI165" si="55">V136-V135</f>
        <v>1.5772879999999989E-2</v>
      </c>
    </row>
    <row r="137" spans="11:35">
      <c r="K137" t="str">
        <f>Arkusz1!A108</f>
        <v>Belarus</v>
      </c>
      <c r="M137">
        <f>Arkusz1!S108</f>
        <v>3.3351039999999998E-2</v>
      </c>
      <c r="N137">
        <f>Arkusz1!T108</f>
        <v>4.8092650000000001E-2</v>
      </c>
      <c r="O137">
        <f>Arkusz1!U108</f>
        <v>5.9534330000000003E-2</v>
      </c>
      <c r="P137">
        <f>Arkusz1!V108</f>
        <v>6.9572250000000002E-2</v>
      </c>
      <c r="Q137">
        <f>Arkusz1!W108</f>
        <v>7.9234830000000006E-2</v>
      </c>
      <c r="R137">
        <f>Arkusz1!X108</f>
        <v>8.9365730000000004E-2</v>
      </c>
      <c r="S137">
        <f>Arkusz1!Y108</f>
        <v>0.10104201</v>
      </c>
      <c r="T137">
        <f>Arkusz1!Z108</f>
        <v>0.11633487000000001</v>
      </c>
      <c r="U137">
        <f>Arkusz1!AA108</f>
        <v>0.14143544</v>
      </c>
      <c r="V137">
        <f>Arkusz1!AB108</f>
        <v>0.26203683</v>
      </c>
      <c r="Z137">
        <f t="shared" si="54"/>
        <v>-3.07785E-3</v>
      </c>
      <c r="AA137">
        <f t="shared" si="46"/>
        <v>-1.2227199999999966E-3</v>
      </c>
      <c r="AB137">
        <f t="shared" si="47"/>
        <v>-3.8210999999999801E-4</v>
      </c>
      <c r="AC137">
        <f t="shared" si="48"/>
        <v>2.249000000000001E-5</v>
      </c>
      <c r="AD137">
        <f t="shared" si="49"/>
        <v>1.9053000000000819E-4</v>
      </c>
      <c r="AE137">
        <f t="shared" si="50"/>
        <v>1.9725000000000992E-4</v>
      </c>
      <c r="AF137">
        <f t="shared" si="51"/>
        <v>5.7790000000002006E-5</v>
      </c>
      <c r="AG137">
        <f t="shared" si="52"/>
        <v>-2.7076999999998963E-4</v>
      </c>
      <c r="AH137">
        <f t="shared" si="53"/>
        <v>-9.7403000000001461E-4</v>
      </c>
      <c r="AI137">
        <f t="shared" si="55"/>
        <v>5.4593900000000084E-3</v>
      </c>
    </row>
    <row r="138" spans="11:35">
      <c r="K138" t="str">
        <f>Arkusz1!A109</f>
        <v>Belarus</v>
      </c>
      <c r="M138">
        <f>Arkusz1!S109</f>
        <v>2.9344510000000001E-2</v>
      </c>
      <c r="N138">
        <f>Arkusz1!T109</f>
        <v>4.4763419999999998E-2</v>
      </c>
      <c r="O138">
        <f>Arkusz1!U109</f>
        <v>5.4971779999999998E-2</v>
      </c>
      <c r="P138">
        <f>Arkusz1!V109</f>
        <v>6.4406110000000003E-2</v>
      </c>
      <c r="Q138">
        <f>Arkusz1!W109</f>
        <v>7.4213790000000002E-2</v>
      </c>
      <c r="R138">
        <f>Arkusz1!X109</f>
        <v>8.5312570000000004E-2</v>
      </c>
      <c r="S138">
        <f>Arkusz1!Y109</f>
        <v>9.8991170000000003E-2</v>
      </c>
      <c r="T138">
        <f>Arkusz1!Z109</f>
        <v>0.11785176999999999</v>
      </c>
      <c r="U138">
        <f>Arkusz1!AA109</f>
        <v>0.14955837999999999</v>
      </c>
      <c r="V138">
        <f>Arkusz1!AB109</f>
        <v>0.28058648000000003</v>
      </c>
      <c r="Z138">
        <f t="shared" si="54"/>
        <v>-4.0065299999999977E-3</v>
      </c>
      <c r="AA138">
        <f t="shared" si="46"/>
        <v>-3.3292300000000025E-3</v>
      </c>
      <c r="AB138">
        <f t="shared" si="47"/>
        <v>-4.5625500000000055E-3</v>
      </c>
      <c r="AC138">
        <f t="shared" si="48"/>
        <v>-5.1661399999999996E-3</v>
      </c>
      <c r="AD138">
        <f t="shared" si="49"/>
        <v>-5.0210400000000044E-3</v>
      </c>
      <c r="AE138">
        <f t="shared" si="50"/>
        <v>-4.0531600000000001E-3</v>
      </c>
      <c r="AF138">
        <f t="shared" si="51"/>
        <v>-2.0508399999999982E-3</v>
      </c>
      <c r="AG138">
        <f t="shared" si="52"/>
        <v>1.5168999999999877E-3</v>
      </c>
      <c r="AH138">
        <f t="shared" si="53"/>
        <v>8.1229399999999952E-3</v>
      </c>
      <c r="AI138">
        <f t="shared" si="55"/>
        <v>1.8549650000000029E-2</v>
      </c>
    </row>
    <row r="139" spans="11:35">
      <c r="K139" t="str">
        <f>Arkusz1!A110</f>
        <v>Belarus</v>
      </c>
      <c r="M139">
        <f>Arkusz1!S110</f>
        <v>2.7596030000000001E-2</v>
      </c>
      <c r="N139">
        <f>Arkusz1!T110</f>
        <v>4.2791419999999997E-2</v>
      </c>
      <c r="O139">
        <f>Arkusz1!U110</f>
        <v>5.3007869999999999E-2</v>
      </c>
      <c r="P139">
        <f>Arkusz1!V110</f>
        <v>6.2527659999999999E-2</v>
      </c>
      <c r="Q139">
        <f>Arkusz1!W110</f>
        <v>7.2491769999999997E-2</v>
      </c>
      <c r="R139">
        <f>Arkusz1!X110</f>
        <v>8.3839540000000004E-2</v>
      </c>
      <c r="S139">
        <f>Arkusz1!Y110</f>
        <v>9.7915959999999996E-2</v>
      </c>
      <c r="T139">
        <f>Arkusz1!Z110</f>
        <v>0.11746565</v>
      </c>
      <c r="U139">
        <f>Arkusz1!AA110</f>
        <v>0.15063563999999999</v>
      </c>
      <c r="V139">
        <f>Arkusz1!AB110</f>
        <v>0.29172843999999998</v>
      </c>
      <c r="Z139">
        <f t="shared" si="54"/>
        <v>-1.7484800000000002E-3</v>
      </c>
      <c r="AA139">
        <f t="shared" si="46"/>
        <v>-1.9720000000000015E-3</v>
      </c>
      <c r="AB139">
        <f t="shared" si="47"/>
        <v>-1.9639099999999993E-3</v>
      </c>
      <c r="AC139">
        <f t="shared" si="48"/>
        <v>-1.8784500000000037E-3</v>
      </c>
      <c r="AD139">
        <f t="shared" si="49"/>
        <v>-1.7220200000000047E-3</v>
      </c>
      <c r="AE139">
        <f t="shared" si="50"/>
        <v>-1.4730300000000002E-3</v>
      </c>
      <c r="AF139">
        <f t="shared" si="51"/>
        <v>-1.075210000000007E-3</v>
      </c>
      <c r="AG139">
        <f t="shared" si="52"/>
        <v>-3.861199999999898E-4</v>
      </c>
      <c r="AH139">
        <f t="shared" si="53"/>
        <v>1.0772599999999966E-3</v>
      </c>
      <c r="AI139">
        <f t="shared" si="55"/>
        <v>1.1141959999999951E-2</v>
      </c>
    </row>
    <row r="140" spans="11:35">
      <c r="K140" t="str">
        <f>Arkusz1!A111</f>
        <v>Belarus</v>
      </c>
      <c r="M140">
        <f>Arkusz1!S111</f>
        <v>2.962004E-2</v>
      </c>
      <c r="N140">
        <f>Arkusz1!T111</f>
        <v>4.5463509999999999E-2</v>
      </c>
      <c r="O140">
        <f>Arkusz1!U111</f>
        <v>5.5917969999999997E-2</v>
      </c>
      <c r="P140">
        <f>Arkusz1!V111</f>
        <v>6.5519369999999993E-2</v>
      </c>
      <c r="Q140">
        <f>Arkusz1!W111</f>
        <v>7.5430469999999999E-2</v>
      </c>
      <c r="R140">
        <f>Arkusz1!X111</f>
        <v>8.6560700000000004E-2</v>
      </c>
      <c r="S140">
        <f>Arkusz1!Y111</f>
        <v>0.10016369999999999</v>
      </c>
      <c r="T140">
        <f>Arkusz1!Z111</f>
        <v>0.11874218</v>
      </c>
      <c r="U140">
        <f>Arkusz1!AA111</f>
        <v>0.14960256</v>
      </c>
      <c r="V140">
        <f>Arkusz1!AB111</f>
        <v>0.27297948999999999</v>
      </c>
      <c r="Z140">
        <f t="shared" si="54"/>
        <v>2.0240099999999997E-3</v>
      </c>
      <c r="AA140">
        <f t="shared" si="46"/>
        <v>2.672090000000002E-3</v>
      </c>
      <c r="AB140">
        <f t="shared" si="47"/>
        <v>2.9100999999999988E-3</v>
      </c>
      <c r="AC140">
        <f t="shared" si="48"/>
        <v>2.9917099999999947E-3</v>
      </c>
      <c r="AD140">
        <f t="shared" si="49"/>
        <v>2.9387000000000024E-3</v>
      </c>
      <c r="AE140">
        <f t="shared" si="50"/>
        <v>2.7211600000000002E-3</v>
      </c>
      <c r="AF140">
        <f t="shared" si="51"/>
        <v>2.2477399999999981E-3</v>
      </c>
      <c r="AG140">
        <f t="shared" si="52"/>
        <v>1.2765299999999979E-3</v>
      </c>
      <c r="AH140">
        <f t="shared" si="53"/>
        <v>-1.0330799999999918E-3</v>
      </c>
      <c r="AI140">
        <f t="shared" si="55"/>
        <v>-1.8748949999999986E-2</v>
      </c>
    </row>
    <row r="141" spans="11:35">
      <c r="K141" t="str">
        <f>Arkusz1!A112</f>
        <v>Belarus</v>
      </c>
      <c r="M141">
        <f>Arkusz1!S112</f>
        <v>3.039157E-2</v>
      </c>
      <c r="N141">
        <f>Arkusz1!T112</f>
        <v>4.4211109999999998E-2</v>
      </c>
      <c r="O141">
        <f>Arkusz1!U112</f>
        <v>5.5582909999999999E-2</v>
      </c>
      <c r="P141">
        <f>Arkusz1!V112</f>
        <v>6.5919409999999998E-2</v>
      </c>
      <c r="Q141">
        <f>Arkusz1!W112</f>
        <v>7.6110159999999996E-2</v>
      </c>
      <c r="R141">
        <f>Arkusz1!X112</f>
        <v>8.6981050000000004E-2</v>
      </c>
      <c r="S141">
        <f>Arkusz1!Y112</f>
        <v>9.967558E-2</v>
      </c>
      <c r="T141">
        <f>Arkusz1!Z112</f>
        <v>0.11647523</v>
      </c>
      <c r="U141">
        <f>Arkusz1!AA112</f>
        <v>0.14428594</v>
      </c>
      <c r="V141">
        <f>Arkusz1!AB112</f>
        <v>0.28036703000000002</v>
      </c>
      <c r="Z141">
        <f t="shared" si="54"/>
        <v>7.7152999999999944E-4</v>
      </c>
      <c r="AA141">
        <f t="shared" si="46"/>
        <v>-1.2524000000000007E-3</v>
      </c>
      <c r="AB141">
        <f t="shared" si="47"/>
        <v>-3.3505999999999814E-4</v>
      </c>
      <c r="AC141">
        <f t="shared" si="48"/>
        <v>4.0004000000000428E-4</v>
      </c>
      <c r="AD141">
        <f t="shared" si="49"/>
        <v>6.7968999999999669E-4</v>
      </c>
      <c r="AE141">
        <f t="shared" si="50"/>
        <v>4.2034999999999989E-4</v>
      </c>
      <c r="AF141">
        <f t="shared" si="51"/>
        <v>-4.8811999999999467E-4</v>
      </c>
      <c r="AG141">
        <f t="shared" si="52"/>
        <v>-2.2669500000000037E-3</v>
      </c>
      <c r="AH141">
        <f t="shared" si="53"/>
        <v>-5.3166199999999941E-3</v>
      </c>
      <c r="AI141">
        <f t="shared" si="55"/>
        <v>7.3875400000000258E-3</v>
      </c>
    </row>
    <row r="142" spans="11:35">
      <c r="K142" t="str">
        <f>Arkusz1!A113</f>
        <v>Belarus</v>
      </c>
      <c r="M142">
        <f>Arkusz1!S113</f>
        <v>3.143663E-2</v>
      </c>
      <c r="N142">
        <f>Arkusz1!T113</f>
        <v>4.6585630000000003E-2</v>
      </c>
      <c r="O142">
        <f>Arkusz1!U113</f>
        <v>5.849621E-2</v>
      </c>
      <c r="P142">
        <f>Arkusz1!V113</f>
        <v>6.9023810000000005E-2</v>
      </c>
      <c r="Q142">
        <f>Arkusz1!W113</f>
        <v>7.9206330000000005E-2</v>
      </c>
      <c r="R142">
        <f>Arkusz1!X113</f>
        <v>8.9916389999999999E-2</v>
      </c>
      <c r="S142">
        <f>Arkusz1!Y113</f>
        <v>0.10228516</v>
      </c>
      <c r="T142">
        <f>Arkusz1!Z113</f>
        <v>0.11849943</v>
      </c>
      <c r="U142">
        <f>Arkusz1!AA113</f>
        <v>0.14508273999999999</v>
      </c>
      <c r="V142">
        <f>Arkusz1!AB113</f>
        <v>0.25946766999999998</v>
      </c>
      <c r="Z142">
        <f t="shared" si="54"/>
        <v>1.0450600000000004E-3</v>
      </c>
      <c r="AA142">
        <f t="shared" si="46"/>
        <v>2.374520000000005E-3</v>
      </c>
      <c r="AB142">
        <f t="shared" si="47"/>
        <v>2.9133000000000006E-3</v>
      </c>
      <c r="AC142">
        <f t="shared" si="48"/>
        <v>3.1044000000000072E-3</v>
      </c>
      <c r="AD142">
        <f t="shared" si="49"/>
        <v>3.0961700000000092E-3</v>
      </c>
      <c r="AE142">
        <f t="shared" si="50"/>
        <v>2.9353399999999946E-3</v>
      </c>
      <c r="AF142">
        <f t="shared" si="51"/>
        <v>2.6095800000000002E-3</v>
      </c>
      <c r="AG142">
        <f t="shared" si="52"/>
        <v>2.0242000000000038E-3</v>
      </c>
      <c r="AH142">
        <f t="shared" si="53"/>
        <v>7.9679999999998641E-4</v>
      </c>
      <c r="AI142">
        <f t="shared" si="55"/>
        <v>-2.0899360000000033E-2</v>
      </c>
    </row>
    <row r="143" spans="11:35">
      <c r="K143" t="str">
        <f>Arkusz1!A114</f>
        <v>Belarus</v>
      </c>
      <c r="M143">
        <f>Arkusz1!S114</f>
        <v>3.145771E-2</v>
      </c>
      <c r="N143">
        <f>Arkusz1!T114</f>
        <v>4.80106E-2</v>
      </c>
      <c r="O143">
        <f>Arkusz1!U114</f>
        <v>6.0428299999999997E-2</v>
      </c>
      <c r="P143">
        <f>Arkusz1!V114</f>
        <v>7.1109489999999997E-2</v>
      </c>
      <c r="Q143">
        <f>Arkusz1!W114</f>
        <v>8.1256229999999999E-2</v>
      </c>
      <c r="R143">
        <f>Arkusz1!X114</f>
        <v>9.1790880000000005E-2</v>
      </c>
      <c r="S143">
        <f>Arkusz1!Y114</f>
        <v>0.10383504</v>
      </c>
      <c r="T143">
        <f>Arkusz1!Z114</f>
        <v>0.11948936</v>
      </c>
      <c r="U143">
        <f>Arkusz1!AA114</f>
        <v>0.14493073000000001</v>
      </c>
      <c r="V143">
        <f>Arkusz1!AB114</f>
        <v>0.24769165000000001</v>
      </c>
      <c r="Z143">
        <f t="shared" si="54"/>
        <v>2.107999999999971E-5</v>
      </c>
      <c r="AA143">
        <f t="shared" si="46"/>
        <v>1.4249699999999976E-3</v>
      </c>
      <c r="AB143">
        <f t="shared" si="47"/>
        <v>1.9320899999999974E-3</v>
      </c>
      <c r="AC143">
        <f t="shared" si="48"/>
        <v>2.0856799999999925E-3</v>
      </c>
      <c r="AD143">
        <f t="shared" si="49"/>
        <v>2.0498999999999934E-3</v>
      </c>
      <c r="AE143">
        <f t="shared" si="50"/>
        <v>1.8744900000000064E-3</v>
      </c>
      <c r="AF143">
        <f t="shared" si="51"/>
        <v>1.5498800000000035E-3</v>
      </c>
      <c r="AG143">
        <f t="shared" si="52"/>
        <v>9.8992999999999998E-4</v>
      </c>
      <c r="AH143">
        <f t="shared" si="53"/>
        <v>-1.5200999999998022E-4</v>
      </c>
      <c r="AI143">
        <f t="shared" si="55"/>
        <v>-1.177601999999997E-2</v>
      </c>
    </row>
    <row r="144" spans="11:35">
      <c r="K144" t="str">
        <f>Arkusz1!A115</f>
        <v>Belarus</v>
      </c>
      <c r="M144">
        <f>Arkusz1!S115</f>
        <v>3.0088630000000002E-2</v>
      </c>
      <c r="N144">
        <f>Arkusz1!T115</f>
        <v>4.7734060000000002E-2</v>
      </c>
      <c r="O144">
        <f>Arkusz1!U115</f>
        <v>6.0681909999999999E-2</v>
      </c>
      <c r="P144">
        <f>Arkusz1!V115</f>
        <v>7.1681960000000003E-2</v>
      </c>
      <c r="Q144">
        <f>Arkusz1!W115</f>
        <v>8.2046859999999999E-2</v>
      </c>
      <c r="R144">
        <f>Arkusz1!X115</f>
        <v>9.2743950000000006E-2</v>
      </c>
      <c r="S144">
        <f>Arkusz1!Y115</f>
        <v>0.10491441</v>
      </c>
      <c r="T144">
        <f>Arkusz1!Z115</f>
        <v>0.12066008</v>
      </c>
      <c r="U144">
        <f>Arkusz1!AA115</f>
        <v>0.14609854</v>
      </c>
      <c r="V144">
        <f>Arkusz1!AB115</f>
        <v>0.24334961999999999</v>
      </c>
      <c r="Z144">
        <f t="shared" si="54"/>
        <v>-1.3690799999999982E-3</v>
      </c>
      <c r="AA144">
        <f t="shared" si="46"/>
        <v>-2.7653999999999873E-4</v>
      </c>
      <c r="AB144">
        <f t="shared" si="47"/>
        <v>2.5361000000000133E-4</v>
      </c>
      <c r="AC144">
        <f t="shared" si="48"/>
        <v>5.7247000000000547E-4</v>
      </c>
      <c r="AD144">
        <f t="shared" si="49"/>
        <v>7.906300000000005E-4</v>
      </c>
      <c r="AE144">
        <f t="shared" si="50"/>
        <v>9.5307000000000031E-4</v>
      </c>
      <c r="AF144">
        <f t="shared" si="51"/>
        <v>1.0793699999999962E-3</v>
      </c>
      <c r="AG144">
        <f t="shared" si="52"/>
        <v>1.1707200000000001E-3</v>
      </c>
      <c r="AH144">
        <f t="shared" si="53"/>
        <v>1.1678099999999914E-3</v>
      </c>
      <c r="AI144">
        <f t="shared" si="55"/>
        <v>-4.3420300000000245E-3</v>
      </c>
    </row>
    <row r="145" spans="11:35">
      <c r="K145" t="str">
        <f>Arkusz1!A116</f>
        <v>Belarus</v>
      </c>
      <c r="M145">
        <f>Arkusz1!S116</f>
        <v>2.8919540000000001E-2</v>
      </c>
      <c r="N145">
        <f>Arkusz1!T116</f>
        <v>4.6800130000000002E-2</v>
      </c>
      <c r="O145">
        <f>Arkusz1!U116</f>
        <v>5.9945390000000001E-2</v>
      </c>
      <c r="P145">
        <f>Arkusz1!V116</f>
        <v>7.1124809999999997E-2</v>
      </c>
      <c r="Q145">
        <f>Arkusz1!W116</f>
        <v>8.1665799999999997E-2</v>
      </c>
      <c r="R145">
        <f>Arkusz1!X116</f>
        <v>9.2549889999999996E-2</v>
      </c>
      <c r="S145">
        <f>Arkusz1!Y116</f>
        <v>0.1049378</v>
      </c>
      <c r="T145">
        <f>Arkusz1!Z116</f>
        <v>0.12097020999999999</v>
      </c>
      <c r="U145">
        <f>Arkusz1!AA116</f>
        <v>0.14688193999999999</v>
      </c>
      <c r="V145">
        <f>Arkusz1!AB116</f>
        <v>0.24620448</v>
      </c>
      <c r="Z145">
        <f t="shared" si="54"/>
        <v>-1.1690900000000011E-3</v>
      </c>
      <c r="AA145">
        <f t="shared" si="46"/>
        <v>-9.3392999999999948E-4</v>
      </c>
      <c r="AB145">
        <f t="shared" si="47"/>
        <v>-7.3651999999999745E-4</v>
      </c>
      <c r="AC145">
        <f t="shared" si="48"/>
        <v>-5.5715000000000625E-4</v>
      </c>
      <c r="AD145">
        <f t="shared" si="49"/>
        <v>-3.8106000000000251E-4</v>
      </c>
      <c r="AE145">
        <f t="shared" si="50"/>
        <v>-1.9406000000000978E-4</v>
      </c>
      <c r="AF145">
        <f t="shared" si="51"/>
        <v>2.3389999999998135E-5</v>
      </c>
      <c r="AG145">
        <f t="shared" si="52"/>
        <v>3.101299999999918E-4</v>
      </c>
      <c r="AH145">
        <f t="shared" si="53"/>
        <v>7.8339999999998966E-4</v>
      </c>
      <c r="AI145">
        <f t="shared" si="55"/>
        <v>2.8548600000000146E-3</v>
      </c>
    </row>
    <row r="146" spans="11:35">
      <c r="K146" t="str">
        <f>Arkusz1!A117</f>
        <v>Belarus</v>
      </c>
      <c r="M146">
        <f>Arkusz1!S117</f>
        <v>2.8669699999999999E-2</v>
      </c>
      <c r="N146">
        <f>Arkusz1!T117</f>
        <v>4.3639440000000002E-2</v>
      </c>
      <c r="O146">
        <f>Arkusz1!U117</f>
        <v>5.5725120000000003E-2</v>
      </c>
      <c r="P146">
        <f>Arkusz1!V117</f>
        <v>6.6580200000000006E-2</v>
      </c>
      <c r="Q146">
        <f>Arkusz1!W117</f>
        <v>7.7193880000000006E-2</v>
      </c>
      <c r="R146">
        <f>Arkusz1!X117</f>
        <v>8.8445789999999996E-2</v>
      </c>
      <c r="S146">
        <f>Arkusz1!Y117</f>
        <v>0.1015195</v>
      </c>
      <c r="T146">
        <f>Arkusz1!Z117</f>
        <v>0.11874353</v>
      </c>
      <c r="U146">
        <f>Arkusz1!AA117</f>
        <v>0.14711297000000001</v>
      </c>
      <c r="V146">
        <f>Arkusz1!AB117</f>
        <v>0.27236988000000001</v>
      </c>
      <c r="Z146">
        <f t="shared" si="54"/>
        <v>-2.4984000000000117E-4</v>
      </c>
      <c r="AA146">
        <f t="shared" si="46"/>
        <v>-3.1606900000000007E-3</v>
      </c>
      <c r="AB146">
        <f t="shared" si="47"/>
        <v>-4.2202699999999982E-3</v>
      </c>
      <c r="AC146">
        <f t="shared" si="48"/>
        <v>-4.5446099999999906E-3</v>
      </c>
      <c r="AD146">
        <f t="shared" si="49"/>
        <v>-4.4719199999999903E-3</v>
      </c>
      <c r="AE146">
        <f t="shared" si="50"/>
        <v>-4.1040999999999994E-3</v>
      </c>
      <c r="AF146">
        <f t="shared" si="51"/>
        <v>-3.4182999999999991E-3</v>
      </c>
      <c r="AG146">
        <f t="shared" si="52"/>
        <v>-2.2266799999999948E-3</v>
      </c>
      <c r="AH146">
        <f t="shared" si="53"/>
        <v>2.3103000000002094E-4</v>
      </c>
      <c r="AI146">
        <f t="shared" si="55"/>
        <v>2.6165400000000005E-2</v>
      </c>
    </row>
    <row r="147" spans="11:35">
      <c r="K147" t="str">
        <f>Arkusz1!A118</f>
        <v>Belarus</v>
      </c>
      <c r="M147">
        <f>Arkusz1!S118</f>
        <v>2.9936819999999999E-2</v>
      </c>
      <c r="N147">
        <f>Arkusz1!T118</f>
        <v>4.5859030000000002E-2</v>
      </c>
      <c r="O147">
        <f>Arkusz1!U118</f>
        <v>5.8285690000000001E-2</v>
      </c>
      <c r="P147">
        <f>Arkusz1!V118</f>
        <v>6.9219530000000001E-2</v>
      </c>
      <c r="Q147">
        <f>Arkusz1!W118</f>
        <v>7.9760349999999994E-2</v>
      </c>
      <c r="R147">
        <f>Arkusz1!X118</f>
        <v>9.0817469999999997E-2</v>
      </c>
      <c r="S147">
        <f>Arkusz1!Y118</f>
        <v>0.10355423</v>
      </c>
      <c r="T147">
        <f>Arkusz1!Z118</f>
        <v>0.12020016</v>
      </c>
      <c r="U147">
        <f>Arkusz1!AA118</f>
        <v>0.14734986999999999</v>
      </c>
      <c r="V147">
        <f>Arkusz1!AB118</f>
        <v>0.25501685000000002</v>
      </c>
      <c r="Z147">
        <f t="shared" si="54"/>
        <v>1.2671200000000001E-3</v>
      </c>
      <c r="AA147">
        <f t="shared" si="46"/>
        <v>2.2195900000000005E-3</v>
      </c>
      <c r="AB147">
        <f t="shared" si="47"/>
        <v>2.5605699999999981E-3</v>
      </c>
      <c r="AC147">
        <f t="shared" si="48"/>
        <v>2.6393299999999953E-3</v>
      </c>
      <c r="AD147">
        <f t="shared" si="49"/>
        <v>2.5664699999999874E-3</v>
      </c>
      <c r="AE147">
        <f t="shared" si="50"/>
        <v>2.371680000000001E-3</v>
      </c>
      <c r="AF147">
        <f t="shared" si="51"/>
        <v>2.0347299999999985E-3</v>
      </c>
      <c r="AG147">
        <f t="shared" si="52"/>
        <v>1.4566300000000004E-3</v>
      </c>
      <c r="AH147">
        <f t="shared" si="53"/>
        <v>2.3689999999998435E-4</v>
      </c>
      <c r="AI147">
        <f t="shared" si="55"/>
        <v>-1.7353029999999992E-2</v>
      </c>
    </row>
    <row r="148" spans="11:35">
      <c r="K148" t="str">
        <f>Arkusz1!A119</f>
        <v>Belarus</v>
      </c>
      <c r="M148">
        <f>Arkusz1!S119</f>
        <v>2.6839129999999999E-2</v>
      </c>
      <c r="N148">
        <f>Arkusz1!T119</f>
        <v>4.3669899999999998E-2</v>
      </c>
      <c r="O148">
        <f>Arkusz1!U119</f>
        <v>5.6841790000000003E-2</v>
      </c>
      <c r="P148">
        <f>Arkusz1!V119</f>
        <v>6.8641830000000001E-2</v>
      </c>
      <c r="Q148">
        <f>Arkusz1!W119</f>
        <v>8.0148540000000004E-2</v>
      </c>
      <c r="R148">
        <f>Arkusz1!X119</f>
        <v>9.223808E-2</v>
      </c>
      <c r="S148">
        <f>Arkusz1!Y119</f>
        <v>0.10602636999999999</v>
      </c>
      <c r="T148">
        <f>Arkusz1!Z119</f>
        <v>0.12362604000000001</v>
      </c>
      <c r="U148">
        <f>Arkusz1!AA119</f>
        <v>0.15114788000000001</v>
      </c>
      <c r="V148">
        <f>Arkusz1!AB119</f>
        <v>0.25082042999999998</v>
      </c>
      <c r="Z148">
        <f t="shared" si="54"/>
        <v>-3.0976900000000002E-3</v>
      </c>
      <c r="AA148">
        <f t="shared" si="46"/>
        <v>-2.1891300000000044E-3</v>
      </c>
      <c r="AB148">
        <f t="shared" si="47"/>
        <v>-1.443899999999998E-3</v>
      </c>
      <c r="AC148">
        <f t="shared" si="48"/>
        <v>-5.7770000000000044E-4</v>
      </c>
      <c r="AD148">
        <f t="shared" si="49"/>
        <v>3.8819000000001047E-4</v>
      </c>
      <c r="AE148">
        <f t="shared" si="50"/>
        <v>1.4206100000000027E-3</v>
      </c>
      <c r="AF148">
        <f t="shared" si="51"/>
        <v>2.4721399999999977E-3</v>
      </c>
      <c r="AG148">
        <f t="shared" si="52"/>
        <v>3.4258800000000061E-3</v>
      </c>
      <c r="AH148">
        <f t="shared" si="53"/>
        <v>3.7980100000000183E-3</v>
      </c>
      <c r="AI148">
        <f t="shared" si="55"/>
        <v>-4.196420000000034E-3</v>
      </c>
    </row>
    <row r="149" spans="11:35">
      <c r="K149" t="str">
        <f>Arkusz1!A120</f>
        <v>Belarus</v>
      </c>
      <c r="M149">
        <f>Arkusz1!S120</f>
        <v>2.2847639999999999E-2</v>
      </c>
      <c r="N149">
        <f>Arkusz1!T120</f>
        <v>4.0849120000000003E-2</v>
      </c>
      <c r="O149">
        <f>Arkusz1!U120</f>
        <v>5.498128E-2</v>
      </c>
      <c r="P149">
        <f>Arkusz1!V120</f>
        <v>6.7897440000000003E-2</v>
      </c>
      <c r="Q149">
        <f>Arkusz1!W120</f>
        <v>8.0648730000000002E-2</v>
      </c>
      <c r="R149">
        <f>Arkusz1!X120</f>
        <v>9.4068600000000002E-2</v>
      </c>
      <c r="S149">
        <f>Arkusz1!Y120</f>
        <v>0.10921183</v>
      </c>
      <c r="T149">
        <f>Arkusz1!Z120</f>
        <v>0.12804041999999999</v>
      </c>
      <c r="U149">
        <f>Arkusz1!AA120</f>
        <v>0.15604177</v>
      </c>
      <c r="V149">
        <f>Arkusz1!AB120</f>
        <v>0.24541317000000001</v>
      </c>
      <c r="Z149">
        <f t="shared" si="54"/>
        <v>-3.9914900000000003E-3</v>
      </c>
      <c r="AA149">
        <f t="shared" si="46"/>
        <v>-2.820779999999995E-3</v>
      </c>
      <c r="AB149">
        <f t="shared" si="47"/>
        <v>-1.8605100000000027E-3</v>
      </c>
      <c r="AC149">
        <f t="shared" si="48"/>
        <v>-7.4438999999999755E-4</v>
      </c>
      <c r="AD149">
        <f t="shared" si="49"/>
        <v>5.0018999999999758E-4</v>
      </c>
      <c r="AE149">
        <f t="shared" si="50"/>
        <v>1.8305200000000021E-3</v>
      </c>
      <c r="AF149">
        <f t="shared" si="51"/>
        <v>3.1854600000000011E-3</v>
      </c>
      <c r="AG149">
        <f t="shared" si="52"/>
        <v>4.4143799999999817E-3</v>
      </c>
      <c r="AH149">
        <f t="shared" si="53"/>
        <v>4.8938899999999841E-3</v>
      </c>
      <c r="AI149">
        <f t="shared" si="55"/>
        <v>-5.4072599999999693E-3</v>
      </c>
    </row>
    <row r="150" spans="11:35">
      <c r="K150" t="str">
        <f>Arkusz1!A121</f>
        <v>Belarus</v>
      </c>
      <c r="M150">
        <f>Arkusz1!S121</f>
        <v>1.751028E-2</v>
      </c>
      <c r="N150">
        <f>Arkusz1!T121</f>
        <v>3.7077209999999999E-2</v>
      </c>
      <c r="O150">
        <f>Arkusz1!U121</f>
        <v>5.2493430000000001E-2</v>
      </c>
      <c r="P150">
        <f>Arkusz1!V121</f>
        <v>6.6902050000000005E-2</v>
      </c>
      <c r="Q150">
        <f>Arkusz1!W121</f>
        <v>8.1317589999999995E-2</v>
      </c>
      <c r="R150">
        <f>Arkusz1!X121</f>
        <v>9.6516340000000006E-2</v>
      </c>
      <c r="S150">
        <f>Arkusz1!Y121</f>
        <v>0.11347138</v>
      </c>
      <c r="T150">
        <f>Arkusz1!Z121</f>
        <v>0.13394326000000001</v>
      </c>
      <c r="U150">
        <f>Arkusz1!AA121</f>
        <v>0.16258581999999999</v>
      </c>
      <c r="V150">
        <f>Arkusz1!AB121</f>
        <v>0.23818265999999999</v>
      </c>
      <c r="Z150">
        <f t="shared" si="54"/>
        <v>-5.3373599999999993E-3</v>
      </c>
      <c r="AA150">
        <f t="shared" si="46"/>
        <v>-3.7719100000000033E-3</v>
      </c>
      <c r="AB150">
        <f t="shared" si="47"/>
        <v>-2.4878499999999998E-3</v>
      </c>
      <c r="AC150">
        <f t="shared" si="48"/>
        <v>-9.9538999999999878E-4</v>
      </c>
      <c r="AD150">
        <f t="shared" si="49"/>
        <v>6.6885999999999335E-4</v>
      </c>
      <c r="AE150">
        <f t="shared" si="50"/>
        <v>2.4477400000000038E-3</v>
      </c>
      <c r="AF150">
        <f t="shared" si="51"/>
        <v>4.2595500000000008E-3</v>
      </c>
      <c r="AG150">
        <f t="shared" si="52"/>
        <v>5.9028400000000203E-3</v>
      </c>
      <c r="AH150">
        <f t="shared" si="53"/>
        <v>6.5440499999999957E-3</v>
      </c>
      <c r="AI150">
        <f t="shared" si="55"/>
        <v>-7.2305100000000233E-3</v>
      </c>
    </row>
    <row r="151" spans="11:35">
      <c r="K151" t="str">
        <f>Arkusz1!A122</f>
        <v>Belarus</v>
      </c>
      <c r="M151">
        <f>Arkusz1!S122</f>
        <v>2.3481269999999999E-2</v>
      </c>
      <c r="N151">
        <f>Arkusz1!T122</f>
        <v>4.0132090000000002E-2</v>
      </c>
      <c r="O151">
        <f>Arkusz1!U122</f>
        <v>5.3282299999999998E-2</v>
      </c>
      <c r="P151">
        <f>Arkusz1!V122</f>
        <v>6.4937460000000002E-2</v>
      </c>
      <c r="Q151">
        <f>Arkusz1!W122</f>
        <v>7.6232079999999994E-2</v>
      </c>
      <c r="R151">
        <f>Arkusz1!X122</f>
        <v>8.812942E-2</v>
      </c>
      <c r="S151">
        <f>Arkusz1!Y122</f>
        <v>0.10188711</v>
      </c>
      <c r="T151">
        <f>Arkusz1!Z122</f>
        <v>0.11994636</v>
      </c>
      <c r="U151">
        <f>Arkusz1!AA122</f>
        <v>0.14961302000000001</v>
      </c>
      <c r="V151">
        <f>Arkusz1!AB122</f>
        <v>0.28235887999999998</v>
      </c>
      <c r="Z151">
        <f t="shared" si="54"/>
        <v>5.9709899999999989E-3</v>
      </c>
      <c r="AA151">
        <f t="shared" si="46"/>
        <v>3.0548800000000029E-3</v>
      </c>
      <c r="AB151">
        <f t="shared" si="47"/>
        <v>7.8886999999999707E-4</v>
      </c>
      <c r="AC151">
        <f t="shared" si="48"/>
        <v>-1.9645900000000022E-3</v>
      </c>
      <c r="AD151">
        <f t="shared" si="49"/>
        <v>-5.0855100000000014E-3</v>
      </c>
      <c r="AE151">
        <f t="shared" si="50"/>
        <v>-8.386920000000006E-3</v>
      </c>
      <c r="AF151">
        <f t="shared" si="51"/>
        <v>-1.1584269999999994E-2</v>
      </c>
      <c r="AG151">
        <f t="shared" si="52"/>
        <v>-1.3996900000000007E-2</v>
      </c>
      <c r="AH151">
        <f t="shared" si="53"/>
        <v>-1.2972799999999979E-2</v>
      </c>
      <c r="AI151">
        <f t="shared" si="55"/>
        <v>4.4176219999999988E-2</v>
      </c>
    </row>
    <row r="152" spans="11:35">
      <c r="K152" t="str">
        <f>Arkusz1!A123</f>
        <v>Belarus</v>
      </c>
      <c r="M152">
        <f>Arkusz1!S123</f>
        <v>2.5982720000000001E-2</v>
      </c>
      <c r="N152">
        <f>Arkusz1!T123</f>
        <v>4.3620840000000001E-2</v>
      </c>
      <c r="O152">
        <f>Arkusz1!U123</f>
        <v>5.6981209999999997E-2</v>
      </c>
      <c r="P152">
        <f>Arkusz1!V123</f>
        <v>6.8535639999999995E-2</v>
      </c>
      <c r="Q152">
        <f>Arkusz1!W123</f>
        <v>7.9549949999999994E-2</v>
      </c>
      <c r="R152">
        <f>Arkusz1!X123</f>
        <v>9.1012499999999996E-2</v>
      </c>
      <c r="S152">
        <f>Arkusz1!Y123</f>
        <v>0.10413938</v>
      </c>
      <c r="T152">
        <f>Arkusz1!Z123</f>
        <v>0.12122017</v>
      </c>
      <c r="U152">
        <f>Arkusz1!AA123</f>
        <v>0.14899255</v>
      </c>
      <c r="V152">
        <f>Arkusz1!AB123</f>
        <v>0.25996502999999999</v>
      </c>
      <c r="Z152">
        <f t="shared" si="54"/>
        <v>2.5014500000000023E-3</v>
      </c>
      <c r="AA152">
        <f t="shared" si="46"/>
        <v>3.4887499999999988E-3</v>
      </c>
      <c r="AB152">
        <f t="shared" si="47"/>
        <v>3.6989099999999997E-3</v>
      </c>
      <c r="AC152">
        <f t="shared" si="48"/>
        <v>3.5981799999999925E-3</v>
      </c>
      <c r="AD152">
        <f t="shared" si="49"/>
        <v>3.3178700000000005E-3</v>
      </c>
      <c r="AE152">
        <f t="shared" si="50"/>
        <v>2.8830799999999962E-3</v>
      </c>
      <c r="AF152">
        <f t="shared" si="51"/>
        <v>2.2522700000000007E-3</v>
      </c>
      <c r="AG152">
        <f t="shared" si="52"/>
        <v>1.2738100000000002E-3</v>
      </c>
      <c r="AH152">
        <f t="shared" si="53"/>
        <v>-6.2047000000001185E-4</v>
      </c>
      <c r="AI152">
        <f t="shared" si="55"/>
        <v>-2.2393849999999993E-2</v>
      </c>
    </row>
    <row r="153" spans="11:35">
      <c r="K153" t="str">
        <f>Arkusz1!A124</f>
        <v>Belarus</v>
      </c>
      <c r="M153">
        <f>Arkusz1!S124</f>
        <v>2.4908329999999999E-2</v>
      </c>
      <c r="N153">
        <f>Arkusz1!T124</f>
        <v>4.2618040000000003E-2</v>
      </c>
      <c r="O153">
        <f>Arkusz1!U124</f>
        <v>5.6218070000000002E-2</v>
      </c>
      <c r="P153">
        <f>Arkusz1!V124</f>
        <v>6.8069879999999999E-2</v>
      </c>
      <c r="Q153">
        <f>Arkusz1!W124</f>
        <v>7.9420879999999999E-2</v>
      </c>
      <c r="R153">
        <f>Arkusz1!X124</f>
        <v>9.126861E-2</v>
      </c>
      <c r="S153">
        <f>Arkusz1!Y124</f>
        <v>0.10485836</v>
      </c>
      <c r="T153">
        <f>Arkusz1!Z124</f>
        <v>0.12254383000000001</v>
      </c>
      <c r="U153">
        <f>Arkusz1!AA124</f>
        <v>0.15121936</v>
      </c>
      <c r="V153">
        <f>Arkusz1!AB124</f>
        <v>0.25887464999999998</v>
      </c>
      <c r="Z153">
        <f t="shared" si="54"/>
        <v>-1.0743900000000015E-3</v>
      </c>
      <c r="AA153">
        <f t="shared" si="46"/>
        <v>-1.0027999999999981E-3</v>
      </c>
      <c r="AB153">
        <f t="shared" si="47"/>
        <v>-7.6313999999999549E-4</v>
      </c>
      <c r="AC153">
        <f t="shared" si="48"/>
        <v>-4.6575999999999562E-4</v>
      </c>
      <c r="AD153">
        <f t="shared" si="49"/>
        <v>-1.2906999999999502E-4</v>
      </c>
      <c r="AE153">
        <f t="shared" si="50"/>
        <v>2.5611000000000383E-4</v>
      </c>
      <c r="AF153">
        <f t="shared" si="51"/>
        <v>7.1897999999999407E-4</v>
      </c>
      <c r="AG153">
        <f t="shared" si="52"/>
        <v>1.3236600000000043E-3</v>
      </c>
      <c r="AH153">
        <f t="shared" si="53"/>
        <v>2.2268099999999957E-3</v>
      </c>
      <c r="AI153">
        <f t="shared" si="55"/>
        <v>-1.0903800000000019E-3</v>
      </c>
    </row>
    <row r="154" spans="11:35">
      <c r="K154" t="str">
        <f>Arkusz1!A125</f>
        <v>Belarus</v>
      </c>
      <c r="M154">
        <f>Arkusz1!S125</f>
        <v>2.2315129999999999E-2</v>
      </c>
      <c r="N154">
        <f>Arkusz1!T125</f>
        <v>4.033221E-2</v>
      </c>
      <c r="O154">
        <f>Arkusz1!U125</f>
        <v>5.4238929999999998E-2</v>
      </c>
      <c r="P154">
        <f>Arkusz1!V125</f>
        <v>6.6395709999999997E-2</v>
      </c>
      <c r="Q154">
        <f>Arkusz1!W125</f>
        <v>7.8064869999999995E-2</v>
      </c>
      <c r="R154">
        <f>Arkusz1!X125</f>
        <v>9.0267299999999995E-2</v>
      </c>
      <c r="S154">
        <f>Arkusz1!Y125</f>
        <v>0.1042893</v>
      </c>
      <c r="T154">
        <f>Arkusz1!Z125</f>
        <v>0.12257754</v>
      </c>
      <c r="U154">
        <f>Arkusz1!AA125</f>
        <v>0.15234508999999999</v>
      </c>
      <c r="V154">
        <f>Arkusz1!AB125</f>
        <v>0.26917391000000002</v>
      </c>
      <c r="Z154">
        <f t="shared" si="54"/>
        <v>-2.5932000000000004E-3</v>
      </c>
      <c r="AA154">
        <f t="shared" si="46"/>
        <v>-2.2858300000000026E-3</v>
      </c>
      <c r="AB154">
        <f t="shared" si="47"/>
        <v>-1.9791400000000042E-3</v>
      </c>
      <c r="AC154">
        <f t="shared" si="48"/>
        <v>-1.6741700000000026E-3</v>
      </c>
      <c r="AD154">
        <f t="shared" si="49"/>
        <v>-1.3560100000000047E-3</v>
      </c>
      <c r="AE154">
        <f t="shared" si="50"/>
        <v>-1.0013100000000053E-3</v>
      </c>
      <c r="AF154">
        <f t="shared" si="51"/>
        <v>-5.6905999999999624E-4</v>
      </c>
      <c r="AG154">
        <f t="shared" si="52"/>
        <v>3.3709999999992357E-5</v>
      </c>
      <c r="AH154">
        <f t="shared" si="53"/>
        <v>1.1257299999999915E-3</v>
      </c>
      <c r="AI154">
        <f t="shared" si="55"/>
        <v>1.0299260000000032E-2</v>
      </c>
    </row>
    <row r="155" spans="11:35">
      <c r="K155" t="str">
        <f>Arkusz1!A126</f>
        <v>Belarus</v>
      </c>
      <c r="M155">
        <f>Arkusz1!S126</f>
        <v>2.1553309999999999E-2</v>
      </c>
      <c r="N155">
        <f>Arkusz1!T126</f>
        <v>4.2409660000000002E-2</v>
      </c>
      <c r="O155">
        <f>Arkusz1!U126</f>
        <v>5.6993059999999998E-2</v>
      </c>
      <c r="P155">
        <f>Arkusz1!V126</f>
        <v>6.907481E-2</v>
      </c>
      <c r="Q155">
        <f>Arkusz1!W126</f>
        <v>8.0285789999999996E-2</v>
      </c>
      <c r="R155">
        <f>Arkusz1!X126</f>
        <v>9.1741080000000003E-2</v>
      </c>
      <c r="S155">
        <f>Arkusz1!Y126</f>
        <v>0.10469009</v>
      </c>
      <c r="T155">
        <f>Arkusz1!Z126</f>
        <v>0.12138635</v>
      </c>
      <c r="U155">
        <f>Arkusz1!AA126</f>
        <v>0.14839811</v>
      </c>
      <c r="V155">
        <f>Arkusz1!AB126</f>
        <v>0.26346772000000002</v>
      </c>
      <c r="Z155">
        <f t="shared" si="54"/>
        <v>-7.6181999999999986E-4</v>
      </c>
      <c r="AA155">
        <f t="shared" si="46"/>
        <v>2.0774500000000015E-3</v>
      </c>
      <c r="AB155">
        <f t="shared" si="47"/>
        <v>2.7541300000000005E-3</v>
      </c>
      <c r="AC155">
        <f t="shared" si="48"/>
        <v>2.6791000000000037E-3</v>
      </c>
      <c r="AD155">
        <f t="shared" si="49"/>
        <v>2.2209200000000012E-3</v>
      </c>
      <c r="AE155">
        <f t="shared" si="50"/>
        <v>1.4737800000000079E-3</v>
      </c>
      <c r="AF155">
        <f t="shared" si="51"/>
        <v>4.0078999999999809E-4</v>
      </c>
      <c r="AG155">
        <f t="shared" si="52"/>
        <v>-1.1911899999999948E-3</v>
      </c>
      <c r="AH155">
        <f t="shared" si="53"/>
        <v>-3.9469799999999888E-3</v>
      </c>
      <c r="AI155">
        <f t="shared" si="55"/>
        <v>-5.7061899999999999E-3</v>
      </c>
    </row>
    <row r="156" spans="11:35">
      <c r="K156" t="str">
        <f>Arkusz1!A127</f>
        <v>Belarus</v>
      </c>
      <c r="M156">
        <f>Arkusz1!S127</f>
        <v>2.1394750000000001E-2</v>
      </c>
      <c r="N156">
        <f>Arkusz1!T127</f>
        <v>4.04915E-2</v>
      </c>
      <c r="O156">
        <f>Arkusz1!U127</f>
        <v>5.4531509999999998E-2</v>
      </c>
      <c r="P156">
        <f>Arkusz1!V127</f>
        <v>6.6477369999999994E-2</v>
      </c>
      <c r="Q156">
        <f>Arkusz1!W127</f>
        <v>7.7750310000000003E-2</v>
      </c>
      <c r="R156">
        <f>Arkusz1!X127</f>
        <v>8.9405319999999996E-2</v>
      </c>
      <c r="S156">
        <f>Arkusz1!Y127</f>
        <v>0.1026984</v>
      </c>
      <c r="T156">
        <f>Arkusz1!Z127</f>
        <v>0.11996647000000001</v>
      </c>
      <c r="U156">
        <f>Arkusz1!AA127</f>
        <v>0.14811455000000001</v>
      </c>
      <c r="V156">
        <f>Arkusz1!AB127</f>
        <v>0.27916982000000001</v>
      </c>
      <c r="Z156">
        <f t="shared" si="54"/>
        <v>-1.5855999999999856E-4</v>
      </c>
      <c r="AA156">
        <f t="shared" si="46"/>
        <v>-1.9181600000000021E-3</v>
      </c>
      <c r="AB156">
        <f t="shared" si="47"/>
        <v>-2.4615499999999998E-3</v>
      </c>
      <c r="AC156">
        <f t="shared" si="48"/>
        <v>-2.5974400000000064E-3</v>
      </c>
      <c r="AD156">
        <f t="shared" si="49"/>
        <v>-2.5354799999999927E-3</v>
      </c>
      <c r="AE156">
        <f t="shared" si="50"/>
        <v>-2.3357600000000062E-3</v>
      </c>
      <c r="AF156">
        <f t="shared" si="51"/>
        <v>-1.9916900000000043E-3</v>
      </c>
      <c r="AG156">
        <f t="shared" si="52"/>
        <v>-1.4198799999999984E-3</v>
      </c>
      <c r="AH156">
        <f t="shared" si="53"/>
        <v>-2.8355999999998827E-4</v>
      </c>
      <c r="AI156">
        <f t="shared" si="55"/>
        <v>1.5702099999999997E-2</v>
      </c>
    </row>
    <row r="157" spans="11:35">
      <c r="K157" t="str">
        <f>Arkusz1!A128</f>
        <v>Belarus</v>
      </c>
      <c r="M157">
        <f>Arkusz1!S128</f>
        <v>1.8406160000000001E-2</v>
      </c>
      <c r="N157">
        <f>Arkusz1!T128</f>
        <v>3.9232459999999997E-2</v>
      </c>
      <c r="O157">
        <f>Arkusz1!U128</f>
        <v>5.4089119999999997E-2</v>
      </c>
      <c r="P157">
        <f>Arkusz1!V128</f>
        <v>6.6527009999999998E-2</v>
      </c>
      <c r="Q157">
        <f>Arkusz1!W128</f>
        <v>7.8145160000000005E-2</v>
      </c>
      <c r="R157">
        <f>Arkusz1!X128</f>
        <v>9.0072410000000006E-2</v>
      </c>
      <c r="S157">
        <f>Arkusz1!Y128</f>
        <v>0.10360493</v>
      </c>
      <c r="T157">
        <f>Arkusz1!Z128</f>
        <v>0.12111187</v>
      </c>
      <c r="U157">
        <f>Arkusz1!AA128</f>
        <v>0.14954877999999999</v>
      </c>
      <c r="V157">
        <f>Arkusz1!AB128</f>
        <v>0.27926211000000001</v>
      </c>
      <c r="Z157">
        <f t="shared" si="54"/>
        <v>-2.9885899999999993E-3</v>
      </c>
      <c r="AA157">
        <f t="shared" si="46"/>
        <v>-1.2590400000000029E-3</v>
      </c>
      <c r="AB157">
        <f t="shared" si="47"/>
        <v>-4.4239000000000084E-4</v>
      </c>
      <c r="AC157">
        <f t="shared" si="48"/>
        <v>4.964000000000357E-5</v>
      </c>
      <c r="AD157">
        <f t="shared" si="49"/>
        <v>3.9485000000000214E-4</v>
      </c>
      <c r="AE157">
        <f t="shared" si="50"/>
        <v>6.6709000000000906E-4</v>
      </c>
      <c r="AF157">
        <f t="shared" si="51"/>
        <v>9.0653000000000261E-4</v>
      </c>
      <c r="AG157">
        <f t="shared" si="52"/>
        <v>1.1453999999999909E-3</v>
      </c>
      <c r="AH157">
        <f t="shared" si="53"/>
        <v>1.4342299999999808E-3</v>
      </c>
      <c r="AI157">
        <f t="shared" si="55"/>
        <v>9.2289999999994876E-5</v>
      </c>
    </row>
    <row r="158" spans="11:35">
      <c r="K158" t="str">
        <f>Arkusz1!A129</f>
        <v>Belarus</v>
      </c>
      <c r="M158">
        <f>Arkusz1!S129</f>
        <v>1.8406160000000001E-2</v>
      </c>
      <c r="N158">
        <f>Arkusz1!T129</f>
        <v>3.9232459999999997E-2</v>
      </c>
      <c r="O158">
        <f>Arkusz1!U129</f>
        <v>5.4089119999999997E-2</v>
      </c>
      <c r="P158">
        <f>Arkusz1!V129</f>
        <v>6.6527009999999998E-2</v>
      </c>
      <c r="Q158">
        <f>Arkusz1!W129</f>
        <v>7.8145160000000005E-2</v>
      </c>
      <c r="R158">
        <f>Arkusz1!X129</f>
        <v>9.0072410000000006E-2</v>
      </c>
      <c r="S158">
        <f>Arkusz1!Y129</f>
        <v>0.10360493</v>
      </c>
      <c r="T158">
        <f>Arkusz1!Z129</f>
        <v>0.12111187</v>
      </c>
      <c r="U158">
        <f>Arkusz1!AA129</f>
        <v>0.14954877999999999</v>
      </c>
      <c r="V158">
        <f>Arkusz1!AB129</f>
        <v>0.27926211000000001</v>
      </c>
      <c r="Z158">
        <f t="shared" si="54"/>
        <v>0</v>
      </c>
      <c r="AA158">
        <f t="shared" si="46"/>
        <v>0</v>
      </c>
      <c r="AB158">
        <f t="shared" si="47"/>
        <v>0</v>
      </c>
      <c r="AC158">
        <f t="shared" si="48"/>
        <v>0</v>
      </c>
      <c r="AD158">
        <f t="shared" si="49"/>
        <v>0</v>
      </c>
      <c r="AE158">
        <f t="shared" si="50"/>
        <v>0</v>
      </c>
      <c r="AF158">
        <f t="shared" si="51"/>
        <v>0</v>
      </c>
      <c r="AG158">
        <f t="shared" si="52"/>
        <v>0</v>
      </c>
      <c r="AH158">
        <f t="shared" si="53"/>
        <v>0</v>
      </c>
      <c r="AI158">
        <f t="shared" si="55"/>
        <v>0</v>
      </c>
    </row>
    <row r="159" spans="11:35">
      <c r="K159" t="str">
        <f>Arkusz1!A130</f>
        <v>Belarus</v>
      </c>
      <c r="M159">
        <f>Arkusz1!S130</f>
        <v>1.8406160000000001E-2</v>
      </c>
      <c r="N159">
        <f>Arkusz1!T130</f>
        <v>3.9232459999999997E-2</v>
      </c>
      <c r="O159">
        <f>Arkusz1!U130</f>
        <v>5.4089119999999997E-2</v>
      </c>
      <c r="P159">
        <f>Arkusz1!V130</f>
        <v>6.6527009999999998E-2</v>
      </c>
      <c r="Q159">
        <f>Arkusz1!W130</f>
        <v>7.8145160000000005E-2</v>
      </c>
      <c r="R159">
        <f>Arkusz1!X130</f>
        <v>9.0072410000000006E-2</v>
      </c>
      <c r="S159">
        <f>Arkusz1!Y130</f>
        <v>0.10360493</v>
      </c>
      <c r="T159">
        <f>Arkusz1!Z130</f>
        <v>0.12111187</v>
      </c>
      <c r="U159">
        <f>Arkusz1!AA130</f>
        <v>0.14954877999999999</v>
      </c>
      <c r="V159">
        <f>Arkusz1!AB130</f>
        <v>0.27926211000000001</v>
      </c>
      <c r="Z159">
        <f t="shared" si="54"/>
        <v>0</v>
      </c>
      <c r="AA159">
        <f t="shared" si="46"/>
        <v>0</v>
      </c>
      <c r="AB159">
        <f t="shared" si="47"/>
        <v>0</v>
      </c>
      <c r="AC159">
        <f t="shared" si="48"/>
        <v>0</v>
      </c>
      <c r="AD159">
        <f t="shared" si="49"/>
        <v>0</v>
      </c>
      <c r="AE159">
        <f t="shared" si="50"/>
        <v>0</v>
      </c>
      <c r="AF159">
        <f t="shared" si="51"/>
        <v>0</v>
      </c>
      <c r="AG159">
        <f t="shared" si="52"/>
        <v>0</v>
      </c>
      <c r="AH159">
        <f t="shared" si="53"/>
        <v>0</v>
      </c>
      <c r="AI159">
        <f t="shared" si="55"/>
        <v>0</v>
      </c>
    </row>
    <row r="160" spans="11:35">
      <c r="K160" t="str">
        <f>Arkusz1!A131</f>
        <v>Belarus</v>
      </c>
      <c r="M160">
        <f>Arkusz1!S131</f>
        <v>1.8406160000000001E-2</v>
      </c>
      <c r="N160">
        <f>Arkusz1!T131</f>
        <v>3.9232459999999997E-2</v>
      </c>
      <c r="O160">
        <f>Arkusz1!U131</f>
        <v>5.4089119999999997E-2</v>
      </c>
      <c r="P160">
        <f>Arkusz1!V131</f>
        <v>6.6527009999999998E-2</v>
      </c>
      <c r="Q160">
        <f>Arkusz1!W131</f>
        <v>7.8145160000000005E-2</v>
      </c>
      <c r="R160">
        <f>Arkusz1!X131</f>
        <v>9.0072410000000006E-2</v>
      </c>
      <c r="S160">
        <f>Arkusz1!Y131</f>
        <v>0.10360493</v>
      </c>
      <c r="T160">
        <f>Arkusz1!Z131</f>
        <v>0.12111187</v>
      </c>
      <c r="U160">
        <f>Arkusz1!AA131</f>
        <v>0.14954877999999999</v>
      </c>
      <c r="V160">
        <f>Arkusz1!AB131</f>
        <v>0.27926211000000001</v>
      </c>
      <c r="Z160">
        <f t="shared" si="54"/>
        <v>0</v>
      </c>
      <c r="AA160">
        <f t="shared" si="46"/>
        <v>0</v>
      </c>
      <c r="AB160">
        <f t="shared" si="47"/>
        <v>0</v>
      </c>
      <c r="AC160">
        <f t="shared" si="48"/>
        <v>0</v>
      </c>
      <c r="AD160">
        <f t="shared" si="49"/>
        <v>0</v>
      </c>
      <c r="AE160">
        <f t="shared" si="50"/>
        <v>0</v>
      </c>
      <c r="AF160">
        <f t="shared" si="51"/>
        <v>0</v>
      </c>
      <c r="AG160">
        <f t="shared" si="52"/>
        <v>0</v>
      </c>
      <c r="AH160">
        <f t="shared" si="53"/>
        <v>0</v>
      </c>
      <c r="AI160">
        <f t="shared" si="55"/>
        <v>0</v>
      </c>
    </row>
    <row r="161" spans="11:35">
      <c r="K161" t="e">
        <f>Arkusz1!#REF!</f>
        <v>#REF!</v>
      </c>
      <c r="M161" t="e">
        <f>Arkusz1!#REF!</f>
        <v>#REF!</v>
      </c>
      <c r="N161" t="e">
        <f>Arkusz1!#REF!</f>
        <v>#REF!</v>
      </c>
      <c r="O161" t="e">
        <f>Arkusz1!#REF!</f>
        <v>#REF!</v>
      </c>
      <c r="P161" t="e">
        <f>Arkusz1!#REF!</f>
        <v>#REF!</v>
      </c>
      <c r="Q161" t="e">
        <f>Arkusz1!#REF!</f>
        <v>#REF!</v>
      </c>
      <c r="R161" t="e">
        <f>Arkusz1!#REF!</f>
        <v>#REF!</v>
      </c>
      <c r="S161" t="e">
        <f>Arkusz1!#REF!</f>
        <v>#REF!</v>
      </c>
      <c r="T161" t="e">
        <f>Arkusz1!#REF!</f>
        <v>#REF!</v>
      </c>
      <c r="U161" t="e">
        <f>Arkusz1!#REF!</f>
        <v>#REF!</v>
      </c>
      <c r="V161" t="e">
        <f>Arkusz1!#REF!</f>
        <v>#REF!</v>
      </c>
      <c r="Z161" t="e">
        <f t="shared" si="54"/>
        <v>#REF!</v>
      </c>
      <c r="AA161" t="e">
        <f t="shared" si="46"/>
        <v>#REF!</v>
      </c>
      <c r="AB161" t="e">
        <f t="shared" si="47"/>
        <v>#REF!</v>
      </c>
      <c r="AC161" t="e">
        <f t="shared" si="48"/>
        <v>#REF!</v>
      </c>
      <c r="AD161" t="e">
        <f t="shared" si="49"/>
        <v>#REF!</v>
      </c>
      <c r="AE161" t="e">
        <f t="shared" si="50"/>
        <v>#REF!</v>
      </c>
      <c r="AF161" t="e">
        <f t="shared" si="51"/>
        <v>#REF!</v>
      </c>
      <c r="AG161" t="e">
        <f t="shared" si="52"/>
        <v>#REF!</v>
      </c>
      <c r="AH161" t="e">
        <f t="shared" si="53"/>
        <v>#REF!</v>
      </c>
      <c r="AI161" t="e">
        <f t="shared" si="55"/>
        <v>#REF!</v>
      </c>
    </row>
    <row r="162" spans="11:35">
      <c r="K162" t="e">
        <f>Arkusz1!#REF!</f>
        <v>#REF!</v>
      </c>
      <c r="M162" t="e">
        <f>Arkusz1!#REF!</f>
        <v>#REF!</v>
      </c>
      <c r="N162" t="e">
        <f>Arkusz1!#REF!</f>
        <v>#REF!</v>
      </c>
      <c r="O162" t="e">
        <f>Arkusz1!#REF!</f>
        <v>#REF!</v>
      </c>
      <c r="P162" t="e">
        <f>Arkusz1!#REF!</f>
        <v>#REF!</v>
      </c>
      <c r="Q162" t="e">
        <f>Arkusz1!#REF!</f>
        <v>#REF!</v>
      </c>
      <c r="R162" t="e">
        <f>Arkusz1!#REF!</f>
        <v>#REF!</v>
      </c>
      <c r="S162" t="e">
        <f>Arkusz1!#REF!</f>
        <v>#REF!</v>
      </c>
      <c r="T162" t="e">
        <f>Arkusz1!#REF!</f>
        <v>#REF!</v>
      </c>
      <c r="U162" t="e">
        <f>Arkusz1!#REF!</f>
        <v>#REF!</v>
      </c>
      <c r="V162" t="e">
        <f>Arkusz1!#REF!</f>
        <v>#REF!</v>
      </c>
      <c r="Z162" t="e">
        <f t="shared" si="54"/>
        <v>#REF!</v>
      </c>
      <c r="AA162" t="e">
        <f t="shared" si="46"/>
        <v>#REF!</v>
      </c>
      <c r="AB162" t="e">
        <f t="shared" si="47"/>
        <v>#REF!</v>
      </c>
      <c r="AC162" t="e">
        <f t="shared" si="48"/>
        <v>#REF!</v>
      </c>
      <c r="AD162" t="e">
        <f t="shared" si="49"/>
        <v>#REF!</v>
      </c>
      <c r="AE162" t="e">
        <f t="shared" si="50"/>
        <v>#REF!</v>
      </c>
      <c r="AF162" t="e">
        <f t="shared" si="51"/>
        <v>#REF!</v>
      </c>
      <c r="AG162" t="e">
        <f t="shared" si="52"/>
        <v>#REF!</v>
      </c>
      <c r="AH162" t="e">
        <f t="shared" si="53"/>
        <v>#REF!</v>
      </c>
      <c r="AI162" t="e">
        <f t="shared" si="55"/>
        <v>#REF!</v>
      </c>
    </row>
    <row r="163" spans="11:35">
      <c r="K163" t="e">
        <f>Arkusz1!#REF!</f>
        <v>#REF!</v>
      </c>
      <c r="M163" t="e">
        <f>Arkusz1!#REF!</f>
        <v>#REF!</v>
      </c>
      <c r="N163" t="e">
        <f>Arkusz1!#REF!</f>
        <v>#REF!</v>
      </c>
      <c r="O163" t="e">
        <f>Arkusz1!#REF!</f>
        <v>#REF!</v>
      </c>
      <c r="P163" t="e">
        <f>Arkusz1!#REF!</f>
        <v>#REF!</v>
      </c>
      <c r="Q163" t="e">
        <f>Arkusz1!#REF!</f>
        <v>#REF!</v>
      </c>
      <c r="R163" t="e">
        <f>Arkusz1!#REF!</f>
        <v>#REF!</v>
      </c>
      <c r="S163" t="e">
        <f>Arkusz1!#REF!</f>
        <v>#REF!</v>
      </c>
      <c r="T163" t="e">
        <f>Arkusz1!#REF!</f>
        <v>#REF!</v>
      </c>
      <c r="U163" t="e">
        <f>Arkusz1!#REF!</f>
        <v>#REF!</v>
      </c>
      <c r="V163" t="e">
        <f>Arkusz1!#REF!</f>
        <v>#REF!</v>
      </c>
      <c r="Z163" t="e">
        <f t="shared" si="54"/>
        <v>#REF!</v>
      </c>
      <c r="AA163" t="e">
        <f t="shared" si="46"/>
        <v>#REF!</v>
      </c>
      <c r="AB163" t="e">
        <f t="shared" si="47"/>
        <v>#REF!</v>
      </c>
      <c r="AC163" t="e">
        <f t="shared" si="48"/>
        <v>#REF!</v>
      </c>
      <c r="AD163" t="e">
        <f t="shared" si="49"/>
        <v>#REF!</v>
      </c>
      <c r="AE163" t="e">
        <f t="shared" si="50"/>
        <v>#REF!</v>
      </c>
      <c r="AF163" t="e">
        <f t="shared" si="51"/>
        <v>#REF!</v>
      </c>
      <c r="AG163" t="e">
        <f t="shared" si="52"/>
        <v>#REF!</v>
      </c>
      <c r="AH163" t="e">
        <f t="shared" si="53"/>
        <v>#REF!</v>
      </c>
      <c r="AI163" t="e">
        <f t="shared" si="55"/>
        <v>#REF!</v>
      </c>
    </row>
    <row r="164" spans="11:35">
      <c r="K164" t="e">
        <f>Arkusz1!#REF!</f>
        <v>#REF!</v>
      </c>
      <c r="M164" t="e">
        <f>Arkusz1!#REF!</f>
        <v>#REF!</v>
      </c>
      <c r="N164" t="e">
        <f>Arkusz1!#REF!</f>
        <v>#REF!</v>
      </c>
      <c r="O164" t="e">
        <f>Arkusz1!#REF!</f>
        <v>#REF!</v>
      </c>
      <c r="P164" t="e">
        <f>Arkusz1!#REF!</f>
        <v>#REF!</v>
      </c>
      <c r="Q164" t="e">
        <f>Arkusz1!#REF!</f>
        <v>#REF!</v>
      </c>
      <c r="R164" t="e">
        <f>Arkusz1!#REF!</f>
        <v>#REF!</v>
      </c>
      <c r="S164" t="e">
        <f>Arkusz1!#REF!</f>
        <v>#REF!</v>
      </c>
      <c r="T164" t="e">
        <f>Arkusz1!#REF!</f>
        <v>#REF!</v>
      </c>
      <c r="U164" t="e">
        <f>Arkusz1!#REF!</f>
        <v>#REF!</v>
      </c>
      <c r="V164" t="e">
        <f>Arkusz1!#REF!</f>
        <v>#REF!</v>
      </c>
      <c r="Z164" t="e">
        <f t="shared" si="54"/>
        <v>#REF!</v>
      </c>
      <c r="AA164" t="e">
        <f t="shared" si="46"/>
        <v>#REF!</v>
      </c>
      <c r="AB164" t="e">
        <f t="shared" si="47"/>
        <v>#REF!</v>
      </c>
      <c r="AC164" t="e">
        <f t="shared" si="48"/>
        <v>#REF!</v>
      </c>
      <c r="AD164" t="e">
        <f t="shared" si="49"/>
        <v>#REF!</v>
      </c>
      <c r="AE164" t="e">
        <f t="shared" si="50"/>
        <v>#REF!</v>
      </c>
      <c r="AF164" t="e">
        <f t="shared" si="51"/>
        <v>#REF!</v>
      </c>
      <c r="AG164" t="e">
        <f t="shared" si="52"/>
        <v>#REF!</v>
      </c>
      <c r="AH164" t="e">
        <f t="shared" si="53"/>
        <v>#REF!</v>
      </c>
      <c r="AI164" t="e">
        <f t="shared" si="55"/>
        <v>#REF!</v>
      </c>
    </row>
    <row r="165" spans="11:35">
      <c r="K165" t="e">
        <f>Arkusz1!#REF!</f>
        <v>#REF!</v>
      </c>
      <c r="M165" t="e">
        <f>Arkusz1!#REF!</f>
        <v>#REF!</v>
      </c>
      <c r="N165" t="e">
        <f>Arkusz1!#REF!</f>
        <v>#REF!</v>
      </c>
      <c r="O165" t="e">
        <f>Arkusz1!#REF!</f>
        <v>#REF!</v>
      </c>
      <c r="P165" t="e">
        <f>Arkusz1!#REF!</f>
        <v>#REF!</v>
      </c>
      <c r="Q165" t="e">
        <f>Arkusz1!#REF!</f>
        <v>#REF!</v>
      </c>
      <c r="R165" t="e">
        <f>Arkusz1!#REF!</f>
        <v>#REF!</v>
      </c>
      <c r="S165" t="e">
        <f>Arkusz1!#REF!</f>
        <v>#REF!</v>
      </c>
      <c r="T165" t="e">
        <f>Arkusz1!#REF!</f>
        <v>#REF!</v>
      </c>
      <c r="U165" t="e">
        <f>Arkusz1!#REF!</f>
        <v>#REF!</v>
      </c>
      <c r="V165" t="e">
        <f>Arkusz1!#REF!</f>
        <v>#REF!</v>
      </c>
      <c r="Z165" t="e">
        <f t="shared" si="54"/>
        <v>#REF!</v>
      </c>
      <c r="AA165" t="e">
        <f t="shared" si="46"/>
        <v>#REF!</v>
      </c>
      <c r="AB165" t="e">
        <f t="shared" si="47"/>
        <v>#REF!</v>
      </c>
      <c r="AC165" t="e">
        <f t="shared" si="48"/>
        <v>#REF!</v>
      </c>
      <c r="AD165" t="e">
        <f t="shared" si="49"/>
        <v>#REF!</v>
      </c>
      <c r="AE165" t="e">
        <f t="shared" si="50"/>
        <v>#REF!</v>
      </c>
      <c r="AF165" t="e">
        <f t="shared" si="51"/>
        <v>#REF!</v>
      </c>
      <c r="AG165" t="e">
        <f t="shared" si="52"/>
        <v>#REF!</v>
      </c>
      <c r="AH165" t="e">
        <f t="shared" si="53"/>
        <v>#REF!</v>
      </c>
      <c r="AI165" t="e">
        <f t="shared" si="55"/>
        <v>#REF!</v>
      </c>
    </row>
    <row r="166" spans="11:35">
      <c r="Y166" s="9"/>
      <c r="Z166" s="9" t="e">
        <f>AVERAGE(Z168:Z231)</f>
        <v>#REF!</v>
      </c>
      <c r="AA166" s="9" t="e">
        <f t="shared" ref="AA166:AI166" si="56">AVERAGE(AA168:AA231)</f>
        <v>#REF!</v>
      </c>
      <c r="AB166" s="9" t="e">
        <f t="shared" si="56"/>
        <v>#REF!</v>
      </c>
      <c r="AC166" s="9" t="e">
        <f t="shared" si="56"/>
        <v>#REF!</v>
      </c>
      <c r="AD166" s="9" t="e">
        <f t="shared" si="56"/>
        <v>#REF!</v>
      </c>
      <c r="AE166" s="9" t="e">
        <f t="shared" si="56"/>
        <v>#REF!</v>
      </c>
      <c r="AF166" s="9" t="e">
        <f t="shared" si="56"/>
        <v>#REF!</v>
      </c>
      <c r="AG166" s="9" t="e">
        <f t="shared" si="56"/>
        <v>#REF!</v>
      </c>
      <c r="AH166" s="9" t="e">
        <f t="shared" si="56"/>
        <v>#REF!</v>
      </c>
      <c r="AI166" s="9" t="e">
        <f t="shared" si="56"/>
        <v>#REF!</v>
      </c>
    </row>
    <row r="167" spans="11:35">
      <c r="K167" t="e">
        <f>Arkusz1!#REF!</f>
        <v>#REF!</v>
      </c>
      <c r="M167" t="e">
        <f>Arkusz1!#REF!</f>
        <v>#REF!</v>
      </c>
      <c r="N167" t="e">
        <f>Arkusz1!#REF!</f>
        <v>#REF!</v>
      </c>
      <c r="O167" t="e">
        <f>Arkusz1!#REF!</f>
        <v>#REF!</v>
      </c>
      <c r="P167" t="e">
        <f>Arkusz1!#REF!</f>
        <v>#REF!</v>
      </c>
      <c r="Q167" t="e">
        <f>Arkusz1!#REF!</f>
        <v>#REF!</v>
      </c>
      <c r="R167" t="e">
        <f>Arkusz1!#REF!</f>
        <v>#REF!</v>
      </c>
      <c r="S167" t="e">
        <f>Arkusz1!#REF!</f>
        <v>#REF!</v>
      </c>
      <c r="T167" t="e">
        <f>Arkusz1!#REF!</f>
        <v>#REF!</v>
      </c>
      <c r="U167" t="e">
        <f>Arkusz1!#REF!</f>
        <v>#REF!</v>
      </c>
      <c r="V167" t="e">
        <f>Arkusz1!#REF!</f>
        <v>#REF!</v>
      </c>
    </row>
    <row r="168" spans="11:35">
      <c r="K168" t="str">
        <f>Arkusz1!A132</f>
        <v>Czech Republic</v>
      </c>
      <c r="M168">
        <f>Arkusz1!S132</f>
        <v>3.5266939999999997E-2</v>
      </c>
      <c r="N168">
        <f>Arkusz1!T132</f>
        <v>5.1102639999999998E-2</v>
      </c>
      <c r="O168">
        <f>Arkusz1!U132</f>
        <v>6.2817979999999995E-2</v>
      </c>
      <c r="P168">
        <f>Arkusz1!V132</f>
        <v>7.2908020000000004E-2</v>
      </c>
      <c r="Q168">
        <f>Arkusz1!W132</f>
        <v>8.2530240000000005E-2</v>
      </c>
      <c r="R168">
        <f>Arkusz1!X132</f>
        <v>9.2555799999999994E-2</v>
      </c>
      <c r="S168">
        <f>Arkusz1!Y132</f>
        <v>0.10404273999999999</v>
      </c>
      <c r="T168">
        <f>Arkusz1!Z132</f>
        <v>0.11896760000000001</v>
      </c>
      <c r="U168">
        <f>Arkusz1!AA132</f>
        <v>0.14306948999999999</v>
      </c>
      <c r="V168">
        <f>Arkusz1!AB132</f>
        <v>0.23673855999999999</v>
      </c>
      <c r="Z168" t="e">
        <f>M168-M167</f>
        <v>#REF!</v>
      </c>
      <c r="AA168" t="e">
        <f t="shared" ref="AA168:AA198" si="57">N168-N167</f>
        <v>#REF!</v>
      </c>
      <c r="AB168" t="e">
        <f t="shared" ref="AB168:AB198" si="58">O168-O167</f>
        <v>#REF!</v>
      </c>
      <c r="AC168" t="e">
        <f t="shared" ref="AC168:AC198" si="59">P168-P167</f>
        <v>#REF!</v>
      </c>
      <c r="AD168" t="e">
        <f t="shared" ref="AD168:AD198" si="60">Q168-Q167</f>
        <v>#REF!</v>
      </c>
      <c r="AE168" t="e">
        <f t="shared" ref="AE168:AE198" si="61">R168-R167</f>
        <v>#REF!</v>
      </c>
      <c r="AF168" t="e">
        <f t="shared" ref="AF168:AF198" si="62">S168-S167</f>
        <v>#REF!</v>
      </c>
      <c r="AG168" t="e">
        <f t="shared" ref="AG168:AG198" si="63">T168-T167</f>
        <v>#REF!</v>
      </c>
      <c r="AH168" t="e">
        <f t="shared" ref="AH168:AH198" si="64">U168-U167</f>
        <v>#REF!</v>
      </c>
      <c r="AI168" t="e">
        <f>V168-V167</f>
        <v>#REF!</v>
      </c>
    </row>
    <row r="169" spans="11:35">
      <c r="K169" t="str">
        <f>Arkusz1!A133</f>
        <v>Czech Republic</v>
      </c>
      <c r="M169">
        <f>Arkusz1!S133</f>
        <v>3.3194870000000001E-2</v>
      </c>
      <c r="N169">
        <f>Arkusz1!T133</f>
        <v>4.8772240000000001E-2</v>
      </c>
      <c r="O169">
        <f>Arkusz1!U133</f>
        <v>6.0583199999999997E-2</v>
      </c>
      <c r="P169">
        <f>Arkusz1!V133</f>
        <v>7.0901259999999994E-2</v>
      </c>
      <c r="Q169">
        <f>Arkusz1!W133</f>
        <v>8.0834500000000004E-2</v>
      </c>
      <c r="R169">
        <f>Arkusz1!X133</f>
        <v>9.1256450000000003E-2</v>
      </c>
      <c r="S169">
        <f>Arkusz1!Y133</f>
        <v>0.10326525</v>
      </c>
      <c r="T169">
        <f>Arkusz1!Z133</f>
        <v>0.11895043</v>
      </c>
      <c r="U169">
        <f>Arkusz1!AA133</f>
        <v>0.14444499</v>
      </c>
      <c r="V169">
        <f>Arkusz1!AB133</f>
        <v>0.24779680000000001</v>
      </c>
      <c r="Z169">
        <f t="shared" ref="Y169:Z198" si="65">M169-M168</f>
        <v>-2.0720699999999953E-3</v>
      </c>
      <c r="AA169">
        <f t="shared" si="57"/>
        <v>-2.3303999999999964E-3</v>
      </c>
      <c r="AB169">
        <f t="shared" si="58"/>
        <v>-2.2347799999999987E-3</v>
      </c>
      <c r="AC169">
        <f t="shared" si="59"/>
        <v>-2.0067600000000102E-3</v>
      </c>
      <c r="AD169">
        <f t="shared" si="60"/>
        <v>-1.6957400000000011E-3</v>
      </c>
      <c r="AE169">
        <f t="shared" si="61"/>
        <v>-1.2993499999999908E-3</v>
      </c>
      <c r="AF169">
        <f t="shared" si="62"/>
        <v>-7.774899999999918E-4</v>
      </c>
      <c r="AG169">
        <f t="shared" si="63"/>
        <v>-1.7170000000010788E-5</v>
      </c>
      <c r="AH169">
        <f t="shared" si="64"/>
        <v>1.3755000000000017E-3</v>
      </c>
      <c r="AI169">
        <f t="shared" ref="AI169:AI198" si="66">V169-V168</f>
        <v>1.1058240000000025E-2</v>
      </c>
    </row>
    <row r="170" spans="11:35">
      <c r="K170" t="str">
        <f>Arkusz1!A134</f>
        <v>Czech Republic</v>
      </c>
      <c r="M170">
        <f>Arkusz1!S134</f>
        <v>3.132952E-2</v>
      </c>
      <c r="N170">
        <f>Arkusz1!T134</f>
        <v>4.667433E-2</v>
      </c>
      <c r="O170">
        <f>Arkusz1!U134</f>
        <v>5.8571379999999999E-2</v>
      </c>
      <c r="P170">
        <f>Arkusz1!V134</f>
        <v>6.9094710000000004E-2</v>
      </c>
      <c r="Q170">
        <f>Arkusz1!W134</f>
        <v>7.9307939999999993E-2</v>
      </c>
      <c r="R170">
        <f>Arkusz1!X134</f>
        <v>9.0086739999999998E-2</v>
      </c>
      <c r="S170">
        <f>Arkusz1!Y134</f>
        <v>0.10256533</v>
      </c>
      <c r="T170">
        <f>Arkusz1!Z134</f>
        <v>0.11893497</v>
      </c>
      <c r="U170">
        <f>Arkusz1!AA134</f>
        <v>0.14568327</v>
      </c>
      <c r="V170">
        <f>Arkusz1!AB134</f>
        <v>0.25775182000000002</v>
      </c>
      <c r="Z170">
        <f t="shared" si="65"/>
        <v>-1.8653500000000017E-3</v>
      </c>
      <c r="AA170">
        <f t="shared" si="57"/>
        <v>-2.0979100000000014E-3</v>
      </c>
      <c r="AB170">
        <f t="shared" si="58"/>
        <v>-2.0118199999999975E-3</v>
      </c>
      <c r="AC170">
        <f t="shared" si="59"/>
        <v>-1.8065499999999901E-3</v>
      </c>
      <c r="AD170">
        <f t="shared" si="60"/>
        <v>-1.5265600000000101E-3</v>
      </c>
      <c r="AE170">
        <f t="shared" si="61"/>
        <v>-1.1697100000000044E-3</v>
      </c>
      <c r="AF170">
        <f t="shared" si="62"/>
        <v>-6.9992000000000665E-4</v>
      </c>
      <c r="AG170">
        <f t="shared" si="63"/>
        <v>-1.5459999999994922E-5</v>
      </c>
      <c r="AH170">
        <f t="shared" si="64"/>
        <v>1.2382800000000083E-3</v>
      </c>
      <c r="AI170">
        <f t="shared" si="66"/>
        <v>9.9550200000000089E-3</v>
      </c>
    </row>
    <row r="171" spans="11:35">
      <c r="K171" t="str">
        <f>Arkusz1!A135</f>
        <v>Czech Republic</v>
      </c>
      <c r="M171">
        <f>Arkusz1!S135</f>
        <v>2.9641420000000002E-2</v>
      </c>
      <c r="N171">
        <f>Arkusz1!T135</f>
        <v>4.4775780000000001E-2</v>
      </c>
      <c r="O171">
        <f>Arkusz1!U135</f>
        <v>5.6750719999999998E-2</v>
      </c>
      <c r="P171">
        <f>Arkusz1!V135</f>
        <v>6.7459820000000004E-2</v>
      </c>
      <c r="Q171">
        <f>Arkusz1!W135</f>
        <v>7.792644E-2</v>
      </c>
      <c r="R171">
        <f>Arkusz1!X135</f>
        <v>8.9028179999999998E-2</v>
      </c>
      <c r="S171">
        <f>Arkusz1!Y135</f>
        <v>0.10193192</v>
      </c>
      <c r="T171">
        <f>Arkusz1!Z135</f>
        <v>0.11892097</v>
      </c>
      <c r="U171">
        <f>Arkusz1!AA135</f>
        <v>0.14680388</v>
      </c>
      <c r="V171">
        <f>Arkusz1!AB135</f>
        <v>0.26676086999999998</v>
      </c>
      <c r="Z171">
        <f t="shared" si="65"/>
        <v>-1.6880999999999979E-3</v>
      </c>
      <c r="AA171">
        <f t="shared" si="57"/>
        <v>-1.8985499999999988E-3</v>
      </c>
      <c r="AB171">
        <f t="shared" si="58"/>
        <v>-1.8206600000000017E-3</v>
      </c>
      <c r="AC171">
        <f t="shared" si="59"/>
        <v>-1.63489E-3</v>
      </c>
      <c r="AD171">
        <f t="shared" si="60"/>
        <v>-1.3814999999999938E-3</v>
      </c>
      <c r="AE171">
        <f t="shared" si="61"/>
        <v>-1.0585600000000001E-3</v>
      </c>
      <c r="AF171">
        <f t="shared" si="62"/>
        <v>-6.3341000000000092E-4</v>
      </c>
      <c r="AG171">
        <f t="shared" si="63"/>
        <v>-1.4000000000000123E-5</v>
      </c>
      <c r="AH171">
        <f t="shared" si="64"/>
        <v>1.1206099999999941E-3</v>
      </c>
      <c r="AI171">
        <f t="shared" si="66"/>
        <v>9.0090499999999629E-3</v>
      </c>
    </row>
    <row r="172" spans="11:35">
      <c r="K172" t="str">
        <f>Arkusz1!A136</f>
        <v>Czech Republic</v>
      </c>
      <c r="M172">
        <f>Arkusz1!S136</f>
        <v>2.810646E-2</v>
      </c>
      <c r="N172">
        <f>Arkusz1!T136</f>
        <v>4.3049440000000001E-2</v>
      </c>
      <c r="O172">
        <f>Arkusz1!U136</f>
        <v>5.5095230000000002E-2</v>
      </c>
      <c r="P172">
        <f>Arkusz1!V136</f>
        <v>6.5973240000000002E-2</v>
      </c>
      <c r="Q172">
        <f>Arkusz1!W136</f>
        <v>7.6670249999999995E-2</v>
      </c>
      <c r="R172">
        <f>Arkusz1!X136</f>
        <v>8.8065640000000001E-2</v>
      </c>
      <c r="S172">
        <f>Arkusz1!Y136</f>
        <v>0.10135597</v>
      </c>
      <c r="T172">
        <f>Arkusz1!Z136</f>
        <v>0.11890824999999999</v>
      </c>
      <c r="U172">
        <f>Arkusz1!AA136</f>
        <v>0.14782282999999999</v>
      </c>
      <c r="V172">
        <f>Arkusz1!AB136</f>
        <v>0.27495268</v>
      </c>
      <c r="Z172">
        <f t="shared" si="65"/>
        <v>-1.5349600000000019E-3</v>
      </c>
      <c r="AA172">
        <f t="shared" si="57"/>
        <v>-1.7263399999999998E-3</v>
      </c>
      <c r="AB172">
        <f t="shared" si="58"/>
        <v>-1.6554899999999956E-3</v>
      </c>
      <c r="AC172">
        <f t="shared" si="59"/>
        <v>-1.4865800000000012E-3</v>
      </c>
      <c r="AD172">
        <f t="shared" si="60"/>
        <v>-1.2561900000000042E-3</v>
      </c>
      <c r="AE172">
        <f t="shared" si="61"/>
        <v>-9.6253999999999784E-4</v>
      </c>
      <c r="AF172">
        <f t="shared" si="62"/>
        <v>-5.7594999999999175E-4</v>
      </c>
      <c r="AG172">
        <f t="shared" si="63"/>
        <v>-1.2720000000007725E-5</v>
      </c>
      <c r="AH172">
        <f t="shared" si="64"/>
        <v>1.0189499999999907E-3</v>
      </c>
      <c r="AI172">
        <f t="shared" si="66"/>
        <v>8.1918100000000216E-3</v>
      </c>
    </row>
    <row r="173" spans="11:35">
      <c r="K173" t="str">
        <f>Arkusz1!A137</f>
        <v>Czech Republic</v>
      </c>
      <c r="M173">
        <f>Arkusz1!S137</f>
        <v>2.6704700000000001E-2</v>
      </c>
      <c r="N173">
        <f>Arkusz1!T137</f>
        <v>4.1472920000000003E-2</v>
      </c>
      <c r="O173">
        <f>Arkusz1!U137</f>
        <v>5.3583390000000002E-2</v>
      </c>
      <c r="P173">
        <f>Arkusz1!V137</f>
        <v>6.4615660000000005E-2</v>
      </c>
      <c r="Q173">
        <f>Arkusz1!W137</f>
        <v>7.5523080000000006E-2</v>
      </c>
      <c r="R173">
        <f>Arkusz1!X137</f>
        <v>8.7186630000000001E-2</v>
      </c>
      <c r="S173">
        <f>Arkusz1!Y137</f>
        <v>0.10083</v>
      </c>
      <c r="T173">
        <f>Arkusz1!Z137</f>
        <v>0.11889663</v>
      </c>
      <c r="U173">
        <f>Arkusz1!AA137</f>
        <v>0.14875337</v>
      </c>
      <c r="V173">
        <f>Arkusz1!AB137</f>
        <v>0.28243361</v>
      </c>
      <c r="Z173">
        <f t="shared" si="65"/>
        <v>-1.4017599999999984E-3</v>
      </c>
      <c r="AA173">
        <f t="shared" si="57"/>
        <v>-1.5765199999999979E-3</v>
      </c>
      <c r="AB173">
        <f t="shared" si="58"/>
        <v>-1.5118400000000004E-3</v>
      </c>
      <c r="AC173">
        <f t="shared" si="59"/>
        <v>-1.3575799999999971E-3</v>
      </c>
      <c r="AD173">
        <f t="shared" si="60"/>
        <v>-1.147169999999989E-3</v>
      </c>
      <c r="AE173">
        <f t="shared" si="61"/>
        <v>-8.7900999999999951E-4</v>
      </c>
      <c r="AF173">
        <f t="shared" si="62"/>
        <v>-5.259700000000006E-4</v>
      </c>
      <c r="AG173">
        <f t="shared" si="63"/>
        <v>-1.1619999999989972E-5</v>
      </c>
      <c r="AH173">
        <f t="shared" si="64"/>
        <v>9.3054000000000747E-4</v>
      </c>
      <c r="AI173">
        <f t="shared" si="66"/>
        <v>7.4809299999999967E-3</v>
      </c>
    </row>
    <row r="174" spans="11:35">
      <c r="K174" t="str">
        <f>Arkusz1!A138</f>
        <v>Czech Republic</v>
      </c>
      <c r="M174">
        <f>Arkusz1!S138</f>
        <v>2.5419520000000001E-2</v>
      </c>
      <c r="N174">
        <f>Arkusz1!T138</f>
        <v>4.0027519999999997E-2</v>
      </c>
      <c r="O174">
        <f>Arkusz1!U138</f>
        <v>5.2197300000000002E-2</v>
      </c>
      <c r="P174">
        <f>Arkusz1!V138</f>
        <v>6.3370990000000002E-2</v>
      </c>
      <c r="Q174">
        <f>Arkusz1!W138</f>
        <v>7.4471319999999994E-2</v>
      </c>
      <c r="R174">
        <f>Arkusz1!X138</f>
        <v>8.6380730000000003E-2</v>
      </c>
      <c r="S174">
        <f>Arkusz1!Y138</f>
        <v>0.10034778</v>
      </c>
      <c r="T174">
        <f>Arkusz1!Z138</f>
        <v>0.11888598</v>
      </c>
      <c r="U174">
        <f>Arkusz1!AA138</f>
        <v>0.14960651</v>
      </c>
      <c r="V174">
        <f>Arkusz1!AB138</f>
        <v>0.28929236000000003</v>
      </c>
      <c r="Z174">
        <f t="shared" si="65"/>
        <v>-1.2851800000000003E-3</v>
      </c>
      <c r="AA174">
        <f t="shared" si="57"/>
        <v>-1.4454000000000064E-3</v>
      </c>
      <c r="AB174">
        <f t="shared" si="58"/>
        <v>-1.3860899999999995E-3</v>
      </c>
      <c r="AC174">
        <f t="shared" si="59"/>
        <v>-1.2446700000000033E-3</v>
      </c>
      <c r="AD174">
        <f t="shared" si="60"/>
        <v>-1.0517600000000127E-3</v>
      </c>
      <c r="AE174">
        <f t="shared" si="61"/>
        <v>-8.0589999999999828E-4</v>
      </c>
      <c r="AF174">
        <f t="shared" si="62"/>
        <v>-4.8222000000000542E-4</v>
      </c>
      <c r="AG174">
        <f t="shared" si="63"/>
        <v>-1.0650000000000936E-5</v>
      </c>
      <c r="AH174">
        <f t="shared" si="64"/>
        <v>8.5314000000000223E-4</v>
      </c>
      <c r="AI174">
        <f t="shared" si="66"/>
        <v>6.8587500000000245E-3</v>
      </c>
    </row>
    <row r="175" spans="11:35">
      <c r="K175" t="str">
        <f>Arkusz1!A139</f>
        <v>Czech Republic</v>
      </c>
      <c r="M175">
        <f>Arkusz1!S139</f>
        <v>2.4236959999999998E-2</v>
      </c>
      <c r="N175">
        <f>Arkusz1!T139</f>
        <v>3.8697530000000001E-2</v>
      </c>
      <c r="O175">
        <f>Arkusz1!U139</f>
        <v>5.0921880000000003E-2</v>
      </c>
      <c r="P175">
        <f>Arkusz1!V139</f>
        <v>6.2225709999999997E-2</v>
      </c>
      <c r="Q175">
        <f>Arkusz1!W139</f>
        <v>7.3503540000000006E-2</v>
      </c>
      <c r="R175">
        <f>Arkusz1!X139</f>
        <v>8.5639179999999995E-2</v>
      </c>
      <c r="S175">
        <f>Arkusz1!Y139</f>
        <v>9.9904060000000003E-2</v>
      </c>
      <c r="T175">
        <f>Arkusz1!Z139</f>
        <v>0.11887618</v>
      </c>
      <c r="U175">
        <f>Arkusz1!AA139</f>
        <v>0.15039152</v>
      </c>
      <c r="V175">
        <f>Arkusz1!AB139</f>
        <v>0.29560344999999999</v>
      </c>
      <c r="Z175">
        <f t="shared" si="65"/>
        <v>-1.1825600000000026E-3</v>
      </c>
      <c r="AA175">
        <f t="shared" si="57"/>
        <v>-1.3299899999999962E-3</v>
      </c>
      <c r="AB175">
        <f t="shared" si="58"/>
        <v>-1.2754199999999993E-3</v>
      </c>
      <c r="AC175">
        <f t="shared" si="59"/>
        <v>-1.1452800000000055E-3</v>
      </c>
      <c r="AD175">
        <f t="shared" si="60"/>
        <v>-9.6777999999998754E-4</v>
      </c>
      <c r="AE175">
        <f t="shared" si="61"/>
        <v>-7.4155000000000748E-4</v>
      </c>
      <c r="AF175">
        <f t="shared" si="62"/>
        <v>-4.4371999999999467E-4</v>
      </c>
      <c r="AG175">
        <f t="shared" si="63"/>
        <v>-9.8000000000042498E-6</v>
      </c>
      <c r="AH175">
        <f t="shared" si="64"/>
        <v>7.8501000000000265E-4</v>
      </c>
      <c r="AI175">
        <f t="shared" si="66"/>
        <v>6.3110899999999637E-3</v>
      </c>
    </row>
    <row r="176" spans="11:35">
      <c r="K176" t="str">
        <f>Arkusz1!A140</f>
        <v>Czech Republic</v>
      </c>
      <c r="M176">
        <f>Arkusz1!S140</f>
        <v>2.1775360000000001E-2</v>
      </c>
      <c r="N176">
        <f>Arkusz1!T140</f>
        <v>3.6308790000000001E-2</v>
      </c>
      <c r="O176">
        <f>Arkusz1!U140</f>
        <v>4.6657940000000002E-2</v>
      </c>
      <c r="P176">
        <f>Arkusz1!V140</f>
        <v>5.6552819999999997E-2</v>
      </c>
      <c r="Q176">
        <f>Arkusz1!W140</f>
        <v>6.7107749999999994E-2</v>
      </c>
      <c r="R176">
        <f>Arkusz1!X140</f>
        <v>7.9326659999999993E-2</v>
      </c>
      <c r="S176">
        <f>Arkusz1!Y140</f>
        <v>9.4725619999999996E-2</v>
      </c>
      <c r="T176">
        <f>Arkusz1!Z140</f>
        <v>0.11648259</v>
      </c>
      <c r="U176">
        <f>Arkusz1!AA140</f>
        <v>0.15421538000000001</v>
      </c>
      <c r="V176">
        <f>Arkusz1!AB140</f>
        <v>0.32684711999999999</v>
      </c>
      <c r="Z176">
        <f t="shared" si="65"/>
        <v>-2.4615999999999978E-3</v>
      </c>
      <c r="AA176">
        <f t="shared" si="57"/>
        <v>-2.3887400000000003E-3</v>
      </c>
      <c r="AB176">
        <f t="shared" si="58"/>
        <v>-4.2639400000000008E-3</v>
      </c>
      <c r="AC176">
        <f t="shared" si="59"/>
        <v>-5.6728899999999999E-3</v>
      </c>
      <c r="AD176">
        <f t="shared" si="60"/>
        <v>-6.3957900000000123E-3</v>
      </c>
      <c r="AE176">
        <f t="shared" si="61"/>
        <v>-6.312520000000002E-3</v>
      </c>
      <c r="AF176">
        <f t="shared" si="62"/>
        <v>-5.1784400000000064E-3</v>
      </c>
      <c r="AG176">
        <f t="shared" si="63"/>
        <v>-2.393590000000001E-3</v>
      </c>
      <c r="AH176">
        <f t="shared" si="64"/>
        <v>3.8238600000000122E-3</v>
      </c>
      <c r="AI176">
        <f t="shared" si="66"/>
        <v>3.1243670000000001E-2</v>
      </c>
    </row>
    <row r="177" spans="11:35">
      <c r="K177" t="str">
        <f>Arkusz1!A141</f>
        <v>Czech Republic</v>
      </c>
      <c r="M177">
        <f>Arkusz1!S141</f>
        <v>2.0348939999999999E-2</v>
      </c>
      <c r="N177">
        <f>Arkusz1!T141</f>
        <v>3.465232E-2</v>
      </c>
      <c r="O177">
        <f>Arkusz1!U141</f>
        <v>4.5005400000000001E-2</v>
      </c>
      <c r="P177">
        <f>Arkusz1!V141</f>
        <v>5.4975400000000001E-2</v>
      </c>
      <c r="Q177">
        <f>Arkusz1!W141</f>
        <v>6.5665150000000005E-2</v>
      </c>
      <c r="R177">
        <f>Arkusz1!X141</f>
        <v>7.8093350000000006E-2</v>
      </c>
      <c r="S177">
        <f>Arkusz1!Y141</f>
        <v>9.3819440000000004E-2</v>
      </c>
      <c r="T177">
        <f>Arkusz1!Z141</f>
        <v>0.1161338</v>
      </c>
      <c r="U177">
        <f>Arkusz1!AA141</f>
        <v>0.15504095000000001</v>
      </c>
      <c r="V177">
        <f>Arkusz1!AB141</f>
        <v>0.33626526000000001</v>
      </c>
      <c r="Z177">
        <f t="shared" si="65"/>
        <v>-1.4264200000000012E-3</v>
      </c>
      <c r="AA177">
        <f t="shared" si="57"/>
        <v>-1.6564700000000002E-3</v>
      </c>
      <c r="AB177">
        <f t="shared" si="58"/>
        <v>-1.652540000000001E-3</v>
      </c>
      <c r="AC177">
        <f t="shared" si="59"/>
        <v>-1.577419999999996E-3</v>
      </c>
      <c r="AD177">
        <f t="shared" si="60"/>
        <v>-1.4425999999999883E-3</v>
      </c>
      <c r="AE177">
        <f t="shared" si="61"/>
        <v>-1.2333099999999875E-3</v>
      </c>
      <c r="AF177">
        <f t="shared" si="62"/>
        <v>-9.0617999999999255E-4</v>
      </c>
      <c r="AG177">
        <f t="shared" si="63"/>
        <v>-3.487900000000016E-4</v>
      </c>
      <c r="AH177">
        <f t="shared" si="64"/>
        <v>8.2556999999999769E-4</v>
      </c>
      <c r="AI177">
        <f t="shared" si="66"/>
        <v>9.4181400000000193E-3</v>
      </c>
    </row>
    <row r="178" spans="11:35">
      <c r="K178" t="str">
        <f>Arkusz1!A142</f>
        <v>Czech Republic</v>
      </c>
      <c r="M178">
        <f>Arkusz1!S142</f>
        <v>2.0262260000000001E-2</v>
      </c>
      <c r="N178">
        <f>Arkusz1!T142</f>
        <v>3.4629119999999999E-2</v>
      </c>
      <c r="O178">
        <f>Arkusz1!U142</f>
        <v>4.5042359999999997E-2</v>
      </c>
      <c r="P178">
        <f>Arkusz1!V142</f>
        <v>5.5067140000000001E-2</v>
      </c>
      <c r="Q178">
        <f>Arkusz1!W142</f>
        <v>6.5807580000000004E-2</v>
      </c>
      <c r="R178">
        <f>Arkusz1!X142</f>
        <v>7.8282119999999997E-2</v>
      </c>
      <c r="S178">
        <f>Arkusz1!Y142</f>
        <v>9.4047560000000002E-2</v>
      </c>
      <c r="T178">
        <f>Arkusz1!Z142</f>
        <v>0.11638446</v>
      </c>
      <c r="U178">
        <f>Arkusz1!AA142</f>
        <v>0.15525464</v>
      </c>
      <c r="V178">
        <f>Arkusz1!AB142</f>
        <v>0.33522276000000001</v>
      </c>
      <c r="Z178">
        <f t="shared" si="65"/>
        <v>-8.6679999999998703E-5</v>
      </c>
      <c r="AA178">
        <f t="shared" si="57"/>
        <v>-2.3200000000000998E-5</v>
      </c>
      <c r="AB178">
        <f t="shared" si="58"/>
        <v>3.6959999999995607E-5</v>
      </c>
      <c r="AC178">
        <f t="shared" si="59"/>
        <v>9.1739999999999877E-5</v>
      </c>
      <c r="AD178">
        <f t="shared" si="60"/>
        <v>1.4242999999999895E-4</v>
      </c>
      <c r="AE178">
        <f t="shared" si="61"/>
        <v>1.8876999999999089E-4</v>
      </c>
      <c r="AF178">
        <f t="shared" si="62"/>
        <v>2.2811999999999832E-4</v>
      </c>
      <c r="AG178">
        <f t="shared" si="63"/>
        <v>2.5065999999999977E-4</v>
      </c>
      <c r="AH178">
        <f t="shared" si="64"/>
        <v>2.1368999999998861E-4</v>
      </c>
      <c r="AI178">
        <f t="shared" si="66"/>
        <v>-1.0425000000000018E-3</v>
      </c>
    </row>
    <row r="179" spans="11:35">
      <c r="K179" t="str">
        <f>Arkusz1!A143</f>
        <v>Czech Republic</v>
      </c>
      <c r="M179">
        <f>Arkusz1!S143</f>
        <v>2.049923E-2</v>
      </c>
      <c r="N179">
        <f>Arkusz1!T143</f>
        <v>3.4902490000000001E-2</v>
      </c>
      <c r="O179">
        <f>Arkusz1!U143</f>
        <v>4.5312749999999999E-2</v>
      </c>
      <c r="P179">
        <f>Arkusz1!V143</f>
        <v>5.5322749999999997E-2</v>
      </c>
      <c r="Q179">
        <f>Arkusz1!W143</f>
        <v>6.603858E-2</v>
      </c>
      <c r="R179">
        <f>Arkusz1!X143</f>
        <v>7.8476320000000002E-2</v>
      </c>
      <c r="S179">
        <f>Arkusz1!Y143</f>
        <v>9.4185759999999993E-2</v>
      </c>
      <c r="T179">
        <f>Arkusz1!Z143</f>
        <v>0.11642945</v>
      </c>
      <c r="U179">
        <f>Arkusz1!AA143</f>
        <v>0.15510762</v>
      </c>
      <c r="V179">
        <f>Arkusz1!AB143</f>
        <v>0.33372505000000002</v>
      </c>
      <c r="Z179">
        <f t="shared" si="65"/>
        <v>2.3696999999999954E-4</v>
      </c>
      <c r="AA179">
        <f t="shared" si="57"/>
        <v>2.7337000000000194E-4</v>
      </c>
      <c r="AB179">
        <f t="shared" si="58"/>
        <v>2.703900000000023E-4</v>
      </c>
      <c r="AC179">
        <f t="shared" si="59"/>
        <v>2.556099999999964E-4</v>
      </c>
      <c r="AD179">
        <f t="shared" si="60"/>
        <v>2.309999999999951E-4</v>
      </c>
      <c r="AE179">
        <f t="shared" si="61"/>
        <v>1.9420000000000548E-4</v>
      </c>
      <c r="AF179">
        <f t="shared" si="62"/>
        <v>1.3819999999999111E-4</v>
      </c>
      <c r="AG179">
        <f t="shared" si="63"/>
        <v>4.4990000000008634E-5</v>
      </c>
      <c r="AH179">
        <f t="shared" si="64"/>
        <v>-1.4701999999999771E-4</v>
      </c>
      <c r="AI179">
        <f t="shared" si="66"/>
        <v>-1.4977099999999854E-3</v>
      </c>
    </row>
    <row r="180" spans="11:35">
      <c r="K180" t="str">
        <f>Arkusz1!A144</f>
        <v>Czech Republic</v>
      </c>
      <c r="M180">
        <f>Arkusz1!S144</f>
        <v>2.0685889999999998E-2</v>
      </c>
      <c r="N180">
        <f>Arkusz1!T144</f>
        <v>3.5117820000000001E-2</v>
      </c>
      <c r="O180">
        <f>Arkusz1!U144</f>
        <v>4.552573E-2</v>
      </c>
      <c r="P180">
        <f>Arkusz1!V144</f>
        <v>5.55241E-2</v>
      </c>
      <c r="Q180">
        <f>Arkusz1!W144</f>
        <v>6.622053E-2</v>
      </c>
      <c r="R180">
        <f>Arkusz1!X144</f>
        <v>7.8629290000000004E-2</v>
      </c>
      <c r="S180">
        <f>Arkusz1!Y144</f>
        <v>9.4294619999999996E-2</v>
      </c>
      <c r="T180">
        <f>Arkusz1!Z144</f>
        <v>0.11646489</v>
      </c>
      <c r="U180">
        <f>Arkusz1!AA144</f>
        <v>0.15499182</v>
      </c>
      <c r="V180">
        <f>Arkusz1!AB144</f>
        <v>0.33254530999999998</v>
      </c>
      <c r="Z180">
        <f t="shared" si="65"/>
        <v>1.8665999999999822E-4</v>
      </c>
      <c r="AA180">
        <f t="shared" si="57"/>
        <v>2.1532999999999969E-4</v>
      </c>
      <c r="AB180">
        <f t="shared" si="58"/>
        <v>2.129800000000015E-4</v>
      </c>
      <c r="AC180">
        <f t="shared" si="59"/>
        <v>2.0135000000000292E-4</v>
      </c>
      <c r="AD180">
        <f t="shared" si="60"/>
        <v>1.8195000000000017E-4</v>
      </c>
      <c r="AE180">
        <f t="shared" si="61"/>
        <v>1.5297000000000227E-4</v>
      </c>
      <c r="AF180">
        <f t="shared" si="62"/>
        <v>1.0886000000000229E-4</v>
      </c>
      <c r="AG180">
        <f t="shared" si="63"/>
        <v>3.5439999999997696E-5</v>
      </c>
      <c r="AH180">
        <f t="shared" si="64"/>
        <v>-1.1579999999999924E-4</v>
      </c>
      <c r="AI180">
        <f t="shared" si="66"/>
        <v>-1.1797400000000402E-3</v>
      </c>
    </row>
    <row r="181" spans="11:35">
      <c r="K181" t="str">
        <f>Arkusz1!A145</f>
        <v>Czech Republic</v>
      </c>
      <c r="M181">
        <f>Arkusz1!S145</f>
        <v>2.083672E-2</v>
      </c>
      <c r="N181">
        <f>Arkusz1!T145</f>
        <v>3.5291820000000002E-2</v>
      </c>
      <c r="O181">
        <f>Arkusz1!U145</f>
        <v>4.5697840000000003E-2</v>
      </c>
      <c r="P181">
        <f>Arkusz1!V145</f>
        <v>5.5686800000000002E-2</v>
      </c>
      <c r="Q181">
        <f>Arkusz1!W145</f>
        <v>6.6367570000000001E-2</v>
      </c>
      <c r="R181">
        <f>Arkusz1!X145</f>
        <v>7.8752909999999995E-2</v>
      </c>
      <c r="S181">
        <f>Arkusz1!Y145</f>
        <v>9.4382579999999994E-2</v>
      </c>
      <c r="T181">
        <f>Arkusz1!Z145</f>
        <v>0.11649353</v>
      </c>
      <c r="U181">
        <f>Arkusz1!AA145</f>
        <v>0.15489823999999999</v>
      </c>
      <c r="V181">
        <f>Arkusz1!AB145</f>
        <v>0.33159199</v>
      </c>
      <c r="Z181">
        <f t="shared" si="65"/>
        <v>1.508300000000011E-4</v>
      </c>
      <c r="AA181">
        <f t="shared" si="57"/>
        <v>1.7400000000000054E-4</v>
      </c>
      <c r="AB181">
        <f t="shared" si="58"/>
        <v>1.7211000000000309E-4</v>
      </c>
      <c r="AC181">
        <f t="shared" si="59"/>
        <v>1.6270000000000173E-4</v>
      </c>
      <c r="AD181">
        <f t="shared" si="60"/>
        <v>1.4704000000000106E-4</v>
      </c>
      <c r="AE181">
        <f t="shared" si="61"/>
        <v>1.2361999999999096E-4</v>
      </c>
      <c r="AF181">
        <f t="shared" si="62"/>
        <v>8.795999999999804E-5</v>
      </c>
      <c r="AG181">
        <f t="shared" si="63"/>
        <v>2.8639999999996446E-5</v>
      </c>
      <c r="AH181">
        <f t="shared" si="64"/>
        <v>-9.3580000000009766E-5</v>
      </c>
      <c r="AI181">
        <f t="shared" si="66"/>
        <v>-9.5331999999997974E-4</v>
      </c>
    </row>
    <row r="182" spans="11:35">
      <c r="K182" t="str">
        <f>Arkusz1!A146</f>
        <v>Czech Republic</v>
      </c>
      <c r="M182">
        <f>Arkusz1!S146</f>
        <v>3.036171E-2</v>
      </c>
      <c r="N182">
        <f>Arkusz1!T146</f>
        <v>4.7057830000000002E-2</v>
      </c>
      <c r="O182">
        <f>Arkusz1!U146</f>
        <v>6.0128929999999997E-2</v>
      </c>
      <c r="P182">
        <f>Arkusz1!V146</f>
        <v>7.1631589999999995E-2</v>
      </c>
      <c r="Q182">
        <f>Arkusz1!W146</f>
        <v>8.2698800000000003E-2</v>
      </c>
      <c r="R182">
        <f>Arkusz1!X146</f>
        <v>9.4258339999999996E-2</v>
      </c>
      <c r="S182">
        <f>Arkusz1!Y146</f>
        <v>0.10747155</v>
      </c>
      <c r="T182">
        <f>Arkusz1!Z146</f>
        <v>0.12449423</v>
      </c>
      <c r="U182">
        <f>Arkusz1!AA146</f>
        <v>0.15135935</v>
      </c>
      <c r="V182">
        <f>Arkusz1!AB146</f>
        <v>0.23053767</v>
      </c>
      <c r="Z182">
        <f t="shared" si="65"/>
        <v>9.5249900000000005E-3</v>
      </c>
      <c r="AA182">
        <f t="shared" si="57"/>
        <v>1.176601E-2</v>
      </c>
      <c r="AB182">
        <f t="shared" si="58"/>
        <v>1.4431089999999994E-2</v>
      </c>
      <c r="AC182">
        <f t="shared" si="59"/>
        <v>1.5944789999999993E-2</v>
      </c>
      <c r="AD182">
        <f t="shared" si="60"/>
        <v>1.6331230000000002E-2</v>
      </c>
      <c r="AE182">
        <f t="shared" si="61"/>
        <v>1.5505430000000001E-2</v>
      </c>
      <c r="AF182">
        <f t="shared" si="62"/>
        <v>1.3088970000000005E-2</v>
      </c>
      <c r="AG182">
        <f t="shared" si="63"/>
        <v>8.0006999999999995E-3</v>
      </c>
      <c r="AH182">
        <f t="shared" si="64"/>
        <v>-3.538889999999989E-3</v>
      </c>
      <c r="AI182">
        <f t="shared" si="66"/>
        <v>-0.10105432</v>
      </c>
    </row>
    <row r="183" spans="11:35">
      <c r="K183" t="str">
        <f>Arkusz1!A147</f>
        <v>Czech Republic</v>
      </c>
      <c r="M183">
        <f>Arkusz1!S147</f>
        <v>2.7306070000000002E-2</v>
      </c>
      <c r="N183">
        <f>Arkusz1!T147</f>
        <v>4.3221240000000001E-2</v>
      </c>
      <c r="O183">
        <f>Arkusz1!U147</f>
        <v>5.5446420000000003E-2</v>
      </c>
      <c r="P183">
        <f>Arkusz1!V147</f>
        <v>6.6465099999999999E-2</v>
      </c>
      <c r="Q183">
        <f>Arkusz1!W147</f>
        <v>7.7398939999999999E-2</v>
      </c>
      <c r="R183">
        <f>Arkusz1!X147</f>
        <v>8.9204309999999995E-2</v>
      </c>
      <c r="S183">
        <f>Arkusz1!Y147</f>
        <v>0.10316688</v>
      </c>
      <c r="T183">
        <f>Arkusz1!Z147</f>
        <v>0.12179727999999999</v>
      </c>
      <c r="U183">
        <f>Arkusz1!AA147</f>
        <v>0.15237639</v>
      </c>
      <c r="V183">
        <f>Arkusz1!AB147</f>
        <v>0.26361736000000002</v>
      </c>
      <c r="Z183">
        <f t="shared" si="65"/>
        <v>-3.0556399999999984E-3</v>
      </c>
      <c r="AA183">
        <f t="shared" si="57"/>
        <v>-3.8365900000000008E-3</v>
      </c>
      <c r="AB183">
        <f t="shared" si="58"/>
        <v>-4.6825099999999939E-3</v>
      </c>
      <c r="AC183">
        <f t="shared" si="59"/>
        <v>-5.1664899999999958E-3</v>
      </c>
      <c r="AD183">
        <f t="shared" si="60"/>
        <v>-5.2998600000000035E-3</v>
      </c>
      <c r="AE183">
        <f t="shared" si="61"/>
        <v>-5.054030000000001E-3</v>
      </c>
      <c r="AF183">
        <f t="shared" si="62"/>
        <v>-4.3046699999999966E-3</v>
      </c>
      <c r="AG183">
        <f t="shared" si="63"/>
        <v>-2.6969500000000035E-3</v>
      </c>
      <c r="AH183">
        <f t="shared" si="64"/>
        <v>1.0170399999999968E-3</v>
      </c>
      <c r="AI183">
        <f t="shared" si="66"/>
        <v>3.3079690000000023E-2</v>
      </c>
    </row>
    <row r="184" spans="11:35">
      <c r="K184" t="str">
        <f>Arkusz1!A148</f>
        <v>Czech Republic</v>
      </c>
      <c r="M184">
        <f>Arkusz1!S148</f>
        <v>2.387568E-2</v>
      </c>
      <c r="N184">
        <f>Arkusz1!T148</f>
        <v>3.891414E-2</v>
      </c>
      <c r="O184">
        <f>Arkusz1!U148</f>
        <v>5.0189650000000002E-2</v>
      </c>
      <c r="P184">
        <f>Arkusz1!V148</f>
        <v>6.0664999999999997E-2</v>
      </c>
      <c r="Q184">
        <f>Arkusz1!W148</f>
        <v>7.1449109999999996E-2</v>
      </c>
      <c r="R184">
        <f>Arkusz1!X148</f>
        <v>8.3530450000000006E-2</v>
      </c>
      <c r="S184">
        <f>Arkusz1!Y148</f>
        <v>9.8334290000000005E-2</v>
      </c>
      <c r="T184">
        <f>Arkusz1!Z148</f>
        <v>0.11876957</v>
      </c>
      <c r="U184">
        <f>Arkusz1!AA148</f>
        <v>0.15351817000000001</v>
      </c>
      <c r="V184">
        <f>Arkusz1!AB148</f>
        <v>0.30075394</v>
      </c>
      <c r="Z184">
        <f t="shared" si="65"/>
        <v>-3.4303900000000019E-3</v>
      </c>
      <c r="AA184">
        <f t="shared" si="57"/>
        <v>-4.3071000000000012E-3</v>
      </c>
      <c r="AB184">
        <f t="shared" si="58"/>
        <v>-5.2567700000000009E-3</v>
      </c>
      <c r="AC184">
        <f t="shared" si="59"/>
        <v>-5.8001000000000025E-3</v>
      </c>
      <c r="AD184">
        <f t="shared" si="60"/>
        <v>-5.9498300000000032E-3</v>
      </c>
      <c r="AE184">
        <f t="shared" si="61"/>
        <v>-5.6738599999999889E-3</v>
      </c>
      <c r="AF184">
        <f t="shared" si="62"/>
        <v>-4.8325899999999977E-3</v>
      </c>
      <c r="AG184">
        <f t="shared" si="63"/>
        <v>-3.027709999999989E-3</v>
      </c>
      <c r="AH184">
        <f t="shared" si="64"/>
        <v>1.1417800000000089E-3</v>
      </c>
      <c r="AI184">
        <f t="shared" si="66"/>
        <v>3.7136579999999975E-2</v>
      </c>
    </row>
    <row r="185" spans="11:35">
      <c r="K185" t="str">
        <f>Arkusz1!A149</f>
        <v>Czech Republic</v>
      </c>
      <c r="M185">
        <f>Arkusz1!S149</f>
        <v>1.9997109999999998E-2</v>
      </c>
      <c r="N185">
        <f>Arkusz1!T149</f>
        <v>3.4044310000000001E-2</v>
      </c>
      <c r="O185">
        <f>Arkusz1!U149</f>
        <v>4.4246069999999998E-2</v>
      </c>
      <c r="P185">
        <f>Arkusz1!V149</f>
        <v>5.4107099999999998E-2</v>
      </c>
      <c r="Q185">
        <f>Arkusz1!W149</f>
        <v>6.4721920000000002E-2</v>
      </c>
      <c r="R185">
        <f>Arkusz1!X149</f>
        <v>7.7115290000000003E-2</v>
      </c>
      <c r="S185">
        <f>Arkusz1!Y149</f>
        <v>9.2870309999999998E-2</v>
      </c>
      <c r="T185">
        <f>Arkusz1!Z149</f>
        <v>0.11534628</v>
      </c>
      <c r="U185">
        <f>Arkusz1!AA149</f>
        <v>0.15480911999999999</v>
      </c>
      <c r="V185">
        <f>Arkusz1!AB149</f>
        <v>0.34274249000000001</v>
      </c>
      <c r="Z185">
        <f t="shared" si="65"/>
        <v>-3.8785700000000013E-3</v>
      </c>
      <c r="AA185">
        <f t="shared" si="57"/>
        <v>-4.8698299999999986E-3</v>
      </c>
      <c r="AB185">
        <f t="shared" si="58"/>
        <v>-5.9435800000000039E-3</v>
      </c>
      <c r="AC185">
        <f t="shared" si="59"/>
        <v>-6.5578999999999985E-3</v>
      </c>
      <c r="AD185">
        <f t="shared" si="60"/>
        <v>-6.727189999999994E-3</v>
      </c>
      <c r="AE185">
        <f t="shared" si="61"/>
        <v>-6.4151600000000031E-3</v>
      </c>
      <c r="AF185">
        <f t="shared" si="62"/>
        <v>-5.4639800000000072E-3</v>
      </c>
      <c r="AG185">
        <f t="shared" si="63"/>
        <v>-3.4232900000000094E-3</v>
      </c>
      <c r="AH185">
        <f t="shared" si="64"/>
        <v>1.2909499999999852E-3</v>
      </c>
      <c r="AI185">
        <f t="shared" si="66"/>
        <v>4.1988550000000013E-2</v>
      </c>
    </row>
    <row r="186" spans="11:35">
      <c r="K186" t="str">
        <f>Arkusz1!A150</f>
        <v>Czech Republic</v>
      </c>
      <c r="M186">
        <f>Arkusz1!S150</f>
        <v>2.6153240000000001E-2</v>
      </c>
      <c r="N186">
        <f>Arkusz1!T150</f>
        <v>4.35025E-2</v>
      </c>
      <c r="O186">
        <f>Arkusz1!U150</f>
        <v>5.719904E-2</v>
      </c>
      <c r="P186">
        <f>Arkusz1!V150</f>
        <v>6.9315429999999997E-2</v>
      </c>
      <c r="Q186">
        <f>Arkusz1!W150</f>
        <v>8.1017770000000003E-2</v>
      </c>
      <c r="R186">
        <f>Arkusz1!X150</f>
        <v>9.3279650000000006E-2</v>
      </c>
      <c r="S186">
        <f>Arkusz1!Y150</f>
        <v>0.10733901999999999</v>
      </c>
      <c r="T186">
        <f>Arkusz1!Z150</f>
        <v>0.12551862999999999</v>
      </c>
      <c r="U186">
        <f>Arkusz1!AA150</f>
        <v>0.15438669999999999</v>
      </c>
      <c r="V186">
        <f>Arkusz1!AB150</f>
        <v>0.242288</v>
      </c>
      <c r="Z186">
        <f t="shared" si="65"/>
        <v>6.1561300000000027E-3</v>
      </c>
      <c r="AA186">
        <f t="shared" si="57"/>
        <v>9.4581899999999983E-3</v>
      </c>
      <c r="AB186">
        <f t="shared" si="58"/>
        <v>1.2952970000000001E-2</v>
      </c>
      <c r="AC186">
        <f t="shared" si="59"/>
        <v>1.5208329999999999E-2</v>
      </c>
      <c r="AD186">
        <f t="shared" si="60"/>
        <v>1.6295850000000001E-2</v>
      </c>
      <c r="AE186">
        <f t="shared" si="61"/>
        <v>1.6164360000000003E-2</v>
      </c>
      <c r="AF186">
        <f t="shared" si="62"/>
        <v>1.4468709999999996E-2</v>
      </c>
      <c r="AG186">
        <f t="shared" si="63"/>
        <v>1.0172349999999997E-2</v>
      </c>
      <c r="AH186">
        <f t="shared" si="64"/>
        <v>-4.2242000000000668E-4</v>
      </c>
      <c r="AI186">
        <f t="shared" si="66"/>
        <v>-0.10045449000000001</v>
      </c>
    </row>
    <row r="187" spans="11:35">
      <c r="K187" t="str">
        <f>Arkusz1!A151</f>
        <v>Czech Republic</v>
      </c>
      <c r="M187">
        <f>Arkusz1!S151</f>
        <v>2.5626969999999999E-2</v>
      </c>
      <c r="N187">
        <f>Arkusz1!T151</f>
        <v>4.3515430000000001E-2</v>
      </c>
      <c r="O187">
        <f>Arkusz1!U151</f>
        <v>5.7486290000000002E-2</v>
      </c>
      <c r="P187">
        <f>Arkusz1!V151</f>
        <v>6.9763599999999995E-2</v>
      </c>
      <c r="Q187">
        <f>Arkusz1!W151</f>
        <v>8.156563E-2</v>
      </c>
      <c r="R187">
        <f>Arkusz1!X151</f>
        <v>9.3885510000000005E-2</v>
      </c>
      <c r="S187">
        <f>Arkusz1!Y151</f>
        <v>0.10796283</v>
      </c>
      <c r="T187">
        <f>Arkusz1!Z151</f>
        <v>0.12609640999999999</v>
      </c>
      <c r="U187">
        <f>Arkusz1!AA151</f>
        <v>0.15472256000000001</v>
      </c>
      <c r="V187">
        <f>Arkusz1!AB151</f>
        <v>0.23937476999999999</v>
      </c>
      <c r="Z187">
        <f t="shared" si="65"/>
        <v>-5.2627000000000229E-4</v>
      </c>
      <c r="AA187">
        <f t="shared" si="57"/>
        <v>1.2930000000001274E-5</v>
      </c>
      <c r="AB187">
        <f t="shared" si="58"/>
        <v>2.8725000000000278E-4</v>
      </c>
      <c r="AC187">
        <f t="shared" si="59"/>
        <v>4.4816999999999774E-4</v>
      </c>
      <c r="AD187">
        <f t="shared" si="60"/>
        <v>5.4785999999999724E-4</v>
      </c>
      <c r="AE187">
        <f t="shared" si="61"/>
        <v>6.0585999999999973E-4</v>
      </c>
      <c r="AF187">
        <f t="shared" si="62"/>
        <v>6.2381000000000242E-4</v>
      </c>
      <c r="AG187">
        <f t="shared" si="63"/>
        <v>5.7777999999999996E-4</v>
      </c>
      <c r="AH187">
        <f t="shared" si="64"/>
        <v>3.3586000000002114E-4</v>
      </c>
      <c r="AI187">
        <f t="shared" si="66"/>
        <v>-2.9132300000000166E-3</v>
      </c>
    </row>
    <row r="188" spans="11:35">
      <c r="K188" t="str">
        <f>Arkusz1!A152</f>
        <v>Czech Republic</v>
      </c>
      <c r="M188">
        <f>Arkusz1!S152</f>
        <v>2.5582259999999999E-2</v>
      </c>
      <c r="N188">
        <f>Arkusz1!T152</f>
        <v>4.3161289999999998E-2</v>
      </c>
      <c r="O188">
        <f>Arkusz1!U152</f>
        <v>5.7173130000000003E-2</v>
      </c>
      <c r="P188">
        <f>Arkusz1!V152</f>
        <v>6.9628869999999995E-2</v>
      </c>
      <c r="Q188">
        <f>Arkusz1!W152</f>
        <v>8.1684450000000006E-2</v>
      </c>
      <c r="R188">
        <f>Arkusz1!X152</f>
        <v>9.4315709999999997E-2</v>
      </c>
      <c r="S188">
        <f>Arkusz1!Y152</f>
        <v>0.10876246000000001</v>
      </c>
      <c r="T188">
        <f>Arkusz1!Z152</f>
        <v>0.12732278</v>
      </c>
      <c r="U188">
        <f>Arkusz1!AA152</f>
        <v>0.15631639</v>
      </c>
      <c r="V188">
        <f>Arkusz1!AB152</f>
        <v>0.23605266</v>
      </c>
      <c r="Z188">
        <f t="shared" si="65"/>
        <v>-4.4709999999999889E-5</v>
      </c>
      <c r="AA188">
        <f t="shared" si="57"/>
        <v>-3.5414000000000279E-4</v>
      </c>
      <c r="AB188">
        <f t="shared" si="58"/>
        <v>-3.1315999999999983E-4</v>
      </c>
      <c r="AC188">
        <f t="shared" si="59"/>
        <v>-1.3472999999999957E-4</v>
      </c>
      <c r="AD188">
        <f t="shared" si="60"/>
        <v>1.1882000000000559E-4</v>
      </c>
      <c r="AE188">
        <f t="shared" si="61"/>
        <v>4.301999999999917E-4</v>
      </c>
      <c r="AF188">
        <f t="shared" si="62"/>
        <v>7.996300000000095E-4</v>
      </c>
      <c r="AG188">
        <f t="shared" si="63"/>
        <v>1.2263700000000044E-3</v>
      </c>
      <c r="AH188">
        <f t="shared" si="64"/>
        <v>1.5938299999999905E-3</v>
      </c>
      <c r="AI188">
        <f t="shared" si="66"/>
        <v>-3.3221099999999892E-3</v>
      </c>
    </row>
    <row r="189" spans="11:35">
      <c r="K189" t="str">
        <f>Arkusz1!A153</f>
        <v>Czech Republic</v>
      </c>
      <c r="M189">
        <f>Arkusz1!S153</f>
        <v>2.6130509999999999E-2</v>
      </c>
      <c r="N189">
        <f>Arkusz1!T153</f>
        <v>4.3066930000000003E-2</v>
      </c>
      <c r="O189">
        <f>Arkusz1!U153</f>
        <v>5.6790599999999997E-2</v>
      </c>
      <c r="P189">
        <f>Arkusz1!V153</f>
        <v>6.9114980000000006E-2</v>
      </c>
      <c r="Q189">
        <f>Arkusz1!W153</f>
        <v>8.1127439999999995E-2</v>
      </c>
      <c r="R189">
        <f>Arkusz1!X153</f>
        <v>9.3779689999999999E-2</v>
      </c>
      <c r="S189">
        <f>Arkusz1!Y153</f>
        <v>0.10831166</v>
      </c>
      <c r="T189">
        <f>Arkusz1!Z153</f>
        <v>0.12705169999999999</v>
      </c>
      <c r="U189">
        <f>Arkusz1!AA153</f>
        <v>0.15644678000000001</v>
      </c>
      <c r="V189">
        <f>Arkusz1!AB153</f>
        <v>0.23817974</v>
      </c>
      <c r="Z189">
        <f t="shared" si="65"/>
        <v>5.4825000000000013E-4</v>
      </c>
      <c r="AA189">
        <f t="shared" si="57"/>
        <v>-9.4359999999994726E-5</v>
      </c>
      <c r="AB189">
        <f t="shared" si="58"/>
        <v>-3.8253000000000592E-4</v>
      </c>
      <c r="AC189">
        <f t="shared" si="59"/>
        <v>-5.1388999999998908E-4</v>
      </c>
      <c r="AD189">
        <f t="shared" si="60"/>
        <v>-5.5701000000001055E-4</v>
      </c>
      <c r="AE189">
        <f t="shared" si="61"/>
        <v>-5.3601999999999816E-4</v>
      </c>
      <c r="AF189">
        <f t="shared" si="62"/>
        <v>-4.508000000000012E-4</v>
      </c>
      <c r="AG189">
        <f t="shared" si="63"/>
        <v>-2.7108000000000687E-4</v>
      </c>
      <c r="AH189">
        <f t="shared" si="64"/>
        <v>1.30390000000008E-4</v>
      </c>
      <c r="AI189">
        <f t="shared" si="66"/>
        <v>2.1270800000000034E-3</v>
      </c>
    </row>
    <row r="190" spans="11:35">
      <c r="K190" t="str">
        <f>Arkusz1!A154</f>
        <v>Czech Republic</v>
      </c>
      <c r="M190">
        <f>Arkusz1!S154</f>
        <v>2.6837469999999999E-2</v>
      </c>
      <c r="N190">
        <f>Arkusz1!T154</f>
        <v>4.380473E-2</v>
      </c>
      <c r="O190">
        <f>Arkusz1!U154</f>
        <v>5.748934E-2</v>
      </c>
      <c r="P190">
        <f>Arkusz1!V154</f>
        <v>6.9741280000000003E-2</v>
      </c>
      <c r="Q190">
        <f>Arkusz1!W154</f>
        <v>8.1656039999999999E-2</v>
      </c>
      <c r="R190">
        <f>Arkusz1!X154</f>
        <v>9.4181200000000007E-2</v>
      </c>
      <c r="S190">
        <f>Arkusz1!Y154</f>
        <v>0.10854001000000001</v>
      </c>
      <c r="T190">
        <f>Arkusz1!Z154</f>
        <v>0.12701483</v>
      </c>
      <c r="U190">
        <f>Arkusz1!AA154</f>
        <v>0.15588557</v>
      </c>
      <c r="V190">
        <f>Arkusz1!AB154</f>
        <v>0.23484951000000001</v>
      </c>
      <c r="Z190">
        <f t="shared" si="65"/>
        <v>7.0695999999999953E-4</v>
      </c>
      <c r="AA190">
        <f t="shared" si="57"/>
        <v>7.3779999999999679E-4</v>
      </c>
      <c r="AB190">
        <f t="shared" si="58"/>
        <v>6.9874000000000325E-4</v>
      </c>
      <c r="AC190">
        <f t="shared" si="59"/>
        <v>6.262999999999963E-4</v>
      </c>
      <c r="AD190">
        <f t="shared" si="60"/>
        <v>5.2860000000000407E-4</v>
      </c>
      <c r="AE190">
        <f t="shared" si="61"/>
        <v>4.0151000000000769E-4</v>
      </c>
      <c r="AF190">
        <f t="shared" si="62"/>
        <v>2.2835000000000216E-4</v>
      </c>
      <c r="AG190">
        <f t="shared" si="63"/>
        <v>-3.6869999999994407E-5</v>
      </c>
      <c r="AH190">
        <f t="shared" si="64"/>
        <v>-5.6121000000000643E-4</v>
      </c>
      <c r="AI190">
        <f t="shared" si="66"/>
        <v>-3.3302299999999896E-3</v>
      </c>
    </row>
    <row r="191" spans="11:35">
      <c r="K191" t="str">
        <f>Arkusz1!A155</f>
        <v>Czech Republic</v>
      </c>
      <c r="M191">
        <f>Arkusz1!S155</f>
        <v>2.6837469999999999E-2</v>
      </c>
      <c r="N191">
        <f>Arkusz1!T155</f>
        <v>4.380473E-2</v>
      </c>
      <c r="O191">
        <f>Arkusz1!U155</f>
        <v>5.748934E-2</v>
      </c>
      <c r="P191">
        <f>Arkusz1!V155</f>
        <v>6.9741280000000003E-2</v>
      </c>
      <c r="Q191">
        <f>Arkusz1!W155</f>
        <v>8.1656039999999999E-2</v>
      </c>
      <c r="R191">
        <f>Arkusz1!X155</f>
        <v>9.4181200000000007E-2</v>
      </c>
      <c r="S191">
        <f>Arkusz1!Y155</f>
        <v>0.10854001000000001</v>
      </c>
      <c r="T191">
        <f>Arkusz1!Z155</f>
        <v>0.12701483</v>
      </c>
      <c r="U191">
        <f>Arkusz1!AA155</f>
        <v>0.15588557</v>
      </c>
      <c r="V191">
        <f>Arkusz1!AB155</f>
        <v>0.23484951000000001</v>
      </c>
      <c r="Z191">
        <f t="shared" si="65"/>
        <v>0</v>
      </c>
      <c r="AA191">
        <f t="shared" si="57"/>
        <v>0</v>
      </c>
      <c r="AB191">
        <f t="shared" si="58"/>
        <v>0</v>
      </c>
      <c r="AC191">
        <f t="shared" si="59"/>
        <v>0</v>
      </c>
      <c r="AD191">
        <f t="shared" si="60"/>
        <v>0</v>
      </c>
      <c r="AE191">
        <f t="shared" si="61"/>
        <v>0</v>
      </c>
      <c r="AF191">
        <f t="shared" si="62"/>
        <v>0</v>
      </c>
      <c r="AG191">
        <f t="shared" si="63"/>
        <v>0</v>
      </c>
      <c r="AH191">
        <f t="shared" si="64"/>
        <v>0</v>
      </c>
      <c r="AI191">
        <f t="shared" si="66"/>
        <v>0</v>
      </c>
    </row>
    <row r="192" spans="11:35">
      <c r="K192" t="str">
        <f>Arkusz1!A156</f>
        <v>Czech Republic</v>
      </c>
      <c r="M192">
        <f>Arkusz1!S156</f>
        <v>2.6837469999999999E-2</v>
      </c>
      <c r="N192">
        <f>Arkusz1!T156</f>
        <v>4.380473E-2</v>
      </c>
      <c r="O192">
        <f>Arkusz1!U156</f>
        <v>5.748934E-2</v>
      </c>
      <c r="P192">
        <f>Arkusz1!V156</f>
        <v>6.9741280000000003E-2</v>
      </c>
      <c r="Q192">
        <f>Arkusz1!W156</f>
        <v>8.1656039999999999E-2</v>
      </c>
      <c r="R192">
        <f>Arkusz1!X156</f>
        <v>9.4181200000000007E-2</v>
      </c>
      <c r="S192">
        <f>Arkusz1!Y156</f>
        <v>0.10854001000000001</v>
      </c>
      <c r="T192">
        <f>Arkusz1!Z156</f>
        <v>0.12701483</v>
      </c>
      <c r="U192">
        <f>Arkusz1!AA156</f>
        <v>0.15588557</v>
      </c>
      <c r="V192">
        <f>Arkusz1!AB156</f>
        <v>0.23484951000000001</v>
      </c>
      <c r="Z192">
        <f t="shared" si="65"/>
        <v>0</v>
      </c>
      <c r="AA192">
        <f t="shared" si="57"/>
        <v>0</v>
      </c>
      <c r="AB192">
        <f t="shared" si="58"/>
        <v>0</v>
      </c>
      <c r="AC192">
        <f t="shared" si="59"/>
        <v>0</v>
      </c>
      <c r="AD192">
        <f t="shared" si="60"/>
        <v>0</v>
      </c>
      <c r="AE192">
        <f t="shared" si="61"/>
        <v>0</v>
      </c>
      <c r="AF192">
        <f t="shared" si="62"/>
        <v>0</v>
      </c>
      <c r="AG192">
        <f t="shared" si="63"/>
        <v>0</v>
      </c>
      <c r="AH192">
        <f t="shared" si="64"/>
        <v>0</v>
      </c>
      <c r="AI192">
        <f t="shared" si="66"/>
        <v>0</v>
      </c>
    </row>
    <row r="193" spans="11:35">
      <c r="K193" t="str">
        <f>Arkusz1!A157</f>
        <v>Czech Republic</v>
      </c>
      <c r="M193">
        <f>Arkusz1!S157</f>
        <v>2.6837469999999999E-2</v>
      </c>
      <c r="N193">
        <f>Arkusz1!T157</f>
        <v>4.380473E-2</v>
      </c>
      <c r="O193">
        <f>Arkusz1!U157</f>
        <v>5.748934E-2</v>
      </c>
      <c r="P193">
        <f>Arkusz1!V157</f>
        <v>6.9741280000000003E-2</v>
      </c>
      <c r="Q193">
        <f>Arkusz1!W157</f>
        <v>8.1656039999999999E-2</v>
      </c>
      <c r="R193">
        <f>Arkusz1!X157</f>
        <v>9.4181200000000007E-2</v>
      </c>
      <c r="S193">
        <f>Arkusz1!Y157</f>
        <v>0.10854001000000001</v>
      </c>
      <c r="T193">
        <f>Arkusz1!Z157</f>
        <v>0.12701483</v>
      </c>
      <c r="U193">
        <f>Arkusz1!AA157</f>
        <v>0.15588557</v>
      </c>
      <c r="V193">
        <f>Arkusz1!AB157</f>
        <v>0.23484951000000001</v>
      </c>
      <c r="Z193">
        <f t="shared" si="65"/>
        <v>0</v>
      </c>
      <c r="AA193">
        <f t="shared" si="57"/>
        <v>0</v>
      </c>
      <c r="AB193">
        <f t="shared" si="58"/>
        <v>0</v>
      </c>
      <c r="AC193">
        <f t="shared" si="59"/>
        <v>0</v>
      </c>
      <c r="AD193">
        <f t="shared" si="60"/>
        <v>0</v>
      </c>
      <c r="AE193">
        <f t="shared" si="61"/>
        <v>0</v>
      </c>
      <c r="AF193">
        <f t="shared" si="62"/>
        <v>0</v>
      </c>
      <c r="AG193">
        <f t="shared" si="63"/>
        <v>0</v>
      </c>
      <c r="AH193">
        <f t="shared" si="64"/>
        <v>0</v>
      </c>
      <c r="AI193">
        <f t="shared" si="66"/>
        <v>0</v>
      </c>
    </row>
    <row r="194" spans="11:35">
      <c r="K194" t="e">
        <f>Arkusz1!#REF!</f>
        <v>#REF!</v>
      </c>
      <c r="M194" t="e">
        <f>Arkusz1!#REF!</f>
        <v>#REF!</v>
      </c>
      <c r="N194" t="e">
        <f>Arkusz1!#REF!</f>
        <v>#REF!</v>
      </c>
      <c r="O194" t="e">
        <f>Arkusz1!#REF!</f>
        <v>#REF!</v>
      </c>
      <c r="P194" t="e">
        <f>Arkusz1!#REF!</f>
        <v>#REF!</v>
      </c>
      <c r="Q194" t="e">
        <f>Arkusz1!#REF!</f>
        <v>#REF!</v>
      </c>
      <c r="R194" t="e">
        <f>Arkusz1!#REF!</f>
        <v>#REF!</v>
      </c>
      <c r="S194" t="e">
        <f>Arkusz1!#REF!</f>
        <v>#REF!</v>
      </c>
      <c r="T194" t="e">
        <f>Arkusz1!#REF!</f>
        <v>#REF!</v>
      </c>
      <c r="U194" t="e">
        <f>Arkusz1!#REF!</f>
        <v>#REF!</v>
      </c>
      <c r="V194" t="e">
        <f>Arkusz1!#REF!</f>
        <v>#REF!</v>
      </c>
      <c r="Z194" t="e">
        <f t="shared" si="65"/>
        <v>#REF!</v>
      </c>
      <c r="AA194" t="e">
        <f t="shared" si="57"/>
        <v>#REF!</v>
      </c>
      <c r="AB194" t="e">
        <f t="shared" si="58"/>
        <v>#REF!</v>
      </c>
      <c r="AC194" t="e">
        <f t="shared" si="59"/>
        <v>#REF!</v>
      </c>
      <c r="AD194" t="e">
        <f t="shared" si="60"/>
        <v>#REF!</v>
      </c>
      <c r="AE194" t="e">
        <f t="shared" si="61"/>
        <v>#REF!</v>
      </c>
      <c r="AF194" t="e">
        <f t="shared" si="62"/>
        <v>#REF!</v>
      </c>
      <c r="AG194" t="e">
        <f t="shared" si="63"/>
        <v>#REF!</v>
      </c>
      <c r="AH194" t="e">
        <f t="shared" si="64"/>
        <v>#REF!</v>
      </c>
      <c r="AI194" t="e">
        <f t="shared" si="66"/>
        <v>#REF!</v>
      </c>
    </row>
    <row r="195" spans="11:35">
      <c r="K195" t="e">
        <f>Arkusz1!#REF!</f>
        <v>#REF!</v>
      </c>
      <c r="M195" t="e">
        <f>Arkusz1!#REF!</f>
        <v>#REF!</v>
      </c>
      <c r="N195" t="e">
        <f>Arkusz1!#REF!</f>
        <v>#REF!</v>
      </c>
      <c r="O195" t="e">
        <f>Arkusz1!#REF!</f>
        <v>#REF!</v>
      </c>
      <c r="P195" t="e">
        <f>Arkusz1!#REF!</f>
        <v>#REF!</v>
      </c>
      <c r="Q195" t="e">
        <f>Arkusz1!#REF!</f>
        <v>#REF!</v>
      </c>
      <c r="R195" t="e">
        <f>Arkusz1!#REF!</f>
        <v>#REF!</v>
      </c>
      <c r="S195" t="e">
        <f>Arkusz1!#REF!</f>
        <v>#REF!</v>
      </c>
      <c r="T195" t="e">
        <f>Arkusz1!#REF!</f>
        <v>#REF!</v>
      </c>
      <c r="U195" t="e">
        <f>Arkusz1!#REF!</f>
        <v>#REF!</v>
      </c>
      <c r="V195" t="e">
        <f>Arkusz1!#REF!</f>
        <v>#REF!</v>
      </c>
      <c r="Z195" t="e">
        <f t="shared" si="65"/>
        <v>#REF!</v>
      </c>
      <c r="AA195" t="e">
        <f t="shared" si="57"/>
        <v>#REF!</v>
      </c>
      <c r="AB195" t="e">
        <f t="shared" si="58"/>
        <v>#REF!</v>
      </c>
      <c r="AC195" t="e">
        <f t="shared" si="59"/>
        <v>#REF!</v>
      </c>
      <c r="AD195" t="e">
        <f t="shared" si="60"/>
        <v>#REF!</v>
      </c>
      <c r="AE195" t="e">
        <f t="shared" si="61"/>
        <v>#REF!</v>
      </c>
      <c r="AF195" t="e">
        <f t="shared" si="62"/>
        <v>#REF!</v>
      </c>
      <c r="AG195" t="e">
        <f t="shared" si="63"/>
        <v>#REF!</v>
      </c>
      <c r="AH195" t="e">
        <f t="shared" si="64"/>
        <v>#REF!</v>
      </c>
      <c r="AI195" t="e">
        <f t="shared" si="66"/>
        <v>#REF!</v>
      </c>
    </row>
    <row r="196" spans="11:35">
      <c r="K196" t="e">
        <f>Arkusz1!#REF!</f>
        <v>#REF!</v>
      </c>
      <c r="M196" t="e">
        <f>Arkusz1!#REF!</f>
        <v>#REF!</v>
      </c>
      <c r="N196" t="e">
        <f>Arkusz1!#REF!</f>
        <v>#REF!</v>
      </c>
      <c r="O196" t="e">
        <f>Arkusz1!#REF!</f>
        <v>#REF!</v>
      </c>
      <c r="P196" t="e">
        <f>Arkusz1!#REF!</f>
        <v>#REF!</v>
      </c>
      <c r="Q196" t="e">
        <f>Arkusz1!#REF!</f>
        <v>#REF!</v>
      </c>
      <c r="R196" t="e">
        <f>Arkusz1!#REF!</f>
        <v>#REF!</v>
      </c>
      <c r="S196" t="e">
        <f>Arkusz1!#REF!</f>
        <v>#REF!</v>
      </c>
      <c r="T196" t="e">
        <f>Arkusz1!#REF!</f>
        <v>#REF!</v>
      </c>
      <c r="U196" t="e">
        <f>Arkusz1!#REF!</f>
        <v>#REF!</v>
      </c>
      <c r="V196" t="e">
        <f>Arkusz1!#REF!</f>
        <v>#REF!</v>
      </c>
      <c r="Z196" t="e">
        <f t="shared" si="65"/>
        <v>#REF!</v>
      </c>
      <c r="AA196" t="e">
        <f t="shared" si="57"/>
        <v>#REF!</v>
      </c>
      <c r="AB196" t="e">
        <f t="shared" si="58"/>
        <v>#REF!</v>
      </c>
      <c r="AC196" t="e">
        <f t="shared" si="59"/>
        <v>#REF!</v>
      </c>
      <c r="AD196" t="e">
        <f t="shared" si="60"/>
        <v>#REF!</v>
      </c>
      <c r="AE196" t="e">
        <f t="shared" si="61"/>
        <v>#REF!</v>
      </c>
      <c r="AF196" t="e">
        <f t="shared" si="62"/>
        <v>#REF!</v>
      </c>
      <c r="AG196" t="e">
        <f t="shared" si="63"/>
        <v>#REF!</v>
      </c>
      <c r="AH196" t="e">
        <f t="shared" si="64"/>
        <v>#REF!</v>
      </c>
      <c r="AI196" t="e">
        <f t="shared" si="66"/>
        <v>#REF!</v>
      </c>
    </row>
    <row r="197" spans="11:35">
      <c r="K197" t="e">
        <f>Arkusz1!#REF!</f>
        <v>#REF!</v>
      </c>
      <c r="M197" t="e">
        <f>Arkusz1!#REF!</f>
        <v>#REF!</v>
      </c>
      <c r="N197" t="e">
        <f>Arkusz1!#REF!</f>
        <v>#REF!</v>
      </c>
      <c r="O197" t="e">
        <f>Arkusz1!#REF!</f>
        <v>#REF!</v>
      </c>
      <c r="P197" t="e">
        <f>Arkusz1!#REF!</f>
        <v>#REF!</v>
      </c>
      <c r="Q197" t="e">
        <f>Arkusz1!#REF!</f>
        <v>#REF!</v>
      </c>
      <c r="R197" t="e">
        <f>Arkusz1!#REF!</f>
        <v>#REF!</v>
      </c>
      <c r="S197" t="e">
        <f>Arkusz1!#REF!</f>
        <v>#REF!</v>
      </c>
      <c r="T197" t="e">
        <f>Arkusz1!#REF!</f>
        <v>#REF!</v>
      </c>
      <c r="U197" t="e">
        <f>Arkusz1!#REF!</f>
        <v>#REF!</v>
      </c>
      <c r="V197" t="e">
        <f>Arkusz1!#REF!</f>
        <v>#REF!</v>
      </c>
      <c r="Z197" t="e">
        <f t="shared" si="65"/>
        <v>#REF!</v>
      </c>
      <c r="AA197" t="e">
        <f t="shared" si="57"/>
        <v>#REF!</v>
      </c>
      <c r="AB197" t="e">
        <f t="shared" si="58"/>
        <v>#REF!</v>
      </c>
      <c r="AC197" t="e">
        <f t="shared" si="59"/>
        <v>#REF!</v>
      </c>
      <c r="AD197" t="e">
        <f t="shared" si="60"/>
        <v>#REF!</v>
      </c>
      <c r="AE197" t="e">
        <f t="shared" si="61"/>
        <v>#REF!</v>
      </c>
      <c r="AF197" t="e">
        <f t="shared" si="62"/>
        <v>#REF!</v>
      </c>
      <c r="AG197" t="e">
        <f t="shared" si="63"/>
        <v>#REF!</v>
      </c>
      <c r="AH197" t="e">
        <f t="shared" si="64"/>
        <v>#REF!</v>
      </c>
      <c r="AI197" t="e">
        <f t="shared" si="66"/>
        <v>#REF!</v>
      </c>
    </row>
    <row r="198" spans="11:35">
      <c r="K198" t="e">
        <f>Arkusz1!#REF!</f>
        <v>#REF!</v>
      </c>
      <c r="M198" t="e">
        <f>Arkusz1!#REF!</f>
        <v>#REF!</v>
      </c>
      <c r="N198" t="e">
        <f>Arkusz1!#REF!</f>
        <v>#REF!</v>
      </c>
      <c r="O198" t="e">
        <f>Arkusz1!#REF!</f>
        <v>#REF!</v>
      </c>
      <c r="P198" t="e">
        <f>Arkusz1!#REF!</f>
        <v>#REF!</v>
      </c>
      <c r="Q198" t="e">
        <f>Arkusz1!#REF!</f>
        <v>#REF!</v>
      </c>
      <c r="R198" t="e">
        <f>Arkusz1!#REF!</f>
        <v>#REF!</v>
      </c>
      <c r="S198" t="e">
        <f>Arkusz1!#REF!</f>
        <v>#REF!</v>
      </c>
      <c r="T198" t="e">
        <f>Arkusz1!#REF!</f>
        <v>#REF!</v>
      </c>
      <c r="U198" t="e">
        <f>Arkusz1!#REF!</f>
        <v>#REF!</v>
      </c>
      <c r="V198" t="e">
        <f>Arkusz1!#REF!</f>
        <v>#REF!</v>
      </c>
      <c r="Z198" t="e">
        <f t="shared" si="65"/>
        <v>#REF!</v>
      </c>
      <c r="AA198" t="e">
        <f t="shared" si="57"/>
        <v>#REF!</v>
      </c>
      <c r="AB198" t="e">
        <f t="shared" si="58"/>
        <v>#REF!</v>
      </c>
      <c r="AC198" t="e">
        <f t="shared" si="59"/>
        <v>#REF!</v>
      </c>
      <c r="AD198" t="e">
        <f t="shared" si="60"/>
        <v>#REF!</v>
      </c>
      <c r="AE198" t="e">
        <f t="shared" si="61"/>
        <v>#REF!</v>
      </c>
      <c r="AF198" t="e">
        <f t="shared" si="62"/>
        <v>#REF!</v>
      </c>
      <c r="AG198" t="e">
        <f t="shared" si="63"/>
        <v>#REF!</v>
      </c>
      <c r="AH198" t="e">
        <f t="shared" si="64"/>
        <v>#REF!</v>
      </c>
      <c r="AI198" t="e">
        <f t="shared" si="66"/>
        <v>#REF!</v>
      </c>
    </row>
    <row r="199" spans="11:35">
      <c r="Y199" s="9"/>
      <c r="Z199" s="9" t="e">
        <f>AVERAGE(Z201:Z264)</f>
        <v>#REF!</v>
      </c>
      <c r="AA199" s="9" t="e">
        <f t="shared" ref="AA199:AI199" si="67">AVERAGE(AA201:AA264)</f>
        <v>#REF!</v>
      </c>
      <c r="AB199" s="9" t="e">
        <f t="shared" si="67"/>
        <v>#REF!</v>
      </c>
      <c r="AC199" s="9" t="e">
        <f t="shared" si="67"/>
        <v>#REF!</v>
      </c>
      <c r="AD199" s="9" t="e">
        <f t="shared" si="67"/>
        <v>#REF!</v>
      </c>
      <c r="AE199" s="9" t="e">
        <f t="shared" si="67"/>
        <v>#REF!</v>
      </c>
      <c r="AF199" s="9" t="e">
        <f t="shared" si="67"/>
        <v>#REF!</v>
      </c>
      <c r="AG199" s="9" t="e">
        <f t="shared" si="67"/>
        <v>#REF!</v>
      </c>
      <c r="AH199" s="9" t="e">
        <f t="shared" si="67"/>
        <v>#REF!</v>
      </c>
      <c r="AI199" s="9" t="e">
        <f t="shared" si="67"/>
        <v>#REF!</v>
      </c>
    </row>
    <row r="200" spans="11:35">
      <c r="K200" t="e">
        <f>Arkusz1!#REF!</f>
        <v>#REF!</v>
      </c>
      <c r="M200" t="e">
        <f>Arkusz1!#REF!</f>
        <v>#REF!</v>
      </c>
      <c r="N200" t="e">
        <f>Arkusz1!#REF!</f>
        <v>#REF!</v>
      </c>
      <c r="O200" t="e">
        <f>Arkusz1!#REF!</f>
        <v>#REF!</v>
      </c>
      <c r="P200" t="e">
        <f>Arkusz1!#REF!</f>
        <v>#REF!</v>
      </c>
      <c r="Q200" t="e">
        <f>Arkusz1!#REF!</f>
        <v>#REF!</v>
      </c>
      <c r="R200" t="e">
        <f>Arkusz1!#REF!</f>
        <v>#REF!</v>
      </c>
      <c r="S200" t="e">
        <f>Arkusz1!#REF!</f>
        <v>#REF!</v>
      </c>
      <c r="T200" t="e">
        <f>Arkusz1!#REF!</f>
        <v>#REF!</v>
      </c>
      <c r="U200" t="e">
        <f>Arkusz1!#REF!</f>
        <v>#REF!</v>
      </c>
      <c r="V200" t="e">
        <f>Arkusz1!#REF!</f>
        <v>#REF!</v>
      </c>
    </row>
    <row r="201" spans="11:35">
      <c r="K201" t="str">
        <f>Arkusz1!A158</f>
        <v>Estonia</v>
      </c>
      <c r="M201">
        <f>Arkusz1!S158</f>
        <v>5.2005129999999997E-2</v>
      </c>
      <c r="N201">
        <f>Arkusz1!T158</f>
        <v>6.5182840000000006E-2</v>
      </c>
      <c r="O201">
        <f>Arkusz1!U158</f>
        <v>7.4360739999999995E-2</v>
      </c>
      <c r="P201">
        <f>Arkusz1!V158</f>
        <v>8.1957070000000007E-2</v>
      </c>
      <c r="Q201">
        <f>Arkusz1!W158</f>
        <v>8.8997499999999993E-2</v>
      </c>
      <c r="R201">
        <f>Arkusz1!X158</f>
        <v>9.6174480000000007E-2</v>
      </c>
      <c r="S201">
        <f>Arkusz1!Y158</f>
        <v>0.10425189999999999</v>
      </c>
      <c r="T201">
        <f>Arkusz1!Z158</f>
        <v>0.11458042</v>
      </c>
      <c r="U201">
        <f>Arkusz1!AA158</f>
        <v>0.13097887999999999</v>
      </c>
      <c r="V201">
        <f>Arkusz1!AB158</f>
        <v>0.19151104999999999</v>
      </c>
      <c r="Z201" t="e">
        <f>M201-M200</f>
        <v>#REF!</v>
      </c>
      <c r="AA201" t="e">
        <f t="shared" ref="AA201:AA231" si="68">N201-N200</f>
        <v>#REF!</v>
      </c>
      <c r="AB201" t="e">
        <f t="shared" ref="AB201:AB231" si="69">O201-O200</f>
        <v>#REF!</v>
      </c>
      <c r="AC201" t="e">
        <f t="shared" ref="AC201:AC231" si="70">P201-P200</f>
        <v>#REF!</v>
      </c>
      <c r="AD201" t="e">
        <f t="shared" ref="AD201:AD231" si="71">Q201-Q200</f>
        <v>#REF!</v>
      </c>
      <c r="AE201" t="e">
        <f t="shared" ref="AE201:AE231" si="72">R201-R200</f>
        <v>#REF!</v>
      </c>
      <c r="AF201" t="e">
        <f t="shared" ref="AF201:AF231" si="73">S201-S200</f>
        <v>#REF!</v>
      </c>
      <c r="AG201" t="e">
        <f t="shared" ref="AG201:AG231" si="74">T201-T200</f>
        <v>#REF!</v>
      </c>
      <c r="AH201" t="e">
        <f t="shared" ref="AH201:AH231" si="75">U201-U200</f>
        <v>#REF!</v>
      </c>
      <c r="AI201" t="e">
        <f>V201-V200</f>
        <v>#REF!</v>
      </c>
    </row>
    <row r="202" spans="11:35">
      <c r="K202" t="str">
        <f>Arkusz1!A159</f>
        <v>Estonia</v>
      </c>
      <c r="M202">
        <f>Arkusz1!S159</f>
        <v>5.1605890000000001E-2</v>
      </c>
      <c r="N202">
        <f>Arkusz1!T159</f>
        <v>6.5180100000000005E-2</v>
      </c>
      <c r="O202">
        <f>Arkusz1!U159</f>
        <v>7.4349040000000005E-2</v>
      </c>
      <c r="P202">
        <f>Arkusz1!V159</f>
        <v>8.1814150000000002E-2</v>
      </c>
      <c r="Q202">
        <f>Arkusz1!W159</f>
        <v>8.8667679999999999E-2</v>
      </c>
      <c r="R202">
        <f>Arkusz1!X159</f>
        <v>9.5619389999999999E-2</v>
      </c>
      <c r="S202">
        <f>Arkusz1!Y159</f>
        <v>0.10343459000000001</v>
      </c>
      <c r="T202">
        <f>Arkusz1!Z159</f>
        <v>0.11346611</v>
      </c>
      <c r="U202">
        <f>Arkusz1!AA159</f>
        <v>0.12962345</v>
      </c>
      <c r="V202">
        <f>Arkusz1!AB159</f>
        <v>0.19623958999999999</v>
      </c>
      <c r="Z202">
        <f t="shared" ref="Y202:Z231" si="76">M202-M201</f>
        <v>-3.9923999999999515E-4</v>
      </c>
      <c r="AA202">
        <f t="shared" si="68"/>
        <v>-2.7400000000010749E-6</v>
      </c>
      <c r="AB202">
        <f t="shared" si="69"/>
        <v>-1.1699999999989497E-5</v>
      </c>
      <c r="AC202">
        <f t="shared" si="70"/>
        <v>-1.4292000000000471E-4</v>
      </c>
      <c r="AD202">
        <f t="shared" si="71"/>
        <v>-3.2981999999999456E-4</v>
      </c>
      <c r="AE202">
        <f t="shared" si="72"/>
        <v>-5.5509000000000808E-4</v>
      </c>
      <c r="AF202">
        <f t="shared" si="73"/>
        <v>-8.1730999999998777E-4</v>
      </c>
      <c r="AG202">
        <f t="shared" si="74"/>
        <v>-1.1143100000000072E-3</v>
      </c>
      <c r="AH202">
        <f t="shared" si="75"/>
        <v>-1.3554299999999908E-3</v>
      </c>
      <c r="AI202">
        <f t="shared" ref="AI202:AI231" si="77">V202-V201</f>
        <v>4.7285400000000033E-3</v>
      </c>
    </row>
    <row r="203" spans="11:35">
      <c r="K203" t="str">
        <f>Arkusz1!A160</f>
        <v>Estonia</v>
      </c>
      <c r="M203">
        <f>Arkusz1!S160</f>
        <v>4.8068050000000001E-2</v>
      </c>
      <c r="N203">
        <f>Arkusz1!T160</f>
        <v>5.7213849999999997E-2</v>
      </c>
      <c r="O203">
        <f>Arkusz1!U160</f>
        <v>6.5273100000000001E-2</v>
      </c>
      <c r="P203">
        <f>Arkusz1!V160</f>
        <v>7.2934239999999997E-2</v>
      </c>
      <c r="Q203">
        <f>Arkusz1!W160</f>
        <v>8.0730159999999995E-2</v>
      </c>
      <c r="R203">
        <f>Arkusz1!X160</f>
        <v>8.9244219999999999E-2</v>
      </c>
      <c r="S203">
        <f>Arkusz1!Y160</f>
        <v>9.936768E-2</v>
      </c>
      <c r="T203">
        <f>Arkusz1!Z160</f>
        <v>0.11295478</v>
      </c>
      <c r="U203">
        <f>Arkusz1!AA160</f>
        <v>0.13568625000000001</v>
      </c>
      <c r="V203">
        <f>Arkusz1!AB160</f>
        <v>0.23852770000000001</v>
      </c>
      <c r="Z203">
        <f t="shared" si="76"/>
        <v>-3.5378400000000004E-3</v>
      </c>
      <c r="AA203">
        <f t="shared" si="68"/>
        <v>-7.966250000000008E-3</v>
      </c>
      <c r="AB203">
        <f t="shared" si="69"/>
        <v>-9.0759400000000046E-3</v>
      </c>
      <c r="AC203">
        <f t="shared" si="70"/>
        <v>-8.8799100000000047E-3</v>
      </c>
      <c r="AD203">
        <f t="shared" si="71"/>
        <v>-7.9375200000000035E-3</v>
      </c>
      <c r="AE203">
        <f t="shared" si="72"/>
        <v>-6.3751699999999994E-3</v>
      </c>
      <c r="AF203">
        <f t="shared" si="73"/>
        <v>-4.0669100000000069E-3</v>
      </c>
      <c r="AG203">
        <f t="shared" si="74"/>
        <v>-5.113299999999904E-4</v>
      </c>
      <c r="AH203">
        <f t="shared" si="75"/>
        <v>6.0628000000000071E-3</v>
      </c>
      <c r="AI203">
        <f t="shared" si="77"/>
        <v>4.2288110000000018E-2</v>
      </c>
    </row>
    <row r="204" spans="11:35">
      <c r="K204" t="str">
        <f>Arkusz1!A161</f>
        <v>Estonia</v>
      </c>
      <c r="M204">
        <f>Arkusz1!S161</f>
        <v>4.6230260000000002E-2</v>
      </c>
      <c r="N204">
        <f>Arkusz1!T161</f>
        <v>5.7180410000000001E-2</v>
      </c>
      <c r="O204">
        <f>Arkusz1!U161</f>
        <v>6.6002099999999994E-2</v>
      </c>
      <c r="P204">
        <f>Arkusz1!V161</f>
        <v>7.4006810000000006E-2</v>
      </c>
      <c r="Q204">
        <f>Arkusz1!W161</f>
        <v>8.1922980000000006E-2</v>
      </c>
      <c r="R204">
        <f>Arkusz1!X161</f>
        <v>9.040281E-2</v>
      </c>
      <c r="S204">
        <f>Arkusz1!Y161</f>
        <v>0.10034583</v>
      </c>
      <c r="T204">
        <f>Arkusz1!Z161</f>
        <v>0.11355077</v>
      </c>
      <c r="U204">
        <f>Arkusz1!AA161</f>
        <v>0.1354621</v>
      </c>
      <c r="V204">
        <f>Arkusz1!AB161</f>
        <v>0.23489594</v>
      </c>
      <c r="Z204">
        <f t="shared" si="76"/>
        <v>-1.8377899999999989E-3</v>
      </c>
      <c r="AA204">
        <f t="shared" si="68"/>
        <v>-3.3439999999995695E-5</v>
      </c>
      <c r="AB204">
        <f t="shared" si="69"/>
        <v>7.2899999999999354E-4</v>
      </c>
      <c r="AC204">
        <f t="shared" si="70"/>
        <v>1.0725700000000088E-3</v>
      </c>
      <c r="AD204">
        <f t="shared" si="71"/>
        <v>1.1928200000000111E-3</v>
      </c>
      <c r="AE204">
        <f t="shared" si="72"/>
        <v>1.158590000000001E-3</v>
      </c>
      <c r="AF204">
        <f t="shared" si="73"/>
        <v>9.7814999999999708E-4</v>
      </c>
      <c r="AG204">
        <f t="shared" si="74"/>
        <v>5.9598999999999069E-4</v>
      </c>
      <c r="AH204">
        <f t="shared" si="75"/>
        <v>-2.2415000000000629E-4</v>
      </c>
      <c r="AI204">
        <f t="shared" si="77"/>
        <v>-3.6317600000000116E-3</v>
      </c>
    </row>
    <row r="205" spans="11:35">
      <c r="K205" t="str">
        <f>Arkusz1!A162</f>
        <v>Estonia</v>
      </c>
      <c r="M205">
        <f>Arkusz1!S162</f>
        <v>4.4047749999999997E-2</v>
      </c>
      <c r="N205">
        <f>Arkusz1!T162</f>
        <v>5.7140690000000001E-2</v>
      </c>
      <c r="O205">
        <f>Arkusz1!U162</f>
        <v>6.6867830000000003E-2</v>
      </c>
      <c r="P205">
        <f>Arkusz1!V162</f>
        <v>7.5280570000000005E-2</v>
      </c>
      <c r="Q205">
        <f>Arkusz1!W162</f>
        <v>8.3339549999999998E-2</v>
      </c>
      <c r="R205">
        <f>Arkusz1!X162</f>
        <v>9.1778730000000003E-2</v>
      </c>
      <c r="S205">
        <f>Arkusz1!Y162</f>
        <v>0.10150745999999999</v>
      </c>
      <c r="T205">
        <f>Arkusz1!Z162</f>
        <v>0.11425857</v>
      </c>
      <c r="U205">
        <f>Arkusz1!AA162</f>
        <v>0.13519591</v>
      </c>
      <c r="V205">
        <f>Arkusz1!AB162</f>
        <v>0.23058296</v>
      </c>
      <c r="Z205">
        <f t="shared" si="76"/>
        <v>-2.1825100000000056E-3</v>
      </c>
      <c r="AA205">
        <f t="shared" si="68"/>
        <v>-3.9720000000000033E-5</v>
      </c>
      <c r="AB205">
        <f t="shared" si="69"/>
        <v>8.6573000000000899E-4</v>
      </c>
      <c r="AC205">
        <f t="shared" si="70"/>
        <v>1.2737599999999988E-3</v>
      </c>
      <c r="AD205">
        <f t="shared" si="71"/>
        <v>1.416569999999992E-3</v>
      </c>
      <c r="AE205">
        <f t="shared" si="72"/>
        <v>1.3759200000000027E-3</v>
      </c>
      <c r="AF205">
        <f t="shared" si="73"/>
        <v>1.1616299999999968E-3</v>
      </c>
      <c r="AG205">
        <f t="shared" si="74"/>
        <v>7.0780000000000842E-4</v>
      </c>
      <c r="AH205">
        <f t="shared" si="75"/>
        <v>-2.6618999999999948E-4</v>
      </c>
      <c r="AI205">
        <f t="shared" si="77"/>
        <v>-4.312979999999994E-3</v>
      </c>
    </row>
    <row r="206" spans="11:35">
      <c r="K206" t="str">
        <f>Arkusz1!A163</f>
        <v>Estonia</v>
      </c>
      <c r="M206">
        <f>Arkusz1!S163</f>
        <v>4.1413499999999999E-2</v>
      </c>
      <c r="N206">
        <f>Arkusz1!T163</f>
        <v>5.7092740000000003E-2</v>
      </c>
      <c r="O206">
        <f>Arkusz1!U163</f>
        <v>6.7912760000000003E-2</v>
      </c>
      <c r="P206">
        <f>Arkusz1!V163</f>
        <v>7.6817979999999994E-2</v>
      </c>
      <c r="Q206">
        <f>Arkusz1!W163</f>
        <v>8.5049319999999998E-2</v>
      </c>
      <c r="R206">
        <f>Arkusz1!X163</f>
        <v>9.3439449999999993E-2</v>
      </c>
      <c r="S206">
        <f>Arkusz1!Y163</f>
        <v>0.10290953</v>
      </c>
      <c r="T206">
        <f>Arkusz1!Z163</f>
        <v>0.11511286</v>
      </c>
      <c r="U206">
        <f>Arkusz1!AA163</f>
        <v>0.13487462</v>
      </c>
      <c r="V206">
        <f>Arkusz1!AB163</f>
        <v>0.22537725</v>
      </c>
      <c r="Z206">
        <f t="shared" si="76"/>
        <v>-2.6342499999999977E-3</v>
      </c>
      <c r="AA206">
        <f t="shared" si="68"/>
        <v>-4.7949999999997994E-5</v>
      </c>
      <c r="AB206">
        <f t="shared" si="69"/>
        <v>1.0449299999999995E-3</v>
      </c>
      <c r="AC206">
        <f t="shared" si="70"/>
        <v>1.5374099999999891E-3</v>
      </c>
      <c r="AD206">
        <f t="shared" si="71"/>
        <v>1.7097699999999993E-3</v>
      </c>
      <c r="AE206">
        <f t="shared" si="72"/>
        <v>1.6607199999999905E-3</v>
      </c>
      <c r="AF206">
        <f t="shared" si="73"/>
        <v>1.4020700000000053E-3</v>
      </c>
      <c r="AG206">
        <f t="shared" si="74"/>
        <v>8.5428999999999367E-4</v>
      </c>
      <c r="AH206">
        <f t="shared" si="75"/>
        <v>-3.2129000000000185E-4</v>
      </c>
      <c r="AI206">
        <f t="shared" si="77"/>
        <v>-5.2057100000000023E-3</v>
      </c>
    </row>
    <row r="207" spans="11:35">
      <c r="K207" t="str">
        <f>Arkusz1!A164</f>
        <v>Estonia</v>
      </c>
      <c r="M207">
        <f>Arkusz1!S164</f>
        <v>4.1009759999999999E-2</v>
      </c>
      <c r="N207">
        <f>Arkusz1!T164</f>
        <v>5.6913459999999999E-2</v>
      </c>
      <c r="O207">
        <f>Arkusz1!U164</f>
        <v>6.7818310000000007E-2</v>
      </c>
      <c r="P207">
        <f>Arkusz1!V164</f>
        <v>7.6765860000000005E-2</v>
      </c>
      <c r="Q207">
        <f>Arkusz1!W164</f>
        <v>8.5021269999999996E-2</v>
      </c>
      <c r="R207">
        <f>Arkusz1!X164</f>
        <v>9.3425800000000003E-2</v>
      </c>
      <c r="S207">
        <f>Arkusz1!Y164</f>
        <v>0.10290406000000001</v>
      </c>
      <c r="T207">
        <f>Arkusz1!Z164</f>
        <v>0.11511043999999999</v>
      </c>
      <c r="U207">
        <f>Arkusz1!AA164</f>
        <v>0.13486896000000001</v>
      </c>
      <c r="V207">
        <f>Arkusz1!AB164</f>
        <v>0.22616209000000001</v>
      </c>
      <c r="Z207">
        <f t="shared" si="76"/>
        <v>-4.0373999999999965E-4</v>
      </c>
      <c r="AA207">
        <f t="shared" si="68"/>
        <v>-1.7928000000000388E-4</v>
      </c>
      <c r="AB207">
        <f t="shared" si="69"/>
        <v>-9.4449999999995926E-5</v>
      </c>
      <c r="AC207">
        <f t="shared" si="70"/>
        <v>-5.2119999999988842E-5</v>
      </c>
      <c r="AD207">
        <f t="shared" si="71"/>
        <v>-2.8050000000001685E-5</v>
      </c>
      <c r="AE207">
        <f t="shared" si="72"/>
        <v>-1.3649999999990059E-5</v>
      </c>
      <c r="AF207">
        <f t="shared" si="73"/>
        <v>-5.4699999999935356E-6</v>
      </c>
      <c r="AG207">
        <f t="shared" si="74"/>
        <v>-2.4200000000029753E-6</v>
      </c>
      <c r="AH207">
        <f t="shared" si="75"/>
        <v>-5.6599999999906725E-6</v>
      </c>
      <c r="AI207">
        <f t="shared" si="77"/>
        <v>7.8484000000000886E-4</v>
      </c>
    </row>
    <row r="208" spans="11:35">
      <c r="K208" t="str">
        <f>Arkusz1!A165</f>
        <v>Estonia</v>
      </c>
      <c r="M208">
        <f>Arkusz1!S165</f>
        <v>4.0601190000000002E-2</v>
      </c>
      <c r="N208">
        <f>Arkusz1!T165</f>
        <v>5.6732030000000003E-2</v>
      </c>
      <c r="O208">
        <f>Arkusz1!U165</f>
        <v>6.7722729999999995E-2</v>
      </c>
      <c r="P208">
        <f>Arkusz1!V165</f>
        <v>7.6713110000000001E-2</v>
      </c>
      <c r="Q208">
        <f>Arkusz1!W165</f>
        <v>8.4992880000000007E-2</v>
      </c>
      <c r="R208">
        <f>Arkusz1!X165</f>
        <v>9.3411980000000006E-2</v>
      </c>
      <c r="S208">
        <f>Arkusz1!Y165</f>
        <v>0.10289853</v>
      </c>
      <c r="T208">
        <f>Arkusz1!Z165</f>
        <v>0.11510798999999999</v>
      </c>
      <c r="U208">
        <f>Arkusz1!AA165</f>
        <v>0.13486324</v>
      </c>
      <c r="V208">
        <f>Arkusz1!AB165</f>
        <v>0.22695634000000001</v>
      </c>
      <c r="Z208">
        <f t="shared" si="76"/>
        <v>-4.0856999999999699E-4</v>
      </c>
      <c r="AA208">
        <f t="shared" si="68"/>
        <v>-1.8142999999999632E-4</v>
      </c>
      <c r="AB208">
        <f t="shared" si="69"/>
        <v>-9.5580000000011767E-5</v>
      </c>
      <c r="AC208">
        <f t="shared" si="70"/>
        <v>-5.2750000000004182E-5</v>
      </c>
      <c r="AD208">
        <f t="shared" si="71"/>
        <v>-2.8389999999989257E-5</v>
      </c>
      <c r="AE208">
        <f t="shared" si="72"/>
        <v>-1.3819999999997723E-5</v>
      </c>
      <c r="AF208">
        <f t="shared" si="73"/>
        <v>-5.5300000000035876E-6</v>
      </c>
      <c r="AG208">
        <f t="shared" si="74"/>
        <v>-2.4500000000010624E-6</v>
      </c>
      <c r="AH208">
        <f t="shared" si="75"/>
        <v>-5.7200000000146023E-6</v>
      </c>
      <c r="AI208">
        <f t="shared" si="77"/>
        <v>7.9424999999999635E-4</v>
      </c>
    </row>
    <row r="209" spans="11:35">
      <c r="K209" t="str">
        <f>Arkusz1!A166</f>
        <v>Estonia</v>
      </c>
      <c r="M209">
        <f>Arkusz1!S166</f>
        <v>4.0187689999999998E-2</v>
      </c>
      <c r="N209">
        <f>Arkusz1!T166</f>
        <v>5.654841E-2</v>
      </c>
      <c r="O209">
        <f>Arkusz1!U166</f>
        <v>6.7626000000000006E-2</v>
      </c>
      <c r="P209">
        <f>Arkusz1!V166</f>
        <v>7.6659720000000001E-2</v>
      </c>
      <c r="Q209">
        <f>Arkusz1!W166</f>
        <v>8.4964159999999997E-2</v>
      </c>
      <c r="R209">
        <f>Arkusz1!X166</f>
        <v>9.339799E-2</v>
      </c>
      <c r="S209">
        <f>Arkusz1!Y166</f>
        <v>0.10289292999999999</v>
      </c>
      <c r="T209">
        <f>Arkusz1!Z166</f>
        <v>0.11510552</v>
      </c>
      <c r="U209">
        <f>Arkusz1!AA166</f>
        <v>0.13485744</v>
      </c>
      <c r="V209">
        <f>Arkusz1!AB166</f>
        <v>0.22776014999999999</v>
      </c>
      <c r="Z209">
        <f t="shared" si="76"/>
        <v>-4.1350000000000414E-4</v>
      </c>
      <c r="AA209">
        <f t="shared" si="68"/>
        <v>-1.8362000000000239E-4</v>
      </c>
      <c r="AB209">
        <f t="shared" si="69"/>
        <v>-9.6729999999989325E-5</v>
      </c>
      <c r="AC209">
        <f t="shared" si="70"/>
        <v>-5.3390000000000382E-5</v>
      </c>
      <c r="AD209">
        <f t="shared" si="71"/>
        <v>-2.8720000000009849E-5</v>
      </c>
      <c r="AE209">
        <f t="shared" si="72"/>
        <v>-1.3990000000005387E-5</v>
      </c>
      <c r="AF209">
        <f t="shared" si="73"/>
        <v>-5.6000000000083761E-6</v>
      </c>
      <c r="AG209">
        <f t="shared" si="74"/>
        <v>-2.4699999999905353E-6</v>
      </c>
      <c r="AH209">
        <f t="shared" si="75"/>
        <v>-5.8000000000002494E-6</v>
      </c>
      <c r="AI209">
        <f t="shared" si="77"/>
        <v>8.0380999999998815E-4</v>
      </c>
    </row>
    <row r="210" spans="11:35">
      <c r="K210" t="str">
        <f>Arkusz1!A167</f>
        <v>Estonia</v>
      </c>
      <c r="M210">
        <f>Arkusz1!S167</f>
        <v>3.9769180000000001E-2</v>
      </c>
      <c r="N210">
        <f>Arkusz1!T167</f>
        <v>5.6362570000000001E-2</v>
      </c>
      <c r="O210">
        <f>Arkusz1!U167</f>
        <v>6.7528099999999994E-2</v>
      </c>
      <c r="P210">
        <f>Arkusz1!V167</f>
        <v>7.6605690000000004E-2</v>
      </c>
      <c r="Q210">
        <f>Arkusz1!W167</f>
        <v>8.4935079999999996E-2</v>
      </c>
      <c r="R210">
        <f>Arkusz1!X167</f>
        <v>9.3383839999999996E-2</v>
      </c>
      <c r="S210">
        <f>Arkusz1!Y167</f>
        <v>0.10288725999999999</v>
      </c>
      <c r="T210">
        <f>Arkusz1!Z167</f>
        <v>0.11510301000000001</v>
      </c>
      <c r="U210">
        <f>Arkusz1!AA167</f>
        <v>0.13485158</v>
      </c>
      <c r="V210">
        <f>Arkusz1!AB167</f>
        <v>0.22857371000000001</v>
      </c>
      <c r="Z210">
        <f t="shared" si="76"/>
        <v>-4.1850999999999694E-4</v>
      </c>
      <c r="AA210">
        <f t="shared" si="68"/>
        <v>-1.8583999999999962E-4</v>
      </c>
      <c r="AB210">
        <f t="shared" si="69"/>
        <v>-9.7900000000011866E-5</v>
      </c>
      <c r="AC210">
        <f t="shared" si="70"/>
        <v>-5.4029999999996581E-5</v>
      </c>
      <c r="AD210">
        <f t="shared" si="71"/>
        <v>-2.9080000000000772E-5</v>
      </c>
      <c r="AE210">
        <f t="shared" si="72"/>
        <v>-1.4150000000004437E-5</v>
      </c>
      <c r="AF210">
        <f t="shared" si="73"/>
        <v>-5.6699999999992867E-6</v>
      </c>
      <c r="AG210">
        <f t="shared" si="74"/>
        <v>-2.5099999999972367E-6</v>
      </c>
      <c r="AH210">
        <f t="shared" si="75"/>
        <v>-5.8599999999964236E-6</v>
      </c>
      <c r="AI210">
        <f t="shared" si="77"/>
        <v>8.1356000000001871E-4</v>
      </c>
    </row>
    <row r="211" spans="11:35">
      <c r="K211" t="str">
        <f>Arkusz1!A168</f>
        <v>Estonia</v>
      </c>
      <c r="M211">
        <f>Arkusz1!S168</f>
        <v>3.9345570000000003E-2</v>
      </c>
      <c r="N211">
        <f>Arkusz1!T168</f>
        <v>5.6174460000000002E-2</v>
      </c>
      <c r="O211">
        <f>Arkusz1!U168</f>
        <v>6.7429000000000003E-2</v>
      </c>
      <c r="P211">
        <f>Arkusz1!V168</f>
        <v>7.6550999999999994E-2</v>
      </c>
      <c r="Q211">
        <f>Arkusz1!W168</f>
        <v>8.4905649999999999E-2</v>
      </c>
      <c r="R211">
        <f>Arkusz1!X168</f>
        <v>9.3369510000000003E-2</v>
      </c>
      <c r="S211">
        <f>Arkusz1!Y168</f>
        <v>0.10288153</v>
      </c>
      <c r="T211">
        <f>Arkusz1!Z168</f>
        <v>0.11510047</v>
      </c>
      <c r="U211">
        <f>Arkusz1!AA168</f>
        <v>0.13484563999999999</v>
      </c>
      <c r="V211">
        <f>Arkusz1!AB168</f>
        <v>0.2293972</v>
      </c>
      <c r="Z211">
        <f t="shared" si="76"/>
        <v>-4.2360999999999788E-4</v>
      </c>
      <c r="AA211">
        <f t="shared" si="68"/>
        <v>-1.8810999999999828E-4</v>
      </c>
      <c r="AB211">
        <f t="shared" si="69"/>
        <v>-9.9099999999990862E-5</v>
      </c>
      <c r="AC211">
        <f t="shared" si="70"/>
        <v>-5.4690000000010008E-5</v>
      </c>
      <c r="AD211">
        <f t="shared" si="71"/>
        <v>-2.9429999999996959E-5</v>
      </c>
      <c r="AE211">
        <f t="shared" si="72"/>
        <v>-1.4329999999992959E-5</v>
      </c>
      <c r="AF211">
        <f t="shared" si="73"/>
        <v>-5.7299999999954609E-6</v>
      </c>
      <c r="AG211">
        <f t="shared" si="74"/>
        <v>-2.5400000000092016E-6</v>
      </c>
      <c r="AH211">
        <f t="shared" si="75"/>
        <v>-5.9400000000098263E-6</v>
      </c>
      <c r="AI211">
        <f t="shared" si="77"/>
        <v>8.2348999999998229E-4</v>
      </c>
    </row>
    <row r="212" spans="11:35">
      <c r="K212" t="str">
        <f>Arkusz1!A169</f>
        <v>Estonia</v>
      </c>
      <c r="M212">
        <f>Arkusz1!S169</f>
        <v>3.8916760000000002E-2</v>
      </c>
      <c r="N212">
        <f>Arkusz1!T169</f>
        <v>5.5984039999999999E-2</v>
      </c>
      <c r="O212">
        <f>Arkusz1!U169</f>
        <v>6.7328689999999997E-2</v>
      </c>
      <c r="P212">
        <f>Arkusz1!V169</f>
        <v>7.6495640000000004E-2</v>
      </c>
      <c r="Q212">
        <f>Arkusz1!W169</f>
        <v>8.4875850000000003E-2</v>
      </c>
      <c r="R212">
        <f>Arkusz1!X169</f>
        <v>9.3354999999999994E-2</v>
      </c>
      <c r="S212">
        <f>Arkusz1!Y169</f>
        <v>0.10287572</v>
      </c>
      <c r="T212">
        <f>Arkusz1!Z169</f>
        <v>0.1150979</v>
      </c>
      <c r="U212">
        <f>Arkusz1!AA169</f>
        <v>0.13483962999999999</v>
      </c>
      <c r="V212">
        <f>Arkusz1!AB169</f>
        <v>0.23023078999999999</v>
      </c>
      <c r="Z212">
        <f t="shared" si="76"/>
        <v>-4.2881000000000169E-4</v>
      </c>
      <c r="AA212">
        <f t="shared" si="68"/>
        <v>-1.9042000000000364E-4</v>
      </c>
      <c r="AB212">
        <f t="shared" si="69"/>
        <v>-1.0031000000000623E-4</v>
      </c>
      <c r="AC212">
        <f t="shared" si="70"/>
        <v>-5.5359999999990417E-5</v>
      </c>
      <c r="AD212">
        <f t="shared" si="71"/>
        <v>-2.9799999999996496E-5</v>
      </c>
      <c r="AE212">
        <f t="shared" si="72"/>
        <v>-1.4510000000009238E-5</v>
      </c>
      <c r="AF212">
        <f t="shared" si="73"/>
        <v>-5.8099999999949858E-6</v>
      </c>
      <c r="AG212">
        <f t="shared" si="74"/>
        <v>-2.5699999999934109E-6</v>
      </c>
      <c r="AH212">
        <f t="shared" si="75"/>
        <v>-6.010000000000737E-6</v>
      </c>
      <c r="AI212">
        <f t="shared" si="77"/>
        <v>8.3358999999999517E-4</v>
      </c>
    </row>
    <row r="213" spans="11:35">
      <c r="K213" t="str">
        <f>Arkusz1!A170</f>
        <v>Estonia</v>
      </c>
      <c r="M213">
        <f>Arkusz1!S170</f>
        <v>3.7577520000000003E-2</v>
      </c>
      <c r="N213">
        <f>Arkusz1!T170</f>
        <v>5.522664E-2</v>
      </c>
      <c r="O213">
        <f>Arkusz1!U170</f>
        <v>6.6856150000000003E-2</v>
      </c>
      <c r="P213">
        <f>Arkusz1!V170</f>
        <v>7.621472E-2</v>
      </c>
      <c r="Q213">
        <f>Arkusz1!W170</f>
        <v>8.4749320000000003E-2</v>
      </c>
      <c r="R213">
        <f>Arkusz1!X170</f>
        <v>9.3370720000000004E-2</v>
      </c>
      <c r="S213">
        <f>Arkusz1!Y170</f>
        <v>0.10303995000000001</v>
      </c>
      <c r="T213">
        <f>Arkusz1!Z170</f>
        <v>0.11544192</v>
      </c>
      <c r="U213">
        <f>Arkusz1!AA170</f>
        <v>0.13546008000000001</v>
      </c>
      <c r="V213">
        <f>Arkusz1!AB170</f>
        <v>0.23206299999999999</v>
      </c>
      <c r="Z213">
        <f t="shared" si="76"/>
        <v>-1.3392399999999985E-3</v>
      </c>
      <c r="AA213">
        <f t="shared" si="68"/>
        <v>-7.5739999999999835E-4</v>
      </c>
      <c r="AB213">
        <f t="shared" si="69"/>
        <v>-4.7253999999999352E-4</v>
      </c>
      <c r="AC213">
        <f t="shared" si="70"/>
        <v>-2.8092000000000394E-4</v>
      </c>
      <c r="AD213">
        <f t="shared" si="71"/>
        <v>-1.265299999999997E-4</v>
      </c>
      <c r="AE213">
        <f t="shared" si="72"/>
        <v>1.5720000000010725E-5</v>
      </c>
      <c r="AF213">
        <f t="shared" si="73"/>
        <v>1.6423000000000132E-4</v>
      </c>
      <c r="AG213">
        <f t="shared" si="74"/>
        <v>3.4402000000000044E-4</v>
      </c>
      <c r="AH213">
        <f t="shared" si="75"/>
        <v>6.2045000000002237E-4</v>
      </c>
      <c r="AI213">
        <f t="shared" si="77"/>
        <v>1.8322100000000008E-3</v>
      </c>
    </row>
    <row r="214" spans="11:35">
      <c r="K214" t="str">
        <f>Arkusz1!A171</f>
        <v>Estonia</v>
      </c>
      <c r="M214">
        <f>Arkusz1!S171</f>
        <v>3.623001E-2</v>
      </c>
      <c r="N214">
        <f>Arkusz1!T171</f>
        <v>5.4464560000000002E-2</v>
      </c>
      <c r="O214">
        <f>Arkusz1!U171</f>
        <v>6.6380690000000006E-2</v>
      </c>
      <c r="P214">
        <f>Arkusz1!V171</f>
        <v>7.5932070000000004E-2</v>
      </c>
      <c r="Q214">
        <f>Arkusz1!W171</f>
        <v>8.4622000000000003E-2</v>
      </c>
      <c r="R214">
        <f>Arkusz1!X171</f>
        <v>9.3386529999999995E-2</v>
      </c>
      <c r="S214">
        <f>Arkusz1!Y171</f>
        <v>0.10320517999999999</v>
      </c>
      <c r="T214">
        <f>Arkusz1!Z171</f>
        <v>0.11578806</v>
      </c>
      <c r="U214">
        <f>Arkusz1!AA171</f>
        <v>0.13608437000000001</v>
      </c>
      <c r="V214">
        <f>Arkusz1!AB171</f>
        <v>0.23390653</v>
      </c>
      <c r="Z214">
        <f t="shared" si="76"/>
        <v>-1.3475100000000031E-3</v>
      </c>
      <c r="AA214">
        <f t="shared" si="68"/>
        <v>-7.6207999999999831E-4</v>
      </c>
      <c r="AB214">
        <f t="shared" si="69"/>
        <v>-4.75459999999997E-4</v>
      </c>
      <c r="AC214">
        <f t="shared" si="70"/>
        <v>-2.826499999999954E-4</v>
      </c>
      <c r="AD214">
        <f t="shared" si="71"/>
        <v>-1.2732000000000021E-4</v>
      </c>
      <c r="AE214">
        <f t="shared" si="72"/>
        <v>1.5809999999991109E-5</v>
      </c>
      <c r="AF214">
        <f t="shared" si="73"/>
        <v>1.6522999999998844E-4</v>
      </c>
      <c r="AG214">
        <f t="shared" si="74"/>
        <v>3.4613999999999479E-4</v>
      </c>
      <c r="AH214">
        <f t="shared" si="75"/>
        <v>6.2428999999999957E-4</v>
      </c>
      <c r="AI214">
        <f t="shared" si="77"/>
        <v>1.8435300000000099E-3</v>
      </c>
    </row>
    <row r="215" spans="11:35">
      <c r="K215" t="str">
        <f>Arkusz1!A172</f>
        <v>Estonia</v>
      </c>
      <c r="M215">
        <f>Arkusz1!S172</f>
        <v>3.7935209999999997E-2</v>
      </c>
      <c r="N215">
        <f>Arkusz1!T172</f>
        <v>5.5417750000000002E-2</v>
      </c>
      <c r="O215">
        <f>Arkusz1!U172</f>
        <v>6.6124719999999998E-2</v>
      </c>
      <c r="P215">
        <f>Arkusz1!V172</f>
        <v>7.5448200000000007E-2</v>
      </c>
      <c r="Q215">
        <f>Arkusz1!W172</f>
        <v>8.4603339999999999E-2</v>
      </c>
      <c r="R215">
        <f>Arkusz1!X172</f>
        <v>9.4382610000000006E-2</v>
      </c>
      <c r="S215">
        <f>Arkusz1!Y172</f>
        <v>0.10572156000000001</v>
      </c>
      <c r="T215">
        <f>Arkusz1!Z172</f>
        <v>0.12032424</v>
      </c>
      <c r="U215">
        <f>Arkusz1!AA172</f>
        <v>0.14286926</v>
      </c>
      <c r="V215">
        <f>Arkusz1!AB172</f>
        <v>0.21717312999999999</v>
      </c>
      <c r="Z215">
        <f t="shared" si="76"/>
        <v>1.705199999999997E-3</v>
      </c>
      <c r="AA215">
        <f t="shared" si="68"/>
        <v>9.5318999999999959E-4</v>
      </c>
      <c r="AB215">
        <f t="shared" si="69"/>
        <v>-2.5597000000000814E-4</v>
      </c>
      <c r="AC215">
        <f t="shared" si="70"/>
        <v>-4.8386999999999736E-4</v>
      </c>
      <c r="AD215">
        <f t="shared" si="71"/>
        <v>-1.8660000000003674E-5</v>
      </c>
      <c r="AE215">
        <f t="shared" si="72"/>
        <v>9.9608000000001029E-4</v>
      </c>
      <c r="AF215">
        <f t="shared" si="73"/>
        <v>2.5163800000000125E-3</v>
      </c>
      <c r="AG215">
        <f t="shared" si="74"/>
        <v>4.5361800000000008E-3</v>
      </c>
      <c r="AH215">
        <f t="shared" si="75"/>
        <v>6.7848899999999879E-3</v>
      </c>
      <c r="AI215">
        <f t="shared" si="77"/>
        <v>-1.6733400000000009E-2</v>
      </c>
    </row>
    <row r="216" spans="11:35">
      <c r="K216" t="str">
        <f>Arkusz1!A173</f>
        <v>Estonia</v>
      </c>
      <c r="M216">
        <f>Arkusz1!S173</f>
        <v>3.813391E-2</v>
      </c>
      <c r="N216">
        <f>Arkusz1!T173</f>
        <v>5.564326E-2</v>
      </c>
      <c r="O216">
        <f>Arkusz1!U173</f>
        <v>6.634785E-2</v>
      </c>
      <c r="P216">
        <f>Arkusz1!V173</f>
        <v>7.5657650000000007E-2</v>
      </c>
      <c r="Q216">
        <f>Arkusz1!W173</f>
        <v>8.478861E-2</v>
      </c>
      <c r="R216">
        <f>Arkusz1!X173</f>
        <v>9.453056E-2</v>
      </c>
      <c r="S216">
        <f>Arkusz1!Y173</f>
        <v>0.10581219</v>
      </c>
      <c r="T216">
        <f>Arkusz1!Z173</f>
        <v>0.12032103</v>
      </c>
      <c r="U216">
        <f>Arkusz1!AA173</f>
        <v>0.14268317</v>
      </c>
      <c r="V216">
        <f>Arkusz1!AB173</f>
        <v>0.21608178</v>
      </c>
      <c r="Z216">
        <f t="shared" si="76"/>
        <v>1.9870000000000304E-4</v>
      </c>
      <c r="AA216">
        <f t="shared" si="68"/>
        <v>2.2550999999999821E-4</v>
      </c>
      <c r="AB216">
        <f t="shared" si="69"/>
        <v>2.2313000000000194E-4</v>
      </c>
      <c r="AC216">
        <f t="shared" si="70"/>
        <v>2.0944999999999991E-4</v>
      </c>
      <c r="AD216">
        <f t="shared" si="71"/>
        <v>1.8527000000000127E-4</v>
      </c>
      <c r="AE216">
        <f t="shared" si="72"/>
        <v>1.4794999999999392E-4</v>
      </c>
      <c r="AF216">
        <f t="shared" si="73"/>
        <v>9.0629999999994326E-5</v>
      </c>
      <c r="AG216">
        <f t="shared" si="74"/>
        <v>-3.2100000000034878E-6</v>
      </c>
      <c r="AH216">
        <f t="shared" si="75"/>
        <v>-1.8608999999999987E-4</v>
      </c>
      <c r="AI216">
        <f t="shared" si="77"/>
        <v>-1.0913499999999909E-3</v>
      </c>
    </row>
    <row r="217" spans="11:35">
      <c r="K217" t="str">
        <f>Arkusz1!A174</f>
        <v>Estonia</v>
      </c>
      <c r="M217">
        <f>Arkusz1!S174</f>
        <v>4.0555239999999999E-2</v>
      </c>
      <c r="N217">
        <f>Arkusz1!T174</f>
        <v>5.7263389999999997E-2</v>
      </c>
      <c r="O217">
        <f>Arkusz1!U174</f>
        <v>6.7333180000000006E-2</v>
      </c>
      <c r="P217">
        <f>Arkusz1!V174</f>
        <v>7.6103680000000007E-2</v>
      </c>
      <c r="Q217">
        <f>Arkusz1!W174</f>
        <v>8.4750640000000002E-2</v>
      </c>
      <c r="R217">
        <f>Arkusz1!X174</f>
        <v>9.4043429999999997E-2</v>
      </c>
      <c r="S217">
        <f>Arkusz1!Y174</f>
        <v>0.10489983</v>
      </c>
      <c r="T217">
        <f>Arkusz1!Z174</f>
        <v>0.11900583000000001</v>
      </c>
      <c r="U217">
        <f>Arkusz1!AA174</f>
        <v>0.14101837</v>
      </c>
      <c r="V217">
        <f>Arkusz1!AB174</f>
        <v>0.21502641</v>
      </c>
      <c r="Z217">
        <f t="shared" si="76"/>
        <v>2.4213299999999993E-3</v>
      </c>
      <c r="AA217">
        <f t="shared" si="68"/>
        <v>1.6201299999999974E-3</v>
      </c>
      <c r="AB217">
        <f t="shared" si="69"/>
        <v>9.8533000000000648E-4</v>
      </c>
      <c r="AC217">
        <f t="shared" si="70"/>
        <v>4.4603000000000004E-4</v>
      </c>
      <c r="AD217">
        <f t="shared" si="71"/>
        <v>-3.7969999999998283E-5</v>
      </c>
      <c r="AE217">
        <f t="shared" si="72"/>
        <v>-4.8713000000000228E-4</v>
      </c>
      <c r="AF217">
        <f t="shared" si="73"/>
        <v>-9.1236000000000095E-4</v>
      </c>
      <c r="AG217">
        <f t="shared" si="74"/>
        <v>-1.3151999999999886E-3</v>
      </c>
      <c r="AH217">
        <f t="shared" si="75"/>
        <v>-1.6647999999999941E-3</v>
      </c>
      <c r="AI217">
        <f t="shared" si="77"/>
        <v>-1.0553699999999999E-3</v>
      </c>
    </row>
    <row r="218" spans="11:35">
      <c r="K218" t="str">
        <f>Arkusz1!A175</f>
        <v>Estonia</v>
      </c>
      <c r="M218">
        <f>Arkusz1!S175</f>
        <v>4.1085389999999999E-2</v>
      </c>
      <c r="N218">
        <f>Arkusz1!T175</f>
        <v>5.7349280000000002E-2</v>
      </c>
      <c r="O218">
        <f>Arkusz1!U175</f>
        <v>6.7145010000000005E-2</v>
      </c>
      <c r="P218">
        <f>Arkusz1!V175</f>
        <v>7.5717000000000007E-2</v>
      </c>
      <c r="Q218">
        <f>Arkusz1!W175</f>
        <v>8.4218929999999997E-2</v>
      </c>
      <c r="R218">
        <f>Arkusz1!X175</f>
        <v>9.3417650000000005E-2</v>
      </c>
      <c r="S218">
        <f>Arkusz1!Y175</f>
        <v>0.10424419</v>
      </c>
      <c r="T218">
        <f>Arkusz1!Z175</f>
        <v>0.11842874</v>
      </c>
      <c r="U218">
        <f>Arkusz1!AA175</f>
        <v>0.14078571000000001</v>
      </c>
      <c r="V218">
        <f>Arkusz1!AB175</f>
        <v>0.2176081</v>
      </c>
      <c r="Z218">
        <f t="shared" si="76"/>
        <v>5.3015000000000007E-4</v>
      </c>
      <c r="AA218">
        <f t="shared" si="68"/>
        <v>8.5890000000005129E-5</v>
      </c>
      <c r="AB218">
        <f t="shared" si="69"/>
        <v>-1.8817000000000139E-4</v>
      </c>
      <c r="AC218">
        <f t="shared" si="70"/>
        <v>-3.8668000000000036E-4</v>
      </c>
      <c r="AD218">
        <f t="shared" si="71"/>
        <v>-5.3171000000000468E-4</v>
      </c>
      <c r="AE218">
        <f t="shared" si="72"/>
        <v>-6.2577999999999245E-4</v>
      </c>
      <c r="AF218">
        <f t="shared" si="73"/>
        <v>-6.55639999999999E-4</v>
      </c>
      <c r="AG218">
        <f t="shared" si="74"/>
        <v>-5.7709000000000232E-4</v>
      </c>
      <c r="AH218">
        <f t="shared" si="75"/>
        <v>-2.3265999999999565E-4</v>
      </c>
      <c r="AI218">
        <f t="shared" si="77"/>
        <v>2.5816899999999976E-3</v>
      </c>
    </row>
    <row r="219" spans="11:35">
      <c r="K219" t="str">
        <f>Arkusz1!A176</f>
        <v>Estonia</v>
      </c>
      <c r="M219">
        <f>Arkusz1!S176</f>
        <v>3.980123E-2</v>
      </c>
      <c r="N219">
        <f>Arkusz1!T176</f>
        <v>5.67847E-2</v>
      </c>
      <c r="O219">
        <f>Arkusz1!U176</f>
        <v>6.7996760000000003E-2</v>
      </c>
      <c r="P219">
        <f>Arkusz1!V176</f>
        <v>7.7027059999999994E-2</v>
      </c>
      <c r="Q219">
        <f>Arkusz1!W176</f>
        <v>8.5266320000000007E-2</v>
      </c>
      <c r="R219">
        <f>Arkusz1!X176</f>
        <v>9.3592040000000001E-2</v>
      </c>
      <c r="S219">
        <f>Arkusz1!Y176</f>
        <v>0.10293176</v>
      </c>
      <c r="T219">
        <f>Arkusz1!Z176</f>
        <v>0.11491309</v>
      </c>
      <c r="U219">
        <f>Arkusz1!AA176</f>
        <v>0.13425466999999999</v>
      </c>
      <c r="V219">
        <f>Arkusz1!AB176</f>
        <v>0.22743239000000001</v>
      </c>
      <c r="Z219">
        <f t="shared" si="76"/>
        <v>-1.2841599999999995E-3</v>
      </c>
      <c r="AA219">
        <f t="shared" si="68"/>
        <v>-5.6458000000000202E-4</v>
      </c>
      <c r="AB219">
        <f t="shared" si="69"/>
        <v>8.5174999999999834E-4</v>
      </c>
      <c r="AC219">
        <f t="shared" si="70"/>
        <v>1.3100599999999879E-3</v>
      </c>
      <c r="AD219">
        <f t="shared" si="71"/>
        <v>1.0473900000000091E-3</v>
      </c>
      <c r="AE219">
        <f t="shared" si="72"/>
        <v>1.7438999999999649E-4</v>
      </c>
      <c r="AF219">
        <f t="shared" si="73"/>
        <v>-1.3124300000000033E-3</v>
      </c>
      <c r="AG219">
        <f t="shared" si="74"/>
        <v>-3.515650000000009E-3</v>
      </c>
      <c r="AH219">
        <f t="shared" si="75"/>
        <v>-6.5310400000000157E-3</v>
      </c>
      <c r="AI219">
        <f t="shared" si="77"/>
        <v>9.8242900000000133E-3</v>
      </c>
    </row>
    <row r="220" spans="11:35">
      <c r="K220" t="str">
        <f>Arkusz1!A177</f>
        <v>Estonia</v>
      </c>
      <c r="M220">
        <f>Arkusz1!S177</f>
        <v>3.8372940000000001E-2</v>
      </c>
      <c r="N220">
        <f>Arkusz1!T177</f>
        <v>5.5752860000000001E-2</v>
      </c>
      <c r="O220">
        <f>Arkusz1!U177</f>
        <v>6.7263649999999994E-2</v>
      </c>
      <c r="P220">
        <f>Arkusz1!V177</f>
        <v>7.6548660000000004E-2</v>
      </c>
      <c r="Q220">
        <f>Arkusz1!W177</f>
        <v>8.5027850000000002E-2</v>
      </c>
      <c r="R220">
        <f>Arkusz1!X177</f>
        <v>9.3600939999999994E-2</v>
      </c>
      <c r="S220">
        <f>Arkusz1!Y177</f>
        <v>0.10322181</v>
      </c>
      <c r="T220">
        <f>Arkusz1!Z177</f>
        <v>0.11556668</v>
      </c>
      <c r="U220">
        <f>Arkusz1!AA177</f>
        <v>0.13549586</v>
      </c>
      <c r="V220">
        <f>Arkusz1!AB177</f>
        <v>0.22914877</v>
      </c>
      <c r="Z220">
        <f t="shared" si="76"/>
        <v>-1.4282899999999987E-3</v>
      </c>
      <c r="AA220">
        <f t="shared" si="68"/>
        <v>-1.0318399999999991E-3</v>
      </c>
      <c r="AB220">
        <f t="shared" si="69"/>
        <v>-7.3311000000000903E-4</v>
      </c>
      <c r="AC220">
        <f t="shared" si="70"/>
        <v>-4.7839999999998994E-4</v>
      </c>
      <c r="AD220">
        <f t="shared" si="71"/>
        <v>-2.3847000000000451E-4</v>
      </c>
      <c r="AE220">
        <f t="shared" si="72"/>
        <v>8.8999999999922474E-6</v>
      </c>
      <c r="AF220">
        <f t="shared" si="73"/>
        <v>2.9005000000000003E-4</v>
      </c>
      <c r="AG220">
        <f t="shared" si="74"/>
        <v>6.5359000000000944E-4</v>
      </c>
      <c r="AH220">
        <f t="shared" si="75"/>
        <v>1.2411900000000031E-3</v>
      </c>
      <c r="AI220">
        <f t="shared" si="77"/>
        <v>1.7163799999999896E-3</v>
      </c>
    </row>
    <row r="221" spans="11:35">
      <c r="K221" t="str">
        <f>Arkusz1!A178</f>
        <v>Estonia</v>
      </c>
      <c r="M221">
        <f>Arkusz1!S178</f>
        <v>3.7452140000000002E-2</v>
      </c>
      <c r="N221">
        <f>Arkusz1!T178</f>
        <v>5.6138840000000002E-2</v>
      </c>
      <c r="O221">
        <f>Arkusz1!U178</f>
        <v>6.7964209999999997E-2</v>
      </c>
      <c r="P221">
        <f>Arkusz1!V178</f>
        <v>7.7303960000000005E-2</v>
      </c>
      <c r="Q221">
        <f>Arkusz1!W178</f>
        <v>8.5728239999999997E-2</v>
      </c>
      <c r="R221">
        <f>Arkusz1!X178</f>
        <v>9.4176389999999999E-2</v>
      </c>
      <c r="S221">
        <f>Arkusz1!Y178</f>
        <v>0.10360198</v>
      </c>
      <c r="T221">
        <f>Arkusz1!Z178</f>
        <v>0.1156437</v>
      </c>
      <c r="U221">
        <f>Arkusz1!AA178</f>
        <v>0.13501827</v>
      </c>
      <c r="V221">
        <f>Arkusz1!AB178</f>
        <v>0.22697226000000001</v>
      </c>
      <c r="Z221">
        <f t="shared" si="76"/>
        <v>-9.207999999999994E-4</v>
      </c>
      <c r="AA221">
        <f t="shared" si="68"/>
        <v>3.8598000000000104E-4</v>
      </c>
      <c r="AB221">
        <f t="shared" si="69"/>
        <v>7.0056000000000285E-4</v>
      </c>
      <c r="AC221">
        <f t="shared" si="70"/>
        <v>7.5530000000000042E-4</v>
      </c>
      <c r="AD221">
        <f t="shared" si="71"/>
        <v>7.0038999999999518E-4</v>
      </c>
      <c r="AE221">
        <f t="shared" si="72"/>
        <v>5.7545000000000512E-4</v>
      </c>
      <c r="AF221">
        <f t="shared" si="73"/>
        <v>3.8016999999999912E-4</v>
      </c>
      <c r="AG221">
        <f t="shared" si="74"/>
        <v>7.7019999999997091E-5</v>
      </c>
      <c r="AH221">
        <f t="shared" si="75"/>
        <v>-4.7758999999999996E-4</v>
      </c>
      <c r="AI221">
        <f t="shared" si="77"/>
        <v>-2.1765099999999926E-3</v>
      </c>
    </row>
    <row r="222" spans="11:35">
      <c r="K222" t="str">
        <f>Arkusz1!A179</f>
        <v>Estonia</v>
      </c>
      <c r="M222">
        <f>Arkusz1!S179</f>
        <v>3.9153609999999998E-2</v>
      </c>
      <c r="N222">
        <f>Arkusz1!T179</f>
        <v>5.6431120000000001E-2</v>
      </c>
      <c r="O222">
        <f>Arkusz1!U179</f>
        <v>6.7843340000000002E-2</v>
      </c>
      <c r="P222">
        <f>Arkusz1!V179</f>
        <v>7.703691E-2</v>
      </c>
      <c r="Q222">
        <f>Arkusz1!W179</f>
        <v>8.5425959999999995E-2</v>
      </c>
      <c r="R222">
        <f>Arkusz1!X179</f>
        <v>9.3903210000000001E-2</v>
      </c>
      <c r="S222">
        <f>Arkusz1!Y179</f>
        <v>0.10341237</v>
      </c>
      <c r="T222">
        <f>Arkusz1!Z179</f>
        <v>0.11560893</v>
      </c>
      <c r="U222">
        <f>Arkusz1!AA179</f>
        <v>0.13528846999999999</v>
      </c>
      <c r="V222">
        <f>Arkusz1!AB179</f>
        <v>0.22589608</v>
      </c>
      <c r="Z222">
        <f t="shared" si="76"/>
        <v>1.7014699999999966E-3</v>
      </c>
      <c r="AA222">
        <f t="shared" si="68"/>
        <v>2.9227999999999893E-4</v>
      </c>
      <c r="AB222">
        <f t="shared" si="69"/>
        <v>-1.2086999999999515E-4</v>
      </c>
      <c r="AC222">
        <f t="shared" si="70"/>
        <v>-2.6705000000000478E-4</v>
      </c>
      <c r="AD222">
        <f t="shared" si="71"/>
        <v>-3.0228000000000199E-4</v>
      </c>
      <c r="AE222">
        <f t="shared" si="72"/>
        <v>-2.7317999999999787E-4</v>
      </c>
      <c r="AF222">
        <f t="shared" si="73"/>
        <v>-1.8960999999999284E-4</v>
      </c>
      <c r="AG222">
        <f t="shared" si="74"/>
        <v>-3.4770000000003409E-5</v>
      </c>
      <c r="AH222">
        <f t="shared" si="75"/>
        <v>2.7019999999999822E-4</v>
      </c>
      <c r="AI222">
        <f t="shared" si="77"/>
        <v>-1.0761800000000099E-3</v>
      </c>
    </row>
    <row r="223" spans="11:35">
      <c r="K223" t="str">
        <f>Arkusz1!A180</f>
        <v>Estonia</v>
      </c>
      <c r="M223">
        <f>Arkusz1!S180</f>
        <v>3.8788589999999998E-2</v>
      </c>
      <c r="N223">
        <f>Arkusz1!T180</f>
        <v>5.6133870000000002E-2</v>
      </c>
      <c r="O223">
        <f>Arkusz1!U180</f>
        <v>6.6691249999999994E-2</v>
      </c>
      <c r="P223">
        <f>Arkusz1!V180</f>
        <v>7.5868820000000003E-2</v>
      </c>
      <c r="Q223">
        <f>Arkusz1!W180</f>
        <v>8.487451E-2</v>
      </c>
      <c r="R223">
        <f>Arkusz1!X180</f>
        <v>9.4492389999999996E-2</v>
      </c>
      <c r="S223">
        <f>Arkusz1!Y180</f>
        <v>0.10564541</v>
      </c>
      <c r="T223">
        <f>Arkusz1!Z180</f>
        <v>0.12001261000000001</v>
      </c>
      <c r="U223">
        <f>Arkusz1!AA180</f>
        <v>0.14220145000000001</v>
      </c>
      <c r="V223">
        <f>Arkusz1!AB180</f>
        <v>0.21529108999999999</v>
      </c>
      <c r="Z223">
        <f t="shared" si="76"/>
        <v>-3.6502000000000062E-4</v>
      </c>
      <c r="AA223">
        <f t="shared" si="68"/>
        <v>-2.972499999999989E-4</v>
      </c>
      <c r="AB223">
        <f t="shared" si="69"/>
        <v>-1.1520900000000084E-3</v>
      </c>
      <c r="AC223">
        <f t="shared" si="70"/>
        <v>-1.1680899999999966E-3</v>
      </c>
      <c r="AD223">
        <f t="shared" si="71"/>
        <v>-5.51449999999995E-4</v>
      </c>
      <c r="AE223">
        <f t="shared" si="72"/>
        <v>5.8917999999999471E-4</v>
      </c>
      <c r="AF223">
        <f t="shared" si="73"/>
        <v>2.2330399999999917E-3</v>
      </c>
      <c r="AG223">
        <f t="shared" si="74"/>
        <v>4.403680000000007E-3</v>
      </c>
      <c r="AH223">
        <f t="shared" si="75"/>
        <v>6.912980000000013E-3</v>
      </c>
      <c r="AI223">
        <f t="shared" si="77"/>
        <v>-1.0604990000000009E-2</v>
      </c>
    </row>
    <row r="224" spans="11:35">
      <c r="K224" t="str">
        <f>Arkusz1!A181</f>
        <v>Estonia</v>
      </c>
      <c r="M224">
        <f>Arkusz1!S181</f>
        <v>3.8788589999999998E-2</v>
      </c>
      <c r="N224">
        <f>Arkusz1!T181</f>
        <v>5.6133870000000002E-2</v>
      </c>
      <c r="O224">
        <f>Arkusz1!U181</f>
        <v>6.6691249999999994E-2</v>
      </c>
      <c r="P224">
        <f>Arkusz1!V181</f>
        <v>7.5868820000000003E-2</v>
      </c>
      <c r="Q224">
        <f>Arkusz1!W181</f>
        <v>8.487451E-2</v>
      </c>
      <c r="R224">
        <f>Arkusz1!X181</f>
        <v>9.4492389999999996E-2</v>
      </c>
      <c r="S224">
        <f>Arkusz1!Y181</f>
        <v>0.10564541</v>
      </c>
      <c r="T224">
        <f>Arkusz1!Z181</f>
        <v>0.12001261000000001</v>
      </c>
      <c r="U224">
        <f>Arkusz1!AA181</f>
        <v>0.14220145000000001</v>
      </c>
      <c r="V224">
        <f>Arkusz1!AB181</f>
        <v>0.21529108999999999</v>
      </c>
      <c r="Z224">
        <f t="shared" si="76"/>
        <v>0</v>
      </c>
      <c r="AA224">
        <f t="shared" si="68"/>
        <v>0</v>
      </c>
      <c r="AB224">
        <f t="shared" si="69"/>
        <v>0</v>
      </c>
      <c r="AC224">
        <f t="shared" si="70"/>
        <v>0</v>
      </c>
      <c r="AD224">
        <f t="shared" si="71"/>
        <v>0</v>
      </c>
      <c r="AE224">
        <f t="shared" si="72"/>
        <v>0</v>
      </c>
      <c r="AF224">
        <f t="shared" si="73"/>
        <v>0</v>
      </c>
      <c r="AG224">
        <f t="shared" si="74"/>
        <v>0</v>
      </c>
      <c r="AH224">
        <f t="shared" si="75"/>
        <v>0</v>
      </c>
      <c r="AI224">
        <f t="shared" si="77"/>
        <v>0</v>
      </c>
    </row>
    <row r="225" spans="11:35">
      <c r="K225" t="str">
        <f>Arkusz1!A182</f>
        <v>Estonia</v>
      </c>
      <c r="M225">
        <f>Arkusz1!S182</f>
        <v>3.8788589999999998E-2</v>
      </c>
      <c r="N225">
        <f>Arkusz1!T182</f>
        <v>5.6133870000000002E-2</v>
      </c>
      <c r="O225">
        <f>Arkusz1!U182</f>
        <v>6.6691249999999994E-2</v>
      </c>
      <c r="P225">
        <f>Arkusz1!V182</f>
        <v>7.5868820000000003E-2</v>
      </c>
      <c r="Q225">
        <f>Arkusz1!W182</f>
        <v>8.487451E-2</v>
      </c>
      <c r="R225">
        <f>Arkusz1!X182</f>
        <v>9.4492389999999996E-2</v>
      </c>
      <c r="S225">
        <f>Arkusz1!Y182</f>
        <v>0.10564541</v>
      </c>
      <c r="T225">
        <f>Arkusz1!Z182</f>
        <v>0.12001261000000001</v>
      </c>
      <c r="U225">
        <f>Arkusz1!AA182</f>
        <v>0.14220145000000001</v>
      </c>
      <c r="V225">
        <f>Arkusz1!AB182</f>
        <v>0.21529108999999999</v>
      </c>
      <c r="Z225">
        <f t="shared" si="76"/>
        <v>0</v>
      </c>
      <c r="AA225">
        <f t="shared" si="68"/>
        <v>0</v>
      </c>
      <c r="AB225">
        <f t="shared" si="69"/>
        <v>0</v>
      </c>
      <c r="AC225">
        <f t="shared" si="70"/>
        <v>0</v>
      </c>
      <c r="AD225">
        <f t="shared" si="71"/>
        <v>0</v>
      </c>
      <c r="AE225">
        <f t="shared" si="72"/>
        <v>0</v>
      </c>
      <c r="AF225">
        <f t="shared" si="73"/>
        <v>0</v>
      </c>
      <c r="AG225">
        <f t="shared" si="74"/>
        <v>0</v>
      </c>
      <c r="AH225">
        <f t="shared" si="75"/>
        <v>0</v>
      </c>
      <c r="AI225">
        <f t="shared" si="77"/>
        <v>0</v>
      </c>
    </row>
    <row r="226" spans="11:35">
      <c r="K226" t="str">
        <f>Arkusz1!A183</f>
        <v>Estonia</v>
      </c>
      <c r="M226">
        <f>Arkusz1!S183</f>
        <v>3.8788589999999998E-2</v>
      </c>
      <c r="N226">
        <f>Arkusz1!T183</f>
        <v>5.6133870000000002E-2</v>
      </c>
      <c r="O226">
        <f>Arkusz1!U183</f>
        <v>6.6691249999999994E-2</v>
      </c>
      <c r="P226">
        <f>Arkusz1!V183</f>
        <v>7.5868820000000003E-2</v>
      </c>
      <c r="Q226">
        <f>Arkusz1!W183</f>
        <v>8.487451E-2</v>
      </c>
      <c r="R226">
        <f>Arkusz1!X183</f>
        <v>9.4492389999999996E-2</v>
      </c>
      <c r="S226">
        <f>Arkusz1!Y183</f>
        <v>0.10564541</v>
      </c>
      <c r="T226">
        <f>Arkusz1!Z183</f>
        <v>0.12001261000000001</v>
      </c>
      <c r="U226">
        <f>Arkusz1!AA183</f>
        <v>0.14220145000000001</v>
      </c>
      <c r="V226">
        <f>Arkusz1!AB183</f>
        <v>0.21529108999999999</v>
      </c>
      <c r="Z226">
        <f t="shared" si="76"/>
        <v>0</v>
      </c>
      <c r="AA226">
        <f t="shared" si="68"/>
        <v>0</v>
      </c>
      <c r="AB226">
        <f t="shared" si="69"/>
        <v>0</v>
      </c>
      <c r="AC226">
        <f t="shared" si="70"/>
        <v>0</v>
      </c>
      <c r="AD226">
        <f t="shared" si="71"/>
        <v>0</v>
      </c>
      <c r="AE226">
        <f t="shared" si="72"/>
        <v>0</v>
      </c>
      <c r="AF226">
        <f t="shared" si="73"/>
        <v>0</v>
      </c>
      <c r="AG226">
        <f t="shared" si="74"/>
        <v>0</v>
      </c>
      <c r="AH226">
        <f t="shared" si="75"/>
        <v>0</v>
      </c>
      <c r="AI226">
        <f t="shared" si="77"/>
        <v>0</v>
      </c>
    </row>
    <row r="227" spans="11:35">
      <c r="K227" t="e">
        <f>Arkusz1!#REF!</f>
        <v>#REF!</v>
      </c>
      <c r="M227" t="e">
        <f>Arkusz1!#REF!</f>
        <v>#REF!</v>
      </c>
      <c r="N227" t="e">
        <f>Arkusz1!#REF!</f>
        <v>#REF!</v>
      </c>
      <c r="O227" t="e">
        <f>Arkusz1!#REF!</f>
        <v>#REF!</v>
      </c>
      <c r="P227" t="e">
        <f>Arkusz1!#REF!</f>
        <v>#REF!</v>
      </c>
      <c r="Q227" t="e">
        <f>Arkusz1!#REF!</f>
        <v>#REF!</v>
      </c>
      <c r="R227" t="e">
        <f>Arkusz1!#REF!</f>
        <v>#REF!</v>
      </c>
      <c r="S227" t="e">
        <f>Arkusz1!#REF!</f>
        <v>#REF!</v>
      </c>
      <c r="T227" t="e">
        <f>Arkusz1!#REF!</f>
        <v>#REF!</v>
      </c>
      <c r="U227" t="e">
        <f>Arkusz1!#REF!</f>
        <v>#REF!</v>
      </c>
      <c r="V227" t="e">
        <f>Arkusz1!#REF!</f>
        <v>#REF!</v>
      </c>
      <c r="Z227" t="e">
        <f t="shared" si="76"/>
        <v>#REF!</v>
      </c>
      <c r="AA227" t="e">
        <f t="shared" si="68"/>
        <v>#REF!</v>
      </c>
      <c r="AB227" t="e">
        <f t="shared" si="69"/>
        <v>#REF!</v>
      </c>
      <c r="AC227" t="e">
        <f t="shared" si="70"/>
        <v>#REF!</v>
      </c>
      <c r="AD227" t="e">
        <f t="shared" si="71"/>
        <v>#REF!</v>
      </c>
      <c r="AE227" t="e">
        <f t="shared" si="72"/>
        <v>#REF!</v>
      </c>
      <c r="AF227" t="e">
        <f t="shared" si="73"/>
        <v>#REF!</v>
      </c>
      <c r="AG227" t="e">
        <f t="shared" si="74"/>
        <v>#REF!</v>
      </c>
      <c r="AH227" t="e">
        <f t="shared" si="75"/>
        <v>#REF!</v>
      </c>
      <c r="AI227" t="e">
        <f t="shared" si="77"/>
        <v>#REF!</v>
      </c>
    </row>
    <row r="228" spans="11:35">
      <c r="K228" t="e">
        <f>Arkusz1!#REF!</f>
        <v>#REF!</v>
      </c>
      <c r="M228" t="e">
        <f>Arkusz1!#REF!</f>
        <v>#REF!</v>
      </c>
      <c r="N228" t="e">
        <f>Arkusz1!#REF!</f>
        <v>#REF!</v>
      </c>
      <c r="O228" t="e">
        <f>Arkusz1!#REF!</f>
        <v>#REF!</v>
      </c>
      <c r="P228" t="e">
        <f>Arkusz1!#REF!</f>
        <v>#REF!</v>
      </c>
      <c r="Q228" t="e">
        <f>Arkusz1!#REF!</f>
        <v>#REF!</v>
      </c>
      <c r="R228" t="e">
        <f>Arkusz1!#REF!</f>
        <v>#REF!</v>
      </c>
      <c r="S228" t="e">
        <f>Arkusz1!#REF!</f>
        <v>#REF!</v>
      </c>
      <c r="T228" t="e">
        <f>Arkusz1!#REF!</f>
        <v>#REF!</v>
      </c>
      <c r="U228" t="e">
        <f>Arkusz1!#REF!</f>
        <v>#REF!</v>
      </c>
      <c r="V228" t="e">
        <f>Arkusz1!#REF!</f>
        <v>#REF!</v>
      </c>
      <c r="Z228" t="e">
        <f t="shared" si="76"/>
        <v>#REF!</v>
      </c>
      <c r="AA228" t="e">
        <f t="shared" si="68"/>
        <v>#REF!</v>
      </c>
      <c r="AB228" t="e">
        <f t="shared" si="69"/>
        <v>#REF!</v>
      </c>
      <c r="AC228" t="e">
        <f t="shared" si="70"/>
        <v>#REF!</v>
      </c>
      <c r="AD228" t="e">
        <f t="shared" si="71"/>
        <v>#REF!</v>
      </c>
      <c r="AE228" t="e">
        <f t="shared" si="72"/>
        <v>#REF!</v>
      </c>
      <c r="AF228" t="e">
        <f t="shared" si="73"/>
        <v>#REF!</v>
      </c>
      <c r="AG228" t="e">
        <f t="shared" si="74"/>
        <v>#REF!</v>
      </c>
      <c r="AH228" t="e">
        <f t="shared" si="75"/>
        <v>#REF!</v>
      </c>
      <c r="AI228" t="e">
        <f t="shared" si="77"/>
        <v>#REF!</v>
      </c>
    </row>
    <row r="229" spans="11:35">
      <c r="K229" t="e">
        <f>Arkusz1!#REF!</f>
        <v>#REF!</v>
      </c>
      <c r="M229" t="e">
        <f>Arkusz1!#REF!</f>
        <v>#REF!</v>
      </c>
      <c r="N229" t="e">
        <f>Arkusz1!#REF!</f>
        <v>#REF!</v>
      </c>
      <c r="O229" t="e">
        <f>Arkusz1!#REF!</f>
        <v>#REF!</v>
      </c>
      <c r="P229" t="e">
        <f>Arkusz1!#REF!</f>
        <v>#REF!</v>
      </c>
      <c r="Q229" t="e">
        <f>Arkusz1!#REF!</f>
        <v>#REF!</v>
      </c>
      <c r="R229" t="e">
        <f>Arkusz1!#REF!</f>
        <v>#REF!</v>
      </c>
      <c r="S229" t="e">
        <f>Arkusz1!#REF!</f>
        <v>#REF!</v>
      </c>
      <c r="T229" t="e">
        <f>Arkusz1!#REF!</f>
        <v>#REF!</v>
      </c>
      <c r="U229" t="e">
        <f>Arkusz1!#REF!</f>
        <v>#REF!</v>
      </c>
      <c r="V229" t="e">
        <f>Arkusz1!#REF!</f>
        <v>#REF!</v>
      </c>
      <c r="Z229" t="e">
        <f t="shared" si="76"/>
        <v>#REF!</v>
      </c>
      <c r="AA229" t="e">
        <f t="shared" si="68"/>
        <v>#REF!</v>
      </c>
      <c r="AB229" t="e">
        <f t="shared" si="69"/>
        <v>#REF!</v>
      </c>
      <c r="AC229" t="e">
        <f t="shared" si="70"/>
        <v>#REF!</v>
      </c>
      <c r="AD229" t="e">
        <f t="shared" si="71"/>
        <v>#REF!</v>
      </c>
      <c r="AE229" t="e">
        <f t="shared" si="72"/>
        <v>#REF!</v>
      </c>
      <c r="AF229" t="e">
        <f t="shared" si="73"/>
        <v>#REF!</v>
      </c>
      <c r="AG229" t="e">
        <f t="shared" si="74"/>
        <v>#REF!</v>
      </c>
      <c r="AH229" t="e">
        <f t="shared" si="75"/>
        <v>#REF!</v>
      </c>
      <c r="AI229" t="e">
        <f t="shared" si="77"/>
        <v>#REF!</v>
      </c>
    </row>
    <row r="230" spans="11:35">
      <c r="K230" t="e">
        <f>Arkusz1!#REF!</f>
        <v>#REF!</v>
      </c>
      <c r="M230" t="e">
        <f>Arkusz1!#REF!</f>
        <v>#REF!</v>
      </c>
      <c r="N230" t="e">
        <f>Arkusz1!#REF!</f>
        <v>#REF!</v>
      </c>
      <c r="O230" t="e">
        <f>Arkusz1!#REF!</f>
        <v>#REF!</v>
      </c>
      <c r="P230" t="e">
        <f>Arkusz1!#REF!</f>
        <v>#REF!</v>
      </c>
      <c r="Q230" t="e">
        <f>Arkusz1!#REF!</f>
        <v>#REF!</v>
      </c>
      <c r="R230" t="e">
        <f>Arkusz1!#REF!</f>
        <v>#REF!</v>
      </c>
      <c r="S230" t="e">
        <f>Arkusz1!#REF!</f>
        <v>#REF!</v>
      </c>
      <c r="T230" t="e">
        <f>Arkusz1!#REF!</f>
        <v>#REF!</v>
      </c>
      <c r="U230" t="e">
        <f>Arkusz1!#REF!</f>
        <v>#REF!</v>
      </c>
      <c r="V230" t="e">
        <f>Arkusz1!#REF!</f>
        <v>#REF!</v>
      </c>
      <c r="Z230" t="e">
        <f t="shared" si="76"/>
        <v>#REF!</v>
      </c>
      <c r="AA230" t="e">
        <f t="shared" si="68"/>
        <v>#REF!</v>
      </c>
      <c r="AB230" t="e">
        <f t="shared" si="69"/>
        <v>#REF!</v>
      </c>
      <c r="AC230" t="e">
        <f t="shared" si="70"/>
        <v>#REF!</v>
      </c>
      <c r="AD230" t="e">
        <f t="shared" si="71"/>
        <v>#REF!</v>
      </c>
      <c r="AE230" t="e">
        <f t="shared" si="72"/>
        <v>#REF!</v>
      </c>
      <c r="AF230" t="e">
        <f t="shared" si="73"/>
        <v>#REF!</v>
      </c>
      <c r="AG230" t="e">
        <f t="shared" si="74"/>
        <v>#REF!</v>
      </c>
      <c r="AH230" t="e">
        <f t="shared" si="75"/>
        <v>#REF!</v>
      </c>
      <c r="AI230" t="e">
        <f t="shared" si="77"/>
        <v>#REF!</v>
      </c>
    </row>
    <row r="231" spans="11:35">
      <c r="K231" t="e">
        <f>Arkusz1!#REF!</f>
        <v>#REF!</v>
      </c>
      <c r="M231" t="e">
        <f>Arkusz1!#REF!</f>
        <v>#REF!</v>
      </c>
      <c r="N231" t="e">
        <f>Arkusz1!#REF!</f>
        <v>#REF!</v>
      </c>
      <c r="O231" t="e">
        <f>Arkusz1!#REF!</f>
        <v>#REF!</v>
      </c>
      <c r="P231" t="e">
        <f>Arkusz1!#REF!</f>
        <v>#REF!</v>
      </c>
      <c r="Q231" t="e">
        <f>Arkusz1!#REF!</f>
        <v>#REF!</v>
      </c>
      <c r="R231" t="e">
        <f>Arkusz1!#REF!</f>
        <v>#REF!</v>
      </c>
      <c r="S231" t="e">
        <f>Arkusz1!#REF!</f>
        <v>#REF!</v>
      </c>
      <c r="T231" t="e">
        <f>Arkusz1!#REF!</f>
        <v>#REF!</v>
      </c>
      <c r="U231" t="e">
        <f>Arkusz1!#REF!</f>
        <v>#REF!</v>
      </c>
      <c r="V231" t="e">
        <f>Arkusz1!#REF!</f>
        <v>#REF!</v>
      </c>
      <c r="Z231" t="e">
        <f t="shared" si="76"/>
        <v>#REF!</v>
      </c>
      <c r="AA231" t="e">
        <f t="shared" si="68"/>
        <v>#REF!</v>
      </c>
      <c r="AB231" t="e">
        <f t="shared" si="69"/>
        <v>#REF!</v>
      </c>
      <c r="AC231" t="e">
        <f t="shared" si="70"/>
        <v>#REF!</v>
      </c>
      <c r="AD231" t="e">
        <f t="shared" si="71"/>
        <v>#REF!</v>
      </c>
      <c r="AE231" t="e">
        <f t="shared" si="72"/>
        <v>#REF!</v>
      </c>
      <c r="AF231" t="e">
        <f t="shared" si="73"/>
        <v>#REF!</v>
      </c>
      <c r="AG231" t="e">
        <f t="shared" si="74"/>
        <v>#REF!</v>
      </c>
      <c r="AH231" t="e">
        <f t="shared" si="75"/>
        <v>#REF!</v>
      </c>
      <c r="AI231" t="e">
        <f t="shared" si="77"/>
        <v>#REF!</v>
      </c>
    </row>
    <row r="232" spans="11:35">
      <c r="Y232" s="9"/>
      <c r="Z232" s="9" t="e">
        <f>AVERAGE(Z234:Z297)</f>
        <v>#REF!</v>
      </c>
      <c r="AA232" s="9" t="e">
        <f t="shared" ref="AA232:AI232" si="78">AVERAGE(AA234:AA297)</f>
        <v>#REF!</v>
      </c>
      <c r="AB232" s="9" t="e">
        <f t="shared" si="78"/>
        <v>#REF!</v>
      </c>
      <c r="AC232" s="9" t="e">
        <f t="shared" si="78"/>
        <v>#REF!</v>
      </c>
      <c r="AD232" s="9" t="e">
        <f t="shared" si="78"/>
        <v>#REF!</v>
      </c>
      <c r="AE232" s="9" t="e">
        <f t="shared" si="78"/>
        <v>#REF!</v>
      </c>
      <c r="AF232" s="9" t="e">
        <f t="shared" si="78"/>
        <v>#REF!</v>
      </c>
      <c r="AG232" s="9" t="e">
        <f t="shared" si="78"/>
        <v>#REF!</v>
      </c>
      <c r="AH232" s="9" t="e">
        <f t="shared" si="78"/>
        <v>#REF!</v>
      </c>
      <c r="AI232" s="9" t="e">
        <f t="shared" si="78"/>
        <v>#REF!</v>
      </c>
    </row>
    <row r="233" spans="11:35">
      <c r="K233" t="e">
        <f>Arkusz1!#REF!</f>
        <v>#REF!</v>
      </c>
      <c r="M233" t="e">
        <f>Arkusz1!#REF!</f>
        <v>#REF!</v>
      </c>
      <c r="N233" t="e">
        <f>Arkusz1!#REF!</f>
        <v>#REF!</v>
      </c>
      <c r="O233" t="e">
        <f>Arkusz1!#REF!</f>
        <v>#REF!</v>
      </c>
      <c r="P233" t="e">
        <f>Arkusz1!#REF!</f>
        <v>#REF!</v>
      </c>
      <c r="Q233" t="e">
        <f>Arkusz1!#REF!</f>
        <v>#REF!</v>
      </c>
      <c r="R233" t="e">
        <f>Arkusz1!#REF!</f>
        <v>#REF!</v>
      </c>
      <c r="S233" t="e">
        <f>Arkusz1!#REF!</f>
        <v>#REF!</v>
      </c>
      <c r="T233" t="e">
        <f>Arkusz1!#REF!</f>
        <v>#REF!</v>
      </c>
      <c r="U233" t="e">
        <f>Arkusz1!#REF!</f>
        <v>#REF!</v>
      </c>
      <c r="V233" t="e">
        <f>Arkusz1!#REF!</f>
        <v>#REF!</v>
      </c>
    </row>
    <row r="234" spans="11:35">
      <c r="K234" t="str">
        <f>Arkusz1!A184</f>
        <v>Georgia</v>
      </c>
      <c r="M234">
        <f>Arkusz1!S184</f>
        <v>3.3022549999999998E-2</v>
      </c>
      <c r="N234">
        <f>Arkusz1!T184</f>
        <v>4.4770490000000003E-2</v>
      </c>
      <c r="O234">
        <f>Arkusz1!U184</f>
        <v>5.5609550000000001E-2</v>
      </c>
      <c r="P234">
        <f>Arkusz1!V184</f>
        <v>6.6285730000000001E-2</v>
      </c>
      <c r="Q234">
        <f>Arkusz1!W184</f>
        <v>7.7434820000000001E-2</v>
      </c>
      <c r="R234">
        <f>Arkusz1!X184</f>
        <v>8.9817289999999994E-2</v>
      </c>
      <c r="S234">
        <f>Arkusz1!Y184</f>
        <v>0.10463979</v>
      </c>
      <c r="T234">
        <f>Arkusz1!Z184</f>
        <v>0.12437699000000001</v>
      </c>
      <c r="U234">
        <f>Arkusz1!AA184</f>
        <v>0.15608943</v>
      </c>
      <c r="V234">
        <f>Arkusz1!AB184</f>
        <v>0.24795333999999999</v>
      </c>
      <c r="Z234" t="e">
        <f>M234-M233</f>
        <v>#REF!</v>
      </c>
      <c r="AA234" t="e">
        <f t="shared" ref="AA234:AA264" si="79">N234-N233</f>
        <v>#REF!</v>
      </c>
      <c r="AB234" t="e">
        <f t="shared" ref="AB234:AB264" si="80">O234-O233</f>
        <v>#REF!</v>
      </c>
      <c r="AC234" t="e">
        <f t="shared" ref="AC234:AC264" si="81">P234-P233</f>
        <v>#REF!</v>
      </c>
      <c r="AD234" t="e">
        <f t="shared" ref="AD234:AD264" si="82">Q234-Q233</f>
        <v>#REF!</v>
      </c>
      <c r="AE234" t="e">
        <f t="shared" ref="AE234:AE264" si="83">R234-R233</f>
        <v>#REF!</v>
      </c>
      <c r="AF234" t="e">
        <f t="shared" ref="AF234:AF264" si="84">S234-S233</f>
        <v>#REF!</v>
      </c>
      <c r="AG234" t="e">
        <f t="shared" ref="AG234:AG264" si="85">T234-T233</f>
        <v>#REF!</v>
      </c>
      <c r="AH234" t="e">
        <f t="shared" ref="AH234:AH264" si="86">U234-U233</f>
        <v>#REF!</v>
      </c>
      <c r="AI234" t="e">
        <f>V234-V233</f>
        <v>#REF!</v>
      </c>
    </row>
    <row r="235" spans="11:35">
      <c r="K235" t="str">
        <f>Arkusz1!A185</f>
        <v>Georgia</v>
      </c>
      <c r="M235">
        <f>Arkusz1!S185</f>
        <v>2.978898E-2</v>
      </c>
      <c r="N235">
        <f>Arkusz1!T185</f>
        <v>4.065477E-2</v>
      </c>
      <c r="O235">
        <f>Arkusz1!U185</f>
        <v>5.1209619999999997E-2</v>
      </c>
      <c r="P235">
        <f>Arkusz1!V185</f>
        <v>6.1963209999999998E-2</v>
      </c>
      <c r="Q235">
        <f>Arkusz1!W185</f>
        <v>7.3476159999999999E-2</v>
      </c>
      <c r="R235">
        <f>Arkusz1!X185</f>
        <v>8.6525759999999993E-2</v>
      </c>
      <c r="S235">
        <f>Arkusz1!Y185</f>
        <v>0.10244233</v>
      </c>
      <c r="T235">
        <f>Arkusz1!Z185</f>
        <v>0.12406747</v>
      </c>
      <c r="U235">
        <f>Arkusz1!AA185</f>
        <v>0.15977839999999999</v>
      </c>
      <c r="V235">
        <f>Arkusz1!AB185</f>
        <v>0.27009327999999999</v>
      </c>
      <c r="Z235">
        <f t="shared" ref="Y235:Z264" si="87">M235-M234</f>
        <v>-3.2335699999999981E-3</v>
      </c>
      <c r="AA235">
        <f t="shared" si="79"/>
        <v>-4.1157200000000033E-3</v>
      </c>
      <c r="AB235">
        <f t="shared" si="80"/>
        <v>-4.3999300000000033E-3</v>
      </c>
      <c r="AC235">
        <f t="shared" si="81"/>
        <v>-4.3225200000000033E-3</v>
      </c>
      <c r="AD235">
        <f t="shared" si="82"/>
        <v>-3.9586600000000027E-3</v>
      </c>
      <c r="AE235">
        <f t="shared" si="83"/>
        <v>-3.2915300000000008E-3</v>
      </c>
      <c r="AF235">
        <f t="shared" si="84"/>
        <v>-2.1974599999999983E-3</v>
      </c>
      <c r="AG235">
        <f t="shared" si="85"/>
        <v>-3.0952000000000757E-4</v>
      </c>
      <c r="AH235">
        <f t="shared" si="86"/>
        <v>3.6889699999999859E-3</v>
      </c>
      <c r="AI235">
        <f t="shared" ref="AI235:AI264" si="88">V235-V234</f>
        <v>2.2139939999999997E-2</v>
      </c>
    </row>
    <row r="236" spans="11:35">
      <c r="K236" t="str">
        <f>Arkusz1!A186</f>
        <v>Georgia</v>
      </c>
      <c r="M236">
        <f>Arkusz1!S186</f>
        <v>2.6326559999999999E-2</v>
      </c>
      <c r="N236">
        <f>Arkusz1!T186</f>
        <v>3.7932170000000001E-2</v>
      </c>
      <c r="O236">
        <f>Arkusz1!U186</f>
        <v>4.8607270000000001E-2</v>
      </c>
      <c r="P236">
        <f>Arkusz1!V186</f>
        <v>5.9065689999999997E-2</v>
      </c>
      <c r="Q236">
        <f>Arkusz1!W186</f>
        <v>6.9949720000000007E-2</v>
      </c>
      <c r="R236">
        <f>Arkusz1!X186</f>
        <v>8.2045670000000001E-2</v>
      </c>
      <c r="S236">
        <f>Arkusz1!Y186</f>
        <v>9.6632480000000007E-2</v>
      </c>
      <c r="T236">
        <f>Arkusz1!Z186</f>
        <v>0.11644471000000001</v>
      </c>
      <c r="U236">
        <f>Arkusz1!AA186</f>
        <v>0.14995890000000001</v>
      </c>
      <c r="V236">
        <f>Arkusz1!AB186</f>
        <v>0.31303682999999999</v>
      </c>
      <c r="Z236">
        <f t="shared" si="87"/>
        <v>-3.4624200000000008E-3</v>
      </c>
      <c r="AA236">
        <f t="shared" si="79"/>
        <v>-2.7225999999999986E-3</v>
      </c>
      <c r="AB236">
        <f t="shared" si="80"/>
        <v>-2.6023499999999963E-3</v>
      </c>
      <c r="AC236">
        <f t="shared" si="81"/>
        <v>-2.8975200000000007E-3</v>
      </c>
      <c r="AD236">
        <f t="shared" si="82"/>
        <v>-3.5264399999999918E-3</v>
      </c>
      <c r="AE236">
        <f t="shared" si="83"/>
        <v>-4.4800899999999921E-3</v>
      </c>
      <c r="AF236">
        <f t="shared" si="84"/>
        <v>-5.8098499999999914E-3</v>
      </c>
      <c r="AG236">
        <f t="shared" si="85"/>
        <v>-7.6227599999999923E-3</v>
      </c>
      <c r="AH236">
        <f t="shared" si="86"/>
        <v>-9.819499999999981E-3</v>
      </c>
      <c r="AI236">
        <f t="shared" si="88"/>
        <v>4.2943549999999997E-2</v>
      </c>
    </row>
    <row r="237" spans="11:35">
      <c r="K237" t="str">
        <f>Arkusz1!A187</f>
        <v>Georgia</v>
      </c>
      <c r="M237">
        <f>Arkusz1!S187</f>
        <v>2.3777380000000001E-2</v>
      </c>
      <c r="N237">
        <f>Arkusz1!T187</f>
        <v>3.8968309999999999E-2</v>
      </c>
      <c r="O237">
        <f>Arkusz1!U187</f>
        <v>5.1541370000000003E-2</v>
      </c>
      <c r="P237">
        <f>Arkusz1!V187</f>
        <v>6.3076549999999995E-2</v>
      </c>
      <c r="Q237">
        <f>Arkusz1!W187</f>
        <v>7.4551010000000001E-2</v>
      </c>
      <c r="R237">
        <f>Arkusz1!X187</f>
        <v>8.6884340000000004E-2</v>
      </c>
      <c r="S237">
        <f>Arkusz1!Y187</f>
        <v>0.10137111</v>
      </c>
      <c r="T237">
        <f>Arkusz1!Z187</f>
        <v>0.12061014</v>
      </c>
      <c r="U237">
        <f>Arkusz1!AA187</f>
        <v>0.15241852</v>
      </c>
      <c r="V237">
        <f>Arkusz1!AB187</f>
        <v>0.28680127</v>
      </c>
      <c r="Z237">
        <f t="shared" si="87"/>
        <v>-2.5491799999999981E-3</v>
      </c>
      <c r="AA237">
        <f t="shared" si="79"/>
        <v>1.0361399999999979E-3</v>
      </c>
      <c r="AB237">
        <f t="shared" si="80"/>
        <v>2.934100000000002E-3</v>
      </c>
      <c r="AC237">
        <f t="shared" si="81"/>
        <v>4.010859999999998E-3</v>
      </c>
      <c r="AD237">
        <f t="shared" si="82"/>
        <v>4.601289999999994E-3</v>
      </c>
      <c r="AE237">
        <f t="shared" si="83"/>
        <v>4.8386700000000032E-3</v>
      </c>
      <c r="AF237">
        <f t="shared" si="84"/>
        <v>4.7386299999999937E-3</v>
      </c>
      <c r="AG237">
        <f t="shared" si="85"/>
        <v>4.1654299999999977E-3</v>
      </c>
      <c r="AH237">
        <f t="shared" si="86"/>
        <v>2.4596199999999957E-3</v>
      </c>
      <c r="AI237">
        <f t="shared" si="88"/>
        <v>-2.6235559999999991E-2</v>
      </c>
    </row>
    <row r="238" spans="11:35">
      <c r="K238" t="str">
        <f>Arkusz1!A188</f>
        <v>Georgia</v>
      </c>
      <c r="M238">
        <f>Arkusz1!S188</f>
        <v>2.1667639999999998E-2</v>
      </c>
      <c r="N238">
        <f>Arkusz1!T188</f>
        <v>3.9825840000000001E-2</v>
      </c>
      <c r="O238">
        <f>Arkusz1!U188</f>
        <v>5.3969679999999999E-2</v>
      </c>
      <c r="P238">
        <f>Arkusz1!V188</f>
        <v>6.6395999999999997E-2</v>
      </c>
      <c r="Q238">
        <f>Arkusz1!W188</f>
        <v>7.8359120000000004E-2</v>
      </c>
      <c r="R238">
        <f>Arkusz1!X188</f>
        <v>9.0888899999999995E-2</v>
      </c>
      <c r="S238">
        <f>Arkusz1!Y188</f>
        <v>0.10529288000000001</v>
      </c>
      <c r="T238">
        <f>Arkusz1!Z188</f>
        <v>0.12405752</v>
      </c>
      <c r="U238">
        <f>Arkusz1!AA188</f>
        <v>0.15445413999999999</v>
      </c>
      <c r="V238">
        <f>Arkusz1!AB188</f>
        <v>0.26508829</v>
      </c>
      <c r="Z238">
        <f t="shared" si="87"/>
        <v>-2.1097400000000023E-3</v>
      </c>
      <c r="AA238">
        <f t="shared" si="79"/>
        <v>8.5753000000000218E-4</v>
      </c>
      <c r="AB238">
        <f t="shared" si="80"/>
        <v>2.428309999999996E-3</v>
      </c>
      <c r="AC238">
        <f t="shared" si="81"/>
        <v>3.3194500000000016E-3</v>
      </c>
      <c r="AD238">
        <f t="shared" si="82"/>
        <v>3.8081100000000034E-3</v>
      </c>
      <c r="AE238">
        <f t="shared" si="83"/>
        <v>4.0045599999999903E-3</v>
      </c>
      <c r="AF238">
        <f t="shared" si="84"/>
        <v>3.921770000000005E-3</v>
      </c>
      <c r="AG238">
        <f t="shared" si="85"/>
        <v>3.4473799999999999E-3</v>
      </c>
      <c r="AH238">
        <f t="shared" si="86"/>
        <v>2.035619999999988E-3</v>
      </c>
      <c r="AI238">
        <f t="shared" si="88"/>
        <v>-2.1712979999999993E-2</v>
      </c>
    </row>
    <row r="239" spans="11:35">
      <c r="K239" t="str">
        <f>Arkusz1!A189</f>
        <v>Georgia</v>
      </c>
      <c r="M239">
        <f>Arkusz1!S189</f>
        <v>2.079116E-2</v>
      </c>
      <c r="N239">
        <f>Arkusz1!T189</f>
        <v>3.652246E-2</v>
      </c>
      <c r="O239">
        <f>Arkusz1!U189</f>
        <v>4.9408889999999997E-2</v>
      </c>
      <c r="P239">
        <f>Arkusz1!V189</f>
        <v>6.1228820000000003E-2</v>
      </c>
      <c r="Q239">
        <f>Arkusz1!W189</f>
        <v>7.3038640000000002E-2</v>
      </c>
      <c r="R239">
        <f>Arkusz1!X189</f>
        <v>8.5815249999999996E-2</v>
      </c>
      <c r="S239">
        <f>Arkusz1!Y189</f>
        <v>0.10093222</v>
      </c>
      <c r="T239">
        <f>Arkusz1!Z189</f>
        <v>0.1211546</v>
      </c>
      <c r="U239">
        <f>Arkusz1!AA189</f>
        <v>0.15480595</v>
      </c>
      <c r="V239">
        <f>Arkusz1!AB189</f>
        <v>0.29630202999999999</v>
      </c>
      <c r="Z239">
        <f t="shared" si="87"/>
        <v>-8.7647999999999893E-4</v>
      </c>
      <c r="AA239">
        <f t="shared" si="79"/>
        <v>-3.3033800000000016E-3</v>
      </c>
      <c r="AB239">
        <f t="shared" si="80"/>
        <v>-4.5607900000000021E-3</v>
      </c>
      <c r="AC239">
        <f t="shared" si="81"/>
        <v>-5.1671799999999934E-3</v>
      </c>
      <c r="AD239">
        <f t="shared" si="82"/>
        <v>-5.3204800000000024E-3</v>
      </c>
      <c r="AE239">
        <f t="shared" si="83"/>
        <v>-5.073649999999999E-3</v>
      </c>
      <c r="AF239">
        <f t="shared" si="84"/>
        <v>-4.3606600000000023E-3</v>
      </c>
      <c r="AG239">
        <f t="shared" si="85"/>
        <v>-2.9029200000000033E-3</v>
      </c>
      <c r="AH239">
        <f t="shared" si="86"/>
        <v>3.5181000000000795E-4</v>
      </c>
      <c r="AI239">
        <f t="shared" si="88"/>
        <v>3.121373999999999E-2</v>
      </c>
    </row>
    <row r="240" spans="11:35">
      <c r="K240" t="str">
        <f>Arkusz1!A190</f>
        <v>Georgia</v>
      </c>
      <c r="M240">
        <f>Arkusz1!S190</f>
        <v>1.9730749999999998E-2</v>
      </c>
      <c r="N240">
        <f>Arkusz1!T190</f>
        <v>3.252588E-2</v>
      </c>
      <c r="O240">
        <f>Arkusz1!U190</f>
        <v>4.3891039999999999E-2</v>
      </c>
      <c r="P240">
        <f>Arkusz1!V190</f>
        <v>5.4977329999999998E-2</v>
      </c>
      <c r="Q240">
        <f>Arkusz1!W190</f>
        <v>6.6601679999999996E-2</v>
      </c>
      <c r="R240">
        <f>Arkusz1!X190</f>
        <v>7.9676910000000004E-2</v>
      </c>
      <c r="S240">
        <f>Arkusz1!Y190</f>
        <v>9.5656489999999997E-2</v>
      </c>
      <c r="T240">
        <f>Arkusz1!Z190</f>
        <v>0.11764252</v>
      </c>
      <c r="U240">
        <f>Arkusz1!AA190</f>
        <v>0.15523158000000001</v>
      </c>
      <c r="V240">
        <f>Arkusz1!AB190</f>
        <v>0.33406583000000001</v>
      </c>
      <c r="Z240">
        <f t="shared" si="87"/>
        <v>-1.0604100000000012E-3</v>
      </c>
      <c r="AA240">
        <f t="shared" si="79"/>
        <v>-3.9965799999999996E-3</v>
      </c>
      <c r="AB240">
        <f t="shared" si="80"/>
        <v>-5.5178499999999978E-3</v>
      </c>
      <c r="AC240">
        <f t="shared" si="81"/>
        <v>-6.2514900000000054E-3</v>
      </c>
      <c r="AD240">
        <f t="shared" si="82"/>
        <v>-6.4369600000000055E-3</v>
      </c>
      <c r="AE240">
        <f t="shared" si="83"/>
        <v>-6.1383399999999921E-3</v>
      </c>
      <c r="AF240">
        <f t="shared" si="84"/>
        <v>-5.2757300000000062E-3</v>
      </c>
      <c r="AG240">
        <f t="shared" si="85"/>
        <v>-3.5120800000000008E-3</v>
      </c>
      <c r="AH240">
        <f t="shared" si="86"/>
        <v>4.2563000000001017E-4</v>
      </c>
      <c r="AI240">
        <f t="shared" si="88"/>
        <v>3.7763800000000014E-2</v>
      </c>
    </row>
    <row r="241" spans="11:35">
      <c r="K241" t="str">
        <f>Arkusz1!A191</f>
        <v>Georgia</v>
      </c>
      <c r="M241">
        <f>Arkusz1!S191</f>
        <v>1.8421739999999999E-2</v>
      </c>
      <c r="N241">
        <f>Arkusz1!T191</f>
        <v>2.759232E-2</v>
      </c>
      <c r="O241">
        <f>Arkusz1!U191</f>
        <v>3.7079569999999999E-2</v>
      </c>
      <c r="P241">
        <f>Arkusz1!V191</f>
        <v>4.7260219999999999E-2</v>
      </c>
      <c r="Q241">
        <f>Arkusz1!W191</f>
        <v>5.8655609999999997E-2</v>
      </c>
      <c r="R241">
        <f>Arkusz1!X191</f>
        <v>7.2099479999999994E-2</v>
      </c>
      <c r="S241">
        <f>Arkusz1!Y191</f>
        <v>8.9143899999999998E-2</v>
      </c>
      <c r="T241">
        <f>Arkusz1!Z191</f>
        <v>0.11330705000000001</v>
      </c>
      <c r="U241">
        <f>Arkusz1!AA191</f>
        <v>0.15575700000000001</v>
      </c>
      <c r="V241">
        <f>Arkusz1!AB191</f>
        <v>0.38068310999999999</v>
      </c>
      <c r="Z241">
        <f t="shared" si="87"/>
        <v>-1.3090099999999993E-3</v>
      </c>
      <c r="AA241">
        <f t="shared" si="79"/>
        <v>-4.93356E-3</v>
      </c>
      <c r="AB241">
        <f t="shared" si="80"/>
        <v>-6.81147E-3</v>
      </c>
      <c r="AC241">
        <f t="shared" si="81"/>
        <v>-7.7171099999999992E-3</v>
      </c>
      <c r="AD241">
        <f t="shared" si="82"/>
        <v>-7.9460699999999995E-3</v>
      </c>
      <c r="AE241">
        <f t="shared" si="83"/>
        <v>-7.57743000000001E-3</v>
      </c>
      <c r="AF241">
        <f t="shared" si="84"/>
        <v>-6.5125899999999987E-3</v>
      </c>
      <c r="AG241">
        <f t="shared" si="85"/>
        <v>-4.3354699999999941E-3</v>
      </c>
      <c r="AH241">
        <f t="shared" si="86"/>
        <v>5.2541999999999867E-4</v>
      </c>
      <c r="AI241">
        <f t="shared" si="88"/>
        <v>4.6617279999999983E-2</v>
      </c>
    </row>
    <row r="242" spans="11:35">
      <c r="K242" t="str">
        <f>Arkusz1!A192</f>
        <v>Georgia</v>
      </c>
      <c r="M242">
        <f>Arkusz1!S192</f>
        <v>2.0414270000000002E-2</v>
      </c>
      <c r="N242">
        <f>Arkusz1!T192</f>
        <v>3.2974219999999999E-2</v>
      </c>
      <c r="O242">
        <f>Arkusz1!U192</f>
        <v>4.3568059999999999E-2</v>
      </c>
      <c r="P242">
        <f>Arkusz1!V192</f>
        <v>5.4182870000000001E-2</v>
      </c>
      <c r="Q242">
        <f>Arkusz1!W192</f>
        <v>6.5621260000000001E-2</v>
      </c>
      <c r="R242">
        <f>Arkusz1!X192</f>
        <v>7.8763E-2</v>
      </c>
      <c r="S242">
        <f>Arkusz1!Y192</f>
        <v>9.5047409999999999E-2</v>
      </c>
      <c r="T242">
        <f>Arkusz1!Z192</f>
        <v>0.11757183</v>
      </c>
      <c r="U242">
        <f>Arkusz1!AA192</f>
        <v>0.15583527</v>
      </c>
      <c r="V242">
        <f>Arkusz1!AB192</f>
        <v>0.33602180999999998</v>
      </c>
      <c r="Z242">
        <f t="shared" si="87"/>
        <v>1.9925300000000028E-3</v>
      </c>
      <c r="AA242">
        <f t="shared" si="79"/>
        <v>5.3818999999999985E-3</v>
      </c>
      <c r="AB242">
        <f t="shared" si="80"/>
        <v>6.4884899999999995E-3</v>
      </c>
      <c r="AC242">
        <f t="shared" si="81"/>
        <v>6.9226500000000024E-3</v>
      </c>
      <c r="AD242">
        <f t="shared" si="82"/>
        <v>6.9656500000000038E-3</v>
      </c>
      <c r="AE242">
        <f t="shared" si="83"/>
        <v>6.6635200000000061E-3</v>
      </c>
      <c r="AF242">
        <f t="shared" si="84"/>
        <v>5.9035100000000007E-3</v>
      </c>
      <c r="AG242">
        <f t="shared" si="85"/>
        <v>4.2647799999999958E-3</v>
      </c>
      <c r="AH242">
        <f t="shared" si="86"/>
        <v>7.8269999999991402E-5</v>
      </c>
      <c r="AI242">
        <f t="shared" si="88"/>
        <v>-4.4661300000000015E-2</v>
      </c>
    </row>
    <row r="243" spans="11:35">
      <c r="K243" t="str">
        <f>Arkusz1!A193</f>
        <v>Georgia</v>
      </c>
      <c r="M243">
        <f>Arkusz1!S193</f>
        <v>2.3059650000000001E-2</v>
      </c>
      <c r="N243">
        <f>Arkusz1!T193</f>
        <v>4.0119500000000002E-2</v>
      </c>
      <c r="O243">
        <f>Arkusz1!U193</f>
        <v>5.2182510000000001E-2</v>
      </c>
      <c r="P243">
        <f>Arkusz1!V193</f>
        <v>6.3373719999999995E-2</v>
      </c>
      <c r="Q243">
        <f>Arkusz1!W193</f>
        <v>7.4869199999999997E-2</v>
      </c>
      <c r="R243">
        <f>Arkusz1!X193</f>
        <v>8.7609820000000005E-2</v>
      </c>
      <c r="S243">
        <f>Arkusz1!Y193</f>
        <v>0.1028852</v>
      </c>
      <c r="T243">
        <f>Arkusz1!Z193</f>
        <v>0.12323397</v>
      </c>
      <c r="U243">
        <f>Arkusz1!AA193</f>
        <v>0.15593919000000001</v>
      </c>
      <c r="V243">
        <f>Arkusz1!AB193</f>
        <v>0.27672723999999999</v>
      </c>
      <c r="Z243">
        <f t="shared" si="87"/>
        <v>2.6453799999999993E-3</v>
      </c>
      <c r="AA243">
        <f t="shared" si="79"/>
        <v>7.1452800000000039E-3</v>
      </c>
      <c r="AB243">
        <f t="shared" si="80"/>
        <v>8.6144500000000027E-3</v>
      </c>
      <c r="AC243">
        <f t="shared" si="81"/>
        <v>9.1908499999999935E-3</v>
      </c>
      <c r="AD243">
        <f t="shared" si="82"/>
        <v>9.2479399999999962E-3</v>
      </c>
      <c r="AE243">
        <f t="shared" si="83"/>
        <v>8.8468200000000052E-3</v>
      </c>
      <c r="AF243">
        <f t="shared" si="84"/>
        <v>7.8377899999999973E-3</v>
      </c>
      <c r="AG243">
        <f t="shared" si="85"/>
        <v>5.6621399999999961E-3</v>
      </c>
      <c r="AH243">
        <f t="shared" si="86"/>
        <v>1.0392000000000734E-4</v>
      </c>
      <c r="AI243">
        <f t="shared" si="88"/>
        <v>-5.9294569999999991E-2</v>
      </c>
    </row>
    <row r="244" spans="11:35">
      <c r="K244" t="str">
        <f>Arkusz1!A194</f>
        <v>Georgia</v>
      </c>
      <c r="M244">
        <f>Arkusz1!S194</f>
        <v>2.1603250000000001E-2</v>
      </c>
      <c r="N244">
        <f>Arkusz1!T194</f>
        <v>3.8885490000000002E-2</v>
      </c>
      <c r="O244">
        <f>Arkusz1!U194</f>
        <v>5.1420670000000002E-2</v>
      </c>
      <c r="P244">
        <f>Arkusz1!V194</f>
        <v>6.3114859999999995E-2</v>
      </c>
      <c r="Q244">
        <f>Arkusz1!W194</f>
        <v>7.5118569999999996E-2</v>
      </c>
      <c r="R244">
        <f>Arkusz1!X194</f>
        <v>8.8361229999999999E-2</v>
      </c>
      <c r="S244">
        <f>Arkusz1!Y194</f>
        <v>0.10411573</v>
      </c>
      <c r="T244">
        <f>Arkusz1!Z194</f>
        <v>0.12487429</v>
      </c>
      <c r="U244">
        <f>Arkusz1!AA194</f>
        <v>0.15773303999999999</v>
      </c>
      <c r="V244">
        <f>Arkusz1!AB194</f>
        <v>0.27477287</v>
      </c>
      <c r="Z244">
        <f t="shared" si="87"/>
        <v>-1.4564000000000001E-3</v>
      </c>
      <c r="AA244">
        <f t="shared" si="79"/>
        <v>-1.2340100000000007E-3</v>
      </c>
      <c r="AB244">
        <f t="shared" si="80"/>
        <v>-7.6183999999999974E-4</v>
      </c>
      <c r="AC244">
        <f t="shared" si="81"/>
        <v>-2.5885999999999965E-4</v>
      </c>
      <c r="AD244">
        <f t="shared" si="82"/>
        <v>2.4936999999999876E-4</v>
      </c>
      <c r="AE244">
        <f t="shared" si="83"/>
        <v>7.5140999999999403E-4</v>
      </c>
      <c r="AF244">
        <f t="shared" si="84"/>
        <v>1.2305300000000075E-3</v>
      </c>
      <c r="AG244">
        <f t="shared" si="85"/>
        <v>1.6403200000000007E-3</v>
      </c>
      <c r="AH244">
        <f t="shared" si="86"/>
        <v>1.7938499999999857E-3</v>
      </c>
      <c r="AI244">
        <f t="shared" si="88"/>
        <v>-1.9543699999999831E-3</v>
      </c>
    </row>
    <row r="245" spans="11:35">
      <c r="K245" t="str">
        <f>Arkusz1!A195</f>
        <v>Georgia</v>
      </c>
      <c r="M245">
        <f>Arkusz1!S195</f>
        <v>1.9944340000000001E-2</v>
      </c>
      <c r="N245">
        <f>Arkusz1!T195</f>
        <v>3.7479890000000002E-2</v>
      </c>
      <c r="O245">
        <f>Arkusz1!U195</f>
        <v>5.0552899999999998E-2</v>
      </c>
      <c r="P245">
        <f>Arkusz1!V195</f>
        <v>6.2820000000000001E-2</v>
      </c>
      <c r="Q245">
        <f>Arkusz1!W195</f>
        <v>7.5402609999999995E-2</v>
      </c>
      <c r="R245">
        <f>Arkusz1!X195</f>
        <v>8.9217130000000006E-2</v>
      </c>
      <c r="S245">
        <f>Arkusz1!Y195</f>
        <v>0.10551737</v>
      </c>
      <c r="T245">
        <f>Arkusz1!Z195</f>
        <v>0.12674268999999999</v>
      </c>
      <c r="U245">
        <f>Arkusz1!AA195</f>
        <v>0.15977632</v>
      </c>
      <c r="V245">
        <f>Arkusz1!AB195</f>
        <v>0.27254675</v>
      </c>
      <c r="Z245">
        <f t="shared" si="87"/>
        <v>-1.6589099999999996E-3</v>
      </c>
      <c r="AA245">
        <f t="shared" si="79"/>
        <v>-1.4055999999999999E-3</v>
      </c>
      <c r="AB245">
        <f t="shared" si="80"/>
        <v>-8.6777000000000382E-4</v>
      </c>
      <c r="AC245">
        <f t="shared" si="81"/>
        <v>-2.9485999999999402E-4</v>
      </c>
      <c r="AD245">
        <f t="shared" si="82"/>
        <v>2.8403999999999929E-4</v>
      </c>
      <c r="AE245">
        <f t="shared" si="83"/>
        <v>8.5590000000000666E-4</v>
      </c>
      <c r="AF245">
        <f t="shared" si="84"/>
        <v>1.4016399999999957E-3</v>
      </c>
      <c r="AG245">
        <f t="shared" si="85"/>
        <v>1.8683999999999923E-3</v>
      </c>
      <c r="AH245">
        <f t="shared" si="86"/>
        <v>2.0432800000000084E-3</v>
      </c>
      <c r="AI245">
        <f t="shared" si="88"/>
        <v>-2.2261199999999981E-3</v>
      </c>
    </row>
    <row r="246" spans="11:35">
      <c r="K246" t="str">
        <f>Arkusz1!A196</f>
        <v>Georgia</v>
      </c>
      <c r="M246">
        <f>Arkusz1!S196</f>
        <v>1.803753E-2</v>
      </c>
      <c r="N246">
        <f>Arkusz1!T196</f>
        <v>3.586425E-2</v>
      </c>
      <c r="O246">
        <f>Arkusz1!U196</f>
        <v>4.9555450000000001E-2</v>
      </c>
      <c r="P246">
        <f>Arkusz1!V196</f>
        <v>6.2481090000000003E-2</v>
      </c>
      <c r="Q246">
        <f>Arkusz1!W196</f>
        <v>7.5729089999999999E-2</v>
      </c>
      <c r="R246">
        <f>Arkusz1!X196</f>
        <v>9.0200929999999999E-2</v>
      </c>
      <c r="S246">
        <f>Arkusz1!Y196</f>
        <v>0.10712845999999999</v>
      </c>
      <c r="T246">
        <f>Arkusz1!Z196</f>
        <v>0.12889028999999999</v>
      </c>
      <c r="U246">
        <f>Arkusz1!AA196</f>
        <v>0.16212494</v>
      </c>
      <c r="V246">
        <f>Arkusz1!AB196</f>
        <v>0.26998797000000002</v>
      </c>
      <c r="Z246">
        <f t="shared" si="87"/>
        <v>-1.9068100000000018E-3</v>
      </c>
      <c r="AA246">
        <f t="shared" si="79"/>
        <v>-1.6156400000000015E-3</v>
      </c>
      <c r="AB246">
        <f t="shared" si="80"/>
        <v>-9.9744999999999695E-4</v>
      </c>
      <c r="AC246">
        <f t="shared" si="81"/>
        <v>-3.3890999999999782E-4</v>
      </c>
      <c r="AD246">
        <f t="shared" si="82"/>
        <v>3.2648000000000399E-4</v>
      </c>
      <c r="AE246">
        <f t="shared" si="83"/>
        <v>9.8379999999999301E-4</v>
      </c>
      <c r="AF246">
        <f t="shared" si="84"/>
        <v>1.6110899999999956E-3</v>
      </c>
      <c r="AG246">
        <f t="shared" si="85"/>
        <v>2.1475999999999995E-3</v>
      </c>
      <c r="AH246">
        <f t="shared" si="86"/>
        <v>2.3486199999999957E-3</v>
      </c>
      <c r="AI246">
        <f t="shared" si="88"/>
        <v>-2.5587799999999827E-3</v>
      </c>
    </row>
    <row r="247" spans="11:35">
      <c r="K247" t="str">
        <f>Arkusz1!A197</f>
        <v>Georgia</v>
      </c>
      <c r="M247">
        <f>Arkusz1!S197</f>
        <v>2.3894160000000001E-2</v>
      </c>
      <c r="N247">
        <f>Arkusz1!T197</f>
        <v>4.2673259999999998E-2</v>
      </c>
      <c r="O247">
        <f>Arkusz1!U197</f>
        <v>5.6365730000000003E-2</v>
      </c>
      <c r="P247">
        <f>Arkusz1!V197</f>
        <v>6.796336E-2</v>
      </c>
      <c r="Q247">
        <f>Arkusz1!W197</f>
        <v>7.887624E-2</v>
      </c>
      <c r="R247">
        <f>Arkusz1!X197</f>
        <v>9.0136170000000002E-2</v>
      </c>
      <c r="S247">
        <f>Arkusz1!Y197</f>
        <v>0.10295907</v>
      </c>
      <c r="T247">
        <f>Arkusz1!Z197</f>
        <v>0.11959562999999999</v>
      </c>
      <c r="U247">
        <f>Arkusz1!AA197</f>
        <v>0.14668218999999999</v>
      </c>
      <c r="V247">
        <f>Arkusz1!AB197</f>
        <v>0.27085420999999998</v>
      </c>
      <c r="Z247">
        <f t="shared" si="87"/>
        <v>5.8566300000000016E-3</v>
      </c>
      <c r="AA247">
        <f t="shared" si="79"/>
        <v>6.8090099999999973E-3</v>
      </c>
      <c r="AB247">
        <f t="shared" si="80"/>
        <v>6.8102800000000019E-3</v>
      </c>
      <c r="AC247">
        <f t="shared" si="81"/>
        <v>5.4822699999999974E-3</v>
      </c>
      <c r="AD247">
        <f t="shared" si="82"/>
        <v>3.1471500000000013E-3</v>
      </c>
      <c r="AE247">
        <f t="shared" si="83"/>
        <v>-6.4759999999997042E-5</v>
      </c>
      <c r="AF247">
        <f t="shared" si="84"/>
        <v>-4.169389999999995E-3</v>
      </c>
      <c r="AG247">
        <f t="shared" si="85"/>
        <v>-9.2946599999999963E-3</v>
      </c>
      <c r="AH247">
        <f t="shared" si="86"/>
        <v>-1.5442750000000005E-2</v>
      </c>
      <c r="AI247">
        <f t="shared" si="88"/>
        <v>8.662399999999626E-4</v>
      </c>
    </row>
    <row r="248" spans="11:35">
      <c r="K248" t="str">
        <f>Arkusz1!A198</f>
        <v>Georgia</v>
      </c>
      <c r="M248">
        <f>Arkusz1!S198</f>
        <v>2.7238970000000001E-2</v>
      </c>
      <c r="N248">
        <f>Arkusz1!T198</f>
        <v>4.3968760000000003E-2</v>
      </c>
      <c r="O248">
        <f>Arkusz1!U198</f>
        <v>5.668575E-2</v>
      </c>
      <c r="P248">
        <f>Arkusz1!V198</f>
        <v>6.7709069999999996E-2</v>
      </c>
      <c r="Q248">
        <f>Arkusz1!W198</f>
        <v>7.8236710000000001E-2</v>
      </c>
      <c r="R248">
        <f>Arkusz1!X198</f>
        <v>8.9212799999999995E-2</v>
      </c>
      <c r="S248">
        <f>Arkusz1!Y198</f>
        <v>0.10180976</v>
      </c>
      <c r="T248">
        <f>Arkusz1!Z198</f>
        <v>0.11825312</v>
      </c>
      <c r="U248">
        <f>Arkusz1!AA198</f>
        <v>0.14516409999999999</v>
      </c>
      <c r="V248">
        <f>Arkusz1!AB198</f>
        <v>0.27172095000000002</v>
      </c>
      <c r="Z248">
        <f t="shared" si="87"/>
        <v>3.3448100000000001E-3</v>
      </c>
      <c r="AA248">
        <f t="shared" si="79"/>
        <v>1.295500000000005E-3</v>
      </c>
      <c r="AB248">
        <f t="shared" si="80"/>
        <v>3.2001999999999725E-4</v>
      </c>
      <c r="AC248">
        <f t="shared" si="81"/>
        <v>-2.5429000000000423E-4</v>
      </c>
      <c r="AD248">
        <f t="shared" si="82"/>
        <v>-6.3952999999999927E-4</v>
      </c>
      <c r="AE248">
        <f t="shared" si="83"/>
        <v>-9.2337000000000669E-4</v>
      </c>
      <c r="AF248">
        <f t="shared" si="84"/>
        <v>-1.1493100000000006E-3</v>
      </c>
      <c r="AG248">
        <f t="shared" si="85"/>
        <v>-1.3425099999999912E-3</v>
      </c>
      <c r="AH248">
        <f t="shared" si="86"/>
        <v>-1.5180899999999997E-3</v>
      </c>
      <c r="AI248">
        <f t="shared" si="88"/>
        <v>8.6674000000003248E-4</v>
      </c>
    </row>
    <row r="249" spans="11:35">
      <c r="K249" t="str">
        <f>Arkusz1!A199</f>
        <v>Georgia</v>
      </c>
      <c r="M249">
        <f>Arkusz1!S199</f>
        <v>3.0560529999999999E-2</v>
      </c>
      <c r="N249">
        <f>Arkusz1!T199</f>
        <v>4.515566E-2</v>
      </c>
      <c r="O249">
        <f>Arkusz1!U199</f>
        <v>5.6814080000000003E-2</v>
      </c>
      <c r="P249">
        <f>Arkusz1!V199</f>
        <v>6.7218630000000001E-2</v>
      </c>
      <c r="Q249">
        <f>Arkusz1!W199</f>
        <v>7.7349039999999994E-2</v>
      </c>
      <c r="R249">
        <f>Arkusz1!X199</f>
        <v>8.8057700000000003E-2</v>
      </c>
      <c r="S249">
        <f>Arkusz1!Y199</f>
        <v>0.10047623</v>
      </c>
      <c r="T249">
        <f>Arkusz1!Z199</f>
        <v>0.11682024000000001</v>
      </c>
      <c r="U249">
        <f>Arkusz1!AA199</f>
        <v>0.14375273</v>
      </c>
      <c r="V249">
        <f>Arkusz1!AB199</f>
        <v>0.27379515999999998</v>
      </c>
      <c r="Z249">
        <f t="shared" si="87"/>
        <v>3.3215599999999977E-3</v>
      </c>
      <c r="AA249">
        <f t="shared" si="79"/>
        <v>1.1868999999999977E-3</v>
      </c>
      <c r="AB249">
        <f t="shared" si="80"/>
        <v>1.2833000000000289E-4</v>
      </c>
      <c r="AC249">
        <f t="shared" si="81"/>
        <v>-4.9043999999999477E-4</v>
      </c>
      <c r="AD249">
        <f t="shared" si="82"/>
        <v>-8.8767000000000706E-4</v>
      </c>
      <c r="AE249">
        <f t="shared" si="83"/>
        <v>-1.1550999999999922E-3</v>
      </c>
      <c r="AF249">
        <f t="shared" si="84"/>
        <v>-1.3335299999999994E-3</v>
      </c>
      <c r="AG249">
        <f t="shared" si="85"/>
        <v>-1.4328799999999975E-3</v>
      </c>
      <c r="AH249">
        <f t="shared" si="86"/>
        <v>-1.4113699999999951E-3</v>
      </c>
      <c r="AI249">
        <f t="shared" si="88"/>
        <v>2.0742099999999652E-3</v>
      </c>
    </row>
    <row r="250" spans="11:35">
      <c r="K250" t="str">
        <f>Arkusz1!A200</f>
        <v>Georgia</v>
      </c>
      <c r="M250">
        <f>Arkusz1!S200</f>
        <v>3.3060569999999997E-2</v>
      </c>
      <c r="N250">
        <f>Arkusz1!T200</f>
        <v>4.684961E-2</v>
      </c>
      <c r="O250">
        <f>Arkusz1!U200</f>
        <v>5.848039E-2</v>
      </c>
      <c r="P250">
        <f>Arkusz1!V200</f>
        <v>6.9207649999999996E-2</v>
      </c>
      <c r="Q250">
        <f>Arkusz1!W200</f>
        <v>7.9875310000000005E-2</v>
      </c>
      <c r="R250">
        <f>Arkusz1!X200</f>
        <v>9.1303120000000001E-2</v>
      </c>
      <c r="S250">
        <f>Arkusz1!Y200</f>
        <v>0.10464613</v>
      </c>
      <c r="T250">
        <f>Arkusz1!Z200</f>
        <v>0.12218936</v>
      </c>
      <c r="U250">
        <f>Arkusz1!AA200</f>
        <v>0.15059489000000001</v>
      </c>
      <c r="V250">
        <f>Arkusz1!AB200</f>
        <v>0.24379297</v>
      </c>
      <c r="Z250">
        <f t="shared" si="87"/>
        <v>2.5000399999999985E-3</v>
      </c>
      <c r="AA250">
        <f t="shared" si="79"/>
        <v>1.6939499999999996E-3</v>
      </c>
      <c r="AB250">
        <f t="shared" si="80"/>
        <v>1.6663099999999972E-3</v>
      </c>
      <c r="AC250">
        <f t="shared" si="81"/>
        <v>1.9890199999999941E-3</v>
      </c>
      <c r="AD250">
        <f t="shared" si="82"/>
        <v>2.526270000000011E-3</v>
      </c>
      <c r="AE250">
        <f t="shared" si="83"/>
        <v>3.2454199999999989E-3</v>
      </c>
      <c r="AF250">
        <f t="shared" si="84"/>
        <v>4.1699000000000042E-3</v>
      </c>
      <c r="AG250">
        <f t="shared" si="85"/>
        <v>5.3691199999999911E-3</v>
      </c>
      <c r="AH250">
        <f t="shared" si="86"/>
        <v>6.8421600000000138E-3</v>
      </c>
      <c r="AI250">
        <f t="shared" si="88"/>
        <v>-3.0002189999999984E-2</v>
      </c>
    </row>
    <row r="251" spans="11:35">
      <c r="K251" t="str">
        <f>Arkusz1!A201</f>
        <v>Georgia</v>
      </c>
      <c r="M251">
        <f>Arkusz1!S201</f>
        <v>3.1696799999999997E-2</v>
      </c>
      <c r="N251">
        <f>Arkusz1!T201</f>
        <v>4.6382630000000001E-2</v>
      </c>
      <c r="O251">
        <f>Arkusz1!U201</f>
        <v>5.8250629999999998E-2</v>
      </c>
      <c r="P251">
        <f>Arkusz1!V201</f>
        <v>6.8913139999999998E-2</v>
      </c>
      <c r="Q251">
        <f>Arkusz1!W201</f>
        <v>7.9336290000000004E-2</v>
      </c>
      <c r="R251">
        <f>Arkusz1!X201</f>
        <v>9.0378239999999999E-2</v>
      </c>
      <c r="S251">
        <f>Arkusz1!Y201</f>
        <v>0.10318955</v>
      </c>
      <c r="T251">
        <f>Arkusz1!Z201</f>
        <v>0.12002037</v>
      </c>
      <c r="U251">
        <f>Arkusz1!AA201</f>
        <v>0.14755562999999999</v>
      </c>
      <c r="V251">
        <f>Arkusz1!AB201</f>
        <v>0.25427669000000003</v>
      </c>
      <c r="Z251">
        <f t="shared" si="87"/>
        <v>-1.3637700000000003E-3</v>
      </c>
      <c r="AA251">
        <f t="shared" si="79"/>
        <v>-4.6697999999999878E-4</v>
      </c>
      <c r="AB251">
        <f t="shared" si="80"/>
        <v>-2.2976000000000246E-4</v>
      </c>
      <c r="AC251">
        <f t="shared" si="81"/>
        <v>-2.9450999999999783E-4</v>
      </c>
      <c r="AD251">
        <f t="shared" si="82"/>
        <v>-5.3902000000000116E-4</v>
      </c>
      <c r="AE251">
        <f t="shared" si="83"/>
        <v>-9.2488000000000292E-4</v>
      </c>
      <c r="AF251">
        <f t="shared" si="84"/>
        <v>-1.456579999999999E-3</v>
      </c>
      <c r="AG251">
        <f t="shared" si="85"/>
        <v>-2.1689899999999956E-3</v>
      </c>
      <c r="AH251">
        <f t="shared" si="86"/>
        <v>-3.0392600000000158E-3</v>
      </c>
      <c r="AI251">
        <f t="shared" si="88"/>
        <v>1.048372000000003E-2</v>
      </c>
    </row>
    <row r="252" spans="11:35">
      <c r="K252" t="str">
        <f>Arkusz1!A202</f>
        <v>Georgia</v>
      </c>
      <c r="M252">
        <f>Arkusz1!S202</f>
        <v>2.9580349999999998E-2</v>
      </c>
      <c r="N252">
        <f>Arkusz1!T202</f>
        <v>4.690093E-2</v>
      </c>
      <c r="O252">
        <f>Arkusz1!U202</f>
        <v>5.96835E-2</v>
      </c>
      <c r="P252">
        <f>Arkusz1!V202</f>
        <v>7.0580329999999997E-2</v>
      </c>
      <c r="Q252">
        <f>Arkusz1!W202</f>
        <v>8.0873890000000004E-2</v>
      </c>
      <c r="R252">
        <f>Arkusz1!X202</f>
        <v>9.1521039999999998E-2</v>
      </c>
      <c r="S252">
        <f>Arkusz1!Y202</f>
        <v>0.10366352</v>
      </c>
      <c r="T252">
        <f>Arkusz1!Z202</f>
        <v>0.11942348999999999</v>
      </c>
      <c r="U252">
        <f>Arkusz1!AA202</f>
        <v>0.14504283000000001</v>
      </c>
      <c r="V252">
        <f>Arkusz1!AB202</f>
        <v>0.25273013</v>
      </c>
      <c r="Z252">
        <f t="shared" si="87"/>
        <v>-2.1164499999999989E-3</v>
      </c>
      <c r="AA252">
        <f t="shared" si="79"/>
        <v>5.1829999999999932E-4</v>
      </c>
      <c r="AB252">
        <f t="shared" si="80"/>
        <v>1.4328700000000028E-3</v>
      </c>
      <c r="AC252">
        <f t="shared" si="81"/>
        <v>1.667189999999999E-3</v>
      </c>
      <c r="AD252">
        <f t="shared" si="82"/>
        <v>1.5376000000000001E-3</v>
      </c>
      <c r="AE252">
        <f t="shared" si="83"/>
        <v>1.1427999999999994E-3</v>
      </c>
      <c r="AF252">
        <f t="shared" si="84"/>
        <v>4.7396999999999023E-4</v>
      </c>
      <c r="AG252">
        <f t="shared" si="85"/>
        <v>-5.9688000000000796E-4</v>
      </c>
      <c r="AH252">
        <f t="shared" si="86"/>
        <v>-2.5127999999999817E-3</v>
      </c>
      <c r="AI252">
        <f t="shared" si="88"/>
        <v>-1.5465600000000301E-3</v>
      </c>
    </row>
    <row r="253" spans="11:35">
      <c r="K253" t="str">
        <f>Arkusz1!A203</f>
        <v>Georgia</v>
      </c>
      <c r="M253">
        <f>Arkusz1!S203</f>
        <v>2.6109489999999999E-2</v>
      </c>
      <c r="N253">
        <f>Arkusz1!T203</f>
        <v>4.5530170000000002E-2</v>
      </c>
      <c r="O253">
        <f>Arkusz1!U203</f>
        <v>5.9303120000000001E-2</v>
      </c>
      <c r="P253">
        <f>Arkusz1!V203</f>
        <v>7.0795650000000002E-2</v>
      </c>
      <c r="Q253">
        <f>Arkusz1!W203</f>
        <v>8.1505610000000006E-2</v>
      </c>
      <c r="R253">
        <f>Arkusz1!X203</f>
        <v>9.2478539999999998E-2</v>
      </c>
      <c r="S253">
        <f>Arkusz1!Y203</f>
        <v>0.1049026</v>
      </c>
      <c r="T253">
        <f>Arkusz1!Z203</f>
        <v>0.12093194</v>
      </c>
      <c r="U253">
        <f>Arkusz1!AA203</f>
        <v>0.14683521999999999</v>
      </c>
      <c r="V253">
        <f>Arkusz1!AB203</f>
        <v>0.25160768</v>
      </c>
      <c r="Z253">
        <f t="shared" si="87"/>
        <v>-3.4708599999999992E-3</v>
      </c>
      <c r="AA253">
        <f t="shared" si="79"/>
        <v>-1.3707599999999986E-3</v>
      </c>
      <c r="AB253">
        <f t="shared" si="80"/>
        <v>-3.8037999999999961E-4</v>
      </c>
      <c r="AC253">
        <f t="shared" si="81"/>
        <v>2.1532000000000495E-4</v>
      </c>
      <c r="AD253">
        <f t="shared" si="82"/>
        <v>6.3172000000000228E-4</v>
      </c>
      <c r="AE253">
        <f t="shared" si="83"/>
        <v>9.5750000000000002E-4</v>
      </c>
      <c r="AF253">
        <f t="shared" si="84"/>
        <v>1.2390800000000035E-3</v>
      </c>
      <c r="AG253">
        <f t="shared" si="85"/>
        <v>1.5084500000000084E-3</v>
      </c>
      <c r="AH253">
        <f t="shared" si="86"/>
        <v>1.7923899999999771E-3</v>
      </c>
      <c r="AI253">
        <f t="shared" si="88"/>
        <v>-1.1224499999999971E-3</v>
      </c>
    </row>
    <row r="254" spans="11:35">
      <c r="K254" t="str">
        <f>Arkusz1!A204</f>
        <v>Georgia</v>
      </c>
      <c r="M254">
        <f>Arkusz1!S204</f>
        <v>2.766002E-2</v>
      </c>
      <c r="N254">
        <f>Arkusz1!T204</f>
        <v>4.4975109999999999E-2</v>
      </c>
      <c r="O254">
        <f>Arkusz1!U204</f>
        <v>5.8023499999999999E-2</v>
      </c>
      <c r="P254">
        <f>Arkusz1!V204</f>
        <v>6.9276039999999997E-2</v>
      </c>
      <c r="Q254">
        <f>Arkusz1!W204</f>
        <v>7.9983589999999993E-2</v>
      </c>
      <c r="R254">
        <f>Arkusz1!X204</f>
        <v>9.1114150000000005E-2</v>
      </c>
      <c r="S254">
        <f>Arkusz1!Y204</f>
        <v>0.10385206</v>
      </c>
      <c r="T254">
        <f>Arkusz1!Z204</f>
        <v>0.12042266</v>
      </c>
      <c r="U254">
        <f>Arkusz1!AA204</f>
        <v>0.14738121000000001</v>
      </c>
      <c r="V254">
        <f>Arkusz1!AB204</f>
        <v>0.25731167999999999</v>
      </c>
      <c r="Z254">
        <f t="shared" si="87"/>
        <v>1.5505300000000014E-3</v>
      </c>
      <c r="AA254">
        <f t="shared" si="79"/>
        <v>-5.5506000000000305E-4</v>
      </c>
      <c r="AB254">
        <f t="shared" si="80"/>
        <v>-1.2796200000000021E-3</v>
      </c>
      <c r="AC254">
        <f t="shared" si="81"/>
        <v>-1.5196100000000046E-3</v>
      </c>
      <c r="AD254">
        <f t="shared" si="82"/>
        <v>-1.5220200000000128E-3</v>
      </c>
      <c r="AE254">
        <f t="shared" si="83"/>
        <v>-1.3643899999999931E-3</v>
      </c>
      <c r="AF254">
        <f t="shared" si="84"/>
        <v>-1.0505400000000026E-3</v>
      </c>
      <c r="AG254">
        <f t="shared" si="85"/>
        <v>-5.0928000000000084E-4</v>
      </c>
      <c r="AH254">
        <f t="shared" si="86"/>
        <v>5.4599000000002396E-4</v>
      </c>
      <c r="AI254">
        <f t="shared" si="88"/>
        <v>5.7039999999999869E-3</v>
      </c>
    </row>
    <row r="255" spans="11:35">
      <c r="K255" t="str">
        <f>Arkusz1!A205</f>
        <v>Georgia</v>
      </c>
      <c r="M255">
        <f>Arkusz1!S205</f>
        <v>2.811903E-2</v>
      </c>
      <c r="N255">
        <f>Arkusz1!T205</f>
        <v>4.4516229999999997E-2</v>
      </c>
      <c r="O255">
        <f>Arkusz1!U205</f>
        <v>5.7215589999999997E-2</v>
      </c>
      <c r="P255">
        <f>Arkusz1!V205</f>
        <v>6.8340650000000003E-2</v>
      </c>
      <c r="Q255">
        <f>Arkusz1!W205</f>
        <v>7.903665E-2</v>
      </c>
      <c r="R255">
        <f>Arkusz1!X205</f>
        <v>9.0237349999999994E-2</v>
      </c>
      <c r="S255">
        <f>Arkusz1!Y205</f>
        <v>0.10312755</v>
      </c>
      <c r="T255">
        <f>Arkusz1!Z205</f>
        <v>0.11997313</v>
      </c>
      <c r="U255">
        <f>Arkusz1!AA205</f>
        <v>0.14749597</v>
      </c>
      <c r="V255">
        <f>Arkusz1!AB205</f>
        <v>0.26193787000000002</v>
      </c>
      <c r="Z255">
        <f t="shared" si="87"/>
        <v>4.5900999999999928E-4</v>
      </c>
      <c r="AA255">
        <f t="shared" si="79"/>
        <v>-4.5888000000000179E-4</v>
      </c>
      <c r="AB255">
        <f t="shared" si="80"/>
        <v>-8.0791000000000196E-4</v>
      </c>
      <c r="AC255">
        <f t="shared" si="81"/>
        <v>-9.3538999999999428E-4</v>
      </c>
      <c r="AD255">
        <f t="shared" si="82"/>
        <v>-9.4693999999999334E-4</v>
      </c>
      <c r="AE255">
        <f t="shared" si="83"/>
        <v>-8.768000000000109E-4</v>
      </c>
      <c r="AF255">
        <f t="shared" si="84"/>
        <v>-7.2450999999999766E-4</v>
      </c>
      <c r="AG255">
        <f t="shared" si="85"/>
        <v>-4.4953000000000354E-4</v>
      </c>
      <c r="AH255">
        <f t="shared" si="86"/>
        <v>1.1475999999999154E-4</v>
      </c>
      <c r="AI255">
        <f t="shared" si="88"/>
        <v>4.62619000000003E-3</v>
      </c>
    </row>
    <row r="256" spans="11:35">
      <c r="K256" t="str">
        <f>Arkusz1!A206</f>
        <v>Georgia</v>
      </c>
      <c r="M256">
        <f>Arkusz1!S206</f>
        <v>2.55762E-2</v>
      </c>
      <c r="N256">
        <f>Arkusz1!T206</f>
        <v>4.121971E-2</v>
      </c>
      <c r="O256">
        <f>Arkusz1!U206</f>
        <v>5.3885460000000003E-2</v>
      </c>
      <c r="P256">
        <f>Arkusz1!V206</f>
        <v>6.5280809999999995E-2</v>
      </c>
      <c r="Q256">
        <f>Arkusz1!W206</f>
        <v>7.6434719999999998E-2</v>
      </c>
      <c r="R256">
        <f>Arkusz1!X206</f>
        <v>8.8267289999999998E-2</v>
      </c>
      <c r="S256">
        <f>Arkusz1!Y206</f>
        <v>0.10202034</v>
      </c>
      <c r="T256">
        <f>Arkusz1!Z206</f>
        <v>0.12013835</v>
      </c>
      <c r="U256">
        <f>Arkusz1!AA206</f>
        <v>0.14995321</v>
      </c>
      <c r="V256">
        <f>Arkusz1!AB206</f>
        <v>0.27722392000000001</v>
      </c>
      <c r="Z256">
        <f t="shared" si="87"/>
        <v>-2.5428299999999994E-3</v>
      </c>
      <c r="AA256">
        <f t="shared" si="79"/>
        <v>-3.2965199999999972E-3</v>
      </c>
      <c r="AB256">
        <f t="shared" si="80"/>
        <v>-3.3301299999999937E-3</v>
      </c>
      <c r="AC256">
        <f t="shared" si="81"/>
        <v>-3.0598400000000081E-3</v>
      </c>
      <c r="AD256">
        <f t="shared" si="82"/>
        <v>-2.6019300000000023E-3</v>
      </c>
      <c r="AE256">
        <f t="shared" si="83"/>
        <v>-1.9700599999999957E-3</v>
      </c>
      <c r="AF256">
        <f t="shared" si="84"/>
        <v>-1.1072099999999974E-3</v>
      </c>
      <c r="AG256">
        <f t="shared" si="85"/>
        <v>1.6522000000000758E-4</v>
      </c>
      <c r="AH256">
        <f t="shared" si="86"/>
        <v>2.4572399999999994E-3</v>
      </c>
      <c r="AI256">
        <f t="shared" si="88"/>
        <v>1.5286049999999995E-2</v>
      </c>
    </row>
    <row r="257" spans="11:35">
      <c r="K257" t="str">
        <f>Arkusz1!A207</f>
        <v>Georgia</v>
      </c>
      <c r="M257">
        <f>Arkusz1!S207</f>
        <v>2.55762E-2</v>
      </c>
      <c r="N257">
        <f>Arkusz1!T207</f>
        <v>4.121971E-2</v>
      </c>
      <c r="O257">
        <f>Arkusz1!U207</f>
        <v>5.3885460000000003E-2</v>
      </c>
      <c r="P257">
        <f>Arkusz1!V207</f>
        <v>6.5280809999999995E-2</v>
      </c>
      <c r="Q257">
        <f>Arkusz1!W207</f>
        <v>7.6434719999999998E-2</v>
      </c>
      <c r="R257">
        <f>Arkusz1!X207</f>
        <v>8.8267289999999998E-2</v>
      </c>
      <c r="S257">
        <f>Arkusz1!Y207</f>
        <v>0.10202034</v>
      </c>
      <c r="T257">
        <f>Arkusz1!Z207</f>
        <v>0.12013835</v>
      </c>
      <c r="U257">
        <f>Arkusz1!AA207</f>
        <v>0.14995321</v>
      </c>
      <c r="V257">
        <f>Arkusz1!AB207</f>
        <v>0.27722392000000001</v>
      </c>
      <c r="Z257">
        <f t="shared" si="87"/>
        <v>0</v>
      </c>
      <c r="AA257">
        <f t="shared" si="79"/>
        <v>0</v>
      </c>
      <c r="AB257">
        <f t="shared" si="80"/>
        <v>0</v>
      </c>
      <c r="AC257">
        <f t="shared" si="81"/>
        <v>0</v>
      </c>
      <c r="AD257">
        <f t="shared" si="82"/>
        <v>0</v>
      </c>
      <c r="AE257">
        <f t="shared" si="83"/>
        <v>0</v>
      </c>
      <c r="AF257">
        <f t="shared" si="84"/>
        <v>0</v>
      </c>
      <c r="AG257">
        <f t="shared" si="85"/>
        <v>0</v>
      </c>
      <c r="AH257">
        <f t="shared" si="86"/>
        <v>0</v>
      </c>
      <c r="AI257">
        <f t="shared" si="88"/>
        <v>0</v>
      </c>
    </row>
    <row r="258" spans="11:35">
      <c r="K258" t="str">
        <f>Arkusz1!A208</f>
        <v>Georgia</v>
      </c>
      <c r="M258">
        <f>Arkusz1!S208</f>
        <v>2.55762E-2</v>
      </c>
      <c r="N258">
        <f>Arkusz1!T208</f>
        <v>4.121971E-2</v>
      </c>
      <c r="O258">
        <f>Arkusz1!U208</f>
        <v>5.3885460000000003E-2</v>
      </c>
      <c r="P258">
        <f>Arkusz1!V208</f>
        <v>6.5280809999999995E-2</v>
      </c>
      <c r="Q258">
        <f>Arkusz1!W208</f>
        <v>7.6434719999999998E-2</v>
      </c>
      <c r="R258">
        <f>Arkusz1!X208</f>
        <v>8.8267289999999998E-2</v>
      </c>
      <c r="S258">
        <f>Arkusz1!Y208</f>
        <v>0.10202034</v>
      </c>
      <c r="T258">
        <f>Arkusz1!Z208</f>
        <v>0.12013835</v>
      </c>
      <c r="U258">
        <f>Arkusz1!AA208</f>
        <v>0.14995321</v>
      </c>
      <c r="V258">
        <f>Arkusz1!AB208</f>
        <v>0.27722392000000001</v>
      </c>
      <c r="Z258">
        <f t="shared" si="87"/>
        <v>0</v>
      </c>
      <c r="AA258">
        <f t="shared" si="79"/>
        <v>0</v>
      </c>
      <c r="AB258">
        <f t="shared" si="80"/>
        <v>0</v>
      </c>
      <c r="AC258">
        <f t="shared" si="81"/>
        <v>0</v>
      </c>
      <c r="AD258">
        <f t="shared" si="82"/>
        <v>0</v>
      </c>
      <c r="AE258">
        <f t="shared" si="83"/>
        <v>0</v>
      </c>
      <c r="AF258">
        <f t="shared" si="84"/>
        <v>0</v>
      </c>
      <c r="AG258">
        <f t="shared" si="85"/>
        <v>0</v>
      </c>
      <c r="AH258">
        <f t="shared" si="86"/>
        <v>0</v>
      </c>
      <c r="AI258">
        <f t="shared" si="88"/>
        <v>0</v>
      </c>
    </row>
    <row r="259" spans="11:35">
      <c r="K259" t="str">
        <f>Arkusz1!A209</f>
        <v>Georgia</v>
      </c>
      <c r="M259">
        <f>Arkusz1!S209</f>
        <v>2.55762E-2</v>
      </c>
      <c r="N259">
        <f>Arkusz1!T209</f>
        <v>4.121971E-2</v>
      </c>
      <c r="O259">
        <f>Arkusz1!U209</f>
        <v>5.3885460000000003E-2</v>
      </c>
      <c r="P259">
        <f>Arkusz1!V209</f>
        <v>6.5280809999999995E-2</v>
      </c>
      <c r="Q259">
        <f>Arkusz1!W209</f>
        <v>7.6434719999999998E-2</v>
      </c>
      <c r="R259">
        <f>Arkusz1!X209</f>
        <v>8.8267289999999998E-2</v>
      </c>
      <c r="S259">
        <f>Arkusz1!Y209</f>
        <v>0.10202034</v>
      </c>
      <c r="T259">
        <f>Arkusz1!Z209</f>
        <v>0.12013835</v>
      </c>
      <c r="U259">
        <f>Arkusz1!AA209</f>
        <v>0.14995321</v>
      </c>
      <c r="V259">
        <f>Arkusz1!AB209</f>
        <v>0.27722392000000001</v>
      </c>
      <c r="Z259">
        <f t="shared" si="87"/>
        <v>0</v>
      </c>
      <c r="AA259">
        <f t="shared" si="79"/>
        <v>0</v>
      </c>
      <c r="AB259">
        <f t="shared" si="80"/>
        <v>0</v>
      </c>
      <c r="AC259">
        <f t="shared" si="81"/>
        <v>0</v>
      </c>
      <c r="AD259">
        <f t="shared" si="82"/>
        <v>0</v>
      </c>
      <c r="AE259">
        <f t="shared" si="83"/>
        <v>0</v>
      </c>
      <c r="AF259">
        <f t="shared" si="84"/>
        <v>0</v>
      </c>
      <c r="AG259">
        <f t="shared" si="85"/>
        <v>0</v>
      </c>
      <c r="AH259">
        <f t="shared" si="86"/>
        <v>0</v>
      </c>
      <c r="AI259">
        <f t="shared" si="88"/>
        <v>0</v>
      </c>
    </row>
    <row r="260" spans="11:35">
      <c r="K260" t="e">
        <f>Arkusz1!#REF!</f>
        <v>#REF!</v>
      </c>
      <c r="M260" t="e">
        <f>Arkusz1!#REF!</f>
        <v>#REF!</v>
      </c>
      <c r="N260" t="e">
        <f>Arkusz1!#REF!</f>
        <v>#REF!</v>
      </c>
      <c r="O260" t="e">
        <f>Arkusz1!#REF!</f>
        <v>#REF!</v>
      </c>
      <c r="P260" t="e">
        <f>Arkusz1!#REF!</f>
        <v>#REF!</v>
      </c>
      <c r="Q260" t="e">
        <f>Arkusz1!#REF!</f>
        <v>#REF!</v>
      </c>
      <c r="R260" t="e">
        <f>Arkusz1!#REF!</f>
        <v>#REF!</v>
      </c>
      <c r="S260" t="e">
        <f>Arkusz1!#REF!</f>
        <v>#REF!</v>
      </c>
      <c r="T260" t="e">
        <f>Arkusz1!#REF!</f>
        <v>#REF!</v>
      </c>
      <c r="U260" t="e">
        <f>Arkusz1!#REF!</f>
        <v>#REF!</v>
      </c>
      <c r="V260" t="e">
        <f>Arkusz1!#REF!</f>
        <v>#REF!</v>
      </c>
      <c r="Z260" t="e">
        <f t="shared" si="87"/>
        <v>#REF!</v>
      </c>
      <c r="AA260" t="e">
        <f t="shared" si="79"/>
        <v>#REF!</v>
      </c>
      <c r="AB260" t="e">
        <f t="shared" si="80"/>
        <v>#REF!</v>
      </c>
      <c r="AC260" t="e">
        <f t="shared" si="81"/>
        <v>#REF!</v>
      </c>
      <c r="AD260" t="e">
        <f t="shared" si="82"/>
        <v>#REF!</v>
      </c>
      <c r="AE260" t="e">
        <f t="shared" si="83"/>
        <v>#REF!</v>
      </c>
      <c r="AF260" t="e">
        <f t="shared" si="84"/>
        <v>#REF!</v>
      </c>
      <c r="AG260" t="e">
        <f t="shared" si="85"/>
        <v>#REF!</v>
      </c>
      <c r="AH260" t="e">
        <f t="shared" si="86"/>
        <v>#REF!</v>
      </c>
      <c r="AI260" t="e">
        <f t="shared" si="88"/>
        <v>#REF!</v>
      </c>
    </row>
    <row r="261" spans="11:35">
      <c r="K261" t="e">
        <f>Arkusz1!#REF!</f>
        <v>#REF!</v>
      </c>
      <c r="M261" t="e">
        <f>Arkusz1!#REF!</f>
        <v>#REF!</v>
      </c>
      <c r="N261" t="e">
        <f>Arkusz1!#REF!</f>
        <v>#REF!</v>
      </c>
      <c r="O261" t="e">
        <f>Arkusz1!#REF!</f>
        <v>#REF!</v>
      </c>
      <c r="P261" t="e">
        <f>Arkusz1!#REF!</f>
        <v>#REF!</v>
      </c>
      <c r="Q261" t="e">
        <f>Arkusz1!#REF!</f>
        <v>#REF!</v>
      </c>
      <c r="R261" t="e">
        <f>Arkusz1!#REF!</f>
        <v>#REF!</v>
      </c>
      <c r="S261" t="e">
        <f>Arkusz1!#REF!</f>
        <v>#REF!</v>
      </c>
      <c r="T261" t="e">
        <f>Arkusz1!#REF!</f>
        <v>#REF!</v>
      </c>
      <c r="U261" t="e">
        <f>Arkusz1!#REF!</f>
        <v>#REF!</v>
      </c>
      <c r="V261" t="e">
        <f>Arkusz1!#REF!</f>
        <v>#REF!</v>
      </c>
      <c r="Z261" t="e">
        <f t="shared" si="87"/>
        <v>#REF!</v>
      </c>
      <c r="AA261" t="e">
        <f t="shared" si="79"/>
        <v>#REF!</v>
      </c>
      <c r="AB261" t="e">
        <f t="shared" si="80"/>
        <v>#REF!</v>
      </c>
      <c r="AC261" t="e">
        <f t="shared" si="81"/>
        <v>#REF!</v>
      </c>
      <c r="AD261" t="e">
        <f t="shared" si="82"/>
        <v>#REF!</v>
      </c>
      <c r="AE261" t="e">
        <f t="shared" si="83"/>
        <v>#REF!</v>
      </c>
      <c r="AF261" t="e">
        <f t="shared" si="84"/>
        <v>#REF!</v>
      </c>
      <c r="AG261" t="e">
        <f t="shared" si="85"/>
        <v>#REF!</v>
      </c>
      <c r="AH261" t="e">
        <f t="shared" si="86"/>
        <v>#REF!</v>
      </c>
      <c r="AI261" t="e">
        <f t="shared" si="88"/>
        <v>#REF!</v>
      </c>
    </row>
    <row r="262" spans="11:35">
      <c r="K262" t="e">
        <f>Arkusz1!#REF!</f>
        <v>#REF!</v>
      </c>
      <c r="M262" t="e">
        <f>Arkusz1!#REF!</f>
        <v>#REF!</v>
      </c>
      <c r="N262" t="e">
        <f>Arkusz1!#REF!</f>
        <v>#REF!</v>
      </c>
      <c r="O262" t="e">
        <f>Arkusz1!#REF!</f>
        <v>#REF!</v>
      </c>
      <c r="P262" t="e">
        <f>Arkusz1!#REF!</f>
        <v>#REF!</v>
      </c>
      <c r="Q262" t="e">
        <f>Arkusz1!#REF!</f>
        <v>#REF!</v>
      </c>
      <c r="R262" t="e">
        <f>Arkusz1!#REF!</f>
        <v>#REF!</v>
      </c>
      <c r="S262" t="e">
        <f>Arkusz1!#REF!</f>
        <v>#REF!</v>
      </c>
      <c r="T262" t="e">
        <f>Arkusz1!#REF!</f>
        <v>#REF!</v>
      </c>
      <c r="U262" t="e">
        <f>Arkusz1!#REF!</f>
        <v>#REF!</v>
      </c>
      <c r="V262" t="e">
        <f>Arkusz1!#REF!</f>
        <v>#REF!</v>
      </c>
      <c r="Z262" t="e">
        <f t="shared" si="87"/>
        <v>#REF!</v>
      </c>
      <c r="AA262" t="e">
        <f t="shared" si="79"/>
        <v>#REF!</v>
      </c>
      <c r="AB262" t="e">
        <f t="shared" si="80"/>
        <v>#REF!</v>
      </c>
      <c r="AC262" t="e">
        <f t="shared" si="81"/>
        <v>#REF!</v>
      </c>
      <c r="AD262" t="e">
        <f t="shared" si="82"/>
        <v>#REF!</v>
      </c>
      <c r="AE262" t="e">
        <f t="shared" si="83"/>
        <v>#REF!</v>
      </c>
      <c r="AF262" t="e">
        <f t="shared" si="84"/>
        <v>#REF!</v>
      </c>
      <c r="AG262" t="e">
        <f t="shared" si="85"/>
        <v>#REF!</v>
      </c>
      <c r="AH262" t="e">
        <f t="shared" si="86"/>
        <v>#REF!</v>
      </c>
      <c r="AI262" t="e">
        <f t="shared" si="88"/>
        <v>#REF!</v>
      </c>
    </row>
    <row r="263" spans="11:35">
      <c r="K263" t="e">
        <f>Arkusz1!#REF!</f>
        <v>#REF!</v>
      </c>
      <c r="M263" t="e">
        <f>Arkusz1!#REF!</f>
        <v>#REF!</v>
      </c>
      <c r="N263" t="e">
        <f>Arkusz1!#REF!</f>
        <v>#REF!</v>
      </c>
      <c r="O263" t="e">
        <f>Arkusz1!#REF!</f>
        <v>#REF!</v>
      </c>
      <c r="P263" t="e">
        <f>Arkusz1!#REF!</f>
        <v>#REF!</v>
      </c>
      <c r="Q263" t="e">
        <f>Arkusz1!#REF!</f>
        <v>#REF!</v>
      </c>
      <c r="R263" t="e">
        <f>Arkusz1!#REF!</f>
        <v>#REF!</v>
      </c>
      <c r="S263" t="e">
        <f>Arkusz1!#REF!</f>
        <v>#REF!</v>
      </c>
      <c r="T263" t="e">
        <f>Arkusz1!#REF!</f>
        <v>#REF!</v>
      </c>
      <c r="U263" t="e">
        <f>Arkusz1!#REF!</f>
        <v>#REF!</v>
      </c>
      <c r="V263" t="e">
        <f>Arkusz1!#REF!</f>
        <v>#REF!</v>
      </c>
      <c r="Z263" t="e">
        <f t="shared" si="87"/>
        <v>#REF!</v>
      </c>
      <c r="AA263" t="e">
        <f t="shared" si="79"/>
        <v>#REF!</v>
      </c>
      <c r="AB263" t="e">
        <f t="shared" si="80"/>
        <v>#REF!</v>
      </c>
      <c r="AC263" t="e">
        <f t="shared" si="81"/>
        <v>#REF!</v>
      </c>
      <c r="AD263" t="e">
        <f t="shared" si="82"/>
        <v>#REF!</v>
      </c>
      <c r="AE263" t="e">
        <f t="shared" si="83"/>
        <v>#REF!</v>
      </c>
      <c r="AF263" t="e">
        <f t="shared" si="84"/>
        <v>#REF!</v>
      </c>
      <c r="AG263" t="e">
        <f t="shared" si="85"/>
        <v>#REF!</v>
      </c>
      <c r="AH263" t="e">
        <f t="shared" si="86"/>
        <v>#REF!</v>
      </c>
      <c r="AI263" t="e">
        <f t="shared" si="88"/>
        <v>#REF!</v>
      </c>
    </row>
    <row r="264" spans="11:35">
      <c r="K264" t="e">
        <f>Arkusz1!#REF!</f>
        <v>#REF!</v>
      </c>
      <c r="M264" t="e">
        <f>Arkusz1!#REF!</f>
        <v>#REF!</v>
      </c>
      <c r="N264" t="e">
        <f>Arkusz1!#REF!</f>
        <v>#REF!</v>
      </c>
      <c r="O264" t="e">
        <f>Arkusz1!#REF!</f>
        <v>#REF!</v>
      </c>
      <c r="P264" t="e">
        <f>Arkusz1!#REF!</f>
        <v>#REF!</v>
      </c>
      <c r="Q264" t="e">
        <f>Arkusz1!#REF!</f>
        <v>#REF!</v>
      </c>
      <c r="R264" t="e">
        <f>Arkusz1!#REF!</f>
        <v>#REF!</v>
      </c>
      <c r="S264" t="e">
        <f>Arkusz1!#REF!</f>
        <v>#REF!</v>
      </c>
      <c r="T264" t="e">
        <f>Arkusz1!#REF!</f>
        <v>#REF!</v>
      </c>
      <c r="U264" t="e">
        <f>Arkusz1!#REF!</f>
        <v>#REF!</v>
      </c>
      <c r="V264" t="e">
        <f>Arkusz1!#REF!</f>
        <v>#REF!</v>
      </c>
      <c r="Z264" t="e">
        <f t="shared" si="87"/>
        <v>#REF!</v>
      </c>
      <c r="AA264" t="e">
        <f t="shared" si="79"/>
        <v>#REF!</v>
      </c>
      <c r="AB264" t="e">
        <f t="shared" si="80"/>
        <v>#REF!</v>
      </c>
      <c r="AC264" t="e">
        <f t="shared" si="81"/>
        <v>#REF!</v>
      </c>
      <c r="AD264" t="e">
        <f t="shared" si="82"/>
        <v>#REF!</v>
      </c>
      <c r="AE264" t="e">
        <f t="shared" si="83"/>
        <v>#REF!</v>
      </c>
      <c r="AF264" t="e">
        <f t="shared" si="84"/>
        <v>#REF!</v>
      </c>
      <c r="AG264" t="e">
        <f t="shared" si="85"/>
        <v>#REF!</v>
      </c>
      <c r="AH264" t="e">
        <f t="shared" si="86"/>
        <v>#REF!</v>
      </c>
      <c r="AI264" t="e">
        <f t="shared" si="88"/>
        <v>#REF!</v>
      </c>
    </row>
    <row r="265" spans="11:35">
      <c r="Y265" s="9"/>
      <c r="Z265" s="9" t="e">
        <f>AVERAGE(Z267:Z330)</f>
        <v>#REF!</v>
      </c>
      <c r="AA265" s="9" t="e">
        <f t="shared" ref="AA265:AI265" si="89">AVERAGE(AA267:AA330)</f>
        <v>#REF!</v>
      </c>
      <c r="AB265" s="9" t="e">
        <f t="shared" si="89"/>
        <v>#REF!</v>
      </c>
      <c r="AC265" s="9" t="e">
        <f t="shared" si="89"/>
        <v>#REF!</v>
      </c>
      <c r="AD265" s="9" t="e">
        <f t="shared" si="89"/>
        <v>#REF!</v>
      </c>
      <c r="AE265" s="9" t="e">
        <f t="shared" si="89"/>
        <v>#REF!</v>
      </c>
      <c r="AF265" s="9" t="e">
        <f t="shared" si="89"/>
        <v>#REF!</v>
      </c>
      <c r="AG265" s="9" t="e">
        <f t="shared" si="89"/>
        <v>#REF!</v>
      </c>
      <c r="AH265" s="9" t="e">
        <f t="shared" si="89"/>
        <v>#REF!</v>
      </c>
      <c r="AI265" s="9" t="e">
        <f t="shared" si="89"/>
        <v>#REF!</v>
      </c>
    </row>
    <row r="266" spans="11:35">
      <c r="K266" t="e">
        <f>Arkusz1!#REF!</f>
        <v>#REF!</v>
      </c>
      <c r="M266" t="e">
        <f>Arkusz1!#REF!</f>
        <v>#REF!</v>
      </c>
      <c r="N266" t="e">
        <f>Arkusz1!#REF!</f>
        <v>#REF!</v>
      </c>
      <c r="O266" t="e">
        <f>Arkusz1!#REF!</f>
        <v>#REF!</v>
      </c>
      <c r="P266" t="e">
        <f>Arkusz1!#REF!</f>
        <v>#REF!</v>
      </c>
      <c r="Q266" t="e">
        <f>Arkusz1!#REF!</f>
        <v>#REF!</v>
      </c>
      <c r="R266" t="e">
        <f>Arkusz1!#REF!</f>
        <v>#REF!</v>
      </c>
      <c r="S266" t="e">
        <f>Arkusz1!#REF!</f>
        <v>#REF!</v>
      </c>
      <c r="T266" t="e">
        <f>Arkusz1!#REF!</f>
        <v>#REF!</v>
      </c>
      <c r="U266" t="e">
        <f>Arkusz1!#REF!</f>
        <v>#REF!</v>
      </c>
      <c r="V266" t="e">
        <f>Arkusz1!#REF!</f>
        <v>#REF!</v>
      </c>
    </row>
    <row r="267" spans="11:35">
      <c r="K267" t="str">
        <f>Arkusz1!A210</f>
        <v>Croatia</v>
      </c>
      <c r="M267">
        <f>Arkusz1!S210</f>
        <v>3.06483E-2</v>
      </c>
      <c r="N267">
        <f>Arkusz1!T210</f>
        <v>4.5039700000000002E-2</v>
      </c>
      <c r="O267">
        <f>Arkusz1!U210</f>
        <v>5.6357980000000002E-2</v>
      </c>
      <c r="P267">
        <f>Arkusz1!V210</f>
        <v>6.6687129999999997E-2</v>
      </c>
      <c r="Q267">
        <f>Arkusz1!W210</f>
        <v>7.7038700000000002E-2</v>
      </c>
      <c r="R267">
        <f>Arkusz1!X210</f>
        <v>8.8313370000000002E-2</v>
      </c>
      <c r="S267">
        <f>Arkusz1!Y210</f>
        <v>0.10175927</v>
      </c>
      <c r="T267">
        <f>Arkusz1!Z210</f>
        <v>0.11985524</v>
      </c>
      <c r="U267">
        <f>Arkusz1!AA210</f>
        <v>0.1498768</v>
      </c>
      <c r="V267">
        <f>Arkusz1!AB210</f>
        <v>0.26442349999999998</v>
      </c>
      <c r="Z267" t="e">
        <f>M267-M266</f>
        <v>#REF!</v>
      </c>
      <c r="AA267" t="e">
        <f t="shared" ref="AA267:AA297" si="90">N267-N266</f>
        <v>#REF!</v>
      </c>
      <c r="AB267" t="e">
        <f t="shared" ref="AB267:AB297" si="91">O267-O266</f>
        <v>#REF!</v>
      </c>
      <c r="AC267" t="e">
        <f t="shared" ref="AC267:AC297" si="92">P267-P266</f>
        <v>#REF!</v>
      </c>
      <c r="AD267" t="e">
        <f t="shared" ref="AD267:AD297" si="93">Q267-Q266</f>
        <v>#REF!</v>
      </c>
      <c r="AE267" t="e">
        <f t="shared" ref="AE267:AE297" si="94">R267-R266</f>
        <v>#REF!</v>
      </c>
      <c r="AF267" t="e">
        <f t="shared" ref="AF267:AF297" si="95">S267-S266</f>
        <v>#REF!</v>
      </c>
      <c r="AG267" t="e">
        <f t="shared" ref="AG267:AG297" si="96">T267-T266</f>
        <v>#REF!</v>
      </c>
      <c r="AH267" t="e">
        <f t="shared" ref="AH267:AH297" si="97">U267-U266</f>
        <v>#REF!</v>
      </c>
      <c r="AI267" t="e">
        <f>V267-V266</f>
        <v>#REF!</v>
      </c>
    </row>
    <row r="268" spans="11:35">
      <c r="K268" t="str">
        <f>Arkusz1!A211</f>
        <v>Croatia</v>
      </c>
      <c r="M268">
        <f>Arkusz1!S211</f>
        <v>2.7494609999999999E-2</v>
      </c>
      <c r="N268">
        <f>Arkusz1!T211</f>
        <v>4.1637830000000001E-2</v>
      </c>
      <c r="O268">
        <f>Arkusz1!U211</f>
        <v>5.2747530000000001E-2</v>
      </c>
      <c r="P268">
        <f>Arkusz1!V211</f>
        <v>6.3055719999999996E-2</v>
      </c>
      <c r="Q268">
        <f>Arkusz1!W211</f>
        <v>7.3578759999999993E-2</v>
      </c>
      <c r="R268">
        <f>Arkusz1!X211</f>
        <v>8.525112E-2</v>
      </c>
      <c r="S268">
        <f>Arkusz1!Y211</f>
        <v>9.9417240000000004E-2</v>
      </c>
      <c r="T268">
        <f>Arkusz1!Z211</f>
        <v>0.11880826999999999</v>
      </c>
      <c r="U268">
        <f>Arkusz1!AA211</f>
        <v>0.15155635000000001</v>
      </c>
      <c r="V268">
        <f>Arkusz1!AB211</f>
        <v>0.28645254999999997</v>
      </c>
      <c r="Z268">
        <f t="shared" ref="Y268:Z297" si="98">M268-M267</f>
        <v>-3.1536900000000007E-3</v>
      </c>
      <c r="AA268">
        <f t="shared" si="90"/>
        <v>-3.4018700000000013E-3</v>
      </c>
      <c r="AB268">
        <f t="shared" si="91"/>
        <v>-3.6104500000000012E-3</v>
      </c>
      <c r="AC268">
        <f t="shared" si="92"/>
        <v>-3.6314100000000016E-3</v>
      </c>
      <c r="AD268">
        <f t="shared" si="93"/>
        <v>-3.4599400000000086E-3</v>
      </c>
      <c r="AE268">
        <f t="shared" si="94"/>
        <v>-3.0622500000000025E-3</v>
      </c>
      <c r="AF268">
        <f t="shared" si="95"/>
        <v>-2.3420299999999949E-3</v>
      </c>
      <c r="AG268">
        <f t="shared" si="96"/>
        <v>-1.0469700000000082E-3</v>
      </c>
      <c r="AH268">
        <f t="shared" si="97"/>
        <v>1.6795500000000019E-3</v>
      </c>
      <c r="AI268">
        <f t="shared" ref="AI268:AI297" si="99">V268-V267</f>
        <v>2.2029049999999994E-2</v>
      </c>
    </row>
    <row r="269" spans="11:35">
      <c r="K269" t="str">
        <f>Arkusz1!A212</f>
        <v>Croatia</v>
      </c>
      <c r="M269">
        <f>Arkusz1!S212</f>
        <v>2.434093E-2</v>
      </c>
      <c r="N269">
        <f>Arkusz1!T212</f>
        <v>3.8235959999999999E-2</v>
      </c>
      <c r="O269">
        <f>Arkusz1!U212</f>
        <v>4.913708E-2</v>
      </c>
      <c r="P269">
        <f>Arkusz1!V212</f>
        <v>5.9424320000000003E-2</v>
      </c>
      <c r="Q269">
        <f>Arkusz1!W212</f>
        <v>7.0118829999999993E-2</v>
      </c>
      <c r="R269">
        <f>Arkusz1!X212</f>
        <v>8.2188869999999997E-2</v>
      </c>
      <c r="S269">
        <f>Arkusz1!Y212</f>
        <v>9.7075209999999995E-2</v>
      </c>
      <c r="T269">
        <f>Arkusz1!Z212</f>
        <v>0.1177613</v>
      </c>
      <c r="U269">
        <f>Arkusz1!AA212</f>
        <v>0.15323589000000001</v>
      </c>
      <c r="V269">
        <f>Arkusz1!AB212</f>
        <v>0.30848161000000002</v>
      </c>
      <c r="Z269">
        <f t="shared" si="98"/>
        <v>-3.153679999999999E-3</v>
      </c>
      <c r="AA269">
        <f t="shared" si="90"/>
        <v>-3.4018700000000013E-3</v>
      </c>
      <c r="AB269">
        <f t="shared" si="91"/>
        <v>-3.6104500000000012E-3</v>
      </c>
      <c r="AC269">
        <f t="shared" si="92"/>
        <v>-3.631399999999993E-3</v>
      </c>
      <c r="AD269">
        <f t="shared" si="93"/>
        <v>-3.4599299999999999E-3</v>
      </c>
      <c r="AE269">
        <f t="shared" si="94"/>
        <v>-3.0622500000000025E-3</v>
      </c>
      <c r="AF269">
        <f t="shared" si="95"/>
        <v>-2.3420300000000088E-3</v>
      </c>
      <c r="AG269">
        <f t="shared" si="96"/>
        <v>-1.0469699999999943E-3</v>
      </c>
      <c r="AH269">
        <f t="shared" si="97"/>
        <v>1.6795400000000071E-3</v>
      </c>
      <c r="AI269">
        <f t="shared" si="99"/>
        <v>2.2029060000000045E-2</v>
      </c>
    </row>
    <row r="270" spans="11:35">
      <c r="K270" t="str">
        <f>Arkusz1!A213</f>
        <v>Croatia</v>
      </c>
      <c r="M270">
        <f>Arkusz1!S213</f>
        <v>2.118724E-2</v>
      </c>
      <c r="N270">
        <f>Arkusz1!T213</f>
        <v>3.4834089999999998E-2</v>
      </c>
      <c r="O270">
        <f>Arkusz1!U213</f>
        <v>4.5526619999999997E-2</v>
      </c>
      <c r="P270">
        <f>Arkusz1!V213</f>
        <v>5.5792910000000001E-2</v>
      </c>
      <c r="Q270">
        <f>Arkusz1!W213</f>
        <v>6.6658889999999998E-2</v>
      </c>
      <c r="R270">
        <f>Arkusz1!X213</f>
        <v>7.9126619999999995E-2</v>
      </c>
      <c r="S270">
        <f>Arkusz1!Y213</f>
        <v>9.473318E-2</v>
      </c>
      <c r="T270">
        <f>Arkusz1!Z213</f>
        <v>0.11671433000000001</v>
      </c>
      <c r="U270">
        <f>Arkusz1!AA213</f>
        <v>0.15491543999999999</v>
      </c>
      <c r="V270">
        <f>Arkusz1!AB213</f>
        <v>0.33051067000000001</v>
      </c>
      <c r="Z270">
        <f t="shared" si="98"/>
        <v>-3.1536900000000007E-3</v>
      </c>
      <c r="AA270">
        <f t="shared" si="90"/>
        <v>-3.4018700000000013E-3</v>
      </c>
      <c r="AB270">
        <f t="shared" si="91"/>
        <v>-3.6104600000000028E-3</v>
      </c>
      <c r="AC270">
        <f t="shared" si="92"/>
        <v>-3.6314100000000016E-3</v>
      </c>
      <c r="AD270">
        <f t="shared" si="93"/>
        <v>-3.4599399999999947E-3</v>
      </c>
      <c r="AE270">
        <f t="shared" si="94"/>
        <v>-3.0622500000000025E-3</v>
      </c>
      <c r="AF270">
        <f t="shared" si="95"/>
        <v>-2.3420299999999949E-3</v>
      </c>
      <c r="AG270">
        <f t="shared" si="96"/>
        <v>-1.0469699999999943E-3</v>
      </c>
      <c r="AH270">
        <f t="shared" si="97"/>
        <v>1.6795499999999741E-3</v>
      </c>
      <c r="AI270">
        <f t="shared" si="99"/>
        <v>2.2029059999999989E-2</v>
      </c>
    </row>
    <row r="271" spans="11:35">
      <c r="K271" t="str">
        <f>Arkusz1!A214</f>
        <v>Croatia</v>
      </c>
      <c r="M271">
        <f>Arkusz1!S214</f>
        <v>1.8033560000000001E-2</v>
      </c>
      <c r="N271">
        <f>Arkusz1!T214</f>
        <v>3.1432219999999997E-2</v>
      </c>
      <c r="O271">
        <f>Arkusz1!U214</f>
        <v>4.1916170000000003E-2</v>
      </c>
      <c r="P271">
        <f>Arkusz1!V214</f>
        <v>5.21615E-2</v>
      </c>
      <c r="Q271">
        <f>Arkusz1!W214</f>
        <v>6.3198959999999998E-2</v>
      </c>
      <c r="R271">
        <f>Arkusz1!X214</f>
        <v>7.6064370000000006E-2</v>
      </c>
      <c r="S271">
        <f>Arkusz1!Y214</f>
        <v>9.2391150000000005E-2</v>
      </c>
      <c r="T271">
        <f>Arkusz1!Z214</f>
        <v>0.11566736</v>
      </c>
      <c r="U271">
        <f>Arkusz1!AA214</f>
        <v>0.15659497999999999</v>
      </c>
      <c r="V271">
        <f>Arkusz1!AB214</f>
        <v>0.35253973</v>
      </c>
      <c r="Z271">
        <f t="shared" si="98"/>
        <v>-3.153679999999999E-3</v>
      </c>
      <c r="AA271">
        <f t="shared" si="90"/>
        <v>-3.4018700000000013E-3</v>
      </c>
      <c r="AB271">
        <f t="shared" si="91"/>
        <v>-3.6104499999999942E-3</v>
      </c>
      <c r="AC271">
        <f t="shared" si="92"/>
        <v>-3.6314100000000016E-3</v>
      </c>
      <c r="AD271">
        <f t="shared" si="93"/>
        <v>-3.4599299999999999E-3</v>
      </c>
      <c r="AE271">
        <f t="shared" si="94"/>
        <v>-3.0622499999999886E-3</v>
      </c>
      <c r="AF271">
        <f t="shared" si="95"/>
        <v>-2.3420299999999949E-3</v>
      </c>
      <c r="AG271">
        <f t="shared" si="96"/>
        <v>-1.0469700000000082E-3</v>
      </c>
      <c r="AH271">
        <f t="shared" si="97"/>
        <v>1.6795400000000071E-3</v>
      </c>
      <c r="AI271">
        <f t="shared" si="99"/>
        <v>2.2029059999999989E-2</v>
      </c>
    </row>
    <row r="272" spans="11:35">
      <c r="K272" t="str">
        <f>Arkusz1!A215</f>
        <v>Croatia</v>
      </c>
      <c r="M272">
        <f>Arkusz1!S215</f>
        <v>1.487987E-2</v>
      </c>
      <c r="N272">
        <f>Arkusz1!T215</f>
        <v>2.8030349999999999E-2</v>
      </c>
      <c r="O272">
        <f>Arkusz1!U215</f>
        <v>3.8305720000000001E-2</v>
      </c>
      <c r="P272">
        <f>Arkusz1!V215</f>
        <v>4.85301E-2</v>
      </c>
      <c r="Q272">
        <f>Arkusz1!W215</f>
        <v>5.9739019999999997E-2</v>
      </c>
      <c r="R272">
        <f>Arkusz1!X215</f>
        <v>7.3002120000000004E-2</v>
      </c>
      <c r="S272">
        <f>Arkusz1!Y215</f>
        <v>9.0049119999999996E-2</v>
      </c>
      <c r="T272">
        <f>Arkusz1!Z215</f>
        <v>0.11462039</v>
      </c>
      <c r="U272">
        <f>Arkusz1!AA215</f>
        <v>0.15827453</v>
      </c>
      <c r="V272">
        <f>Arkusz1!AB215</f>
        <v>0.37456878999999998</v>
      </c>
      <c r="Z272">
        <f t="shared" si="98"/>
        <v>-3.1536900000000007E-3</v>
      </c>
      <c r="AA272">
        <f t="shared" si="90"/>
        <v>-3.4018699999999978E-3</v>
      </c>
      <c r="AB272">
        <f t="shared" si="91"/>
        <v>-3.6104500000000012E-3</v>
      </c>
      <c r="AC272">
        <f t="shared" si="92"/>
        <v>-3.6313999999999999E-3</v>
      </c>
      <c r="AD272">
        <f t="shared" si="93"/>
        <v>-3.4599400000000016E-3</v>
      </c>
      <c r="AE272">
        <f t="shared" si="94"/>
        <v>-3.0622500000000025E-3</v>
      </c>
      <c r="AF272">
        <f t="shared" si="95"/>
        <v>-2.3420300000000088E-3</v>
      </c>
      <c r="AG272">
        <f t="shared" si="96"/>
        <v>-1.0469699999999943E-3</v>
      </c>
      <c r="AH272">
        <f t="shared" si="97"/>
        <v>1.6795500000000019E-3</v>
      </c>
      <c r="AI272">
        <f t="shared" si="99"/>
        <v>2.2029059999999989E-2</v>
      </c>
    </row>
    <row r="273" spans="11:35">
      <c r="K273" t="str">
        <f>Arkusz1!A216</f>
        <v>Croatia</v>
      </c>
      <c r="M273">
        <f>Arkusz1!S216</f>
        <v>4.8770100000000002E-3</v>
      </c>
      <c r="N273">
        <f>Arkusz1!T216</f>
        <v>1.5345579999999999E-2</v>
      </c>
      <c r="O273">
        <f>Arkusz1!U216</f>
        <v>2.7078339999999999E-2</v>
      </c>
      <c r="P273">
        <f>Arkusz1!V216</f>
        <v>4.0450939999999998E-2</v>
      </c>
      <c r="Q273">
        <f>Arkusz1!W216</f>
        <v>5.6046329999999998E-2</v>
      </c>
      <c r="R273">
        <f>Arkusz1!X216</f>
        <v>7.4830820000000006E-2</v>
      </c>
      <c r="S273">
        <f>Arkusz1!Y216</f>
        <v>9.8579529999999999E-2</v>
      </c>
      <c r="T273">
        <f>Arkusz1!Z216</f>
        <v>0.13112456</v>
      </c>
      <c r="U273">
        <f>Arkusz1!AA216</f>
        <v>0.18360871000000001</v>
      </c>
      <c r="V273">
        <f>Arkusz1!AB216</f>
        <v>0.36805817000000002</v>
      </c>
      <c r="Z273">
        <f t="shared" si="98"/>
        <v>-1.0002859999999999E-2</v>
      </c>
      <c r="AA273">
        <f t="shared" si="90"/>
        <v>-1.268477E-2</v>
      </c>
      <c r="AB273">
        <f t="shared" si="91"/>
        <v>-1.1227380000000002E-2</v>
      </c>
      <c r="AC273">
        <f t="shared" si="92"/>
        <v>-8.0791600000000019E-3</v>
      </c>
      <c r="AD273">
        <f t="shared" si="93"/>
        <v>-3.6926899999999985E-3</v>
      </c>
      <c r="AE273">
        <f t="shared" si="94"/>
        <v>1.8287000000000025E-3</v>
      </c>
      <c r="AF273">
        <f t="shared" si="95"/>
        <v>8.5304100000000022E-3</v>
      </c>
      <c r="AG273">
        <f t="shared" si="96"/>
        <v>1.6504169999999999E-2</v>
      </c>
      <c r="AH273">
        <f t="shared" si="97"/>
        <v>2.5334180000000012E-2</v>
      </c>
      <c r="AI273">
        <f t="shared" si="99"/>
        <v>-6.510619999999967E-3</v>
      </c>
    </row>
    <row r="274" spans="11:35">
      <c r="K274" t="str">
        <f>Arkusz1!A217</f>
        <v>Croatia</v>
      </c>
      <c r="M274">
        <f>Arkusz1!S217</f>
        <v>1.207741E-2</v>
      </c>
      <c r="N274">
        <f>Arkusz1!T217</f>
        <v>2.2641020000000001E-2</v>
      </c>
      <c r="O274">
        <f>Arkusz1!U217</f>
        <v>3.3470319999999998E-2</v>
      </c>
      <c r="P274">
        <f>Arkusz1!V217</f>
        <v>4.5002830000000001E-2</v>
      </c>
      <c r="Q274">
        <f>Arkusz1!W217</f>
        <v>5.7827099999999999E-2</v>
      </c>
      <c r="R274">
        <f>Arkusz1!X217</f>
        <v>7.2869420000000004E-2</v>
      </c>
      <c r="S274">
        <f>Arkusz1!Y217</f>
        <v>9.1838959999999997E-2</v>
      </c>
      <c r="T274">
        <f>Arkusz1!Z217</f>
        <v>0.1185885</v>
      </c>
      <c r="U274">
        <f>Arkusz1!AA217</f>
        <v>0.16527473000000001</v>
      </c>
      <c r="V274">
        <f>Arkusz1!AB217</f>
        <v>0.38040973</v>
      </c>
      <c r="Z274">
        <f t="shared" si="98"/>
        <v>7.2004E-3</v>
      </c>
      <c r="AA274">
        <f t="shared" si="90"/>
        <v>7.295440000000002E-3</v>
      </c>
      <c r="AB274">
        <f t="shared" si="91"/>
        <v>6.3919799999999985E-3</v>
      </c>
      <c r="AC274">
        <f t="shared" si="92"/>
        <v>4.5518900000000029E-3</v>
      </c>
      <c r="AD274">
        <f t="shared" si="93"/>
        <v>1.780770000000001E-3</v>
      </c>
      <c r="AE274">
        <f t="shared" si="94"/>
        <v>-1.961400000000002E-3</v>
      </c>
      <c r="AF274">
        <f t="shared" si="95"/>
        <v>-6.7405700000000013E-3</v>
      </c>
      <c r="AG274">
        <f t="shared" si="96"/>
        <v>-1.2536060000000002E-2</v>
      </c>
      <c r="AH274">
        <f t="shared" si="97"/>
        <v>-1.833398E-2</v>
      </c>
      <c r="AI274">
        <f t="shared" si="99"/>
        <v>1.2351559999999984E-2</v>
      </c>
    </row>
    <row r="275" spans="11:35">
      <c r="K275" t="str">
        <f>Arkusz1!A218</f>
        <v>Croatia</v>
      </c>
      <c r="M275">
        <f>Arkusz1!S218</f>
        <v>1.528037E-2</v>
      </c>
      <c r="N275">
        <f>Arkusz1!T218</f>
        <v>2.5656760000000001E-2</v>
      </c>
      <c r="O275">
        <f>Arkusz1!U218</f>
        <v>3.6083949999999997E-2</v>
      </c>
      <c r="P275">
        <f>Arkusz1!V218</f>
        <v>4.7010610000000001E-2</v>
      </c>
      <c r="Q275">
        <f>Arkusz1!W218</f>
        <v>5.9001329999999998E-2</v>
      </c>
      <c r="R275">
        <f>Arkusz1!X218</f>
        <v>7.2912389999999994E-2</v>
      </c>
      <c r="S275">
        <f>Arkusz1!Y218</f>
        <v>9.0296920000000003E-2</v>
      </c>
      <c r="T275">
        <f>Arkusz1!Z218</f>
        <v>0.11463458999999999</v>
      </c>
      <c r="U275">
        <f>Arkusz1!AA218</f>
        <v>0.15691501999999999</v>
      </c>
      <c r="V275">
        <f>Arkusz1!AB218</f>
        <v>0.38220804000000003</v>
      </c>
      <c r="Z275">
        <f t="shared" si="98"/>
        <v>3.2029599999999995E-3</v>
      </c>
      <c r="AA275">
        <f t="shared" si="90"/>
        <v>3.0157399999999994E-3</v>
      </c>
      <c r="AB275">
        <f t="shared" si="91"/>
        <v>2.6136299999999987E-3</v>
      </c>
      <c r="AC275">
        <f t="shared" si="92"/>
        <v>2.0077800000000007E-3</v>
      </c>
      <c r="AD275">
        <f t="shared" si="93"/>
        <v>1.1742299999999983E-3</v>
      </c>
      <c r="AE275">
        <f t="shared" si="94"/>
        <v>4.2969999999989406E-5</v>
      </c>
      <c r="AF275">
        <f t="shared" si="95"/>
        <v>-1.5420399999999945E-3</v>
      </c>
      <c r="AG275">
        <f t="shared" si="96"/>
        <v>-3.9539100000000049E-3</v>
      </c>
      <c r="AH275">
        <f t="shared" si="97"/>
        <v>-8.3597100000000202E-3</v>
      </c>
      <c r="AI275">
        <f t="shared" si="99"/>
        <v>1.7983100000000252E-3</v>
      </c>
    </row>
    <row r="276" spans="11:35">
      <c r="K276" t="str">
        <f>Arkusz1!A219</f>
        <v>Croatia</v>
      </c>
      <c r="M276">
        <f>Arkusz1!S219</f>
        <v>1.380605E-2</v>
      </c>
      <c r="N276">
        <f>Arkusz1!T219</f>
        <v>2.6675239999999999E-2</v>
      </c>
      <c r="O276">
        <f>Arkusz1!U219</f>
        <v>3.6922070000000001E-2</v>
      </c>
      <c r="P276">
        <f>Arkusz1!V219</f>
        <v>4.7198440000000001E-2</v>
      </c>
      <c r="Q276">
        <f>Arkusz1!W219</f>
        <v>5.8521249999999997E-2</v>
      </c>
      <c r="R276">
        <f>Arkusz1!X219</f>
        <v>7.1968760000000007E-2</v>
      </c>
      <c r="S276">
        <f>Arkusz1!Y219</f>
        <v>8.9304819999999993E-2</v>
      </c>
      <c r="T276">
        <f>Arkusz1!Z219</f>
        <v>0.11436111</v>
      </c>
      <c r="U276">
        <f>Arkusz1!AA219</f>
        <v>0.15900876</v>
      </c>
      <c r="V276">
        <f>Arkusz1!AB219</f>
        <v>0.38223351</v>
      </c>
      <c r="Z276">
        <f t="shared" si="98"/>
        <v>-1.4743199999999995E-3</v>
      </c>
      <c r="AA276">
        <f t="shared" si="90"/>
        <v>1.0184799999999987E-3</v>
      </c>
      <c r="AB276">
        <f t="shared" si="91"/>
        <v>8.3812000000000469E-4</v>
      </c>
      <c r="AC276">
        <f t="shared" si="92"/>
        <v>1.8782999999999994E-4</v>
      </c>
      <c r="AD276">
        <f t="shared" si="93"/>
        <v>-4.8008000000000078E-4</v>
      </c>
      <c r="AE276">
        <f t="shared" si="94"/>
        <v>-9.4362999999998698E-4</v>
      </c>
      <c r="AF276">
        <f t="shared" si="95"/>
        <v>-9.9210000000000964E-4</v>
      </c>
      <c r="AG276">
        <f t="shared" si="96"/>
        <v>-2.7347999999999262E-4</v>
      </c>
      <c r="AH276">
        <f t="shared" si="97"/>
        <v>2.0937400000000106E-3</v>
      </c>
      <c r="AI276">
        <f t="shared" si="99"/>
        <v>2.5469999999971904E-5</v>
      </c>
    </row>
    <row r="277" spans="11:35">
      <c r="K277" t="str">
        <f>Arkusz1!A220</f>
        <v>Croatia</v>
      </c>
      <c r="M277">
        <f>Arkusz1!S220</f>
        <v>1.090724E-2</v>
      </c>
      <c r="N277">
        <f>Arkusz1!T220</f>
        <v>2.368922E-2</v>
      </c>
      <c r="O277">
        <f>Arkusz1!U220</f>
        <v>3.5936179999999998E-2</v>
      </c>
      <c r="P277">
        <f>Arkusz1!V220</f>
        <v>4.8301330000000003E-2</v>
      </c>
      <c r="Q277">
        <f>Arkusz1!W220</f>
        <v>6.1470980000000001E-2</v>
      </c>
      <c r="R277">
        <f>Arkusz1!X220</f>
        <v>7.6378000000000001E-2</v>
      </c>
      <c r="S277">
        <f>Arkusz1!Y220</f>
        <v>9.462421E-2</v>
      </c>
      <c r="T277">
        <f>Arkusz1!Z220</f>
        <v>0.11971249</v>
      </c>
      <c r="U277">
        <f>Arkusz1!AA220</f>
        <v>0.16258295</v>
      </c>
      <c r="V277">
        <f>Arkusz1!AB220</f>
        <v>0.36639741999999997</v>
      </c>
      <c r="Z277">
        <f t="shared" si="98"/>
        <v>-2.8988099999999999E-3</v>
      </c>
      <c r="AA277">
        <f t="shared" si="90"/>
        <v>-2.986019999999999E-3</v>
      </c>
      <c r="AB277">
        <f t="shared" si="91"/>
        <v>-9.8589000000000315E-4</v>
      </c>
      <c r="AC277">
        <f t="shared" si="92"/>
        <v>1.1028900000000022E-3</v>
      </c>
      <c r="AD277">
        <f t="shared" si="93"/>
        <v>2.9497300000000046E-3</v>
      </c>
      <c r="AE277">
        <f t="shared" si="94"/>
        <v>4.4092399999999948E-3</v>
      </c>
      <c r="AF277">
        <f t="shared" si="95"/>
        <v>5.3193900000000072E-3</v>
      </c>
      <c r="AG277">
        <f t="shared" si="96"/>
        <v>5.3513800000000028E-3</v>
      </c>
      <c r="AH277">
        <f t="shared" si="97"/>
        <v>3.5741900000000049E-3</v>
      </c>
      <c r="AI277">
        <f t="shared" si="99"/>
        <v>-1.5836090000000025E-2</v>
      </c>
    </row>
    <row r="278" spans="11:35">
      <c r="K278" t="str">
        <f>Arkusz1!A221</f>
        <v>Croatia</v>
      </c>
      <c r="M278">
        <f>Arkusz1!S221</f>
        <v>1.1068639999999999E-2</v>
      </c>
      <c r="N278">
        <f>Arkusz1!T221</f>
        <v>2.5010919999999999E-2</v>
      </c>
      <c r="O278">
        <f>Arkusz1!U221</f>
        <v>3.8065920000000003E-2</v>
      </c>
      <c r="P278">
        <f>Arkusz1!V221</f>
        <v>5.1020019999999999E-2</v>
      </c>
      <c r="Q278">
        <f>Arkusz1!W221</f>
        <v>6.4628699999999997E-2</v>
      </c>
      <c r="R278">
        <f>Arkusz1!X221</f>
        <v>7.9858609999999997E-2</v>
      </c>
      <c r="S278">
        <f>Arkusz1!Y221</f>
        <v>9.8315700000000006E-2</v>
      </c>
      <c r="T278">
        <f>Arkusz1!Z221</f>
        <v>0.12345306</v>
      </c>
      <c r="U278">
        <f>Arkusz1!AA221</f>
        <v>0.16591578000000001</v>
      </c>
      <c r="V278">
        <f>Arkusz1!AB221</f>
        <v>0.34266265000000001</v>
      </c>
      <c r="Z278">
        <f t="shared" si="98"/>
        <v>1.6139999999999904E-4</v>
      </c>
      <c r="AA278">
        <f t="shared" si="90"/>
        <v>1.3216999999999986E-3</v>
      </c>
      <c r="AB278">
        <f t="shared" si="91"/>
        <v>2.129740000000005E-3</v>
      </c>
      <c r="AC278">
        <f t="shared" si="92"/>
        <v>2.7186899999999958E-3</v>
      </c>
      <c r="AD278">
        <f t="shared" si="93"/>
        <v>3.1577199999999958E-3</v>
      </c>
      <c r="AE278">
        <f t="shared" si="94"/>
        <v>3.4806099999999951E-3</v>
      </c>
      <c r="AF278">
        <f t="shared" si="95"/>
        <v>3.6914900000000056E-3</v>
      </c>
      <c r="AG278">
        <f t="shared" si="96"/>
        <v>3.7405699999999986E-3</v>
      </c>
      <c r="AH278">
        <f t="shared" si="97"/>
        <v>3.3328300000000088E-3</v>
      </c>
      <c r="AI278">
        <f t="shared" si="99"/>
        <v>-2.3734769999999961E-2</v>
      </c>
    </row>
    <row r="279" spans="11:35">
      <c r="K279" t="str">
        <f>Arkusz1!A222</f>
        <v>Croatia</v>
      </c>
      <c r="M279">
        <f>Arkusz1!S222</f>
        <v>1.5831109999999999E-2</v>
      </c>
      <c r="N279">
        <f>Arkusz1!T222</f>
        <v>2.5946400000000001E-2</v>
      </c>
      <c r="O279">
        <f>Arkusz1!U222</f>
        <v>3.6195629999999999E-2</v>
      </c>
      <c r="P279">
        <f>Arkusz1!V222</f>
        <v>4.7007680000000003E-2</v>
      </c>
      <c r="Q279">
        <f>Arkusz1!W222</f>
        <v>5.8937999999999997E-2</v>
      </c>
      <c r="R279">
        <f>Arkusz1!X222</f>
        <v>7.2842959999999998E-2</v>
      </c>
      <c r="S279">
        <f>Arkusz1!Y222</f>
        <v>9.0288160000000006E-2</v>
      </c>
      <c r="T279">
        <f>Arkusz1!Z222</f>
        <v>0.11479365</v>
      </c>
      <c r="U279">
        <f>Arkusz1!AA222</f>
        <v>0.15749212000000001</v>
      </c>
      <c r="V279">
        <f>Arkusz1!AB222</f>
        <v>0.38066433</v>
      </c>
      <c r="Z279">
        <f t="shared" si="98"/>
        <v>4.7624699999999996E-3</v>
      </c>
      <c r="AA279">
        <f t="shared" si="90"/>
        <v>9.3548000000000242E-4</v>
      </c>
      <c r="AB279">
        <f t="shared" si="91"/>
        <v>-1.8702900000000036E-3</v>
      </c>
      <c r="AC279">
        <f t="shared" si="92"/>
        <v>-4.0123399999999962E-3</v>
      </c>
      <c r="AD279">
        <f t="shared" si="93"/>
        <v>-5.6906999999999999E-3</v>
      </c>
      <c r="AE279">
        <f t="shared" si="94"/>
        <v>-7.0156499999999983E-3</v>
      </c>
      <c r="AF279">
        <f t="shared" si="95"/>
        <v>-8.0275399999999997E-3</v>
      </c>
      <c r="AG279">
        <f t="shared" si="96"/>
        <v>-8.6594100000000063E-3</v>
      </c>
      <c r="AH279">
        <f t="shared" si="97"/>
        <v>-8.4236599999999995E-3</v>
      </c>
      <c r="AI279">
        <f t="shared" si="99"/>
        <v>3.8001679999999982E-2</v>
      </c>
    </row>
    <row r="280" spans="11:35">
      <c r="K280" t="str">
        <f>Arkusz1!A223</f>
        <v>Croatia</v>
      </c>
      <c r="M280">
        <f>Arkusz1!S223</f>
        <v>1.539279E-2</v>
      </c>
      <c r="N280">
        <f>Arkusz1!T223</f>
        <v>2.5774780000000001E-2</v>
      </c>
      <c r="O280">
        <f>Arkusz1!U223</f>
        <v>3.6205080000000001E-2</v>
      </c>
      <c r="P280">
        <f>Arkusz1!V223</f>
        <v>4.7132859999999999E-2</v>
      </c>
      <c r="Q280">
        <f>Arkusz1!W223</f>
        <v>5.9122899999999999E-2</v>
      </c>
      <c r="R280">
        <f>Arkusz1!X223</f>
        <v>7.3031319999999997E-2</v>
      </c>
      <c r="S280">
        <f>Arkusz1!Y223</f>
        <v>9.0410550000000006E-2</v>
      </c>
      <c r="T280">
        <f>Arkusz1!Z223</f>
        <v>0.11473838</v>
      </c>
      <c r="U280">
        <f>Arkusz1!AA223</f>
        <v>0.15699788000000001</v>
      </c>
      <c r="V280">
        <f>Arkusz1!AB223</f>
        <v>0.38119345999999998</v>
      </c>
      <c r="Z280">
        <f t="shared" si="98"/>
        <v>-4.3831999999999899E-4</v>
      </c>
      <c r="AA280">
        <f t="shared" si="90"/>
        <v>-1.716200000000008E-4</v>
      </c>
      <c r="AB280">
        <f t="shared" si="91"/>
        <v>9.4500000000011242E-6</v>
      </c>
      <c r="AC280">
        <f t="shared" si="92"/>
        <v>1.2517999999999557E-4</v>
      </c>
      <c r="AD280">
        <f t="shared" si="93"/>
        <v>1.8490000000000173E-4</v>
      </c>
      <c r="AE280">
        <f t="shared" si="94"/>
        <v>1.8835999999999853E-4</v>
      </c>
      <c r="AF280">
        <f t="shared" si="95"/>
        <v>1.2239E-4</v>
      </c>
      <c r="AG280">
        <f t="shared" si="96"/>
        <v>-5.5269999999996156E-5</v>
      </c>
      <c r="AH280">
        <f t="shared" si="97"/>
        <v>-4.942400000000069E-4</v>
      </c>
      <c r="AI280">
        <f t="shared" si="99"/>
        <v>5.2912999999998878E-4</v>
      </c>
    </row>
    <row r="281" spans="11:35">
      <c r="K281" t="str">
        <f>Arkusz1!A224</f>
        <v>Croatia</v>
      </c>
      <c r="M281">
        <f>Arkusz1!S224</f>
        <v>1.5479450000000001E-2</v>
      </c>
      <c r="N281">
        <f>Arkusz1!T224</f>
        <v>2.568237E-2</v>
      </c>
      <c r="O281">
        <f>Arkusz1!U224</f>
        <v>3.598399E-2</v>
      </c>
      <c r="P281">
        <f>Arkusz1!V224</f>
        <v>4.6820340000000002E-2</v>
      </c>
      <c r="Q281">
        <f>Arkusz1!W224</f>
        <v>5.8749370000000002E-2</v>
      </c>
      <c r="R281">
        <f>Arkusz1!X224</f>
        <v>7.2625369999999995E-2</v>
      </c>
      <c r="S281">
        <f>Arkusz1!Y224</f>
        <v>9.000503E-2</v>
      </c>
      <c r="T281">
        <f>Arkusz1!Z224</f>
        <v>0.11438319</v>
      </c>
      <c r="U281">
        <f>Arkusz1!AA224</f>
        <v>0.15680712999999999</v>
      </c>
      <c r="V281">
        <f>Arkusz1!AB224</f>
        <v>0.38346377999999998</v>
      </c>
      <c r="Z281">
        <f t="shared" si="98"/>
        <v>8.6660000000000556E-5</v>
      </c>
      <c r="AA281">
        <f t="shared" si="90"/>
        <v>-9.2410000000001102E-5</v>
      </c>
      <c r="AB281">
        <f t="shared" si="91"/>
        <v>-2.2109000000000018E-4</v>
      </c>
      <c r="AC281">
        <f t="shared" si="92"/>
        <v>-3.1251999999999669E-4</v>
      </c>
      <c r="AD281">
        <f t="shared" si="93"/>
        <v>-3.7352999999999692E-4</v>
      </c>
      <c r="AE281">
        <f t="shared" si="94"/>
        <v>-4.0595000000000214E-4</v>
      </c>
      <c r="AF281">
        <f t="shared" si="95"/>
        <v>-4.0552000000000643E-4</v>
      </c>
      <c r="AG281">
        <f t="shared" si="96"/>
        <v>-3.5519000000000522E-4</v>
      </c>
      <c r="AH281">
        <f t="shared" si="97"/>
        <v>-1.9075000000001729E-4</v>
      </c>
      <c r="AI281">
        <f t="shared" si="99"/>
        <v>2.2703199999999923E-3</v>
      </c>
    </row>
    <row r="282" spans="11:35">
      <c r="K282" t="str">
        <f>Arkusz1!A225</f>
        <v>Croatia</v>
      </c>
      <c r="M282">
        <f>Arkusz1!S225</f>
        <v>1.5192280000000001E-2</v>
      </c>
      <c r="N282">
        <f>Arkusz1!T225</f>
        <v>2.6801080000000001E-2</v>
      </c>
      <c r="O282">
        <f>Arkusz1!U225</f>
        <v>3.6665330000000003E-2</v>
      </c>
      <c r="P282">
        <f>Arkusz1!V225</f>
        <v>4.707161E-2</v>
      </c>
      <c r="Q282">
        <f>Arkusz1!W225</f>
        <v>5.873242E-2</v>
      </c>
      <c r="R282">
        <f>Arkusz1!X225</f>
        <v>7.2479089999999996E-2</v>
      </c>
      <c r="S282">
        <f>Arkusz1!Y225</f>
        <v>8.9745099999999994E-2</v>
      </c>
      <c r="T282">
        <f>Arkusz1!Z225</f>
        <v>0.11371125999999999</v>
      </c>
      <c r="U282">
        <f>Arkusz1!AA225</f>
        <v>0.15442779000000001</v>
      </c>
      <c r="V282">
        <f>Arkusz1!AB225</f>
        <v>0.38517404</v>
      </c>
      <c r="Z282">
        <f t="shared" si="98"/>
        <v>-2.8716999999999979E-4</v>
      </c>
      <c r="AA282">
        <f t="shared" si="90"/>
        <v>1.1187100000000019E-3</v>
      </c>
      <c r="AB282">
        <f t="shared" si="91"/>
        <v>6.813400000000025E-4</v>
      </c>
      <c r="AC282">
        <f t="shared" si="92"/>
        <v>2.5126999999999788E-4</v>
      </c>
      <c r="AD282">
        <f t="shared" si="93"/>
        <v>-1.6950000000001686E-5</v>
      </c>
      <c r="AE282">
        <f t="shared" si="94"/>
        <v>-1.4627999999999863E-4</v>
      </c>
      <c r="AF282">
        <f t="shared" si="95"/>
        <v>-2.5993000000000543E-4</v>
      </c>
      <c r="AG282">
        <f t="shared" si="96"/>
        <v>-6.7193000000000114E-4</v>
      </c>
      <c r="AH282">
        <f t="shared" si="97"/>
        <v>-2.3793399999999798E-3</v>
      </c>
      <c r="AI282">
        <f t="shared" si="99"/>
        <v>1.710260000000019E-3</v>
      </c>
    </row>
    <row r="283" spans="11:35">
      <c r="K283" t="str">
        <f>Arkusz1!A226</f>
        <v>Croatia</v>
      </c>
      <c r="M283">
        <f>Arkusz1!S226</f>
        <v>1.4792019999999999E-2</v>
      </c>
      <c r="N283">
        <f>Arkusz1!T226</f>
        <v>2.6488810000000002E-2</v>
      </c>
      <c r="O283">
        <f>Arkusz1!U226</f>
        <v>3.6386340000000003E-2</v>
      </c>
      <c r="P283">
        <f>Arkusz1!V226</f>
        <v>4.681689E-2</v>
      </c>
      <c r="Q283">
        <f>Arkusz1!W226</f>
        <v>5.8500679999999999E-2</v>
      </c>
      <c r="R283">
        <f>Arkusz1!X226</f>
        <v>7.2274270000000002E-2</v>
      </c>
      <c r="S283">
        <f>Arkusz1!Y226</f>
        <v>8.9578309999999994E-2</v>
      </c>
      <c r="T283">
        <f>Arkusz1!Z226</f>
        <v>0.11360958</v>
      </c>
      <c r="U283">
        <f>Arkusz1!AA226</f>
        <v>0.15447403000000001</v>
      </c>
      <c r="V283">
        <f>Arkusz1!AB226</f>
        <v>0.38707907000000003</v>
      </c>
      <c r="Z283">
        <f t="shared" si="98"/>
        <v>-4.0026000000000124E-4</v>
      </c>
      <c r="AA283">
        <f t="shared" si="90"/>
        <v>-3.1226999999999991E-4</v>
      </c>
      <c r="AB283">
        <f t="shared" si="91"/>
        <v>-2.7898999999999979E-4</v>
      </c>
      <c r="AC283">
        <f t="shared" si="92"/>
        <v>-2.5471999999999995E-4</v>
      </c>
      <c r="AD283">
        <f t="shared" si="93"/>
        <v>-2.3174000000000111E-4</v>
      </c>
      <c r="AE283">
        <f t="shared" si="94"/>
        <v>-2.0481999999999445E-4</v>
      </c>
      <c r="AF283">
        <f t="shared" si="95"/>
        <v>-1.6678999999999999E-4</v>
      </c>
      <c r="AG283">
        <f t="shared" si="96"/>
        <v>-1.0167999999999289E-4</v>
      </c>
      <c r="AH283">
        <f t="shared" si="97"/>
        <v>4.6240000000002945E-5</v>
      </c>
      <c r="AI283">
        <f t="shared" si="99"/>
        <v>1.9050300000000298E-3</v>
      </c>
    </row>
    <row r="284" spans="11:35">
      <c r="K284" t="str">
        <f>Arkusz1!A227</f>
        <v>Croatia</v>
      </c>
      <c r="M284">
        <f>Arkusz1!S227</f>
        <v>1.5507669999999999E-2</v>
      </c>
      <c r="N284">
        <f>Arkusz1!T227</f>
        <v>2.5623900000000002E-2</v>
      </c>
      <c r="O284">
        <f>Arkusz1!U227</f>
        <v>3.5869529999999997E-2</v>
      </c>
      <c r="P284">
        <f>Arkusz1!V227</f>
        <v>4.6673909999999999E-2</v>
      </c>
      <c r="Q284">
        <f>Arkusz1!W227</f>
        <v>5.8592289999999998E-2</v>
      </c>
      <c r="R284">
        <f>Arkusz1!X227</f>
        <v>7.2479940000000007E-2</v>
      </c>
      <c r="S284">
        <f>Arkusz1!Y227</f>
        <v>8.9899960000000001E-2</v>
      </c>
      <c r="T284">
        <f>Arkusz1!Z227</f>
        <v>0.11436615</v>
      </c>
      <c r="U284">
        <f>Arkusz1!AA227</f>
        <v>0.15699183999999999</v>
      </c>
      <c r="V284">
        <f>Arkusz1!AB227</f>
        <v>0.38399481000000002</v>
      </c>
      <c r="Z284">
        <f t="shared" si="98"/>
        <v>7.1564999999999997E-4</v>
      </c>
      <c r="AA284">
        <f t="shared" si="90"/>
        <v>-8.6490999999999998E-4</v>
      </c>
      <c r="AB284">
        <f t="shared" si="91"/>
        <v>-5.1681000000000643E-4</v>
      </c>
      <c r="AC284">
        <f t="shared" si="92"/>
        <v>-1.4298000000000088E-4</v>
      </c>
      <c r="AD284">
        <f t="shared" si="93"/>
        <v>9.1609999999998915E-5</v>
      </c>
      <c r="AE284">
        <f t="shared" si="94"/>
        <v>2.0567000000000502E-4</v>
      </c>
      <c r="AF284">
        <f t="shared" si="95"/>
        <v>3.2165000000000665E-4</v>
      </c>
      <c r="AG284">
        <f t="shared" si="96"/>
        <v>7.5656999999999808E-4</v>
      </c>
      <c r="AH284">
        <f t="shared" si="97"/>
        <v>2.5178099999999815E-3</v>
      </c>
      <c r="AI284">
        <f t="shared" si="99"/>
        <v>-3.0842600000000053E-3</v>
      </c>
    </row>
    <row r="285" spans="11:35">
      <c r="K285" t="str">
        <f>Arkusz1!A228</f>
        <v>Croatia</v>
      </c>
      <c r="M285">
        <f>Arkusz1!S228</f>
        <v>1.4629069999999999E-2</v>
      </c>
      <c r="N285">
        <f>Arkusz1!T228</f>
        <v>2.5934430000000001E-2</v>
      </c>
      <c r="O285">
        <f>Arkusz1!U228</f>
        <v>3.5755389999999998E-2</v>
      </c>
      <c r="P285">
        <f>Arkusz1!V228</f>
        <v>4.6187819999999997E-2</v>
      </c>
      <c r="Q285">
        <f>Arkusz1!W228</f>
        <v>5.7923870000000002E-2</v>
      </c>
      <c r="R285">
        <f>Arkusz1!X228</f>
        <v>7.1796250000000006E-2</v>
      </c>
      <c r="S285">
        <f>Arkusz1!Y228</f>
        <v>8.9255660000000001E-2</v>
      </c>
      <c r="T285">
        <f>Arkusz1!Z228</f>
        <v>0.11353188</v>
      </c>
      <c r="U285">
        <f>Arkusz1!AA228</f>
        <v>0.15484373000000001</v>
      </c>
      <c r="V285">
        <f>Arkusz1!AB228</f>
        <v>0.39014189999999999</v>
      </c>
      <c r="Z285">
        <f t="shared" si="98"/>
        <v>-8.7860000000000021E-4</v>
      </c>
      <c r="AA285">
        <f t="shared" si="90"/>
        <v>3.1052999999999983E-4</v>
      </c>
      <c r="AB285">
        <f t="shared" si="91"/>
        <v>-1.1413999999999869E-4</v>
      </c>
      <c r="AC285">
        <f t="shared" si="92"/>
        <v>-4.8609000000000152E-4</v>
      </c>
      <c r="AD285">
        <f t="shared" si="93"/>
        <v>-6.6841999999999596E-4</v>
      </c>
      <c r="AE285">
        <f t="shared" si="94"/>
        <v>-6.8369000000000069E-4</v>
      </c>
      <c r="AF285">
        <f t="shared" si="95"/>
        <v>-6.4430000000000043E-4</v>
      </c>
      <c r="AG285">
        <f t="shared" si="96"/>
        <v>-8.3426999999999807E-4</v>
      </c>
      <c r="AH285">
        <f t="shared" si="97"/>
        <v>-2.1481099999999809E-3</v>
      </c>
      <c r="AI285">
        <f t="shared" si="99"/>
        <v>6.1470899999999662E-3</v>
      </c>
    </row>
    <row r="286" spans="11:35">
      <c r="K286" t="str">
        <f>Arkusz1!A229</f>
        <v>Croatia</v>
      </c>
      <c r="M286">
        <f>Arkusz1!S229</f>
        <v>1.4654769999999999E-2</v>
      </c>
      <c r="N286">
        <f>Arkusz1!T229</f>
        <v>2.7022919999999999E-2</v>
      </c>
      <c r="O286">
        <f>Arkusz1!U229</f>
        <v>3.9035090000000001E-2</v>
      </c>
      <c r="P286">
        <f>Arkusz1!V229</f>
        <v>5.1285409999999997E-2</v>
      </c>
      <c r="Q286">
        <f>Arkusz1!W229</f>
        <v>6.4430730000000005E-2</v>
      </c>
      <c r="R286">
        <f>Arkusz1!X229</f>
        <v>7.9391119999999996E-2</v>
      </c>
      <c r="S286">
        <f>Arkusz1!Y229</f>
        <v>9.7765790000000005E-2</v>
      </c>
      <c r="T286">
        <f>Arkusz1!Z229</f>
        <v>0.12305259</v>
      </c>
      <c r="U286">
        <f>Arkusz1!AA229</f>
        <v>0.16605502999999999</v>
      </c>
      <c r="V286">
        <f>Arkusz1!AB229</f>
        <v>0.33730653999999999</v>
      </c>
      <c r="Z286">
        <f t="shared" si="98"/>
        <v>2.5700000000000028E-5</v>
      </c>
      <c r="AA286">
        <f t="shared" si="90"/>
        <v>1.0884899999999975E-3</v>
      </c>
      <c r="AB286">
        <f t="shared" si="91"/>
        <v>3.2797000000000034E-3</v>
      </c>
      <c r="AC286">
        <f t="shared" si="92"/>
        <v>5.0975899999999991E-3</v>
      </c>
      <c r="AD286">
        <f t="shared" si="93"/>
        <v>6.5068600000000032E-3</v>
      </c>
      <c r="AE286">
        <f t="shared" si="94"/>
        <v>7.5948699999999897E-3</v>
      </c>
      <c r="AF286">
        <f t="shared" si="95"/>
        <v>8.5101300000000046E-3</v>
      </c>
      <c r="AG286">
        <f t="shared" si="96"/>
        <v>9.5207100000000017E-3</v>
      </c>
      <c r="AH286">
        <f t="shared" si="97"/>
        <v>1.121129999999998E-2</v>
      </c>
      <c r="AI286">
        <f t="shared" si="99"/>
        <v>-5.2835359999999998E-2</v>
      </c>
    </row>
    <row r="287" spans="11:35">
      <c r="K287" t="str">
        <f>Arkusz1!A230</f>
        <v>Croatia</v>
      </c>
      <c r="M287">
        <f>Arkusz1!S230</f>
        <v>1.333903E-2</v>
      </c>
      <c r="N287">
        <f>Arkusz1!T230</f>
        <v>2.611894E-2</v>
      </c>
      <c r="O287">
        <f>Arkusz1!U230</f>
        <v>3.6389289999999998E-2</v>
      </c>
      <c r="P287">
        <f>Arkusz1!V230</f>
        <v>4.6724069999999999E-2</v>
      </c>
      <c r="Q287">
        <f>Arkusz1!W230</f>
        <v>5.8131700000000001E-2</v>
      </c>
      <c r="R287">
        <f>Arkusz1!X230</f>
        <v>7.169333E-2</v>
      </c>
      <c r="S287">
        <f>Arkusz1!Y230</f>
        <v>8.9184920000000001E-2</v>
      </c>
      <c r="T287">
        <f>Arkusz1!Z230</f>
        <v>0.11446887</v>
      </c>
      <c r="U287">
        <f>Arkusz1!AA230</f>
        <v>0.15951243000000001</v>
      </c>
      <c r="V287">
        <f>Arkusz1!AB230</f>
        <v>0.38443739999999998</v>
      </c>
      <c r="Z287">
        <f t="shared" si="98"/>
        <v>-1.3157399999999993E-3</v>
      </c>
      <c r="AA287">
        <f t="shared" si="90"/>
        <v>-9.0397999999999867E-4</v>
      </c>
      <c r="AB287">
        <f t="shared" si="91"/>
        <v>-2.6458000000000037E-3</v>
      </c>
      <c r="AC287">
        <f t="shared" si="92"/>
        <v>-4.5613399999999971E-3</v>
      </c>
      <c r="AD287">
        <f t="shared" si="93"/>
        <v>-6.2990300000000041E-3</v>
      </c>
      <c r="AE287">
        <f t="shared" si="94"/>
        <v>-7.697789999999996E-3</v>
      </c>
      <c r="AF287">
        <f t="shared" si="95"/>
        <v>-8.5808700000000043E-3</v>
      </c>
      <c r="AG287">
        <f t="shared" si="96"/>
        <v>-8.583720000000003E-3</v>
      </c>
      <c r="AH287">
        <f t="shared" si="97"/>
        <v>-6.5425999999999818E-3</v>
      </c>
      <c r="AI287">
        <f t="shared" si="99"/>
        <v>4.7130859999999997E-2</v>
      </c>
    </row>
    <row r="288" spans="11:35">
      <c r="K288" t="str">
        <f>Arkusz1!A231</f>
        <v>Croatia</v>
      </c>
      <c r="M288">
        <f>Arkusz1!S231</f>
        <v>1.5232519999999999E-2</v>
      </c>
      <c r="N288">
        <f>Arkusz1!T231</f>
        <v>2.528745E-2</v>
      </c>
      <c r="O288">
        <f>Arkusz1!U231</f>
        <v>3.5508600000000001E-2</v>
      </c>
      <c r="P288">
        <f>Arkusz1!V231</f>
        <v>4.6319480000000003E-2</v>
      </c>
      <c r="Q288">
        <f>Arkusz1!W231</f>
        <v>5.8274649999999997E-2</v>
      </c>
      <c r="R288">
        <f>Arkusz1!X231</f>
        <v>7.2234339999999994E-2</v>
      </c>
      <c r="S288">
        <f>Arkusz1!Y231</f>
        <v>8.9776060000000005E-2</v>
      </c>
      <c r="T288">
        <f>Arkusz1!Z231</f>
        <v>0.11445149</v>
      </c>
      <c r="U288">
        <f>Arkusz1!AA231</f>
        <v>0.15750082000000001</v>
      </c>
      <c r="V288">
        <f>Arkusz1!AB231</f>
        <v>0.38541459</v>
      </c>
      <c r="Z288">
        <f t="shared" si="98"/>
        <v>1.8934899999999994E-3</v>
      </c>
      <c r="AA288">
        <f t="shared" si="90"/>
        <v>-8.314900000000007E-4</v>
      </c>
      <c r="AB288">
        <f t="shared" si="91"/>
        <v>-8.8068999999999648E-4</v>
      </c>
      <c r="AC288">
        <f t="shared" si="92"/>
        <v>-4.0458999999999634E-4</v>
      </c>
      <c r="AD288">
        <f t="shared" si="93"/>
        <v>1.4294999999999586E-4</v>
      </c>
      <c r="AE288">
        <f t="shared" si="94"/>
        <v>5.4100999999999455E-4</v>
      </c>
      <c r="AF288">
        <f t="shared" si="95"/>
        <v>5.9114000000000388E-4</v>
      </c>
      <c r="AG288">
        <f t="shared" si="96"/>
        <v>-1.7379999999997398E-5</v>
      </c>
      <c r="AH288">
        <f t="shared" si="97"/>
        <v>-2.011609999999997E-3</v>
      </c>
      <c r="AI288">
        <f t="shared" si="99"/>
        <v>9.7719000000001666E-4</v>
      </c>
    </row>
    <row r="289" spans="11:35">
      <c r="K289" t="str">
        <f>Arkusz1!A232</f>
        <v>Croatia</v>
      </c>
      <c r="M289">
        <f>Arkusz1!S232</f>
        <v>2.0223319999999999E-2</v>
      </c>
      <c r="N289">
        <f>Arkusz1!T232</f>
        <v>3.2931130000000003E-2</v>
      </c>
      <c r="O289">
        <f>Arkusz1!U232</f>
        <v>4.4821039999999999E-2</v>
      </c>
      <c r="P289">
        <f>Arkusz1!V232</f>
        <v>5.6610590000000002E-2</v>
      </c>
      <c r="Q289">
        <f>Arkusz1!W232</f>
        <v>6.8986560000000002E-2</v>
      </c>
      <c r="R289">
        <f>Arkusz1!X232</f>
        <v>8.282457E-2</v>
      </c>
      <c r="S289">
        <f>Arkusz1!Y232</f>
        <v>9.9574700000000002E-2</v>
      </c>
      <c r="T289">
        <f>Arkusz1!Z232</f>
        <v>0.12234351</v>
      </c>
      <c r="U289">
        <f>Arkusz1!AA232</f>
        <v>0.16064706000000001</v>
      </c>
      <c r="V289">
        <f>Arkusz1!AB232</f>
        <v>0.31103751000000002</v>
      </c>
      <c r="Z289">
        <f t="shared" si="98"/>
        <v>4.9908000000000001E-3</v>
      </c>
      <c r="AA289">
        <f t="shared" si="90"/>
        <v>7.6436800000000034E-3</v>
      </c>
      <c r="AB289">
        <f t="shared" si="91"/>
        <v>9.3124399999999982E-3</v>
      </c>
      <c r="AC289">
        <f t="shared" si="92"/>
        <v>1.0291109999999999E-2</v>
      </c>
      <c r="AD289">
        <f t="shared" si="93"/>
        <v>1.0711910000000005E-2</v>
      </c>
      <c r="AE289">
        <f t="shared" si="94"/>
        <v>1.0590230000000006E-2</v>
      </c>
      <c r="AF289">
        <f t="shared" si="95"/>
        <v>9.7986399999999974E-3</v>
      </c>
      <c r="AG289">
        <f t="shared" si="96"/>
        <v>7.8920199999999996E-3</v>
      </c>
      <c r="AH289">
        <f t="shared" si="97"/>
        <v>3.1462399999999946E-3</v>
      </c>
      <c r="AI289">
        <f t="shared" si="99"/>
        <v>-7.4377079999999984E-2</v>
      </c>
    </row>
    <row r="290" spans="11:35">
      <c r="K290" t="str">
        <f>Arkusz1!A233</f>
        <v>Croatia</v>
      </c>
      <c r="M290">
        <f>Arkusz1!S233</f>
        <v>1.5793519999999998E-2</v>
      </c>
      <c r="N290">
        <f>Arkusz1!T233</f>
        <v>2.5763620000000001E-2</v>
      </c>
      <c r="O290">
        <f>Arkusz1!U233</f>
        <v>3.5924409999999997E-2</v>
      </c>
      <c r="P290">
        <f>Arkusz1!V233</f>
        <v>4.6693770000000002E-2</v>
      </c>
      <c r="Q290">
        <f>Arkusz1!W233</f>
        <v>5.8623550000000003E-2</v>
      </c>
      <c r="R290">
        <f>Arkusz1!X233</f>
        <v>7.2573750000000006E-2</v>
      </c>
      <c r="S290">
        <f>Arkusz1!Y233</f>
        <v>9.0125090000000005E-2</v>
      </c>
      <c r="T290">
        <f>Arkusz1!Z233</f>
        <v>0.11483978</v>
      </c>
      <c r="U290">
        <f>Arkusz1!AA233</f>
        <v>0.15799439000000001</v>
      </c>
      <c r="V290">
        <f>Arkusz1!AB233</f>
        <v>0.38166811</v>
      </c>
      <c r="Z290">
        <f t="shared" si="98"/>
        <v>-4.4298000000000011E-3</v>
      </c>
      <c r="AA290">
        <f t="shared" si="90"/>
        <v>-7.1675100000000019E-3</v>
      </c>
      <c r="AB290">
        <f t="shared" si="91"/>
        <v>-8.8966300000000026E-3</v>
      </c>
      <c r="AC290">
        <f t="shared" si="92"/>
        <v>-9.9168199999999998E-3</v>
      </c>
      <c r="AD290">
        <f t="shared" si="93"/>
        <v>-1.0363009999999999E-2</v>
      </c>
      <c r="AE290">
        <f t="shared" si="94"/>
        <v>-1.0250819999999994E-2</v>
      </c>
      <c r="AF290">
        <f t="shared" si="95"/>
        <v>-9.4496099999999972E-3</v>
      </c>
      <c r="AG290">
        <f t="shared" si="96"/>
        <v>-7.5037300000000001E-3</v>
      </c>
      <c r="AH290">
        <f t="shared" si="97"/>
        <v>-2.6526699999999959E-3</v>
      </c>
      <c r="AI290">
        <f t="shared" si="99"/>
        <v>7.0630599999999988E-2</v>
      </c>
    </row>
    <row r="291" spans="11:35">
      <c r="K291" t="str">
        <f>Arkusz1!A234</f>
        <v>Croatia</v>
      </c>
      <c r="M291">
        <f>Arkusz1!S234</f>
        <v>1.5793519999999998E-2</v>
      </c>
      <c r="N291">
        <f>Arkusz1!T234</f>
        <v>2.5763620000000001E-2</v>
      </c>
      <c r="O291">
        <f>Arkusz1!U234</f>
        <v>3.5924409999999997E-2</v>
      </c>
      <c r="P291">
        <f>Arkusz1!V234</f>
        <v>4.6693770000000002E-2</v>
      </c>
      <c r="Q291">
        <f>Arkusz1!W234</f>
        <v>5.8623550000000003E-2</v>
      </c>
      <c r="R291">
        <f>Arkusz1!X234</f>
        <v>7.2573750000000006E-2</v>
      </c>
      <c r="S291">
        <f>Arkusz1!Y234</f>
        <v>9.0125090000000005E-2</v>
      </c>
      <c r="T291">
        <f>Arkusz1!Z234</f>
        <v>0.11483978</v>
      </c>
      <c r="U291">
        <f>Arkusz1!AA234</f>
        <v>0.15799439000000001</v>
      </c>
      <c r="V291">
        <f>Arkusz1!AB234</f>
        <v>0.38166811</v>
      </c>
      <c r="Z291">
        <f t="shared" si="98"/>
        <v>0</v>
      </c>
      <c r="AA291">
        <f t="shared" si="90"/>
        <v>0</v>
      </c>
      <c r="AB291">
        <f t="shared" si="91"/>
        <v>0</v>
      </c>
      <c r="AC291">
        <f t="shared" si="92"/>
        <v>0</v>
      </c>
      <c r="AD291">
        <f t="shared" si="93"/>
        <v>0</v>
      </c>
      <c r="AE291">
        <f t="shared" si="94"/>
        <v>0</v>
      </c>
      <c r="AF291">
        <f t="shared" si="95"/>
        <v>0</v>
      </c>
      <c r="AG291">
        <f t="shared" si="96"/>
        <v>0</v>
      </c>
      <c r="AH291">
        <f t="shared" si="97"/>
        <v>0</v>
      </c>
      <c r="AI291">
        <f t="shared" si="99"/>
        <v>0</v>
      </c>
    </row>
    <row r="292" spans="11:35">
      <c r="K292" t="str">
        <f>Arkusz1!A235</f>
        <v>Croatia</v>
      </c>
      <c r="M292">
        <f>Arkusz1!S235</f>
        <v>1.5793519999999998E-2</v>
      </c>
      <c r="N292">
        <f>Arkusz1!T235</f>
        <v>2.5763620000000001E-2</v>
      </c>
      <c r="O292">
        <f>Arkusz1!U235</f>
        <v>3.5924409999999997E-2</v>
      </c>
      <c r="P292">
        <f>Arkusz1!V235</f>
        <v>4.6693770000000002E-2</v>
      </c>
      <c r="Q292">
        <f>Arkusz1!W235</f>
        <v>5.8623550000000003E-2</v>
      </c>
      <c r="R292">
        <f>Arkusz1!X235</f>
        <v>7.2573750000000006E-2</v>
      </c>
      <c r="S292">
        <f>Arkusz1!Y235</f>
        <v>9.0125090000000005E-2</v>
      </c>
      <c r="T292">
        <f>Arkusz1!Z235</f>
        <v>0.11483978</v>
      </c>
      <c r="U292">
        <f>Arkusz1!AA235</f>
        <v>0.15799439000000001</v>
      </c>
      <c r="V292">
        <f>Arkusz1!AB235</f>
        <v>0.38166811</v>
      </c>
      <c r="Z292">
        <f t="shared" si="98"/>
        <v>0</v>
      </c>
      <c r="AA292">
        <f t="shared" si="90"/>
        <v>0</v>
      </c>
      <c r="AB292">
        <f t="shared" si="91"/>
        <v>0</v>
      </c>
      <c r="AC292">
        <f t="shared" si="92"/>
        <v>0</v>
      </c>
      <c r="AD292">
        <f t="shared" si="93"/>
        <v>0</v>
      </c>
      <c r="AE292">
        <f t="shared" si="94"/>
        <v>0</v>
      </c>
      <c r="AF292">
        <f t="shared" si="95"/>
        <v>0</v>
      </c>
      <c r="AG292">
        <f t="shared" si="96"/>
        <v>0</v>
      </c>
      <c r="AH292">
        <f t="shared" si="97"/>
        <v>0</v>
      </c>
      <c r="AI292">
        <f t="shared" si="99"/>
        <v>0</v>
      </c>
    </row>
    <row r="293" spans="11:35">
      <c r="K293" t="e">
        <f>Arkusz1!#REF!</f>
        <v>#REF!</v>
      </c>
      <c r="M293" t="e">
        <f>Arkusz1!#REF!</f>
        <v>#REF!</v>
      </c>
      <c r="N293" t="e">
        <f>Arkusz1!#REF!</f>
        <v>#REF!</v>
      </c>
      <c r="O293" t="e">
        <f>Arkusz1!#REF!</f>
        <v>#REF!</v>
      </c>
      <c r="P293" t="e">
        <f>Arkusz1!#REF!</f>
        <v>#REF!</v>
      </c>
      <c r="Q293" t="e">
        <f>Arkusz1!#REF!</f>
        <v>#REF!</v>
      </c>
      <c r="R293" t="e">
        <f>Arkusz1!#REF!</f>
        <v>#REF!</v>
      </c>
      <c r="S293" t="e">
        <f>Arkusz1!#REF!</f>
        <v>#REF!</v>
      </c>
      <c r="T293" t="e">
        <f>Arkusz1!#REF!</f>
        <v>#REF!</v>
      </c>
      <c r="U293" t="e">
        <f>Arkusz1!#REF!</f>
        <v>#REF!</v>
      </c>
      <c r="V293" t="e">
        <f>Arkusz1!#REF!</f>
        <v>#REF!</v>
      </c>
      <c r="Z293" t="e">
        <f t="shared" si="98"/>
        <v>#REF!</v>
      </c>
      <c r="AA293" t="e">
        <f t="shared" si="90"/>
        <v>#REF!</v>
      </c>
      <c r="AB293" t="e">
        <f t="shared" si="91"/>
        <v>#REF!</v>
      </c>
      <c r="AC293" t="e">
        <f t="shared" si="92"/>
        <v>#REF!</v>
      </c>
      <c r="AD293" t="e">
        <f t="shared" si="93"/>
        <v>#REF!</v>
      </c>
      <c r="AE293" t="e">
        <f t="shared" si="94"/>
        <v>#REF!</v>
      </c>
      <c r="AF293" t="e">
        <f t="shared" si="95"/>
        <v>#REF!</v>
      </c>
      <c r="AG293" t="e">
        <f t="shared" si="96"/>
        <v>#REF!</v>
      </c>
      <c r="AH293" t="e">
        <f t="shared" si="97"/>
        <v>#REF!</v>
      </c>
      <c r="AI293" t="e">
        <f t="shared" si="99"/>
        <v>#REF!</v>
      </c>
    </row>
    <row r="294" spans="11:35">
      <c r="K294" t="e">
        <f>Arkusz1!#REF!</f>
        <v>#REF!</v>
      </c>
      <c r="M294" t="e">
        <f>Arkusz1!#REF!</f>
        <v>#REF!</v>
      </c>
      <c r="N294" t="e">
        <f>Arkusz1!#REF!</f>
        <v>#REF!</v>
      </c>
      <c r="O294" t="e">
        <f>Arkusz1!#REF!</f>
        <v>#REF!</v>
      </c>
      <c r="P294" t="e">
        <f>Arkusz1!#REF!</f>
        <v>#REF!</v>
      </c>
      <c r="Q294" t="e">
        <f>Arkusz1!#REF!</f>
        <v>#REF!</v>
      </c>
      <c r="R294" t="e">
        <f>Arkusz1!#REF!</f>
        <v>#REF!</v>
      </c>
      <c r="S294" t="e">
        <f>Arkusz1!#REF!</f>
        <v>#REF!</v>
      </c>
      <c r="T294" t="e">
        <f>Arkusz1!#REF!</f>
        <v>#REF!</v>
      </c>
      <c r="U294" t="e">
        <f>Arkusz1!#REF!</f>
        <v>#REF!</v>
      </c>
      <c r="V294" t="e">
        <f>Arkusz1!#REF!</f>
        <v>#REF!</v>
      </c>
      <c r="Z294" t="e">
        <f t="shared" si="98"/>
        <v>#REF!</v>
      </c>
      <c r="AA294" t="e">
        <f t="shared" si="90"/>
        <v>#REF!</v>
      </c>
      <c r="AB294" t="e">
        <f t="shared" si="91"/>
        <v>#REF!</v>
      </c>
      <c r="AC294" t="e">
        <f t="shared" si="92"/>
        <v>#REF!</v>
      </c>
      <c r="AD294" t="e">
        <f t="shared" si="93"/>
        <v>#REF!</v>
      </c>
      <c r="AE294" t="e">
        <f t="shared" si="94"/>
        <v>#REF!</v>
      </c>
      <c r="AF294" t="e">
        <f t="shared" si="95"/>
        <v>#REF!</v>
      </c>
      <c r="AG294" t="e">
        <f t="shared" si="96"/>
        <v>#REF!</v>
      </c>
      <c r="AH294" t="e">
        <f t="shared" si="97"/>
        <v>#REF!</v>
      </c>
      <c r="AI294" t="e">
        <f t="shared" si="99"/>
        <v>#REF!</v>
      </c>
    </row>
    <row r="295" spans="11:35">
      <c r="K295" t="e">
        <f>Arkusz1!#REF!</f>
        <v>#REF!</v>
      </c>
      <c r="M295" t="e">
        <f>Arkusz1!#REF!</f>
        <v>#REF!</v>
      </c>
      <c r="N295" t="e">
        <f>Arkusz1!#REF!</f>
        <v>#REF!</v>
      </c>
      <c r="O295" t="e">
        <f>Arkusz1!#REF!</f>
        <v>#REF!</v>
      </c>
      <c r="P295" t="e">
        <f>Arkusz1!#REF!</f>
        <v>#REF!</v>
      </c>
      <c r="Q295" t="e">
        <f>Arkusz1!#REF!</f>
        <v>#REF!</v>
      </c>
      <c r="R295" t="e">
        <f>Arkusz1!#REF!</f>
        <v>#REF!</v>
      </c>
      <c r="S295" t="e">
        <f>Arkusz1!#REF!</f>
        <v>#REF!</v>
      </c>
      <c r="T295" t="e">
        <f>Arkusz1!#REF!</f>
        <v>#REF!</v>
      </c>
      <c r="U295" t="e">
        <f>Arkusz1!#REF!</f>
        <v>#REF!</v>
      </c>
      <c r="V295" t="e">
        <f>Arkusz1!#REF!</f>
        <v>#REF!</v>
      </c>
      <c r="Z295" t="e">
        <f t="shared" si="98"/>
        <v>#REF!</v>
      </c>
      <c r="AA295" t="e">
        <f t="shared" si="90"/>
        <v>#REF!</v>
      </c>
      <c r="AB295" t="e">
        <f t="shared" si="91"/>
        <v>#REF!</v>
      </c>
      <c r="AC295" t="e">
        <f t="shared" si="92"/>
        <v>#REF!</v>
      </c>
      <c r="AD295" t="e">
        <f t="shared" si="93"/>
        <v>#REF!</v>
      </c>
      <c r="AE295" t="e">
        <f t="shared" si="94"/>
        <v>#REF!</v>
      </c>
      <c r="AF295" t="e">
        <f t="shared" si="95"/>
        <v>#REF!</v>
      </c>
      <c r="AG295" t="e">
        <f t="shared" si="96"/>
        <v>#REF!</v>
      </c>
      <c r="AH295" t="e">
        <f t="shared" si="97"/>
        <v>#REF!</v>
      </c>
      <c r="AI295" t="e">
        <f t="shared" si="99"/>
        <v>#REF!</v>
      </c>
    </row>
    <row r="296" spans="11:35">
      <c r="K296" t="e">
        <f>Arkusz1!#REF!</f>
        <v>#REF!</v>
      </c>
      <c r="M296" t="e">
        <f>Arkusz1!#REF!</f>
        <v>#REF!</v>
      </c>
      <c r="N296" t="e">
        <f>Arkusz1!#REF!</f>
        <v>#REF!</v>
      </c>
      <c r="O296" t="e">
        <f>Arkusz1!#REF!</f>
        <v>#REF!</v>
      </c>
      <c r="P296" t="e">
        <f>Arkusz1!#REF!</f>
        <v>#REF!</v>
      </c>
      <c r="Q296" t="e">
        <f>Arkusz1!#REF!</f>
        <v>#REF!</v>
      </c>
      <c r="R296" t="e">
        <f>Arkusz1!#REF!</f>
        <v>#REF!</v>
      </c>
      <c r="S296" t="e">
        <f>Arkusz1!#REF!</f>
        <v>#REF!</v>
      </c>
      <c r="T296" t="e">
        <f>Arkusz1!#REF!</f>
        <v>#REF!</v>
      </c>
      <c r="U296" t="e">
        <f>Arkusz1!#REF!</f>
        <v>#REF!</v>
      </c>
      <c r="V296" t="e">
        <f>Arkusz1!#REF!</f>
        <v>#REF!</v>
      </c>
      <c r="Z296" t="e">
        <f t="shared" si="98"/>
        <v>#REF!</v>
      </c>
      <c r="AA296" t="e">
        <f t="shared" si="90"/>
        <v>#REF!</v>
      </c>
      <c r="AB296" t="e">
        <f t="shared" si="91"/>
        <v>#REF!</v>
      </c>
      <c r="AC296" t="e">
        <f t="shared" si="92"/>
        <v>#REF!</v>
      </c>
      <c r="AD296" t="e">
        <f t="shared" si="93"/>
        <v>#REF!</v>
      </c>
      <c r="AE296" t="e">
        <f t="shared" si="94"/>
        <v>#REF!</v>
      </c>
      <c r="AF296" t="e">
        <f t="shared" si="95"/>
        <v>#REF!</v>
      </c>
      <c r="AG296" t="e">
        <f t="shared" si="96"/>
        <v>#REF!</v>
      </c>
      <c r="AH296" t="e">
        <f t="shared" si="97"/>
        <v>#REF!</v>
      </c>
      <c r="AI296" t="e">
        <f t="shared" si="99"/>
        <v>#REF!</v>
      </c>
    </row>
    <row r="297" spans="11:35">
      <c r="K297" t="e">
        <f>Arkusz1!#REF!</f>
        <v>#REF!</v>
      </c>
      <c r="M297" t="e">
        <f>Arkusz1!#REF!</f>
        <v>#REF!</v>
      </c>
      <c r="N297" t="e">
        <f>Arkusz1!#REF!</f>
        <v>#REF!</v>
      </c>
      <c r="O297" t="e">
        <f>Arkusz1!#REF!</f>
        <v>#REF!</v>
      </c>
      <c r="P297" t="e">
        <f>Arkusz1!#REF!</f>
        <v>#REF!</v>
      </c>
      <c r="Q297" t="e">
        <f>Arkusz1!#REF!</f>
        <v>#REF!</v>
      </c>
      <c r="R297" t="e">
        <f>Arkusz1!#REF!</f>
        <v>#REF!</v>
      </c>
      <c r="S297" t="e">
        <f>Arkusz1!#REF!</f>
        <v>#REF!</v>
      </c>
      <c r="T297" t="e">
        <f>Arkusz1!#REF!</f>
        <v>#REF!</v>
      </c>
      <c r="U297" t="e">
        <f>Arkusz1!#REF!</f>
        <v>#REF!</v>
      </c>
      <c r="V297" t="e">
        <f>Arkusz1!#REF!</f>
        <v>#REF!</v>
      </c>
      <c r="Z297" t="e">
        <f t="shared" si="98"/>
        <v>#REF!</v>
      </c>
      <c r="AA297" t="e">
        <f t="shared" si="90"/>
        <v>#REF!</v>
      </c>
      <c r="AB297" t="e">
        <f t="shared" si="91"/>
        <v>#REF!</v>
      </c>
      <c r="AC297" t="e">
        <f t="shared" si="92"/>
        <v>#REF!</v>
      </c>
      <c r="AD297" t="e">
        <f t="shared" si="93"/>
        <v>#REF!</v>
      </c>
      <c r="AE297" t="e">
        <f t="shared" si="94"/>
        <v>#REF!</v>
      </c>
      <c r="AF297" t="e">
        <f t="shared" si="95"/>
        <v>#REF!</v>
      </c>
      <c r="AG297" t="e">
        <f t="shared" si="96"/>
        <v>#REF!</v>
      </c>
      <c r="AH297" t="e">
        <f t="shared" si="97"/>
        <v>#REF!</v>
      </c>
      <c r="AI297" t="e">
        <f t="shared" si="99"/>
        <v>#REF!</v>
      </c>
    </row>
    <row r="298" spans="11:35">
      <c r="Y298" s="9"/>
      <c r="Z298" s="9" t="e">
        <f>AVERAGE(Z300:Z363)</f>
        <v>#REF!</v>
      </c>
      <c r="AA298" s="9" t="e">
        <f t="shared" ref="AA298:AI298" si="100">AVERAGE(AA300:AA363)</f>
        <v>#REF!</v>
      </c>
      <c r="AB298" s="9" t="e">
        <f t="shared" si="100"/>
        <v>#REF!</v>
      </c>
      <c r="AC298" s="9" t="e">
        <f t="shared" si="100"/>
        <v>#REF!</v>
      </c>
      <c r="AD298" s="9" t="e">
        <f t="shared" si="100"/>
        <v>#REF!</v>
      </c>
      <c r="AE298" s="9" t="e">
        <f t="shared" si="100"/>
        <v>#REF!</v>
      </c>
      <c r="AF298" s="9" t="e">
        <f t="shared" si="100"/>
        <v>#REF!</v>
      </c>
      <c r="AG298" s="9" t="e">
        <f t="shared" si="100"/>
        <v>#REF!</v>
      </c>
      <c r="AH298" s="9" t="e">
        <f t="shared" si="100"/>
        <v>#REF!</v>
      </c>
      <c r="AI298" s="9" t="e">
        <f t="shared" si="100"/>
        <v>#REF!</v>
      </c>
    </row>
    <row r="299" spans="11:35">
      <c r="K299" t="e">
        <f>Arkusz1!#REF!</f>
        <v>#REF!</v>
      </c>
      <c r="M299" t="e">
        <f>Arkusz1!#REF!</f>
        <v>#REF!</v>
      </c>
      <c r="N299" t="e">
        <f>Arkusz1!#REF!</f>
        <v>#REF!</v>
      </c>
      <c r="O299" t="e">
        <f>Arkusz1!#REF!</f>
        <v>#REF!</v>
      </c>
      <c r="P299" t="e">
        <f>Arkusz1!#REF!</f>
        <v>#REF!</v>
      </c>
      <c r="Q299" t="e">
        <f>Arkusz1!#REF!</f>
        <v>#REF!</v>
      </c>
      <c r="R299" t="e">
        <f>Arkusz1!#REF!</f>
        <v>#REF!</v>
      </c>
      <c r="S299" t="e">
        <f>Arkusz1!#REF!</f>
        <v>#REF!</v>
      </c>
      <c r="T299" t="e">
        <f>Arkusz1!#REF!</f>
        <v>#REF!</v>
      </c>
      <c r="U299" t="e">
        <f>Arkusz1!#REF!</f>
        <v>#REF!</v>
      </c>
      <c r="V299" t="e">
        <f>Arkusz1!#REF!</f>
        <v>#REF!</v>
      </c>
    </row>
    <row r="300" spans="11:35">
      <c r="K300" t="str">
        <f>Arkusz1!A236</f>
        <v>Hungary</v>
      </c>
      <c r="M300">
        <f>Arkusz1!S236</f>
        <v>3.143435E-2</v>
      </c>
      <c r="N300">
        <f>Arkusz1!T236</f>
        <v>5.0668400000000002E-2</v>
      </c>
      <c r="O300">
        <f>Arkusz1!U236</f>
        <v>6.3101340000000006E-2</v>
      </c>
      <c r="P300">
        <f>Arkusz1!V236</f>
        <v>7.3982720000000002E-2</v>
      </c>
      <c r="Q300">
        <f>Arkusz1!W236</f>
        <v>8.4583610000000004E-2</v>
      </c>
      <c r="R300">
        <f>Arkusz1!X236</f>
        <v>9.5731759999999999E-2</v>
      </c>
      <c r="S300">
        <f>Arkusz1!Y236</f>
        <v>0.10838045</v>
      </c>
      <c r="T300">
        <f>Arkusz1!Z236</f>
        <v>0.12422344</v>
      </c>
      <c r="U300">
        <f>Arkusz1!AA236</f>
        <v>0.14781774</v>
      </c>
      <c r="V300">
        <f>Arkusz1!AB236</f>
        <v>0.22007621999999999</v>
      </c>
      <c r="Z300" t="e">
        <f>M300-M299</f>
        <v>#REF!</v>
      </c>
      <c r="AA300" t="e">
        <f t="shared" ref="AA300:AA330" si="101">N300-N299</f>
        <v>#REF!</v>
      </c>
      <c r="AB300" t="e">
        <f t="shared" ref="AB300:AB330" si="102">O300-O299</f>
        <v>#REF!</v>
      </c>
      <c r="AC300" t="e">
        <f t="shared" ref="AC300:AC330" si="103">P300-P299</f>
        <v>#REF!</v>
      </c>
      <c r="AD300" t="e">
        <f t="shared" ref="AD300:AD330" si="104">Q300-Q299</f>
        <v>#REF!</v>
      </c>
      <c r="AE300" t="e">
        <f t="shared" ref="AE300:AE330" si="105">R300-R299</f>
        <v>#REF!</v>
      </c>
      <c r="AF300" t="e">
        <f t="shared" ref="AF300:AF330" si="106">S300-S299</f>
        <v>#REF!</v>
      </c>
      <c r="AG300" t="e">
        <f t="shared" ref="AG300:AG330" si="107">T300-T299</f>
        <v>#REF!</v>
      </c>
      <c r="AH300" t="e">
        <f t="shared" ref="AH300:AH330" si="108">U300-U299</f>
        <v>#REF!</v>
      </c>
      <c r="AI300" t="e">
        <f>V300-V299</f>
        <v>#REF!</v>
      </c>
    </row>
    <row r="301" spans="11:35">
      <c r="K301" t="str">
        <f>Arkusz1!A237</f>
        <v>Hungary</v>
      </c>
      <c r="M301">
        <f>Arkusz1!S237</f>
        <v>3.0412910000000001E-2</v>
      </c>
      <c r="N301">
        <f>Arkusz1!T237</f>
        <v>4.9184279999999997E-2</v>
      </c>
      <c r="O301">
        <f>Arkusz1!U237</f>
        <v>6.175626E-2</v>
      </c>
      <c r="P301">
        <f>Arkusz1!V237</f>
        <v>7.2653419999999996E-2</v>
      </c>
      <c r="Q301">
        <f>Arkusz1!W237</f>
        <v>8.3163039999999994E-2</v>
      </c>
      <c r="R301">
        <f>Arkusz1!X237</f>
        <v>9.415569E-2</v>
      </c>
      <c r="S301">
        <f>Arkusz1!Y237</f>
        <v>0.10664224</v>
      </c>
      <c r="T301">
        <f>Arkusz1!Z237</f>
        <v>0.12244468</v>
      </c>
      <c r="U301">
        <f>Arkusz1!AA237</f>
        <v>0.14662944999999999</v>
      </c>
      <c r="V301">
        <f>Arkusz1!AB237</f>
        <v>0.23295804000000001</v>
      </c>
      <c r="Z301">
        <f t="shared" ref="Y301:Z330" si="109">M301-M300</f>
        <v>-1.0214399999999985E-3</v>
      </c>
      <c r="AA301">
        <f t="shared" si="101"/>
        <v>-1.4841200000000054E-3</v>
      </c>
      <c r="AB301">
        <f t="shared" si="102"/>
        <v>-1.3450800000000054E-3</v>
      </c>
      <c r="AC301">
        <f t="shared" si="103"/>
        <v>-1.3293000000000055E-3</v>
      </c>
      <c r="AD301">
        <f t="shared" si="104"/>
        <v>-1.4205700000000099E-3</v>
      </c>
      <c r="AE301">
        <f t="shared" si="105"/>
        <v>-1.5760699999999989E-3</v>
      </c>
      <c r="AF301">
        <f t="shared" si="106"/>
        <v>-1.7382100000000039E-3</v>
      </c>
      <c r="AG301">
        <f t="shared" si="107"/>
        <v>-1.7787600000000042E-3</v>
      </c>
      <c r="AH301">
        <f t="shared" si="108"/>
        <v>-1.1882900000000085E-3</v>
      </c>
      <c r="AI301">
        <f t="shared" ref="AI301:AI330" si="110">V301-V300</f>
        <v>1.2881820000000016E-2</v>
      </c>
    </row>
    <row r="302" spans="11:35">
      <c r="K302" t="str">
        <f>Arkusz1!A238</f>
        <v>Hungary</v>
      </c>
      <c r="M302">
        <f>Arkusz1!S238</f>
        <v>2.9272619999999999E-2</v>
      </c>
      <c r="N302">
        <f>Arkusz1!T238</f>
        <v>4.7527479999999997E-2</v>
      </c>
      <c r="O302">
        <f>Arkusz1!U238</f>
        <v>6.0254670000000003E-2</v>
      </c>
      <c r="P302">
        <f>Arkusz1!V238</f>
        <v>7.116944E-2</v>
      </c>
      <c r="Q302">
        <f>Arkusz1!W238</f>
        <v>8.1577170000000004E-2</v>
      </c>
      <c r="R302">
        <f>Arkusz1!X238</f>
        <v>9.2396229999999996E-2</v>
      </c>
      <c r="S302">
        <f>Arkusz1!Y238</f>
        <v>0.10470177</v>
      </c>
      <c r="T302">
        <f>Arkusz1!Z238</f>
        <v>0.12045896</v>
      </c>
      <c r="U302">
        <f>Arkusz1!AA238</f>
        <v>0.14530290000000001</v>
      </c>
      <c r="V302">
        <f>Arkusz1!AB238</f>
        <v>0.24733877000000001</v>
      </c>
      <c r="Z302">
        <f t="shared" si="109"/>
        <v>-1.1402900000000021E-3</v>
      </c>
      <c r="AA302">
        <f t="shared" si="101"/>
        <v>-1.6567999999999999E-3</v>
      </c>
      <c r="AB302">
        <f t="shared" si="102"/>
        <v>-1.5015899999999971E-3</v>
      </c>
      <c r="AC302">
        <f t="shared" si="103"/>
        <v>-1.4839799999999959E-3</v>
      </c>
      <c r="AD302">
        <f t="shared" si="104"/>
        <v>-1.5858699999999892E-3</v>
      </c>
      <c r="AE302">
        <f t="shared" si="105"/>
        <v>-1.7594600000000044E-3</v>
      </c>
      <c r="AF302">
        <f t="shared" si="106"/>
        <v>-1.9404699999999997E-3</v>
      </c>
      <c r="AG302">
        <f t="shared" si="107"/>
        <v>-1.9857199999999964E-3</v>
      </c>
      <c r="AH302">
        <f t="shared" si="108"/>
        <v>-1.3265499999999819E-3</v>
      </c>
      <c r="AI302">
        <f t="shared" si="110"/>
        <v>1.4380730000000008E-2</v>
      </c>
    </row>
    <row r="303" spans="11:35">
      <c r="K303" t="str">
        <f>Arkusz1!A239</f>
        <v>Hungary</v>
      </c>
      <c r="M303">
        <f>Arkusz1!S239</f>
        <v>2.7991439999999999E-2</v>
      </c>
      <c r="N303">
        <f>Arkusz1!T239</f>
        <v>4.5665989999999997E-2</v>
      </c>
      <c r="O303">
        <f>Arkusz1!U239</f>
        <v>5.8567559999999998E-2</v>
      </c>
      <c r="P303">
        <f>Arkusz1!V239</f>
        <v>6.9502120000000001E-2</v>
      </c>
      <c r="Q303">
        <f>Arkusz1!W239</f>
        <v>7.9795379999999999E-2</v>
      </c>
      <c r="R303">
        <f>Arkusz1!X239</f>
        <v>9.0419399999999997E-2</v>
      </c>
      <c r="S303">
        <f>Arkusz1!Y239</f>
        <v>0.10252156</v>
      </c>
      <c r="T303">
        <f>Arkusz1!Z239</f>
        <v>0.1182279</v>
      </c>
      <c r="U303">
        <f>Arkusz1!AA239</f>
        <v>0.14381246</v>
      </c>
      <c r="V303">
        <f>Arkusz1!AB239</f>
        <v>0.26349618000000002</v>
      </c>
      <c r="Z303">
        <f t="shared" si="109"/>
        <v>-1.2811799999999998E-3</v>
      </c>
      <c r="AA303">
        <f t="shared" si="101"/>
        <v>-1.8614900000000004E-3</v>
      </c>
      <c r="AB303">
        <f t="shared" si="102"/>
        <v>-1.6871100000000055E-3</v>
      </c>
      <c r="AC303">
        <f t="shared" si="103"/>
        <v>-1.6673199999999999E-3</v>
      </c>
      <c r="AD303">
        <f t="shared" si="104"/>
        <v>-1.7817900000000053E-3</v>
      </c>
      <c r="AE303">
        <f t="shared" si="105"/>
        <v>-1.9768299999999989E-3</v>
      </c>
      <c r="AF303">
        <f t="shared" si="106"/>
        <v>-2.1802100000000019E-3</v>
      </c>
      <c r="AG303">
        <f t="shared" si="107"/>
        <v>-2.2310600000000069E-3</v>
      </c>
      <c r="AH303">
        <f t="shared" si="108"/>
        <v>-1.4904400000000095E-3</v>
      </c>
      <c r="AI303">
        <f t="shared" si="110"/>
        <v>1.6157410000000011E-2</v>
      </c>
    </row>
    <row r="304" spans="11:35">
      <c r="K304" t="str">
        <f>Arkusz1!A240</f>
        <v>Hungary</v>
      </c>
      <c r="M304">
        <f>Arkusz1!S240</f>
        <v>2.9132069999999999E-2</v>
      </c>
      <c r="N304">
        <f>Arkusz1!T240</f>
        <v>4.6443720000000001E-2</v>
      </c>
      <c r="O304">
        <f>Arkusz1!U240</f>
        <v>5.9116960000000003E-2</v>
      </c>
      <c r="P304">
        <f>Arkusz1!V240</f>
        <v>6.9875179999999995E-2</v>
      </c>
      <c r="Q304">
        <f>Arkusz1!W240</f>
        <v>8.0012799999999995E-2</v>
      </c>
      <c r="R304">
        <f>Arkusz1!X240</f>
        <v>9.04837E-2</v>
      </c>
      <c r="S304">
        <f>Arkusz1!Y240</f>
        <v>0.10241777000000001</v>
      </c>
      <c r="T304">
        <f>Arkusz1!Z240</f>
        <v>0.11791241</v>
      </c>
      <c r="U304">
        <f>Arkusz1!AA240</f>
        <v>0.14316087</v>
      </c>
      <c r="V304">
        <f>Arkusz1!AB240</f>
        <v>0.26144453000000001</v>
      </c>
      <c r="Z304">
        <f t="shared" si="109"/>
        <v>1.1406300000000001E-3</v>
      </c>
      <c r="AA304">
        <f t="shared" si="101"/>
        <v>7.7773000000000425E-4</v>
      </c>
      <c r="AB304">
        <f t="shared" si="102"/>
        <v>5.4940000000000544E-4</v>
      </c>
      <c r="AC304">
        <f t="shared" si="103"/>
        <v>3.7305999999999451E-4</v>
      </c>
      <c r="AD304">
        <f t="shared" si="104"/>
        <v>2.1741999999999595E-4</v>
      </c>
      <c r="AE304">
        <f t="shared" si="105"/>
        <v>6.4300000000003243E-5</v>
      </c>
      <c r="AF304">
        <f t="shared" si="106"/>
        <v>-1.037899999999925E-4</v>
      </c>
      <c r="AG304">
        <f t="shared" si="107"/>
        <v>-3.154900000000016E-4</v>
      </c>
      <c r="AH304">
        <f t="shared" si="108"/>
        <v>-6.5159000000000744E-4</v>
      </c>
      <c r="AI304">
        <f t="shared" si="110"/>
        <v>-2.051650000000016E-3</v>
      </c>
    </row>
    <row r="305" spans="11:35">
      <c r="K305" t="str">
        <f>Arkusz1!A241</f>
        <v>Hungary</v>
      </c>
      <c r="M305">
        <f>Arkusz1!S241</f>
        <v>3.0306159999999999E-2</v>
      </c>
      <c r="N305">
        <f>Arkusz1!T241</f>
        <v>4.7244260000000003E-2</v>
      </c>
      <c r="O305">
        <f>Arkusz1!U241</f>
        <v>5.9682470000000001E-2</v>
      </c>
      <c r="P305">
        <f>Arkusz1!V241</f>
        <v>7.0259180000000004E-2</v>
      </c>
      <c r="Q305">
        <f>Arkusz1!W241</f>
        <v>8.023661E-2</v>
      </c>
      <c r="R305">
        <f>Arkusz1!X241</f>
        <v>9.0549879999999999E-2</v>
      </c>
      <c r="S305">
        <f>Arkusz1!Y241</f>
        <v>0.10231092999999999</v>
      </c>
      <c r="T305">
        <f>Arkusz1!Z241</f>
        <v>0.11758765</v>
      </c>
      <c r="U305">
        <f>Arkusz1!AA241</f>
        <v>0.14249016</v>
      </c>
      <c r="V305">
        <f>Arkusz1!AB241</f>
        <v>0.25933270000000003</v>
      </c>
      <c r="Z305">
        <f t="shared" si="109"/>
        <v>1.1740899999999992E-3</v>
      </c>
      <c r="AA305">
        <f t="shared" si="101"/>
        <v>8.0054000000000236E-4</v>
      </c>
      <c r="AB305">
        <f t="shared" si="102"/>
        <v>5.6550999999999824E-4</v>
      </c>
      <c r="AC305">
        <f t="shared" si="103"/>
        <v>3.8400000000000933E-4</v>
      </c>
      <c r="AD305">
        <f t="shared" si="104"/>
        <v>2.2381000000000484E-4</v>
      </c>
      <c r="AE305">
        <f t="shared" si="105"/>
        <v>6.6179999999999017E-5</v>
      </c>
      <c r="AF305">
        <f t="shared" si="106"/>
        <v>-1.0684000000001082E-4</v>
      </c>
      <c r="AG305">
        <f t="shared" si="107"/>
        <v>-3.2475999999999339E-4</v>
      </c>
      <c r="AH305">
        <f t="shared" si="108"/>
        <v>-6.7070999999999104E-4</v>
      </c>
      <c r="AI305">
        <f t="shared" si="110"/>
        <v>-2.1118299999999812E-3</v>
      </c>
    </row>
    <row r="306" spans="11:35">
      <c r="K306" t="str">
        <f>Arkusz1!A242</f>
        <v>Hungary</v>
      </c>
      <c r="M306">
        <f>Arkusz1!S242</f>
        <v>3.15152E-2</v>
      </c>
      <c r="N306">
        <f>Arkusz1!T242</f>
        <v>4.8068640000000003E-2</v>
      </c>
      <c r="O306">
        <f>Arkusz1!U242</f>
        <v>6.0264819999999997E-2</v>
      </c>
      <c r="P306">
        <f>Arkusz1!V242</f>
        <v>7.0654610000000007E-2</v>
      </c>
      <c r="Q306">
        <f>Arkusz1!W242</f>
        <v>8.0467079999999996E-2</v>
      </c>
      <c r="R306">
        <f>Arkusz1!X242</f>
        <v>9.0618030000000002E-2</v>
      </c>
      <c r="S306">
        <f>Arkusz1!Y242</f>
        <v>0.10220091000000001</v>
      </c>
      <c r="T306">
        <f>Arkusz1!Z242</f>
        <v>0.11725323</v>
      </c>
      <c r="U306">
        <f>Arkusz1!AA242</f>
        <v>0.14179949</v>
      </c>
      <c r="V306">
        <f>Arkusz1!AB242</f>
        <v>0.257158</v>
      </c>
      <c r="Z306">
        <f t="shared" si="109"/>
        <v>1.2090400000000015E-3</v>
      </c>
      <c r="AA306">
        <f t="shared" si="101"/>
        <v>8.2437999999999956E-4</v>
      </c>
      <c r="AB306">
        <f t="shared" si="102"/>
        <v>5.8234999999999537E-4</v>
      </c>
      <c r="AC306">
        <f t="shared" si="103"/>
        <v>3.9543000000000217E-4</v>
      </c>
      <c r="AD306">
        <f t="shared" si="104"/>
        <v>2.3046999999999651E-4</v>
      </c>
      <c r="AE306">
        <f t="shared" si="105"/>
        <v>6.815000000000293E-5</v>
      </c>
      <c r="AF306">
        <f t="shared" si="106"/>
        <v>-1.1001999999998846E-4</v>
      </c>
      <c r="AG306">
        <f t="shared" si="107"/>
        <v>-3.3442000000000194E-4</v>
      </c>
      <c r="AH306">
        <f t="shared" si="108"/>
        <v>-6.9067000000000434E-4</v>
      </c>
      <c r="AI306">
        <f t="shared" si="110"/>
        <v>-2.1747000000000294E-3</v>
      </c>
    </row>
    <row r="307" spans="11:35">
      <c r="K307" t="str">
        <f>Arkusz1!A243</f>
        <v>Hungary</v>
      </c>
      <c r="M307">
        <f>Arkusz1!S243</f>
        <v>3.2760770000000002E-2</v>
      </c>
      <c r="N307">
        <f>Arkusz1!T243</f>
        <v>4.8917929999999998E-2</v>
      </c>
      <c r="O307">
        <f>Arkusz1!U243</f>
        <v>6.0864769999999999E-2</v>
      </c>
      <c r="P307">
        <f>Arkusz1!V243</f>
        <v>7.1061990000000005E-2</v>
      </c>
      <c r="Q307">
        <f>Arkusz1!W243</f>
        <v>8.0704509999999993E-2</v>
      </c>
      <c r="R307">
        <f>Arkusz1!X243</f>
        <v>9.0688240000000003E-2</v>
      </c>
      <c r="S307">
        <f>Arkusz1!Y243</f>
        <v>0.10208757</v>
      </c>
      <c r="T307">
        <f>Arkusz1!Z243</f>
        <v>0.1169087</v>
      </c>
      <c r="U307">
        <f>Arkusz1!AA243</f>
        <v>0.14108794</v>
      </c>
      <c r="V307">
        <f>Arkusz1!AB243</f>
        <v>0.25491757999999998</v>
      </c>
      <c r="Z307">
        <f t="shared" si="109"/>
        <v>1.2455700000000014E-3</v>
      </c>
      <c r="AA307">
        <f t="shared" si="101"/>
        <v>8.492899999999956E-4</v>
      </c>
      <c r="AB307">
        <f t="shared" si="102"/>
        <v>5.9995000000000187E-4</v>
      </c>
      <c r="AC307">
        <f t="shared" si="103"/>
        <v>4.0737999999999885E-4</v>
      </c>
      <c r="AD307">
        <f t="shared" si="104"/>
        <v>2.3742999999999681E-4</v>
      </c>
      <c r="AE307">
        <f t="shared" si="105"/>
        <v>7.0210000000001105E-5</v>
      </c>
      <c r="AF307">
        <f t="shared" si="106"/>
        <v>-1.1334000000000344E-4</v>
      </c>
      <c r="AG307">
        <f t="shared" si="107"/>
        <v>-3.4452999999999567E-4</v>
      </c>
      <c r="AH307">
        <f t="shared" si="108"/>
        <v>-7.1155000000000523E-4</v>
      </c>
      <c r="AI307">
        <f t="shared" si="110"/>
        <v>-2.2404200000000207E-3</v>
      </c>
    </row>
    <row r="308" spans="11:35">
      <c r="K308" t="str">
        <f>Arkusz1!A244</f>
        <v>Hungary</v>
      </c>
      <c r="M308">
        <f>Arkusz1!S244</f>
        <v>3.4044560000000001E-2</v>
      </c>
      <c r="N308">
        <f>Arkusz1!T244</f>
        <v>4.9793280000000002E-2</v>
      </c>
      <c r="O308">
        <f>Arkusz1!U244</f>
        <v>6.1483120000000002E-2</v>
      </c>
      <c r="P308">
        <f>Arkusz1!V244</f>
        <v>7.1481870000000003E-2</v>
      </c>
      <c r="Q308">
        <f>Arkusz1!W244</f>
        <v>8.0949229999999997E-2</v>
      </c>
      <c r="R308">
        <f>Arkusz1!X244</f>
        <v>9.0760610000000005E-2</v>
      </c>
      <c r="S308">
        <f>Arkusz1!Y244</f>
        <v>0.10197074</v>
      </c>
      <c r="T308">
        <f>Arkusz1!Z244</f>
        <v>0.11655359999999999</v>
      </c>
      <c r="U308">
        <f>Arkusz1!AA244</f>
        <v>0.14035455999999999</v>
      </c>
      <c r="V308">
        <f>Arkusz1!AB244</f>
        <v>0.25260842</v>
      </c>
      <c r="Z308">
        <f t="shared" si="109"/>
        <v>1.2837899999999999E-3</v>
      </c>
      <c r="AA308">
        <f t="shared" si="101"/>
        <v>8.753500000000039E-4</v>
      </c>
      <c r="AB308">
        <f t="shared" si="102"/>
        <v>6.1835000000000362E-4</v>
      </c>
      <c r="AC308">
        <f t="shared" si="103"/>
        <v>4.1987999999999748E-4</v>
      </c>
      <c r="AD308">
        <f t="shared" si="104"/>
        <v>2.4472000000000382E-4</v>
      </c>
      <c r="AE308">
        <f t="shared" si="105"/>
        <v>7.2370000000002155E-5</v>
      </c>
      <c r="AF308">
        <f t="shared" si="106"/>
        <v>-1.1682999999999832E-4</v>
      </c>
      <c r="AG308">
        <f t="shared" si="107"/>
        <v>-3.5510000000001096E-4</v>
      </c>
      <c r="AH308">
        <f t="shared" si="108"/>
        <v>-7.3338000000000569E-4</v>
      </c>
      <c r="AI308">
        <f t="shared" si="110"/>
        <v>-2.3091599999999768E-3</v>
      </c>
    </row>
    <row r="309" spans="11:35">
      <c r="K309" t="str">
        <f>Arkusz1!A245</f>
        <v>Hungary</v>
      </c>
      <c r="M309">
        <f>Arkusz1!S245</f>
        <v>4.1180019999999998E-2</v>
      </c>
      <c r="N309">
        <f>Arkusz1!T245</f>
        <v>5.7259619999999997E-2</v>
      </c>
      <c r="O309">
        <f>Arkusz1!U245</f>
        <v>6.8490899999999993E-2</v>
      </c>
      <c r="P309">
        <f>Arkusz1!V245</f>
        <v>7.7785640000000003E-2</v>
      </c>
      <c r="Q309">
        <f>Arkusz1!W245</f>
        <v>8.6399489999999995E-2</v>
      </c>
      <c r="R309">
        <f>Arkusz1!X245</f>
        <v>9.5186049999999994E-2</v>
      </c>
      <c r="S309">
        <f>Arkusz1!Y245</f>
        <v>0.10509317999999999</v>
      </c>
      <c r="T309">
        <f>Arkusz1!Z245</f>
        <v>0.117812</v>
      </c>
      <c r="U309">
        <f>Arkusz1!AA245</f>
        <v>0.13819012999999999</v>
      </c>
      <c r="V309">
        <f>Arkusz1!AB245</f>
        <v>0.21260296000000001</v>
      </c>
      <c r="Z309">
        <f t="shared" si="109"/>
        <v>7.1354599999999963E-3</v>
      </c>
      <c r="AA309">
        <f t="shared" si="101"/>
        <v>7.4663399999999949E-3</v>
      </c>
      <c r="AB309">
        <f t="shared" si="102"/>
        <v>7.0077799999999912E-3</v>
      </c>
      <c r="AC309">
        <f t="shared" si="103"/>
        <v>6.3037700000000002E-3</v>
      </c>
      <c r="AD309">
        <f t="shared" si="104"/>
        <v>5.4502599999999984E-3</v>
      </c>
      <c r="AE309">
        <f t="shared" si="105"/>
        <v>4.4254399999999888E-3</v>
      </c>
      <c r="AF309">
        <f t="shared" si="106"/>
        <v>3.1224399999999902E-3</v>
      </c>
      <c r="AG309">
        <f t="shared" si="107"/>
        <v>1.2584000000000067E-3</v>
      </c>
      <c r="AH309">
        <f t="shared" si="108"/>
        <v>-2.164429999999995E-3</v>
      </c>
      <c r="AI309">
        <f t="shared" si="110"/>
        <v>-4.0005459999999993E-2</v>
      </c>
    </row>
    <row r="310" spans="11:35">
      <c r="K310" t="str">
        <f>Arkusz1!A246</f>
        <v>Hungary</v>
      </c>
      <c r="M310">
        <f>Arkusz1!S246</f>
        <v>3.9717889999999999E-2</v>
      </c>
      <c r="N310">
        <f>Arkusz1!T246</f>
        <v>5.6038549999999999E-2</v>
      </c>
      <c r="O310">
        <f>Arkusz1!U246</f>
        <v>6.7503129999999995E-2</v>
      </c>
      <c r="P310">
        <f>Arkusz1!V246</f>
        <v>7.7019080000000004E-2</v>
      </c>
      <c r="Q310">
        <f>Arkusz1!W246</f>
        <v>8.5854490000000006E-2</v>
      </c>
      <c r="R310">
        <f>Arkusz1!X246</f>
        <v>9.4879179999999994E-2</v>
      </c>
      <c r="S310">
        <f>Arkusz1!Y246</f>
        <v>0.10506589</v>
      </c>
      <c r="T310">
        <f>Arkusz1!Z246</f>
        <v>0.11815705</v>
      </c>
      <c r="U310">
        <f>Arkusz1!AA246</f>
        <v>0.13915959999999999</v>
      </c>
      <c r="V310">
        <f>Arkusz1!AB246</f>
        <v>0.21660513000000001</v>
      </c>
      <c r="Z310">
        <f t="shared" si="109"/>
        <v>-1.462129999999999E-3</v>
      </c>
      <c r="AA310">
        <f t="shared" si="101"/>
        <v>-1.2210699999999977E-3</v>
      </c>
      <c r="AB310">
        <f t="shared" si="102"/>
        <v>-9.8776999999999893E-4</v>
      </c>
      <c r="AC310">
        <f t="shared" si="103"/>
        <v>-7.6655999999999946E-4</v>
      </c>
      <c r="AD310">
        <f t="shared" si="104"/>
        <v>-5.4499999999998994E-4</v>
      </c>
      <c r="AE310">
        <f t="shared" si="105"/>
        <v>-3.0687000000000075E-4</v>
      </c>
      <c r="AF310">
        <f t="shared" si="106"/>
        <v>-2.7289999999999259E-5</v>
      </c>
      <c r="AG310">
        <f t="shared" si="107"/>
        <v>3.4504999999999952E-4</v>
      </c>
      <c r="AH310">
        <f t="shared" si="108"/>
        <v>9.6947000000000005E-4</v>
      </c>
      <c r="AI310">
        <f t="shared" si="110"/>
        <v>4.0021699999999993E-3</v>
      </c>
    </row>
    <row r="311" spans="11:35">
      <c r="K311" t="str">
        <f>Arkusz1!A247</f>
        <v>Hungary</v>
      </c>
      <c r="M311">
        <f>Arkusz1!S247</f>
        <v>4.0941369999999998E-2</v>
      </c>
      <c r="N311">
        <f>Arkusz1!T247</f>
        <v>5.7282390000000002E-2</v>
      </c>
      <c r="O311">
        <f>Arkusz1!U247</f>
        <v>6.8765320000000005E-2</v>
      </c>
      <c r="P311">
        <f>Arkusz1!V247</f>
        <v>7.8291369999999999E-2</v>
      </c>
      <c r="Q311">
        <f>Arkusz1!W247</f>
        <v>8.7125540000000001E-2</v>
      </c>
      <c r="R311">
        <f>Arkusz1!X247</f>
        <v>9.6130999999999994E-2</v>
      </c>
      <c r="S311">
        <f>Arkusz1!Y247</f>
        <v>0.10626297</v>
      </c>
      <c r="T311">
        <f>Arkusz1!Z247</f>
        <v>0.11920831</v>
      </c>
      <c r="U311">
        <f>Arkusz1!AA247</f>
        <v>0.13970587000000001</v>
      </c>
      <c r="V311">
        <f>Arkusz1!AB247</f>
        <v>0.20628584999999999</v>
      </c>
      <c r="Z311">
        <f t="shared" si="109"/>
        <v>1.223479999999999E-3</v>
      </c>
      <c r="AA311">
        <f t="shared" si="101"/>
        <v>1.243840000000003E-3</v>
      </c>
      <c r="AB311">
        <f t="shared" si="102"/>
        <v>1.2621900000000102E-3</v>
      </c>
      <c r="AC311">
        <f t="shared" si="103"/>
        <v>1.2722899999999954E-3</v>
      </c>
      <c r="AD311">
        <f t="shared" si="104"/>
        <v>1.2710499999999958E-3</v>
      </c>
      <c r="AE311">
        <f t="shared" si="105"/>
        <v>1.2518200000000007E-3</v>
      </c>
      <c r="AF311">
        <f t="shared" si="106"/>
        <v>1.1970800000000031E-3</v>
      </c>
      <c r="AG311">
        <f t="shared" si="107"/>
        <v>1.0512599999999983E-3</v>
      </c>
      <c r="AH311">
        <f t="shared" si="108"/>
        <v>5.4627000000001535E-4</v>
      </c>
      <c r="AI311">
        <f t="shared" si="110"/>
        <v>-1.0319280000000014E-2</v>
      </c>
    </row>
    <row r="312" spans="11:35">
      <c r="K312" t="str">
        <f>Arkusz1!A248</f>
        <v>Hungary</v>
      </c>
      <c r="M312">
        <f>Arkusz1!S248</f>
        <v>3.6934300000000003E-2</v>
      </c>
      <c r="N312">
        <f>Arkusz1!T248</f>
        <v>5.3630259999999999E-2</v>
      </c>
      <c r="O312">
        <f>Arkusz1!U248</f>
        <v>6.5559610000000004E-2</v>
      </c>
      <c r="P312">
        <f>Arkusz1!V248</f>
        <v>7.5549660000000005E-2</v>
      </c>
      <c r="Q312">
        <f>Arkusz1!W248</f>
        <v>8.4875190000000003E-2</v>
      </c>
      <c r="R312">
        <f>Arkusz1!X248</f>
        <v>9.4433160000000002E-2</v>
      </c>
      <c r="S312">
        <f>Arkusz1!Y248</f>
        <v>0.10524437</v>
      </c>
      <c r="T312">
        <f>Arkusz1!Z248</f>
        <v>0.11914977</v>
      </c>
      <c r="U312">
        <f>Arkusz1!AA248</f>
        <v>0.14143201</v>
      </c>
      <c r="V312">
        <f>Arkusz1!AB248</f>
        <v>0.22319164999999999</v>
      </c>
      <c r="Z312">
        <f t="shared" si="109"/>
        <v>-4.0070699999999945E-3</v>
      </c>
      <c r="AA312">
        <f t="shared" si="101"/>
        <v>-3.6521300000000034E-3</v>
      </c>
      <c r="AB312">
        <f t="shared" si="102"/>
        <v>-3.2057100000000005E-3</v>
      </c>
      <c r="AC312">
        <f t="shared" si="103"/>
        <v>-2.7417099999999944E-3</v>
      </c>
      <c r="AD312">
        <f t="shared" si="104"/>
        <v>-2.2503499999999982E-3</v>
      </c>
      <c r="AE312">
        <f t="shared" si="105"/>
        <v>-1.6978399999999921E-3</v>
      </c>
      <c r="AF312">
        <f t="shared" si="106"/>
        <v>-1.0185999999999945E-3</v>
      </c>
      <c r="AG312">
        <f t="shared" si="107"/>
        <v>-5.8539999999995818E-5</v>
      </c>
      <c r="AH312">
        <f t="shared" si="108"/>
        <v>1.7261399999999871E-3</v>
      </c>
      <c r="AI312">
        <f t="shared" si="110"/>
        <v>1.6905799999999999E-2</v>
      </c>
    </row>
    <row r="313" spans="11:35">
      <c r="K313" t="str">
        <f>Arkusz1!A249</f>
        <v>Hungary</v>
      </c>
      <c r="M313">
        <f>Arkusz1!S249</f>
        <v>3.2719900000000003E-2</v>
      </c>
      <c r="N313">
        <f>Arkusz1!T249</f>
        <v>4.9789159999999999E-2</v>
      </c>
      <c r="O313">
        <f>Arkusz1!U249</f>
        <v>6.218804E-2</v>
      </c>
      <c r="P313">
        <f>Arkusz1!V249</f>
        <v>7.2666099999999997E-2</v>
      </c>
      <c r="Q313">
        <f>Arkusz1!W249</f>
        <v>8.2508410000000004E-2</v>
      </c>
      <c r="R313">
        <f>Arkusz1!X249</f>
        <v>9.2647480000000004E-2</v>
      </c>
      <c r="S313">
        <f>Arkusz1!Y249</f>
        <v>0.10417307000000001</v>
      </c>
      <c r="T313">
        <f>Arkusz1!Z249</f>
        <v>0.11908820000000001</v>
      </c>
      <c r="U313">
        <f>Arkusz1!AA249</f>
        <v>0.14324745</v>
      </c>
      <c r="V313">
        <f>Arkusz1!AB249</f>
        <v>0.24097219</v>
      </c>
      <c r="Z313">
        <f t="shared" si="109"/>
        <v>-4.2144000000000001E-3</v>
      </c>
      <c r="AA313">
        <f t="shared" si="101"/>
        <v>-3.8411000000000001E-3</v>
      </c>
      <c r="AB313">
        <f t="shared" si="102"/>
        <v>-3.3715700000000043E-3</v>
      </c>
      <c r="AC313">
        <f t="shared" si="103"/>
        <v>-2.8835600000000072E-3</v>
      </c>
      <c r="AD313">
        <f t="shared" si="104"/>
        <v>-2.3667799999999989E-3</v>
      </c>
      <c r="AE313">
        <f t="shared" si="105"/>
        <v>-1.7856799999999978E-3</v>
      </c>
      <c r="AF313">
        <f t="shared" si="106"/>
        <v>-1.0712999999999973E-3</v>
      </c>
      <c r="AG313">
        <f t="shared" si="107"/>
        <v>-6.1569999999996905E-5</v>
      </c>
      <c r="AH313">
        <f t="shared" si="108"/>
        <v>1.8154400000000015E-3</v>
      </c>
      <c r="AI313">
        <f t="shared" si="110"/>
        <v>1.7780540000000011E-2</v>
      </c>
    </row>
    <row r="314" spans="11:35">
      <c r="K314" t="str">
        <f>Arkusz1!A250</f>
        <v>Hungary</v>
      </c>
      <c r="M314">
        <f>Arkusz1!S250</f>
        <v>2.5148090000000001E-2</v>
      </c>
      <c r="N314">
        <f>Arkusz1!T250</f>
        <v>4.2940279999999997E-2</v>
      </c>
      <c r="O314">
        <f>Arkusz1!U250</f>
        <v>5.5231120000000002E-2</v>
      </c>
      <c r="P314">
        <f>Arkusz1!V250</f>
        <v>6.6453250000000005E-2</v>
      </c>
      <c r="Q314">
        <f>Arkusz1!W250</f>
        <v>7.7811350000000001E-2</v>
      </c>
      <c r="R314">
        <f>Arkusz1!X250</f>
        <v>9.0214340000000004E-2</v>
      </c>
      <c r="S314">
        <f>Arkusz1!Y250</f>
        <v>0.104853</v>
      </c>
      <c r="T314">
        <f>Arkusz1!Z250</f>
        <v>0.1240116</v>
      </c>
      <c r="U314">
        <f>Arkusz1!AA250</f>
        <v>0.15413068999999999</v>
      </c>
      <c r="V314">
        <f>Arkusz1!AB250</f>
        <v>0.25920626000000002</v>
      </c>
      <c r="Z314">
        <f t="shared" si="109"/>
        <v>-7.5718100000000017E-3</v>
      </c>
      <c r="AA314">
        <f t="shared" si="101"/>
        <v>-6.8488800000000016E-3</v>
      </c>
      <c r="AB314">
        <f t="shared" si="102"/>
        <v>-6.9569199999999984E-3</v>
      </c>
      <c r="AC314">
        <f t="shared" si="103"/>
        <v>-6.212849999999992E-3</v>
      </c>
      <c r="AD314">
        <f t="shared" si="104"/>
        <v>-4.6970600000000029E-3</v>
      </c>
      <c r="AE314">
        <f t="shared" si="105"/>
        <v>-2.4331400000000003E-3</v>
      </c>
      <c r="AF314">
        <f t="shared" si="106"/>
        <v>6.7992999999999526E-4</v>
      </c>
      <c r="AG314">
        <f t="shared" si="107"/>
        <v>4.9233999999999944E-3</v>
      </c>
      <c r="AH314">
        <f t="shared" si="108"/>
        <v>1.0883239999999988E-2</v>
      </c>
      <c r="AI314">
        <f t="shared" si="110"/>
        <v>1.8234070000000019E-2</v>
      </c>
    </row>
    <row r="315" spans="11:35">
      <c r="K315" t="str">
        <f>Arkusz1!A251</f>
        <v>Hungary</v>
      </c>
      <c r="M315">
        <f>Arkusz1!S251</f>
        <v>3.5057409999999997E-2</v>
      </c>
      <c r="N315">
        <f>Arkusz1!T251</f>
        <v>5.1615960000000002E-2</v>
      </c>
      <c r="O315">
        <f>Arkusz1!U251</f>
        <v>6.3841469999999997E-2</v>
      </c>
      <c r="P315">
        <f>Arkusz1!V251</f>
        <v>7.4257729999999994E-2</v>
      </c>
      <c r="Q315">
        <f>Arkusz1!W251</f>
        <v>8.4084510000000001E-2</v>
      </c>
      <c r="R315">
        <f>Arkusz1!X251</f>
        <v>9.4226340000000006E-2</v>
      </c>
      <c r="S315">
        <f>Arkusz1!Y251</f>
        <v>0.10575015</v>
      </c>
      <c r="T315">
        <f>Arkusz1!Z251</f>
        <v>0.12060859</v>
      </c>
      <c r="U315">
        <f>Arkusz1!AA251</f>
        <v>0.14439961000000001</v>
      </c>
      <c r="V315">
        <f>Arkusz1!AB251</f>
        <v>0.22615821999999999</v>
      </c>
      <c r="Z315">
        <f t="shared" si="109"/>
        <v>9.9093199999999958E-3</v>
      </c>
      <c r="AA315">
        <f t="shared" si="101"/>
        <v>8.6756800000000051E-3</v>
      </c>
      <c r="AB315">
        <f t="shared" si="102"/>
        <v>8.6103499999999958E-3</v>
      </c>
      <c r="AC315">
        <f t="shared" si="103"/>
        <v>7.8044799999999886E-3</v>
      </c>
      <c r="AD315">
        <f t="shared" si="104"/>
        <v>6.2731599999999998E-3</v>
      </c>
      <c r="AE315">
        <f t="shared" si="105"/>
        <v>4.0120000000000017E-3</v>
      </c>
      <c r="AF315">
        <f t="shared" si="106"/>
        <v>8.9714999999999934E-4</v>
      </c>
      <c r="AG315">
        <f t="shared" si="107"/>
        <v>-3.403009999999998E-3</v>
      </c>
      <c r="AH315">
        <f t="shared" si="108"/>
        <v>-9.7310799999999753E-3</v>
      </c>
      <c r="AI315">
        <f t="shared" si="110"/>
        <v>-3.3048040000000029E-2</v>
      </c>
    </row>
    <row r="316" spans="11:35">
      <c r="K316" t="str">
        <f>Arkusz1!A252</f>
        <v>Hungary</v>
      </c>
      <c r="M316">
        <f>Arkusz1!S252</f>
        <v>3.547384E-2</v>
      </c>
      <c r="N316">
        <f>Arkusz1!T252</f>
        <v>5.168648E-2</v>
      </c>
      <c r="O316">
        <f>Arkusz1!U252</f>
        <v>6.3921069999999997E-2</v>
      </c>
      <c r="P316">
        <f>Arkusz1!V252</f>
        <v>7.4465920000000005E-2</v>
      </c>
      <c r="Q316">
        <f>Arkusz1!W252</f>
        <v>8.4479890000000002E-2</v>
      </c>
      <c r="R316">
        <f>Arkusz1!X252</f>
        <v>9.48513E-2</v>
      </c>
      <c r="S316">
        <f>Arkusz1!Y252</f>
        <v>0.10664650000000001</v>
      </c>
      <c r="T316">
        <f>Arkusz1!Z252</f>
        <v>0.1218175</v>
      </c>
      <c r="U316">
        <f>Arkusz1!AA252</f>
        <v>0.14586742999999999</v>
      </c>
      <c r="V316">
        <f>Arkusz1!AB252</f>
        <v>0.22079006000000001</v>
      </c>
      <c r="Z316">
        <f t="shared" si="109"/>
        <v>4.1643000000000235E-4</v>
      </c>
      <c r="AA316">
        <f t="shared" si="101"/>
        <v>7.0519999999997529E-5</v>
      </c>
      <c r="AB316">
        <f t="shared" si="102"/>
        <v>7.9599999999999116E-5</v>
      </c>
      <c r="AC316">
        <f t="shared" si="103"/>
        <v>2.0819000000001087E-4</v>
      </c>
      <c r="AD316">
        <f t="shared" si="104"/>
        <v>3.9538000000000073E-4</v>
      </c>
      <c r="AE316">
        <f t="shared" si="105"/>
        <v>6.2495999999999385E-4</v>
      </c>
      <c r="AF316">
        <f t="shared" si="106"/>
        <v>8.9635000000000409E-4</v>
      </c>
      <c r="AG316">
        <f t="shared" si="107"/>
        <v>1.2089099999999936E-3</v>
      </c>
      <c r="AH316">
        <f t="shared" si="108"/>
        <v>1.4678199999999808E-3</v>
      </c>
      <c r="AI316">
        <f t="shared" si="110"/>
        <v>-5.3681599999999829E-3</v>
      </c>
    </row>
    <row r="317" spans="11:35">
      <c r="K317" t="str">
        <f>Arkusz1!A253</f>
        <v>Hungary</v>
      </c>
      <c r="M317">
        <f>Arkusz1!S253</f>
        <v>3.5527059999999999E-2</v>
      </c>
      <c r="N317">
        <f>Arkusz1!T253</f>
        <v>5.2268889999999998E-2</v>
      </c>
      <c r="O317">
        <f>Arkusz1!U253</f>
        <v>6.4618519999999999E-2</v>
      </c>
      <c r="P317">
        <f>Arkusz1!V253</f>
        <v>7.5129100000000004E-2</v>
      </c>
      <c r="Q317">
        <f>Arkusz1!W253</f>
        <v>8.5030759999999997E-2</v>
      </c>
      <c r="R317">
        <f>Arkusz1!X253</f>
        <v>9.5229720000000004E-2</v>
      </c>
      <c r="S317">
        <f>Arkusz1!Y253</f>
        <v>0.10678395</v>
      </c>
      <c r="T317">
        <f>Arkusz1!Z253</f>
        <v>0.12160573</v>
      </c>
      <c r="U317">
        <f>Arkusz1!AA253</f>
        <v>0.14507283000000001</v>
      </c>
      <c r="V317">
        <f>Arkusz1!AB253</f>
        <v>0.21873345</v>
      </c>
      <c r="Z317">
        <f t="shared" si="109"/>
        <v>5.3219999999999656E-5</v>
      </c>
      <c r="AA317">
        <f t="shared" si="101"/>
        <v>5.8240999999999848E-4</v>
      </c>
      <c r="AB317">
        <f t="shared" si="102"/>
        <v>6.9745000000000223E-4</v>
      </c>
      <c r="AC317">
        <f t="shared" si="103"/>
        <v>6.6317999999999933E-4</v>
      </c>
      <c r="AD317">
        <f t="shared" si="104"/>
        <v>5.5086999999999497E-4</v>
      </c>
      <c r="AE317">
        <f t="shared" si="105"/>
        <v>3.7842000000000431E-4</v>
      </c>
      <c r="AF317">
        <f t="shared" si="106"/>
        <v>1.374499999999973E-4</v>
      </c>
      <c r="AG317">
        <f t="shared" si="107"/>
        <v>-2.1177000000000001E-4</v>
      </c>
      <c r="AH317">
        <f t="shared" si="108"/>
        <v>-7.9459999999997866E-4</v>
      </c>
      <c r="AI317">
        <f t="shared" si="110"/>
        <v>-2.0566100000000143E-3</v>
      </c>
    </row>
    <row r="318" spans="11:35">
      <c r="K318" t="str">
        <f>Arkusz1!A254</f>
        <v>Hungary</v>
      </c>
      <c r="M318">
        <f>Arkusz1!S254</f>
        <v>3.5640350000000001E-2</v>
      </c>
      <c r="N318">
        <f>Arkusz1!T254</f>
        <v>5.2771480000000003E-2</v>
      </c>
      <c r="O318">
        <f>Arkusz1!U254</f>
        <v>6.5301449999999997E-2</v>
      </c>
      <c r="P318">
        <f>Arkusz1!V254</f>
        <v>7.5910450000000004E-2</v>
      </c>
      <c r="Q318">
        <f>Arkusz1!W254</f>
        <v>8.5865590000000006E-2</v>
      </c>
      <c r="R318">
        <f>Arkusz1!X254</f>
        <v>9.6082669999999995E-2</v>
      </c>
      <c r="S318">
        <f>Arkusz1!Y254</f>
        <v>0.10761115</v>
      </c>
      <c r="T318">
        <f>Arkusz1!Z254</f>
        <v>0.12231816</v>
      </c>
      <c r="U318">
        <f>Arkusz1!AA254</f>
        <v>0.14535830999999999</v>
      </c>
      <c r="V318">
        <f>Arkusz1!AB254</f>
        <v>0.21314037999999999</v>
      </c>
      <c r="Z318">
        <f t="shared" si="109"/>
        <v>1.13290000000002E-4</v>
      </c>
      <c r="AA318">
        <f t="shared" si="101"/>
        <v>5.0259000000000414E-4</v>
      </c>
      <c r="AB318">
        <f t="shared" si="102"/>
        <v>6.8292999999999826E-4</v>
      </c>
      <c r="AC318">
        <f t="shared" si="103"/>
        <v>7.813500000000001E-4</v>
      </c>
      <c r="AD318">
        <f t="shared" si="104"/>
        <v>8.3483000000000862E-4</v>
      </c>
      <c r="AE318">
        <f t="shared" si="105"/>
        <v>8.5294999999999122E-4</v>
      </c>
      <c r="AF318">
        <f t="shared" si="106"/>
        <v>8.2720000000000016E-4</v>
      </c>
      <c r="AG318">
        <f t="shared" si="107"/>
        <v>7.1243000000000001E-4</v>
      </c>
      <c r="AH318">
        <f t="shared" si="108"/>
        <v>2.8547999999997686E-4</v>
      </c>
      <c r="AI318">
        <f t="shared" si="110"/>
        <v>-5.5930700000000055E-3</v>
      </c>
    </row>
    <row r="319" spans="11:35">
      <c r="K319" t="str">
        <f>Arkusz1!A255</f>
        <v>Hungary</v>
      </c>
      <c r="M319">
        <f>Arkusz1!S255</f>
        <v>3.3272410000000002E-2</v>
      </c>
      <c r="N319">
        <f>Arkusz1!T255</f>
        <v>4.9231749999999998E-2</v>
      </c>
      <c r="O319">
        <f>Arkusz1!U255</f>
        <v>6.1649410000000002E-2</v>
      </c>
      <c r="P319">
        <f>Arkusz1!V255</f>
        <v>7.2542789999999996E-2</v>
      </c>
      <c r="Q319">
        <f>Arkusz1!W255</f>
        <v>8.300834E-2</v>
      </c>
      <c r="R319">
        <f>Arkusz1!X255</f>
        <v>9.3937080000000006E-2</v>
      </c>
      <c r="S319">
        <f>Arkusz1!Y255</f>
        <v>0.10644346</v>
      </c>
      <c r="T319">
        <f>Arkusz1!Z255</f>
        <v>0.12260834</v>
      </c>
      <c r="U319">
        <f>Arkusz1!AA255</f>
        <v>0.14834114000000001</v>
      </c>
      <c r="V319">
        <f>Arkusz1!AB255</f>
        <v>0.22896530000000001</v>
      </c>
      <c r="Z319">
        <f t="shared" si="109"/>
        <v>-2.3679399999999989E-3</v>
      </c>
      <c r="AA319">
        <f t="shared" si="101"/>
        <v>-3.5397300000000048E-3</v>
      </c>
      <c r="AB319">
        <f t="shared" si="102"/>
        <v>-3.6520399999999953E-3</v>
      </c>
      <c r="AC319">
        <f t="shared" si="103"/>
        <v>-3.3676600000000084E-3</v>
      </c>
      <c r="AD319">
        <f t="shared" si="104"/>
        <v>-2.8572500000000056E-3</v>
      </c>
      <c r="AE319">
        <f t="shared" si="105"/>
        <v>-2.1455899999999889E-3</v>
      </c>
      <c r="AF319">
        <f t="shared" si="106"/>
        <v>-1.167689999999999E-3</v>
      </c>
      <c r="AG319">
        <f t="shared" si="107"/>
        <v>2.9018000000000099E-4</v>
      </c>
      <c r="AH319">
        <f t="shared" si="108"/>
        <v>2.9828300000000196E-3</v>
      </c>
      <c r="AI319">
        <f t="shared" si="110"/>
        <v>1.582492000000002E-2</v>
      </c>
    </row>
    <row r="320" spans="11:35">
      <c r="K320" t="str">
        <f>Arkusz1!A256</f>
        <v>Hungary</v>
      </c>
      <c r="M320">
        <f>Arkusz1!S256</f>
        <v>3.1729340000000002E-2</v>
      </c>
      <c r="N320">
        <f>Arkusz1!T256</f>
        <v>5.067543E-2</v>
      </c>
      <c r="O320">
        <f>Arkusz1!U256</f>
        <v>6.3731179999999998E-2</v>
      </c>
      <c r="P320">
        <f>Arkusz1!V256</f>
        <v>7.4463039999999994E-2</v>
      </c>
      <c r="Q320">
        <f>Arkusz1!W256</f>
        <v>8.4368879999999993E-2</v>
      </c>
      <c r="R320">
        <f>Arkusz1!X256</f>
        <v>9.4447459999999997E-2</v>
      </c>
      <c r="S320">
        <f>Arkusz1!Y256</f>
        <v>0.10579323</v>
      </c>
      <c r="T320">
        <f>Arkusz1!Z256</f>
        <v>0.12034804</v>
      </c>
      <c r="U320">
        <f>Arkusz1!AA256</f>
        <v>0.14368238</v>
      </c>
      <c r="V320">
        <f>Arkusz1!AB256</f>
        <v>0.23076103000000001</v>
      </c>
      <c r="Z320">
        <f t="shared" si="109"/>
        <v>-1.5430700000000006E-3</v>
      </c>
      <c r="AA320">
        <f t="shared" si="101"/>
        <v>1.4436800000000027E-3</v>
      </c>
      <c r="AB320">
        <f t="shared" si="102"/>
        <v>2.0817699999999967E-3</v>
      </c>
      <c r="AC320">
        <f t="shared" si="103"/>
        <v>1.9202499999999983E-3</v>
      </c>
      <c r="AD320">
        <f t="shared" si="104"/>
        <v>1.3605399999999934E-3</v>
      </c>
      <c r="AE320">
        <f t="shared" si="105"/>
        <v>5.1037999999999084E-4</v>
      </c>
      <c r="AF320">
        <f t="shared" si="106"/>
        <v>-6.5023000000000164E-4</v>
      </c>
      <c r="AG320">
        <f t="shared" si="107"/>
        <v>-2.2602999999999929E-3</v>
      </c>
      <c r="AH320">
        <f t="shared" si="108"/>
        <v>-4.6587600000000118E-3</v>
      </c>
      <c r="AI320">
        <f t="shared" si="110"/>
        <v>1.7957299999999954E-3</v>
      </c>
    </row>
    <row r="321" spans="11:35">
      <c r="K321" t="str">
        <f>Arkusz1!A257</f>
        <v>Hungary</v>
      </c>
      <c r="M321">
        <f>Arkusz1!S257</f>
        <v>2.9928059999999999E-2</v>
      </c>
      <c r="N321">
        <f>Arkusz1!T257</f>
        <v>4.8019739999999998E-2</v>
      </c>
      <c r="O321">
        <f>Arkusz1!U257</f>
        <v>6.1159150000000002E-2</v>
      </c>
      <c r="P321">
        <f>Arkusz1!V257</f>
        <v>7.2258119999999995E-2</v>
      </c>
      <c r="Q321">
        <f>Arkusz1!W257</f>
        <v>8.2676280000000005E-2</v>
      </c>
      <c r="R321">
        <f>Arkusz1!X257</f>
        <v>9.3396980000000004E-2</v>
      </c>
      <c r="S321">
        <f>Arkusz1!Y257</f>
        <v>0.10556301</v>
      </c>
      <c r="T321">
        <f>Arkusz1!Z257</f>
        <v>0.12125969</v>
      </c>
      <c r="U321">
        <f>Arkusz1!AA257</f>
        <v>0.14651194000000001</v>
      </c>
      <c r="V321">
        <f>Arkusz1!AB257</f>
        <v>0.23922700999999999</v>
      </c>
      <c r="Z321">
        <f t="shared" si="109"/>
        <v>-1.8012800000000023E-3</v>
      </c>
      <c r="AA321">
        <f t="shared" si="101"/>
        <v>-2.6556900000000022E-3</v>
      </c>
      <c r="AB321">
        <f t="shared" si="102"/>
        <v>-2.572029999999996E-3</v>
      </c>
      <c r="AC321">
        <f t="shared" si="103"/>
        <v>-2.2049199999999991E-3</v>
      </c>
      <c r="AD321">
        <f t="shared" si="104"/>
        <v>-1.6925999999999886E-3</v>
      </c>
      <c r="AE321">
        <f t="shared" si="105"/>
        <v>-1.0504799999999925E-3</v>
      </c>
      <c r="AF321">
        <f t="shared" si="106"/>
        <v>-2.302200000000032E-4</v>
      </c>
      <c r="AG321">
        <f t="shared" si="107"/>
        <v>9.1164999999999996E-4</v>
      </c>
      <c r="AH321">
        <f t="shared" si="108"/>
        <v>2.8295600000000087E-3</v>
      </c>
      <c r="AI321">
        <f t="shared" si="110"/>
        <v>8.4659799999999841E-3</v>
      </c>
    </row>
    <row r="322" spans="11:35">
      <c r="K322" t="str">
        <f>Arkusz1!A258</f>
        <v>Hungary</v>
      </c>
      <c r="M322">
        <f>Arkusz1!S258</f>
        <v>2.9679110000000002E-2</v>
      </c>
      <c r="N322">
        <f>Arkusz1!T258</f>
        <v>4.7761100000000001E-2</v>
      </c>
      <c r="O322">
        <f>Arkusz1!U258</f>
        <v>6.0872820000000001E-2</v>
      </c>
      <c r="P322">
        <f>Arkusz1!V258</f>
        <v>7.1940680000000007E-2</v>
      </c>
      <c r="Q322">
        <f>Arkusz1!W258</f>
        <v>8.2326960000000005E-2</v>
      </c>
      <c r="R322">
        <f>Arkusz1!X258</f>
        <v>9.3015639999999997E-2</v>
      </c>
      <c r="S322">
        <f>Arkusz1!Y258</f>
        <v>0.10515062999999999</v>
      </c>
      <c r="T322">
        <f>Arkusz1!Z258</f>
        <v>0.12082374</v>
      </c>
      <c r="U322">
        <f>Arkusz1!AA258</f>
        <v>0.14610627000000001</v>
      </c>
      <c r="V322">
        <f>Arkusz1!AB258</f>
        <v>0.24232303999999999</v>
      </c>
      <c r="Z322">
        <f t="shared" si="109"/>
        <v>-2.4894999999999778E-4</v>
      </c>
      <c r="AA322">
        <f t="shared" si="101"/>
        <v>-2.5863999999999748E-4</v>
      </c>
      <c r="AB322">
        <f t="shared" si="102"/>
        <v>-2.8633000000000131E-4</v>
      </c>
      <c r="AC322">
        <f t="shared" si="103"/>
        <v>-3.1743999999998829E-4</v>
      </c>
      <c r="AD322">
        <f t="shared" si="104"/>
        <v>-3.4932000000000019E-4</v>
      </c>
      <c r="AE322">
        <f t="shared" si="105"/>
        <v>-3.8134000000000778E-4</v>
      </c>
      <c r="AF322">
        <f t="shared" si="106"/>
        <v>-4.1238000000000385E-4</v>
      </c>
      <c r="AG322">
        <f t="shared" si="107"/>
        <v>-4.3595000000000439E-4</v>
      </c>
      <c r="AH322">
        <f t="shared" si="108"/>
        <v>-4.0566999999999687E-4</v>
      </c>
      <c r="AI322">
        <f t="shared" si="110"/>
        <v>3.0960299999999996E-3</v>
      </c>
    </row>
    <row r="323" spans="11:35">
      <c r="K323" t="str">
        <f>Arkusz1!A259</f>
        <v>Hungary</v>
      </c>
      <c r="M323">
        <f>Arkusz1!S259</f>
        <v>2.9679110000000002E-2</v>
      </c>
      <c r="N323">
        <f>Arkusz1!T259</f>
        <v>4.7761100000000001E-2</v>
      </c>
      <c r="O323">
        <f>Arkusz1!U259</f>
        <v>6.0872820000000001E-2</v>
      </c>
      <c r="P323">
        <f>Arkusz1!V259</f>
        <v>7.1940680000000007E-2</v>
      </c>
      <c r="Q323">
        <f>Arkusz1!W259</f>
        <v>8.2326960000000005E-2</v>
      </c>
      <c r="R323">
        <f>Arkusz1!X259</f>
        <v>9.3015639999999997E-2</v>
      </c>
      <c r="S323">
        <f>Arkusz1!Y259</f>
        <v>0.10515062999999999</v>
      </c>
      <c r="T323">
        <f>Arkusz1!Z259</f>
        <v>0.12082374</v>
      </c>
      <c r="U323">
        <f>Arkusz1!AA259</f>
        <v>0.14610627000000001</v>
      </c>
      <c r="V323">
        <f>Arkusz1!AB259</f>
        <v>0.24232303999999999</v>
      </c>
      <c r="Z323">
        <f t="shared" si="109"/>
        <v>0</v>
      </c>
      <c r="AA323">
        <f t="shared" si="101"/>
        <v>0</v>
      </c>
      <c r="AB323">
        <f t="shared" si="102"/>
        <v>0</v>
      </c>
      <c r="AC323">
        <f t="shared" si="103"/>
        <v>0</v>
      </c>
      <c r="AD323">
        <f t="shared" si="104"/>
        <v>0</v>
      </c>
      <c r="AE323">
        <f t="shared" si="105"/>
        <v>0</v>
      </c>
      <c r="AF323">
        <f t="shared" si="106"/>
        <v>0</v>
      </c>
      <c r="AG323">
        <f t="shared" si="107"/>
        <v>0</v>
      </c>
      <c r="AH323">
        <f t="shared" si="108"/>
        <v>0</v>
      </c>
      <c r="AI323">
        <f t="shared" si="110"/>
        <v>0</v>
      </c>
    </row>
    <row r="324" spans="11:35">
      <c r="K324" t="str">
        <f>Arkusz1!A260</f>
        <v>Hungary</v>
      </c>
      <c r="M324">
        <f>Arkusz1!S260</f>
        <v>2.9679110000000002E-2</v>
      </c>
      <c r="N324">
        <f>Arkusz1!T260</f>
        <v>4.7761100000000001E-2</v>
      </c>
      <c r="O324">
        <f>Arkusz1!U260</f>
        <v>6.0872820000000001E-2</v>
      </c>
      <c r="P324">
        <f>Arkusz1!V260</f>
        <v>7.1940680000000007E-2</v>
      </c>
      <c r="Q324">
        <f>Arkusz1!W260</f>
        <v>8.2326960000000005E-2</v>
      </c>
      <c r="R324">
        <f>Arkusz1!X260</f>
        <v>9.3015639999999997E-2</v>
      </c>
      <c r="S324">
        <f>Arkusz1!Y260</f>
        <v>0.10515062999999999</v>
      </c>
      <c r="T324">
        <f>Arkusz1!Z260</f>
        <v>0.12082374</v>
      </c>
      <c r="U324">
        <f>Arkusz1!AA260</f>
        <v>0.14610627000000001</v>
      </c>
      <c r="V324">
        <f>Arkusz1!AB260</f>
        <v>0.24232303999999999</v>
      </c>
      <c r="Z324">
        <f t="shared" si="109"/>
        <v>0</v>
      </c>
      <c r="AA324">
        <f t="shared" si="101"/>
        <v>0</v>
      </c>
      <c r="AB324">
        <f t="shared" si="102"/>
        <v>0</v>
      </c>
      <c r="AC324">
        <f t="shared" si="103"/>
        <v>0</v>
      </c>
      <c r="AD324">
        <f t="shared" si="104"/>
        <v>0</v>
      </c>
      <c r="AE324">
        <f t="shared" si="105"/>
        <v>0</v>
      </c>
      <c r="AF324">
        <f t="shared" si="106"/>
        <v>0</v>
      </c>
      <c r="AG324">
        <f t="shared" si="107"/>
        <v>0</v>
      </c>
      <c r="AH324">
        <f t="shared" si="108"/>
        <v>0</v>
      </c>
      <c r="AI324">
        <f t="shared" si="110"/>
        <v>0</v>
      </c>
    </row>
    <row r="325" spans="11:35">
      <c r="K325" t="str">
        <f>Arkusz1!A261</f>
        <v>Hungary</v>
      </c>
      <c r="M325">
        <f>Arkusz1!S261</f>
        <v>2.9679110000000002E-2</v>
      </c>
      <c r="N325">
        <f>Arkusz1!T261</f>
        <v>4.7761100000000001E-2</v>
      </c>
      <c r="O325">
        <f>Arkusz1!U261</f>
        <v>6.0872820000000001E-2</v>
      </c>
      <c r="P325">
        <f>Arkusz1!V261</f>
        <v>7.1940680000000007E-2</v>
      </c>
      <c r="Q325">
        <f>Arkusz1!W261</f>
        <v>8.2326960000000005E-2</v>
      </c>
      <c r="R325">
        <f>Arkusz1!X261</f>
        <v>9.3015639999999997E-2</v>
      </c>
      <c r="S325">
        <f>Arkusz1!Y261</f>
        <v>0.10515062999999999</v>
      </c>
      <c r="T325">
        <f>Arkusz1!Z261</f>
        <v>0.12082374</v>
      </c>
      <c r="U325">
        <f>Arkusz1!AA261</f>
        <v>0.14610627000000001</v>
      </c>
      <c r="V325">
        <f>Arkusz1!AB261</f>
        <v>0.24232303999999999</v>
      </c>
      <c r="Z325">
        <f t="shared" si="109"/>
        <v>0</v>
      </c>
      <c r="AA325">
        <f t="shared" si="101"/>
        <v>0</v>
      </c>
      <c r="AB325">
        <f t="shared" si="102"/>
        <v>0</v>
      </c>
      <c r="AC325">
        <f t="shared" si="103"/>
        <v>0</v>
      </c>
      <c r="AD325">
        <f t="shared" si="104"/>
        <v>0</v>
      </c>
      <c r="AE325">
        <f t="shared" si="105"/>
        <v>0</v>
      </c>
      <c r="AF325">
        <f t="shared" si="106"/>
        <v>0</v>
      </c>
      <c r="AG325">
        <f t="shared" si="107"/>
        <v>0</v>
      </c>
      <c r="AH325">
        <f t="shared" si="108"/>
        <v>0</v>
      </c>
      <c r="AI325">
        <f t="shared" si="110"/>
        <v>0</v>
      </c>
    </row>
    <row r="326" spans="11:35">
      <c r="K326" t="e">
        <f>Arkusz1!#REF!</f>
        <v>#REF!</v>
      </c>
      <c r="M326" t="e">
        <f>Arkusz1!#REF!</f>
        <v>#REF!</v>
      </c>
      <c r="N326" t="e">
        <f>Arkusz1!#REF!</f>
        <v>#REF!</v>
      </c>
      <c r="O326" t="e">
        <f>Arkusz1!#REF!</f>
        <v>#REF!</v>
      </c>
      <c r="P326" t="e">
        <f>Arkusz1!#REF!</f>
        <v>#REF!</v>
      </c>
      <c r="Q326" t="e">
        <f>Arkusz1!#REF!</f>
        <v>#REF!</v>
      </c>
      <c r="R326" t="e">
        <f>Arkusz1!#REF!</f>
        <v>#REF!</v>
      </c>
      <c r="S326" t="e">
        <f>Arkusz1!#REF!</f>
        <v>#REF!</v>
      </c>
      <c r="T326" t="e">
        <f>Arkusz1!#REF!</f>
        <v>#REF!</v>
      </c>
      <c r="U326" t="e">
        <f>Arkusz1!#REF!</f>
        <v>#REF!</v>
      </c>
      <c r="V326" t="e">
        <f>Arkusz1!#REF!</f>
        <v>#REF!</v>
      </c>
      <c r="Z326" t="e">
        <f t="shared" si="109"/>
        <v>#REF!</v>
      </c>
      <c r="AA326" t="e">
        <f t="shared" si="101"/>
        <v>#REF!</v>
      </c>
      <c r="AB326" t="e">
        <f t="shared" si="102"/>
        <v>#REF!</v>
      </c>
      <c r="AC326" t="e">
        <f t="shared" si="103"/>
        <v>#REF!</v>
      </c>
      <c r="AD326" t="e">
        <f t="shared" si="104"/>
        <v>#REF!</v>
      </c>
      <c r="AE326" t="e">
        <f t="shared" si="105"/>
        <v>#REF!</v>
      </c>
      <c r="AF326" t="e">
        <f t="shared" si="106"/>
        <v>#REF!</v>
      </c>
      <c r="AG326" t="e">
        <f t="shared" si="107"/>
        <v>#REF!</v>
      </c>
      <c r="AH326" t="e">
        <f t="shared" si="108"/>
        <v>#REF!</v>
      </c>
      <c r="AI326" t="e">
        <f t="shared" si="110"/>
        <v>#REF!</v>
      </c>
    </row>
    <row r="327" spans="11:35">
      <c r="K327" t="e">
        <f>Arkusz1!#REF!</f>
        <v>#REF!</v>
      </c>
      <c r="M327" t="e">
        <f>Arkusz1!#REF!</f>
        <v>#REF!</v>
      </c>
      <c r="N327" t="e">
        <f>Arkusz1!#REF!</f>
        <v>#REF!</v>
      </c>
      <c r="O327" t="e">
        <f>Arkusz1!#REF!</f>
        <v>#REF!</v>
      </c>
      <c r="P327" t="e">
        <f>Arkusz1!#REF!</f>
        <v>#REF!</v>
      </c>
      <c r="Q327" t="e">
        <f>Arkusz1!#REF!</f>
        <v>#REF!</v>
      </c>
      <c r="R327" t="e">
        <f>Arkusz1!#REF!</f>
        <v>#REF!</v>
      </c>
      <c r="S327" t="e">
        <f>Arkusz1!#REF!</f>
        <v>#REF!</v>
      </c>
      <c r="T327" t="e">
        <f>Arkusz1!#REF!</f>
        <v>#REF!</v>
      </c>
      <c r="U327" t="e">
        <f>Arkusz1!#REF!</f>
        <v>#REF!</v>
      </c>
      <c r="V327" t="e">
        <f>Arkusz1!#REF!</f>
        <v>#REF!</v>
      </c>
      <c r="Z327" t="e">
        <f t="shared" si="109"/>
        <v>#REF!</v>
      </c>
      <c r="AA327" t="e">
        <f t="shared" si="101"/>
        <v>#REF!</v>
      </c>
      <c r="AB327" t="e">
        <f t="shared" si="102"/>
        <v>#REF!</v>
      </c>
      <c r="AC327" t="e">
        <f t="shared" si="103"/>
        <v>#REF!</v>
      </c>
      <c r="AD327" t="e">
        <f t="shared" si="104"/>
        <v>#REF!</v>
      </c>
      <c r="AE327" t="e">
        <f t="shared" si="105"/>
        <v>#REF!</v>
      </c>
      <c r="AF327" t="e">
        <f t="shared" si="106"/>
        <v>#REF!</v>
      </c>
      <c r="AG327" t="e">
        <f t="shared" si="107"/>
        <v>#REF!</v>
      </c>
      <c r="AH327" t="e">
        <f t="shared" si="108"/>
        <v>#REF!</v>
      </c>
      <c r="AI327" t="e">
        <f t="shared" si="110"/>
        <v>#REF!</v>
      </c>
    </row>
    <row r="328" spans="11:35">
      <c r="K328" t="e">
        <f>Arkusz1!#REF!</f>
        <v>#REF!</v>
      </c>
      <c r="M328" t="e">
        <f>Arkusz1!#REF!</f>
        <v>#REF!</v>
      </c>
      <c r="N328" t="e">
        <f>Arkusz1!#REF!</f>
        <v>#REF!</v>
      </c>
      <c r="O328" t="e">
        <f>Arkusz1!#REF!</f>
        <v>#REF!</v>
      </c>
      <c r="P328" t="e">
        <f>Arkusz1!#REF!</f>
        <v>#REF!</v>
      </c>
      <c r="Q328" t="e">
        <f>Arkusz1!#REF!</f>
        <v>#REF!</v>
      </c>
      <c r="R328" t="e">
        <f>Arkusz1!#REF!</f>
        <v>#REF!</v>
      </c>
      <c r="S328" t="e">
        <f>Arkusz1!#REF!</f>
        <v>#REF!</v>
      </c>
      <c r="T328" t="e">
        <f>Arkusz1!#REF!</f>
        <v>#REF!</v>
      </c>
      <c r="U328" t="e">
        <f>Arkusz1!#REF!</f>
        <v>#REF!</v>
      </c>
      <c r="V328" t="e">
        <f>Arkusz1!#REF!</f>
        <v>#REF!</v>
      </c>
      <c r="Z328" t="e">
        <f t="shared" si="109"/>
        <v>#REF!</v>
      </c>
      <c r="AA328" t="e">
        <f t="shared" si="101"/>
        <v>#REF!</v>
      </c>
      <c r="AB328" t="e">
        <f t="shared" si="102"/>
        <v>#REF!</v>
      </c>
      <c r="AC328" t="e">
        <f t="shared" si="103"/>
        <v>#REF!</v>
      </c>
      <c r="AD328" t="e">
        <f t="shared" si="104"/>
        <v>#REF!</v>
      </c>
      <c r="AE328" t="e">
        <f t="shared" si="105"/>
        <v>#REF!</v>
      </c>
      <c r="AF328" t="e">
        <f t="shared" si="106"/>
        <v>#REF!</v>
      </c>
      <c r="AG328" t="e">
        <f t="shared" si="107"/>
        <v>#REF!</v>
      </c>
      <c r="AH328" t="e">
        <f t="shared" si="108"/>
        <v>#REF!</v>
      </c>
      <c r="AI328" t="e">
        <f t="shared" si="110"/>
        <v>#REF!</v>
      </c>
    </row>
    <row r="329" spans="11:35">
      <c r="K329" t="e">
        <f>Arkusz1!#REF!</f>
        <v>#REF!</v>
      </c>
      <c r="M329" t="e">
        <f>Arkusz1!#REF!</f>
        <v>#REF!</v>
      </c>
      <c r="N329" t="e">
        <f>Arkusz1!#REF!</f>
        <v>#REF!</v>
      </c>
      <c r="O329" t="e">
        <f>Arkusz1!#REF!</f>
        <v>#REF!</v>
      </c>
      <c r="P329" t="e">
        <f>Arkusz1!#REF!</f>
        <v>#REF!</v>
      </c>
      <c r="Q329" t="e">
        <f>Arkusz1!#REF!</f>
        <v>#REF!</v>
      </c>
      <c r="R329" t="e">
        <f>Arkusz1!#REF!</f>
        <v>#REF!</v>
      </c>
      <c r="S329" t="e">
        <f>Arkusz1!#REF!</f>
        <v>#REF!</v>
      </c>
      <c r="T329" t="e">
        <f>Arkusz1!#REF!</f>
        <v>#REF!</v>
      </c>
      <c r="U329" t="e">
        <f>Arkusz1!#REF!</f>
        <v>#REF!</v>
      </c>
      <c r="V329" t="e">
        <f>Arkusz1!#REF!</f>
        <v>#REF!</v>
      </c>
      <c r="Z329" t="e">
        <f t="shared" si="109"/>
        <v>#REF!</v>
      </c>
      <c r="AA329" t="e">
        <f t="shared" si="101"/>
        <v>#REF!</v>
      </c>
      <c r="AB329" t="e">
        <f t="shared" si="102"/>
        <v>#REF!</v>
      </c>
      <c r="AC329" t="e">
        <f t="shared" si="103"/>
        <v>#REF!</v>
      </c>
      <c r="AD329" t="e">
        <f t="shared" si="104"/>
        <v>#REF!</v>
      </c>
      <c r="AE329" t="e">
        <f t="shared" si="105"/>
        <v>#REF!</v>
      </c>
      <c r="AF329" t="e">
        <f t="shared" si="106"/>
        <v>#REF!</v>
      </c>
      <c r="AG329" t="e">
        <f t="shared" si="107"/>
        <v>#REF!</v>
      </c>
      <c r="AH329" t="e">
        <f t="shared" si="108"/>
        <v>#REF!</v>
      </c>
      <c r="AI329" t="e">
        <f t="shared" si="110"/>
        <v>#REF!</v>
      </c>
    </row>
    <row r="330" spans="11:35">
      <c r="K330" t="e">
        <f>Arkusz1!#REF!</f>
        <v>#REF!</v>
      </c>
      <c r="M330" t="e">
        <f>Arkusz1!#REF!</f>
        <v>#REF!</v>
      </c>
      <c r="N330" t="e">
        <f>Arkusz1!#REF!</f>
        <v>#REF!</v>
      </c>
      <c r="O330" t="e">
        <f>Arkusz1!#REF!</f>
        <v>#REF!</v>
      </c>
      <c r="P330" t="e">
        <f>Arkusz1!#REF!</f>
        <v>#REF!</v>
      </c>
      <c r="Q330" t="e">
        <f>Arkusz1!#REF!</f>
        <v>#REF!</v>
      </c>
      <c r="R330" t="e">
        <f>Arkusz1!#REF!</f>
        <v>#REF!</v>
      </c>
      <c r="S330" t="e">
        <f>Arkusz1!#REF!</f>
        <v>#REF!</v>
      </c>
      <c r="T330" t="e">
        <f>Arkusz1!#REF!</f>
        <v>#REF!</v>
      </c>
      <c r="U330" t="e">
        <f>Arkusz1!#REF!</f>
        <v>#REF!</v>
      </c>
      <c r="V330" t="e">
        <f>Arkusz1!#REF!</f>
        <v>#REF!</v>
      </c>
      <c r="Z330" t="e">
        <f t="shared" si="109"/>
        <v>#REF!</v>
      </c>
      <c r="AA330" t="e">
        <f t="shared" si="101"/>
        <v>#REF!</v>
      </c>
      <c r="AB330" t="e">
        <f t="shared" si="102"/>
        <v>#REF!</v>
      </c>
      <c r="AC330" t="e">
        <f t="shared" si="103"/>
        <v>#REF!</v>
      </c>
      <c r="AD330" t="e">
        <f t="shared" si="104"/>
        <v>#REF!</v>
      </c>
      <c r="AE330" t="e">
        <f t="shared" si="105"/>
        <v>#REF!</v>
      </c>
      <c r="AF330" t="e">
        <f t="shared" si="106"/>
        <v>#REF!</v>
      </c>
      <c r="AG330" t="e">
        <f t="shared" si="107"/>
        <v>#REF!</v>
      </c>
      <c r="AH330" t="e">
        <f t="shared" si="108"/>
        <v>#REF!</v>
      </c>
      <c r="AI330" t="e">
        <f t="shared" si="110"/>
        <v>#REF!</v>
      </c>
    </row>
    <row r="331" spans="11:35">
      <c r="Y331" s="9"/>
      <c r="Z331" s="9" t="e">
        <f>AVERAGE(Z333:Z396)</f>
        <v>#REF!</v>
      </c>
      <c r="AA331" s="9" t="e">
        <f t="shared" ref="AA331:AI331" si="111">AVERAGE(AA333:AA396)</f>
        <v>#REF!</v>
      </c>
      <c r="AB331" s="9" t="e">
        <f t="shared" si="111"/>
        <v>#REF!</v>
      </c>
      <c r="AC331" s="9" t="e">
        <f t="shared" si="111"/>
        <v>#REF!</v>
      </c>
      <c r="AD331" s="9" t="e">
        <f t="shared" si="111"/>
        <v>#REF!</v>
      </c>
      <c r="AE331" s="9" t="e">
        <f t="shared" si="111"/>
        <v>#REF!</v>
      </c>
      <c r="AF331" s="9" t="e">
        <f t="shared" si="111"/>
        <v>#REF!</v>
      </c>
      <c r="AG331" s="9" t="e">
        <f t="shared" si="111"/>
        <v>#REF!</v>
      </c>
      <c r="AH331" s="9" t="e">
        <f t="shared" si="111"/>
        <v>#REF!</v>
      </c>
      <c r="AI331" s="9" t="e">
        <f t="shared" si="111"/>
        <v>#REF!</v>
      </c>
    </row>
    <row r="332" spans="11:35">
      <c r="K332" t="e">
        <f>Arkusz1!#REF!</f>
        <v>#REF!</v>
      </c>
      <c r="M332" t="e">
        <f>Arkusz1!#REF!</f>
        <v>#REF!</v>
      </c>
      <c r="N332" t="e">
        <f>Arkusz1!#REF!</f>
        <v>#REF!</v>
      </c>
      <c r="O332" t="e">
        <f>Arkusz1!#REF!</f>
        <v>#REF!</v>
      </c>
      <c r="P332" t="e">
        <f>Arkusz1!#REF!</f>
        <v>#REF!</v>
      </c>
      <c r="Q332" t="e">
        <f>Arkusz1!#REF!</f>
        <v>#REF!</v>
      </c>
      <c r="R332" t="e">
        <f>Arkusz1!#REF!</f>
        <v>#REF!</v>
      </c>
      <c r="S332" t="e">
        <f>Arkusz1!#REF!</f>
        <v>#REF!</v>
      </c>
      <c r="T332" t="e">
        <f>Arkusz1!#REF!</f>
        <v>#REF!</v>
      </c>
      <c r="U332" t="e">
        <f>Arkusz1!#REF!</f>
        <v>#REF!</v>
      </c>
      <c r="V332" t="e">
        <f>Arkusz1!#REF!</f>
        <v>#REF!</v>
      </c>
    </row>
    <row r="333" spans="11:35">
      <c r="K333" t="str">
        <f>Arkusz1!A262</f>
        <v>Kazakhstan</v>
      </c>
      <c r="M333">
        <f>Arkusz1!S262</f>
        <v>3.481973E-2</v>
      </c>
      <c r="N333">
        <f>Arkusz1!T262</f>
        <v>4.7981169999999997E-2</v>
      </c>
      <c r="O333">
        <f>Arkusz1!U262</f>
        <v>5.9450650000000001E-2</v>
      </c>
      <c r="P333">
        <f>Arkusz1!V262</f>
        <v>7.0241029999999996E-2</v>
      </c>
      <c r="Q333">
        <f>Arkusz1!W262</f>
        <v>8.1099649999999995E-2</v>
      </c>
      <c r="R333">
        <f>Arkusz1!X262</f>
        <v>9.2799240000000005E-2</v>
      </c>
      <c r="S333">
        <f>Arkusz1!Y262</f>
        <v>0.10645451</v>
      </c>
      <c r="T333">
        <f>Arkusz1!Z262</f>
        <v>0.12424683</v>
      </c>
      <c r="U333">
        <f>Arkusz1!AA262</f>
        <v>0.15225722999999999</v>
      </c>
      <c r="V333">
        <f>Arkusz1!AB262</f>
        <v>0.23064997000000001</v>
      </c>
      <c r="Z333" t="e">
        <f>M333-M332</f>
        <v>#REF!</v>
      </c>
      <c r="AA333" t="e">
        <f t="shared" ref="AA333:AA363" si="112">N333-N332</f>
        <v>#REF!</v>
      </c>
      <c r="AB333" t="e">
        <f t="shared" ref="AB333:AB363" si="113">O333-O332</f>
        <v>#REF!</v>
      </c>
      <c r="AC333" t="e">
        <f t="shared" ref="AC333:AC363" si="114">P333-P332</f>
        <v>#REF!</v>
      </c>
      <c r="AD333" t="e">
        <f t="shared" ref="AD333:AD363" si="115">Q333-Q332</f>
        <v>#REF!</v>
      </c>
      <c r="AE333" t="e">
        <f t="shared" ref="AE333:AE363" si="116">R333-R332</f>
        <v>#REF!</v>
      </c>
      <c r="AF333" t="e">
        <f t="shared" ref="AF333:AF363" si="117">S333-S332</f>
        <v>#REF!</v>
      </c>
      <c r="AG333" t="e">
        <f t="shared" ref="AG333:AG363" si="118">T333-T332</f>
        <v>#REF!</v>
      </c>
      <c r="AH333" t="e">
        <f t="shared" ref="AH333:AH363" si="119">U333-U332</f>
        <v>#REF!</v>
      </c>
      <c r="AI333" t="e">
        <f>V333-V332</f>
        <v>#REF!</v>
      </c>
    </row>
    <row r="334" spans="11:35">
      <c r="K334" t="str">
        <f>Arkusz1!A263</f>
        <v>Kazakhstan</v>
      </c>
      <c r="M334">
        <f>Arkusz1!S263</f>
        <v>3.2759980000000001E-2</v>
      </c>
      <c r="N334">
        <f>Arkusz1!T263</f>
        <v>4.6095480000000001E-2</v>
      </c>
      <c r="O334">
        <f>Arkusz1!U263</f>
        <v>5.7732949999999998E-2</v>
      </c>
      <c r="P334">
        <f>Arkusz1!V263</f>
        <v>6.8699410000000002E-2</v>
      </c>
      <c r="Q334">
        <f>Arkusz1!W263</f>
        <v>7.9758200000000001E-2</v>
      </c>
      <c r="R334">
        <f>Arkusz1!X263</f>
        <v>9.1707010000000005E-2</v>
      </c>
      <c r="S334">
        <f>Arkusz1!Y263</f>
        <v>0.10571054000000001</v>
      </c>
      <c r="T334">
        <f>Arkusz1!Z263</f>
        <v>0.12407964</v>
      </c>
      <c r="U334">
        <f>Arkusz1!AA263</f>
        <v>0.15339106999999999</v>
      </c>
      <c r="V334">
        <f>Arkusz1!AB263</f>
        <v>0.24006573</v>
      </c>
      <c r="Z334">
        <f t="shared" ref="Y334:Z363" si="120">M334-M333</f>
        <v>-2.0597499999999991E-3</v>
      </c>
      <c r="AA334">
        <f t="shared" si="112"/>
        <v>-1.8856899999999954E-3</v>
      </c>
      <c r="AB334">
        <f t="shared" si="113"/>
        <v>-1.7177000000000026E-3</v>
      </c>
      <c r="AC334">
        <f t="shared" si="114"/>
        <v>-1.5416199999999936E-3</v>
      </c>
      <c r="AD334">
        <f t="shared" si="115"/>
        <v>-1.341449999999994E-3</v>
      </c>
      <c r="AE334">
        <f t="shared" si="116"/>
        <v>-1.0922299999999996E-3</v>
      </c>
      <c r="AF334">
        <f t="shared" si="117"/>
        <v>-7.4396999999999658E-4</v>
      </c>
      <c r="AG334">
        <f t="shared" si="118"/>
        <v>-1.6718999999999762E-4</v>
      </c>
      <c r="AH334">
        <f t="shared" si="119"/>
        <v>1.1338399999999971E-3</v>
      </c>
      <c r="AI334">
        <f t="shared" ref="AI334:AI363" si="121">V334-V333</f>
        <v>9.4157599999999952E-3</v>
      </c>
    </row>
    <row r="335" spans="11:35">
      <c r="K335" t="str">
        <f>Arkusz1!A264</f>
        <v>Kazakhstan</v>
      </c>
      <c r="M335">
        <f>Arkusz1!S264</f>
        <v>3.070022E-2</v>
      </c>
      <c r="N335">
        <f>Arkusz1!T264</f>
        <v>4.42098E-2</v>
      </c>
      <c r="O335">
        <f>Arkusz1!U264</f>
        <v>5.6015240000000001E-2</v>
      </c>
      <c r="P335">
        <f>Arkusz1!V264</f>
        <v>6.715778E-2</v>
      </c>
      <c r="Q335">
        <f>Arkusz1!W264</f>
        <v>7.8416760000000002E-2</v>
      </c>
      <c r="R335">
        <f>Arkusz1!X264</f>
        <v>9.0614769999999997E-2</v>
      </c>
      <c r="S335">
        <f>Arkusz1!Y264</f>
        <v>0.10496656</v>
      </c>
      <c r="T335">
        <f>Arkusz1!Z264</f>
        <v>0.12391244999999999</v>
      </c>
      <c r="U335">
        <f>Arkusz1!AA264</f>
        <v>0.15452490999999999</v>
      </c>
      <c r="V335">
        <f>Arkusz1!AB264</f>
        <v>0.24948149999999999</v>
      </c>
      <c r="Z335">
        <f t="shared" si="120"/>
        <v>-2.0597600000000008E-3</v>
      </c>
      <c r="AA335">
        <f t="shared" si="112"/>
        <v>-1.8856800000000007E-3</v>
      </c>
      <c r="AB335">
        <f t="shared" si="113"/>
        <v>-1.7177099999999973E-3</v>
      </c>
      <c r="AC335">
        <f t="shared" si="114"/>
        <v>-1.5416300000000022E-3</v>
      </c>
      <c r="AD335">
        <f t="shared" si="115"/>
        <v>-1.3414399999999993E-3</v>
      </c>
      <c r="AE335">
        <f t="shared" si="116"/>
        <v>-1.0922400000000082E-3</v>
      </c>
      <c r="AF335">
        <f t="shared" si="117"/>
        <v>-7.4398000000000519E-4</v>
      </c>
      <c r="AG335">
        <f t="shared" si="118"/>
        <v>-1.671900000000115E-4</v>
      </c>
      <c r="AH335">
        <f t="shared" si="119"/>
        <v>1.1338399999999971E-3</v>
      </c>
      <c r="AI335">
        <f t="shared" si="121"/>
        <v>9.41576999999999E-3</v>
      </c>
    </row>
    <row r="336" spans="11:35">
      <c r="K336" t="str">
        <f>Arkusz1!A265</f>
        <v>Kazakhstan</v>
      </c>
      <c r="M336">
        <f>Arkusz1!S265</f>
        <v>2.3101880000000002E-2</v>
      </c>
      <c r="N336">
        <f>Arkusz1!T265</f>
        <v>3.5627039999999999E-2</v>
      </c>
      <c r="O336">
        <f>Arkusz1!U265</f>
        <v>4.7175460000000002E-2</v>
      </c>
      <c r="P336">
        <f>Arkusz1!V265</f>
        <v>5.8584480000000001E-2</v>
      </c>
      <c r="Q336">
        <f>Arkusz1!W265</f>
        <v>7.0577390000000004E-2</v>
      </c>
      <c r="R336">
        <f>Arkusz1!X265</f>
        <v>8.4033099999999999E-2</v>
      </c>
      <c r="S336">
        <f>Arkusz1!Y265</f>
        <v>0.10038005999999999</v>
      </c>
      <c r="T336">
        <f>Arkusz1!Z265</f>
        <v>0.12264706</v>
      </c>
      <c r="U336">
        <f>Arkusz1!AA265</f>
        <v>0.15997095</v>
      </c>
      <c r="V336">
        <f>Arkusz1!AB265</f>
        <v>0.29790257999999997</v>
      </c>
      <c r="Z336">
        <f t="shared" si="120"/>
        <v>-7.5983399999999986E-3</v>
      </c>
      <c r="AA336">
        <f t="shared" si="112"/>
        <v>-8.5827600000000018E-3</v>
      </c>
      <c r="AB336">
        <f t="shared" si="113"/>
        <v>-8.8397799999999985E-3</v>
      </c>
      <c r="AC336">
        <f t="shared" si="114"/>
        <v>-8.573299999999999E-3</v>
      </c>
      <c r="AD336">
        <f t="shared" si="115"/>
        <v>-7.8393699999999983E-3</v>
      </c>
      <c r="AE336">
        <f t="shared" si="116"/>
        <v>-6.5816699999999978E-3</v>
      </c>
      <c r="AF336">
        <f t="shared" si="117"/>
        <v>-4.5865000000000072E-3</v>
      </c>
      <c r="AG336">
        <f t="shared" si="118"/>
        <v>-1.2653899999999912E-3</v>
      </c>
      <c r="AH336">
        <f t="shared" si="119"/>
        <v>5.4460400000000131E-3</v>
      </c>
      <c r="AI336">
        <f t="shared" si="121"/>
        <v>4.8421079999999977E-2</v>
      </c>
    </row>
    <row r="337" spans="11:35">
      <c r="K337" t="str">
        <f>Arkusz1!A266</f>
        <v>Kazakhstan</v>
      </c>
      <c r="M337">
        <f>Arkusz1!S266</f>
        <v>1.550354E-2</v>
      </c>
      <c r="N337">
        <f>Arkusz1!T266</f>
        <v>2.704428E-2</v>
      </c>
      <c r="O337">
        <f>Arkusz1!U266</f>
        <v>3.8335670000000002E-2</v>
      </c>
      <c r="P337">
        <f>Arkusz1!V266</f>
        <v>5.0011170000000001E-2</v>
      </c>
      <c r="Q337">
        <f>Arkusz1!W266</f>
        <v>6.273803E-2</v>
      </c>
      <c r="R337">
        <f>Arkusz1!X266</f>
        <v>7.7451430000000002E-2</v>
      </c>
      <c r="S337">
        <f>Arkusz1!Y266</f>
        <v>9.5793550000000005E-2</v>
      </c>
      <c r="T337">
        <f>Arkusz1!Z266</f>
        <v>0.12138168000000001</v>
      </c>
      <c r="U337">
        <f>Arkusz1!AA266</f>
        <v>0.16541699000000001</v>
      </c>
      <c r="V337">
        <f>Arkusz1!AB266</f>
        <v>0.34632364999999998</v>
      </c>
      <c r="Z337">
        <f t="shared" si="120"/>
        <v>-7.598340000000002E-3</v>
      </c>
      <c r="AA337">
        <f t="shared" si="112"/>
        <v>-8.5827599999999983E-3</v>
      </c>
      <c r="AB337">
        <f t="shared" si="113"/>
        <v>-8.8397900000000001E-3</v>
      </c>
      <c r="AC337">
        <f t="shared" si="114"/>
        <v>-8.5733100000000007E-3</v>
      </c>
      <c r="AD337">
        <f t="shared" si="115"/>
        <v>-7.8393600000000035E-3</v>
      </c>
      <c r="AE337">
        <f t="shared" si="116"/>
        <v>-6.5816699999999978E-3</v>
      </c>
      <c r="AF337">
        <f t="shared" si="117"/>
        <v>-4.5865099999999881E-3</v>
      </c>
      <c r="AG337">
        <f t="shared" si="118"/>
        <v>-1.2653799999999965E-3</v>
      </c>
      <c r="AH337">
        <f t="shared" si="119"/>
        <v>5.4460400000000131E-3</v>
      </c>
      <c r="AI337">
        <f t="shared" si="121"/>
        <v>4.842107000000001E-2</v>
      </c>
    </row>
    <row r="338" spans="11:35">
      <c r="K338" t="str">
        <f>Arkusz1!A267</f>
        <v>Kazakhstan</v>
      </c>
      <c r="M338">
        <f>Arkusz1!S267</f>
        <v>7.9051999999999994E-3</v>
      </c>
      <c r="N338">
        <f>Arkusz1!T267</f>
        <v>1.8461519999999999E-2</v>
      </c>
      <c r="O338">
        <f>Arkusz1!U267</f>
        <v>2.949589E-2</v>
      </c>
      <c r="P338">
        <f>Arkusz1!V267</f>
        <v>4.1437870000000002E-2</v>
      </c>
      <c r="Q338">
        <f>Arkusz1!W267</f>
        <v>5.4898660000000002E-2</v>
      </c>
      <c r="R338">
        <f>Arkusz1!X267</f>
        <v>7.0869760000000004E-2</v>
      </c>
      <c r="S338">
        <f>Arkusz1!Y267</f>
        <v>9.1207040000000003E-2</v>
      </c>
      <c r="T338">
        <f>Arkusz1!Z267</f>
        <v>0.12011629</v>
      </c>
      <c r="U338">
        <f>Arkusz1!AA267</f>
        <v>0.17086302</v>
      </c>
      <c r="V338">
        <f>Arkusz1!AB267</f>
        <v>0.39474471999999999</v>
      </c>
      <c r="Z338">
        <f t="shared" si="120"/>
        <v>-7.5983400000000003E-3</v>
      </c>
      <c r="AA338">
        <f t="shared" si="112"/>
        <v>-8.5827600000000018E-3</v>
      </c>
      <c r="AB338">
        <f t="shared" si="113"/>
        <v>-8.8397800000000019E-3</v>
      </c>
      <c r="AC338">
        <f t="shared" si="114"/>
        <v>-8.573299999999999E-3</v>
      </c>
      <c r="AD338">
        <f t="shared" si="115"/>
        <v>-7.8393699999999983E-3</v>
      </c>
      <c r="AE338">
        <f t="shared" si="116"/>
        <v>-6.5816699999999978E-3</v>
      </c>
      <c r="AF338">
        <f t="shared" si="117"/>
        <v>-4.586510000000002E-3</v>
      </c>
      <c r="AG338">
        <f t="shared" si="118"/>
        <v>-1.2653900000000051E-3</v>
      </c>
      <c r="AH338">
        <f t="shared" si="119"/>
        <v>5.4460299999999906E-3</v>
      </c>
      <c r="AI338">
        <f t="shared" si="121"/>
        <v>4.842107000000001E-2</v>
      </c>
    </row>
    <row r="339" spans="11:35">
      <c r="K339" t="str">
        <f>Arkusz1!A268</f>
        <v>Kazakhstan</v>
      </c>
      <c r="M339">
        <f>Arkusz1!S268</f>
        <v>1.0812179999999999E-2</v>
      </c>
      <c r="N339">
        <f>Arkusz1!T268</f>
        <v>2.1191669999999999E-2</v>
      </c>
      <c r="O339">
        <f>Arkusz1!U268</f>
        <v>3.1947120000000002E-2</v>
      </c>
      <c r="P339">
        <f>Arkusz1!V268</f>
        <v>4.3505870000000002E-2</v>
      </c>
      <c r="Q339">
        <f>Arkusz1!W268</f>
        <v>5.6460099999999999E-2</v>
      </c>
      <c r="R339">
        <f>Arkusz1!X268</f>
        <v>7.1757440000000006E-2</v>
      </c>
      <c r="S339">
        <f>Arkusz1!Y268</f>
        <v>9.1160729999999995E-2</v>
      </c>
      <c r="T339">
        <f>Arkusz1!Z268</f>
        <v>0.11865666</v>
      </c>
      <c r="U339">
        <f>Arkusz1!AA268</f>
        <v>0.16682706</v>
      </c>
      <c r="V339">
        <f>Arkusz1!AB268</f>
        <v>0.38768117000000002</v>
      </c>
      <c r="Z339">
        <f t="shared" si="120"/>
        <v>2.90698E-3</v>
      </c>
      <c r="AA339">
        <f t="shared" si="112"/>
        <v>2.7301500000000006E-3</v>
      </c>
      <c r="AB339">
        <f t="shared" si="113"/>
        <v>2.4512300000000022E-3</v>
      </c>
      <c r="AC339">
        <f t="shared" si="114"/>
        <v>2.0680000000000004E-3</v>
      </c>
      <c r="AD339">
        <f t="shared" si="115"/>
        <v>1.5614399999999973E-3</v>
      </c>
      <c r="AE339">
        <f t="shared" si="116"/>
        <v>8.876800000000018E-4</v>
      </c>
      <c r="AF339">
        <f t="shared" si="117"/>
        <v>-4.6310000000007734E-5</v>
      </c>
      <c r="AG339">
        <f t="shared" si="118"/>
        <v>-1.4596300000000034E-3</v>
      </c>
      <c r="AH339">
        <f t="shared" si="119"/>
        <v>-4.0359600000000051E-3</v>
      </c>
      <c r="AI339">
        <f t="shared" si="121"/>
        <v>-7.063549999999974E-3</v>
      </c>
    </row>
    <row r="340" spans="11:35">
      <c r="K340" t="str">
        <f>Arkusz1!A269</f>
        <v>Kazakhstan</v>
      </c>
      <c r="M340">
        <f>Arkusz1!S269</f>
        <v>1.3111859999999999E-2</v>
      </c>
      <c r="N340">
        <f>Arkusz1!T269</f>
        <v>2.3351480000000001E-2</v>
      </c>
      <c r="O340">
        <f>Arkusz1!U269</f>
        <v>3.3886270000000003E-2</v>
      </c>
      <c r="P340">
        <f>Arkusz1!V269</f>
        <v>4.5141849999999997E-2</v>
      </c>
      <c r="Q340">
        <f>Arkusz1!W269</f>
        <v>5.7695349999999999E-2</v>
      </c>
      <c r="R340">
        <f>Arkusz1!X269</f>
        <v>7.2459670000000004E-2</v>
      </c>
      <c r="S340">
        <f>Arkusz1!Y269</f>
        <v>9.1124090000000005E-2</v>
      </c>
      <c r="T340">
        <f>Arkusz1!Z269</f>
        <v>0.11750196</v>
      </c>
      <c r="U340">
        <f>Arkusz1!AA269</f>
        <v>0.16363422999999999</v>
      </c>
      <c r="V340">
        <f>Arkusz1!AB269</f>
        <v>0.38209324</v>
      </c>
      <c r="Z340">
        <f t="shared" si="120"/>
        <v>2.2996800000000001E-3</v>
      </c>
      <c r="AA340">
        <f t="shared" si="112"/>
        <v>2.1598100000000016E-3</v>
      </c>
      <c r="AB340">
        <f t="shared" si="113"/>
        <v>1.9391500000000006E-3</v>
      </c>
      <c r="AC340">
        <f t="shared" si="114"/>
        <v>1.6359799999999952E-3</v>
      </c>
      <c r="AD340">
        <f t="shared" si="115"/>
        <v>1.2352500000000002E-3</v>
      </c>
      <c r="AE340">
        <f t="shared" si="116"/>
        <v>7.0222999999999813E-4</v>
      </c>
      <c r="AF340">
        <f t="shared" si="117"/>
        <v>-3.6639999999990569E-5</v>
      </c>
      <c r="AG340">
        <f t="shared" si="118"/>
        <v>-1.1546999999999946E-3</v>
      </c>
      <c r="AH340">
        <f t="shared" si="119"/>
        <v>-3.1928300000000076E-3</v>
      </c>
      <c r="AI340">
        <f t="shared" si="121"/>
        <v>-5.5879300000000187E-3</v>
      </c>
    </row>
    <row r="341" spans="11:35">
      <c r="K341" t="str">
        <f>Arkusz1!A270</f>
        <v>Kazakhstan</v>
      </c>
      <c r="M341">
        <f>Arkusz1!S270</f>
        <v>1.497657E-2</v>
      </c>
      <c r="N341">
        <f>Arkusz1!T270</f>
        <v>2.510277E-2</v>
      </c>
      <c r="O341">
        <f>Arkusz1!U270</f>
        <v>3.5458629999999998E-2</v>
      </c>
      <c r="P341">
        <f>Arkusz1!V270</f>
        <v>4.6468389999999998E-2</v>
      </c>
      <c r="Q341">
        <f>Arkusz1!W270</f>
        <v>5.8696949999999998E-2</v>
      </c>
      <c r="R341">
        <f>Arkusz1!X270</f>
        <v>7.3029079999999996E-2</v>
      </c>
      <c r="S341">
        <f>Arkusz1!Y270</f>
        <v>9.1094389999999997E-2</v>
      </c>
      <c r="T341">
        <f>Arkusz1!Z270</f>
        <v>0.11656566</v>
      </c>
      <c r="U341">
        <f>Arkusz1!AA270</f>
        <v>0.16104531999999999</v>
      </c>
      <c r="V341">
        <f>Arkusz1!AB270</f>
        <v>0.37756225999999998</v>
      </c>
      <c r="Z341">
        <f t="shared" si="120"/>
        <v>1.8647100000000003E-3</v>
      </c>
      <c r="AA341">
        <f t="shared" si="112"/>
        <v>1.7512899999999991E-3</v>
      </c>
      <c r="AB341">
        <f t="shared" si="113"/>
        <v>1.5723599999999949E-3</v>
      </c>
      <c r="AC341">
        <f t="shared" si="114"/>
        <v>1.3265400000000011E-3</v>
      </c>
      <c r="AD341">
        <f t="shared" si="115"/>
        <v>1.0015999999999983E-3</v>
      </c>
      <c r="AE341">
        <f t="shared" si="116"/>
        <v>5.6940999999999242E-4</v>
      </c>
      <c r="AF341">
        <f t="shared" si="117"/>
        <v>-2.9700000000007498E-5</v>
      </c>
      <c r="AG341">
        <f t="shared" si="118"/>
        <v>-9.3630000000000102E-4</v>
      </c>
      <c r="AH341">
        <f t="shared" si="119"/>
        <v>-2.5889099999999998E-3</v>
      </c>
      <c r="AI341">
        <f t="shared" si="121"/>
        <v>-4.5309800000000178E-3</v>
      </c>
    </row>
    <row r="342" spans="11:35">
      <c r="K342" t="str">
        <f>Arkusz1!A271</f>
        <v>Kazakhstan</v>
      </c>
      <c r="M342">
        <f>Arkusz1!S271</f>
        <v>1.6519039999999999E-2</v>
      </c>
      <c r="N342">
        <f>Arkusz1!T271</f>
        <v>2.6551419999999999E-2</v>
      </c>
      <c r="O342">
        <f>Arkusz1!U271</f>
        <v>3.6759279999999998E-2</v>
      </c>
      <c r="P342">
        <f>Arkusz1!V271</f>
        <v>4.7565690000000001E-2</v>
      </c>
      <c r="Q342">
        <f>Arkusz1!W271</f>
        <v>5.9525469999999997E-2</v>
      </c>
      <c r="R342">
        <f>Arkusz1!X271</f>
        <v>7.3500090000000004E-2</v>
      </c>
      <c r="S342">
        <f>Arkusz1!Y271</f>
        <v>9.1069819999999996E-2</v>
      </c>
      <c r="T342">
        <f>Arkusz1!Z271</f>
        <v>0.11579117</v>
      </c>
      <c r="U342">
        <f>Arkusz1!AA271</f>
        <v>0.15890378999999999</v>
      </c>
      <c r="V342">
        <f>Arkusz1!AB271</f>
        <v>0.37381426000000001</v>
      </c>
      <c r="Z342">
        <f t="shared" si="120"/>
        <v>1.5424699999999989E-3</v>
      </c>
      <c r="AA342">
        <f t="shared" si="112"/>
        <v>1.4486499999999992E-3</v>
      </c>
      <c r="AB342">
        <f t="shared" si="113"/>
        <v>1.3006500000000004E-3</v>
      </c>
      <c r="AC342">
        <f t="shared" si="114"/>
        <v>1.0973000000000024E-3</v>
      </c>
      <c r="AD342">
        <f t="shared" si="115"/>
        <v>8.2851999999999926E-4</v>
      </c>
      <c r="AE342">
        <f t="shared" si="116"/>
        <v>4.7101000000000781E-4</v>
      </c>
      <c r="AF342">
        <f t="shared" si="117"/>
        <v>-2.4570000000001535E-5</v>
      </c>
      <c r="AG342">
        <f t="shared" si="118"/>
        <v>-7.7449000000000268E-4</v>
      </c>
      <c r="AH342">
        <f t="shared" si="119"/>
        <v>-2.1415300000000026E-3</v>
      </c>
      <c r="AI342">
        <f t="shared" si="121"/>
        <v>-3.7479999999999736E-3</v>
      </c>
    </row>
    <row r="343" spans="11:35">
      <c r="K343" t="str">
        <f>Arkusz1!A272</f>
        <v>Kazakhstan</v>
      </c>
      <c r="M343">
        <f>Arkusz1!S272</f>
        <v>1.7816160000000001E-2</v>
      </c>
      <c r="N343">
        <f>Arkusz1!T272</f>
        <v>2.776965E-2</v>
      </c>
      <c r="O343">
        <f>Arkusz1!U272</f>
        <v>3.7853039999999998E-2</v>
      </c>
      <c r="P343">
        <f>Arkusz1!V272</f>
        <v>4.8488459999999997E-2</v>
      </c>
      <c r="Q343">
        <f>Arkusz1!W272</f>
        <v>6.0222199999999997E-2</v>
      </c>
      <c r="R343">
        <f>Arkusz1!X272</f>
        <v>7.3896180000000006E-2</v>
      </c>
      <c r="S343">
        <f>Arkusz1!Y272</f>
        <v>9.1049149999999995E-2</v>
      </c>
      <c r="T343">
        <f>Arkusz1!Z272</f>
        <v>0.11513986</v>
      </c>
      <c r="U343">
        <f>Arkusz1!AA272</f>
        <v>0.15710289</v>
      </c>
      <c r="V343">
        <f>Arkusz1!AB272</f>
        <v>0.37066242999999999</v>
      </c>
      <c r="Z343">
        <f t="shared" si="120"/>
        <v>1.2971200000000023E-3</v>
      </c>
      <c r="AA343">
        <f t="shared" si="112"/>
        <v>1.2182300000000007E-3</v>
      </c>
      <c r="AB343">
        <f t="shared" si="113"/>
        <v>1.0937599999999992E-3</v>
      </c>
      <c r="AC343">
        <f t="shared" si="114"/>
        <v>9.2276999999999637E-4</v>
      </c>
      <c r="AD343">
        <f t="shared" si="115"/>
        <v>6.9672999999999957E-4</v>
      </c>
      <c r="AE343">
        <f t="shared" si="116"/>
        <v>3.9609000000000172E-4</v>
      </c>
      <c r="AF343">
        <f t="shared" si="117"/>
        <v>-2.067000000000041E-5</v>
      </c>
      <c r="AG343">
        <f t="shared" si="118"/>
        <v>-6.5131000000000216E-4</v>
      </c>
      <c r="AH343">
        <f t="shared" si="119"/>
        <v>-1.8008999999999942E-3</v>
      </c>
      <c r="AI343">
        <f t="shared" si="121"/>
        <v>-3.1518300000000221E-3</v>
      </c>
    </row>
    <row r="344" spans="11:35">
      <c r="K344" t="str">
        <f>Arkusz1!A273</f>
        <v>Kazakhstan</v>
      </c>
      <c r="M344">
        <f>Arkusz1!S273</f>
        <v>1.889588E-2</v>
      </c>
      <c r="N344">
        <f>Arkusz1!T273</f>
        <v>2.8620670000000001E-2</v>
      </c>
      <c r="O344">
        <f>Arkusz1!U273</f>
        <v>3.8492619999999998E-2</v>
      </c>
      <c r="P344">
        <f>Arkusz1!V273</f>
        <v>4.8922430000000003E-2</v>
      </c>
      <c r="Q344">
        <f>Arkusz1!W273</f>
        <v>6.044538E-2</v>
      </c>
      <c r="R344">
        <f>Arkusz1!X273</f>
        <v>7.3889570000000002E-2</v>
      </c>
      <c r="S344">
        <f>Arkusz1!Y273</f>
        <v>9.0771660000000004E-2</v>
      </c>
      <c r="T344">
        <f>Arkusz1!Z273</f>
        <v>0.11450391</v>
      </c>
      <c r="U344">
        <f>Arkusz1!AA273</f>
        <v>0.15588035</v>
      </c>
      <c r="V344">
        <f>Arkusz1!AB273</f>
        <v>0.36957751999999999</v>
      </c>
      <c r="Z344">
        <f t="shared" si="120"/>
        <v>1.0797199999999993E-3</v>
      </c>
      <c r="AA344">
        <f t="shared" si="112"/>
        <v>8.5102000000000094E-4</v>
      </c>
      <c r="AB344">
        <f t="shared" si="113"/>
        <v>6.395800000000007E-4</v>
      </c>
      <c r="AC344">
        <f t="shared" si="114"/>
        <v>4.3397000000000574E-4</v>
      </c>
      <c r="AD344">
        <f t="shared" si="115"/>
        <v>2.2318000000000338E-4</v>
      </c>
      <c r="AE344">
        <f t="shared" si="116"/>
        <v>-6.6100000000041126E-6</v>
      </c>
      <c r="AF344">
        <f t="shared" si="117"/>
        <v>-2.7748999999999135E-4</v>
      </c>
      <c r="AG344">
        <f t="shared" si="118"/>
        <v>-6.3594999999999624E-4</v>
      </c>
      <c r="AH344">
        <f t="shared" si="119"/>
        <v>-1.2225399999999942E-3</v>
      </c>
      <c r="AI344">
        <f t="shared" si="121"/>
        <v>-1.0849099999999945E-3</v>
      </c>
    </row>
    <row r="345" spans="11:35">
      <c r="K345" t="str">
        <f>Arkusz1!A274</f>
        <v>Kazakhstan</v>
      </c>
      <c r="M345">
        <f>Arkusz1!S274</f>
        <v>1.9223759999999999E-2</v>
      </c>
      <c r="N345">
        <f>Arkusz1!T274</f>
        <v>2.8965319999999999E-2</v>
      </c>
      <c r="O345">
        <f>Arkusz1!U274</f>
        <v>3.8852020000000001E-2</v>
      </c>
      <c r="P345">
        <f>Arkusz1!V274</f>
        <v>4.9295369999999998E-2</v>
      </c>
      <c r="Q345">
        <f>Arkusz1!W274</f>
        <v>6.0831299999999998E-2</v>
      </c>
      <c r="R345">
        <f>Arkusz1!X274</f>
        <v>7.4288519999999997E-2</v>
      </c>
      <c r="S345">
        <f>Arkusz1!Y274</f>
        <v>9.1184290000000001E-2</v>
      </c>
      <c r="T345">
        <f>Arkusz1!Z274</f>
        <v>0.11493138999999999</v>
      </c>
      <c r="U345">
        <f>Arkusz1!AA274</f>
        <v>0.15632167999999999</v>
      </c>
      <c r="V345">
        <f>Arkusz1!AB274</f>
        <v>0.36610633999999997</v>
      </c>
      <c r="Z345">
        <f t="shared" si="120"/>
        <v>3.2787999999999914E-4</v>
      </c>
      <c r="AA345">
        <f t="shared" si="112"/>
        <v>3.4464999999999843E-4</v>
      </c>
      <c r="AB345">
        <f t="shared" si="113"/>
        <v>3.5940000000000277E-4</v>
      </c>
      <c r="AC345">
        <f t="shared" si="114"/>
        <v>3.7293999999999522E-4</v>
      </c>
      <c r="AD345">
        <f t="shared" si="115"/>
        <v>3.8591999999999793E-4</v>
      </c>
      <c r="AE345">
        <f t="shared" si="116"/>
        <v>3.9894999999999514E-4</v>
      </c>
      <c r="AF345">
        <f t="shared" si="117"/>
        <v>4.1262999999999717E-4</v>
      </c>
      <c r="AG345">
        <f t="shared" si="118"/>
        <v>4.2747999999999398E-4</v>
      </c>
      <c r="AH345">
        <f t="shared" si="119"/>
        <v>4.4132999999998979E-4</v>
      </c>
      <c r="AI345">
        <f t="shared" si="121"/>
        <v>-3.4711800000000181E-3</v>
      </c>
    </row>
    <row r="346" spans="11:35">
      <c r="K346" t="str">
        <f>Arkusz1!A275</f>
        <v>Kazakhstan</v>
      </c>
      <c r="M346">
        <f>Arkusz1!S275</f>
        <v>2.0310600000000002E-2</v>
      </c>
      <c r="N346">
        <f>Arkusz1!T275</f>
        <v>2.9905910000000001E-2</v>
      </c>
      <c r="O346">
        <f>Arkusz1!U275</f>
        <v>3.9633340000000003E-2</v>
      </c>
      <c r="P346">
        <f>Arkusz1!V275</f>
        <v>4.9899249999999999E-2</v>
      </c>
      <c r="Q346">
        <f>Arkusz1!W275</f>
        <v>6.1230850000000003E-2</v>
      </c>
      <c r="R346">
        <f>Arkusz1!X275</f>
        <v>7.4441720000000003E-2</v>
      </c>
      <c r="S346">
        <f>Arkusz1!Y275</f>
        <v>9.1019970000000006E-2</v>
      </c>
      <c r="T346">
        <f>Arkusz1!Z275</f>
        <v>0.11431181</v>
      </c>
      <c r="U346">
        <f>Arkusz1!AA275</f>
        <v>0.1548998</v>
      </c>
      <c r="V346">
        <f>Arkusz1!AB275</f>
        <v>0.36434673000000001</v>
      </c>
      <c r="Z346">
        <f t="shared" si="120"/>
        <v>1.0868400000000021E-3</v>
      </c>
      <c r="AA346">
        <f t="shared" si="112"/>
        <v>9.4059000000000156E-4</v>
      </c>
      <c r="AB346">
        <f t="shared" si="113"/>
        <v>7.8132000000000201E-4</v>
      </c>
      <c r="AC346">
        <f t="shared" si="114"/>
        <v>6.0388000000000108E-4</v>
      </c>
      <c r="AD346">
        <f t="shared" si="115"/>
        <v>3.9955000000000546E-4</v>
      </c>
      <c r="AE346">
        <f t="shared" si="116"/>
        <v>1.5320000000000611E-4</v>
      </c>
      <c r="AF346">
        <f t="shared" si="117"/>
        <v>-1.6431999999999558E-4</v>
      </c>
      <c r="AG346">
        <f t="shared" si="118"/>
        <v>-6.1957999999999458E-4</v>
      </c>
      <c r="AH346">
        <f t="shared" si="119"/>
        <v>-1.4218799999999865E-3</v>
      </c>
      <c r="AI346">
        <f t="shared" si="121"/>
        <v>-1.759609999999967E-3</v>
      </c>
    </row>
    <row r="347" spans="11:35">
      <c r="K347" t="str">
        <f>Arkusz1!A276</f>
        <v>Kazakhstan</v>
      </c>
      <c r="M347">
        <f>Arkusz1!S276</f>
        <v>2.08221E-2</v>
      </c>
      <c r="N347">
        <f>Arkusz1!T276</f>
        <v>3.0581850000000001E-2</v>
      </c>
      <c r="O347">
        <f>Arkusz1!U276</f>
        <v>4.0393220000000001E-2</v>
      </c>
      <c r="P347">
        <f>Arkusz1!V276</f>
        <v>5.0677760000000002E-2</v>
      </c>
      <c r="Q347">
        <f>Arkusz1!W276</f>
        <v>6.1966630000000002E-2</v>
      </c>
      <c r="R347">
        <f>Arkusz1!X276</f>
        <v>7.506612E-2</v>
      </c>
      <c r="S347">
        <f>Arkusz1!Y276</f>
        <v>9.1439039999999999E-2</v>
      </c>
      <c r="T347">
        <f>Arkusz1!Z276</f>
        <v>0.11436312999999999</v>
      </c>
      <c r="U347">
        <f>Arkusz1!AA276</f>
        <v>0.15418934000000001</v>
      </c>
      <c r="V347">
        <f>Arkusz1!AB276</f>
        <v>0.36050081</v>
      </c>
      <c r="Z347">
        <f t="shared" si="120"/>
        <v>5.1149999999999807E-4</v>
      </c>
      <c r="AA347">
        <f t="shared" si="112"/>
        <v>6.7593999999999987E-4</v>
      </c>
      <c r="AB347">
        <f t="shared" si="113"/>
        <v>7.598799999999975E-4</v>
      </c>
      <c r="AC347">
        <f t="shared" si="114"/>
        <v>7.7851000000000309E-4</v>
      </c>
      <c r="AD347">
        <f t="shared" si="115"/>
        <v>7.3577999999999838E-4</v>
      </c>
      <c r="AE347">
        <f t="shared" si="116"/>
        <v>6.2439999999999718E-4</v>
      </c>
      <c r="AF347">
        <f t="shared" si="117"/>
        <v>4.1906999999999361E-4</v>
      </c>
      <c r="AG347">
        <f t="shared" si="118"/>
        <v>5.1319999999993593E-5</v>
      </c>
      <c r="AH347">
        <f t="shared" si="119"/>
        <v>-7.1045999999999609E-4</v>
      </c>
      <c r="AI347">
        <f t="shared" si="121"/>
        <v>-3.8459200000000027E-3</v>
      </c>
    </row>
    <row r="348" spans="11:35">
      <c r="K348" t="str">
        <f>Arkusz1!A277</f>
        <v>Kazakhstan</v>
      </c>
      <c r="M348">
        <f>Arkusz1!S277</f>
        <v>2.0672670000000001E-2</v>
      </c>
      <c r="N348">
        <f>Arkusz1!T277</f>
        <v>3.1657159999999997E-2</v>
      </c>
      <c r="O348">
        <f>Arkusz1!U277</f>
        <v>4.0889540000000002E-2</v>
      </c>
      <c r="P348">
        <f>Arkusz1!V277</f>
        <v>5.0599470000000001E-2</v>
      </c>
      <c r="Q348">
        <f>Arkusz1!W277</f>
        <v>6.146459E-2</v>
      </c>
      <c r="R348">
        <f>Arkusz1!X277</f>
        <v>7.4265109999999995E-2</v>
      </c>
      <c r="S348">
        <f>Arkusz1!Y277</f>
        <v>9.0340790000000004E-2</v>
      </c>
      <c r="T348">
        <f>Arkusz1!Z277</f>
        <v>0.11266216</v>
      </c>
      <c r="U348">
        <f>Arkusz1!AA277</f>
        <v>0.15061922999999999</v>
      </c>
      <c r="V348">
        <f>Arkusz1!AB277</f>
        <v>0.36682926999999999</v>
      </c>
      <c r="Z348">
        <f t="shared" si="120"/>
        <v>-1.4942999999999901E-4</v>
      </c>
      <c r="AA348">
        <f t="shared" si="112"/>
        <v>1.075309999999996E-3</v>
      </c>
      <c r="AB348">
        <f t="shared" si="113"/>
        <v>4.9632000000000148E-4</v>
      </c>
      <c r="AC348">
        <f t="shared" si="114"/>
        <v>-7.8290000000001692E-5</v>
      </c>
      <c r="AD348">
        <f t="shared" si="115"/>
        <v>-5.0204000000000221E-4</v>
      </c>
      <c r="AE348">
        <f t="shared" si="116"/>
        <v>-8.0101000000000477E-4</v>
      </c>
      <c r="AF348">
        <f t="shared" si="117"/>
        <v>-1.0982499999999951E-3</v>
      </c>
      <c r="AG348">
        <f t="shared" si="118"/>
        <v>-1.7009699999999961E-3</v>
      </c>
      <c r="AH348">
        <f t="shared" si="119"/>
        <v>-3.5701100000000152E-3</v>
      </c>
      <c r="AI348">
        <f t="shared" si="121"/>
        <v>6.3284599999999802E-3</v>
      </c>
    </row>
    <row r="349" spans="11:35">
      <c r="K349" t="str">
        <f>Arkusz1!A278</f>
        <v>Kazakhstan</v>
      </c>
      <c r="M349">
        <f>Arkusz1!S278</f>
        <v>2.1014729999999999E-2</v>
      </c>
      <c r="N349">
        <f>Arkusz1!T278</f>
        <v>3.2105670000000003E-2</v>
      </c>
      <c r="O349">
        <f>Arkusz1!U278</f>
        <v>4.1395630000000003E-2</v>
      </c>
      <c r="P349">
        <f>Arkusz1!V278</f>
        <v>5.1148319999999997E-2</v>
      </c>
      <c r="Q349">
        <f>Arkusz1!W278</f>
        <v>6.204337E-2</v>
      </c>
      <c r="R349">
        <f>Arkusz1!X278</f>
        <v>7.4857129999999994E-2</v>
      </c>
      <c r="S349">
        <f>Arkusz1!Y278</f>
        <v>9.0917769999999995E-2</v>
      </c>
      <c r="T349">
        <f>Arkusz1!Z278</f>
        <v>0.11316372</v>
      </c>
      <c r="U349">
        <f>Arkusz1!AA278</f>
        <v>0.15086234000000001</v>
      </c>
      <c r="V349">
        <f>Arkusz1!AB278</f>
        <v>0.36249133</v>
      </c>
      <c r="Z349">
        <f t="shared" si="120"/>
        <v>3.420599999999982E-4</v>
      </c>
      <c r="AA349">
        <f t="shared" si="112"/>
        <v>4.4851000000000613E-4</v>
      </c>
      <c r="AB349">
        <f t="shared" si="113"/>
        <v>5.0609000000000071E-4</v>
      </c>
      <c r="AC349">
        <f t="shared" si="114"/>
        <v>5.4884999999999656E-4</v>
      </c>
      <c r="AD349">
        <f t="shared" si="115"/>
        <v>5.7878000000000096E-4</v>
      </c>
      <c r="AE349">
        <f t="shared" si="116"/>
        <v>5.9201999999999866E-4</v>
      </c>
      <c r="AF349">
        <f t="shared" si="117"/>
        <v>5.7697999999999083E-4</v>
      </c>
      <c r="AG349">
        <f t="shared" si="118"/>
        <v>5.0155999999999812E-4</v>
      </c>
      <c r="AH349">
        <f t="shared" si="119"/>
        <v>2.4311000000001859E-4</v>
      </c>
      <c r="AI349">
        <f t="shared" si="121"/>
        <v>-4.3379399999999846E-3</v>
      </c>
    </row>
    <row r="350" spans="11:35">
      <c r="K350" t="str">
        <f>Arkusz1!A279</f>
        <v>Kazakhstan</v>
      </c>
      <c r="M350">
        <f>Arkusz1!S279</f>
        <v>2.2367270000000002E-2</v>
      </c>
      <c r="N350">
        <f>Arkusz1!T279</f>
        <v>3.149569E-2</v>
      </c>
      <c r="O350">
        <f>Arkusz1!U279</f>
        <v>4.0792960000000003E-2</v>
      </c>
      <c r="P350">
        <f>Arkusz1!V279</f>
        <v>5.0642140000000002E-2</v>
      </c>
      <c r="Q350">
        <f>Arkusz1!W279</f>
        <v>6.1548110000000003E-2</v>
      </c>
      <c r="R350">
        <f>Arkusz1!X279</f>
        <v>7.429682E-2</v>
      </c>
      <c r="S350">
        <f>Arkusz1!Y279</f>
        <v>9.0332120000000002E-2</v>
      </c>
      <c r="T350">
        <f>Arkusz1!Z279</f>
        <v>0.11290733</v>
      </c>
      <c r="U350">
        <f>Arkusz1!AA279</f>
        <v>0.1523224</v>
      </c>
      <c r="V350">
        <f>Arkusz1!AB279</f>
        <v>0.36329517</v>
      </c>
      <c r="Z350">
        <f t="shared" si="120"/>
        <v>1.3525400000000028E-3</v>
      </c>
      <c r="AA350">
        <f t="shared" si="112"/>
        <v>-6.0998000000000302E-4</v>
      </c>
      <c r="AB350">
        <f t="shared" si="113"/>
        <v>-6.0266999999999959E-4</v>
      </c>
      <c r="AC350">
        <f t="shared" si="114"/>
        <v>-5.0617999999999497E-4</v>
      </c>
      <c r="AD350">
        <f t="shared" si="115"/>
        <v>-4.9525999999999737E-4</v>
      </c>
      <c r="AE350">
        <f t="shared" si="116"/>
        <v>-5.6030999999999442E-4</v>
      </c>
      <c r="AF350">
        <f t="shared" si="117"/>
        <v>-5.8564999999999312E-4</v>
      </c>
      <c r="AG350">
        <f t="shared" si="118"/>
        <v>-2.5638999999999523E-4</v>
      </c>
      <c r="AH350">
        <f t="shared" si="119"/>
        <v>1.4600599999999853E-3</v>
      </c>
      <c r="AI350">
        <f t="shared" si="121"/>
        <v>8.0384000000000011E-4</v>
      </c>
    </row>
    <row r="351" spans="11:35">
      <c r="K351" t="str">
        <f>Arkusz1!A280</f>
        <v>Kazakhstan</v>
      </c>
      <c r="M351">
        <f>Arkusz1!S280</f>
        <v>2.2080610000000001E-2</v>
      </c>
      <c r="N351">
        <f>Arkusz1!T280</f>
        <v>3.1418920000000003E-2</v>
      </c>
      <c r="O351">
        <f>Arkusz1!U280</f>
        <v>4.0873779999999998E-2</v>
      </c>
      <c r="P351">
        <f>Arkusz1!V280</f>
        <v>5.0841799999999999E-2</v>
      </c>
      <c r="Q351">
        <f>Arkusz1!W280</f>
        <v>6.1835330000000001E-2</v>
      </c>
      <c r="R351">
        <f>Arkusz1!X280</f>
        <v>7.4643100000000004E-2</v>
      </c>
      <c r="S351">
        <f>Arkusz1!Y280</f>
        <v>9.0706190000000006E-2</v>
      </c>
      <c r="T351">
        <f>Arkusz1!Z280</f>
        <v>0.11326369999999999</v>
      </c>
      <c r="U351">
        <f>Arkusz1!AA280</f>
        <v>0.15255953</v>
      </c>
      <c r="V351">
        <f>Arkusz1!AB280</f>
        <v>0.36177704999999999</v>
      </c>
      <c r="Z351">
        <f t="shared" si="120"/>
        <v>-2.8666000000000108E-4</v>
      </c>
      <c r="AA351">
        <f t="shared" si="112"/>
        <v>-7.6769999999996841E-5</v>
      </c>
      <c r="AB351">
        <f t="shared" si="113"/>
        <v>8.081999999999534E-5</v>
      </c>
      <c r="AC351">
        <f t="shared" si="114"/>
        <v>1.9965999999999734E-4</v>
      </c>
      <c r="AD351">
        <f t="shared" si="115"/>
        <v>2.8721999999999775E-4</v>
      </c>
      <c r="AE351">
        <f t="shared" si="116"/>
        <v>3.4628000000000436E-4</v>
      </c>
      <c r="AF351">
        <f t="shared" si="117"/>
        <v>3.7407000000000412E-4</v>
      </c>
      <c r="AG351">
        <f t="shared" si="118"/>
        <v>3.5636999999999475E-4</v>
      </c>
      <c r="AH351">
        <f t="shared" si="119"/>
        <v>2.3713000000000206E-4</v>
      </c>
      <c r="AI351">
        <f t="shared" si="121"/>
        <v>-1.5181200000000117E-3</v>
      </c>
    </row>
    <row r="352" spans="11:35">
      <c r="K352" t="str">
        <f>Arkusz1!A281</f>
        <v>Kazakhstan</v>
      </c>
      <c r="M352">
        <f>Arkusz1!S281</f>
        <v>2.2447450000000001E-2</v>
      </c>
      <c r="N352">
        <f>Arkusz1!T281</f>
        <v>3.1642539999999997E-2</v>
      </c>
      <c r="O352">
        <f>Arkusz1!U281</f>
        <v>4.0985220000000003E-2</v>
      </c>
      <c r="P352">
        <f>Arkusz1!V281</f>
        <v>5.0863119999999998E-2</v>
      </c>
      <c r="Q352">
        <f>Arkusz1!W281</f>
        <v>6.1783079999999997E-2</v>
      </c>
      <c r="R352">
        <f>Arkusz1!X281</f>
        <v>7.4530559999999996E-2</v>
      </c>
      <c r="S352">
        <f>Arkusz1!Y281</f>
        <v>9.0545360000000005E-2</v>
      </c>
      <c r="T352">
        <f>Arkusz1!Z281</f>
        <v>0.11306852000000001</v>
      </c>
      <c r="U352">
        <f>Arkusz1!AA281</f>
        <v>0.15235644000000001</v>
      </c>
      <c r="V352">
        <f>Arkusz1!AB281</f>
        <v>0.36177774000000001</v>
      </c>
      <c r="Z352">
        <f t="shared" si="120"/>
        <v>3.6684000000000022E-4</v>
      </c>
      <c r="AA352">
        <f t="shared" si="112"/>
        <v>2.2361999999999382E-4</v>
      </c>
      <c r="AB352">
        <f t="shared" si="113"/>
        <v>1.1144000000000431E-4</v>
      </c>
      <c r="AC352">
        <f t="shared" si="114"/>
        <v>2.1319999999998285E-5</v>
      </c>
      <c r="AD352">
        <f t="shared" si="115"/>
        <v>-5.2250000000003682E-5</v>
      </c>
      <c r="AE352">
        <f t="shared" si="116"/>
        <v>-1.1254000000000819E-4</v>
      </c>
      <c r="AF352">
        <f t="shared" si="117"/>
        <v>-1.6083000000000069E-4</v>
      </c>
      <c r="AG352">
        <f t="shared" si="118"/>
        <v>-1.9517999999998925E-4</v>
      </c>
      <c r="AH352">
        <f t="shared" si="119"/>
        <v>-2.0308999999998911E-4</v>
      </c>
      <c r="AI352">
        <f t="shared" si="121"/>
        <v>6.9000000002539252E-7</v>
      </c>
    </row>
    <row r="353" spans="11:35">
      <c r="K353" t="str">
        <f>Arkusz1!A282</f>
        <v>Kazakhstan</v>
      </c>
      <c r="M353">
        <f>Arkusz1!S282</f>
        <v>2.262989E-2</v>
      </c>
      <c r="N353">
        <f>Arkusz1!T282</f>
        <v>3.1931170000000002E-2</v>
      </c>
      <c r="O353">
        <f>Arkusz1!U282</f>
        <v>4.1359630000000001E-2</v>
      </c>
      <c r="P353">
        <f>Arkusz1!V282</f>
        <v>5.1309279999999999E-2</v>
      </c>
      <c r="Q353">
        <f>Arkusz1!W282</f>
        <v>6.229113E-2</v>
      </c>
      <c r="R353">
        <f>Arkusz1!X282</f>
        <v>7.5093649999999998E-2</v>
      </c>
      <c r="S353">
        <f>Arkusz1!Y282</f>
        <v>9.1158920000000004E-2</v>
      </c>
      <c r="T353">
        <f>Arkusz1!Z282</f>
        <v>0.11372968</v>
      </c>
      <c r="U353">
        <f>Arkusz1!AA282</f>
        <v>0.15306188000000001</v>
      </c>
      <c r="V353">
        <f>Arkusz1!AB282</f>
        <v>0.35743478000000001</v>
      </c>
      <c r="Z353">
        <f t="shared" si="120"/>
        <v>1.8243999999999899E-4</v>
      </c>
      <c r="AA353">
        <f t="shared" si="112"/>
        <v>2.8863000000000499E-4</v>
      </c>
      <c r="AB353">
        <f t="shared" si="113"/>
        <v>3.7440999999999863E-4</v>
      </c>
      <c r="AC353">
        <f t="shared" si="114"/>
        <v>4.46160000000001E-4</v>
      </c>
      <c r="AD353">
        <f t="shared" si="115"/>
        <v>5.0805000000000294E-4</v>
      </c>
      <c r="AE353">
        <f t="shared" si="116"/>
        <v>5.630900000000022E-4</v>
      </c>
      <c r="AF353">
        <f t="shared" si="117"/>
        <v>6.1355999999999911E-4</v>
      </c>
      <c r="AG353">
        <f t="shared" si="118"/>
        <v>6.6115999999999397E-4</v>
      </c>
      <c r="AH353">
        <f t="shared" si="119"/>
        <v>7.0544000000000162E-4</v>
      </c>
      <c r="AI353">
        <f t="shared" si="121"/>
        <v>-4.3429600000000068E-3</v>
      </c>
    </row>
    <row r="354" spans="11:35">
      <c r="K354" t="str">
        <f>Arkusz1!A283</f>
        <v>Kazakhstan</v>
      </c>
      <c r="M354">
        <f>Arkusz1!S283</f>
        <v>2.256209E-2</v>
      </c>
      <c r="N354">
        <f>Arkusz1!T283</f>
        <v>3.18453E-2</v>
      </c>
      <c r="O354">
        <f>Arkusz1!U283</f>
        <v>4.1274779999999997E-2</v>
      </c>
      <c r="P354">
        <f>Arkusz1!V283</f>
        <v>5.1242070000000001E-2</v>
      </c>
      <c r="Q354">
        <f>Arkusz1!W283</f>
        <v>6.2258529999999999E-2</v>
      </c>
      <c r="R354">
        <f>Arkusz1!X283</f>
        <v>7.5116189999999999E-2</v>
      </c>
      <c r="S354">
        <f>Arkusz1!Y283</f>
        <v>9.1266399999999998E-2</v>
      </c>
      <c r="T354">
        <f>Arkusz1!Z283</f>
        <v>0.11397516000000001</v>
      </c>
      <c r="U354">
        <f>Arkusz1!AA283</f>
        <v>0.15357409</v>
      </c>
      <c r="V354">
        <f>Arkusz1!AB283</f>
        <v>0.35688539000000002</v>
      </c>
      <c r="Z354">
        <f t="shared" si="120"/>
        <v>-6.7799999999999805E-5</v>
      </c>
      <c r="AA354">
        <f t="shared" si="112"/>
        <v>-8.5870000000001778E-5</v>
      </c>
      <c r="AB354">
        <f t="shared" si="113"/>
        <v>-8.4850000000004366E-5</v>
      </c>
      <c r="AC354">
        <f t="shared" si="114"/>
        <v>-6.7209999999998105E-5</v>
      </c>
      <c r="AD354">
        <f t="shared" si="115"/>
        <v>-3.2600000000000684E-5</v>
      </c>
      <c r="AE354">
        <f t="shared" si="116"/>
        <v>2.2540000000001448E-5</v>
      </c>
      <c r="AF354">
        <f t="shared" si="117"/>
        <v>1.0747999999999314E-4</v>
      </c>
      <c r="AG354">
        <f t="shared" si="118"/>
        <v>2.4548000000000625E-4</v>
      </c>
      <c r="AH354">
        <f t="shared" si="119"/>
        <v>5.1220999999998518E-4</v>
      </c>
      <c r="AI354">
        <f t="shared" si="121"/>
        <v>-5.4938999999998295E-4</v>
      </c>
    </row>
    <row r="355" spans="11:35">
      <c r="K355" t="str">
        <f>Arkusz1!A284</f>
        <v>Kazakhstan</v>
      </c>
      <c r="M355">
        <f>Arkusz1!S284</f>
        <v>2.317804E-2</v>
      </c>
      <c r="N355">
        <f>Arkusz1!T284</f>
        <v>3.2451229999999998E-2</v>
      </c>
      <c r="O355">
        <f>Arkusz1!U284</f>
        <v>4.1835160000000003E-2</v>
      </c>
      <c r="P355">
        <f>Arkusz1!V284</f>
        <v>5.172409E-2</v>
      </c>
      <c r="Q355">
        <f>Arkusz1!W284</f>
        <v>6.262645E-2</v>
      </c>
      <c r="R355">
        <f>Arkusz1!X284</f>
        <v>7.5324070000000007E-2</v>
      </c>
      <c r="S355">
        <f>Arkusz1!Y284</f>
        <v>9.1244660000000005E-2</v>
      </c>
      <c r="T355">
        <f>Arkusz1!Z284</f>
        <v>0.11359635999999999</v>
      </c>
      <c r="U355">
        <f>Arkusz1!AA284</f>
        <v>0.15252299999999999</v>
      </c>
      <c r="V355">
        <f>Arkusz1!AB284</f>
        <v>0.35549693999999998</v>
      </c>
      <c r="Z355">
        <f t="shared" si="120"/>
        <v>6.1595000000000052E-4</v>
      </c>
      <c r="AA355">
        <f t="shared" si="112"/>
        <v>6.0592999999999758E-4</v>
      </c>
      <c r="AB355">
        <f t="shared" si="113"/>
        <v>5.6038000000000615E-4</v>
      </c>
      <c r="AC355">
        <f t="shared" si="114"/>
        <v>4.8201999999999967E-4</v>
      </c>
      <c r="AD355">
        <f t="shared" si="115"/>
        <v>3.6792000000000075E-4</v>
      </c>
      <c r="AE355">
        <f t="shared" si="116"/>
        <v>2.078800000000075E-4</v>
      </c>
      <c r="AF355">
        <f t="shared" si="117"/>
        <v>-2.1739999999992321E-5</v>
      </c>
      <c r="AG355">
        <f t="shared" si="118"/>
        <v>-3.7880000000001246E-4</v>
      </c>
      <c r="AH355">
        <f t="shared" si="119"/>
        <v>-1.0510900000000045E-3</v>
      </c>
      <c r="AI355">
        <f t="shared" si="121"/>
        <v>-1.388450000000041E-3</v>
      </c>
    </row>
    <row r="356" spans="11:35">
      <c r="K356" t="str">
        <f>Arkusz1!A285</f>
        <v>Kazakhstan</v>
      </c>
      <c r="M356">
        <f>Arkusz1!S285</f>
        <v>2.317804E-2</v>
      </c>
      <c r="N356">
        <f>Arkusz1!T285</f>
        <v>3.2451229999999998E-2</v>
      </c>
      <c r="O356">
        <f>Arkusz1!U285</f>
        <v>4.1835160000000003E-2</v>
      </c>
      <c r="P356">
        <f>Arkusz1!V285</f>
        <v>5.172409E-2</v>
      </c>
      <c r="Q356">
        <f>Arkusz1!W285</f>
        <v>6.262645E-2</v>
      </c>
      <c r="R356">
        <f>Arkusz1!X285</f>
        <v>7.5324070000000007E-2</v>
      </c>
      <c r="S356">
        <f>Arkusz1!Y285</f>
        <v>9.1244660000000005E-2</v>
      </c>
      <c r="T356">
        <f>Arkusz1!Z285</f>
        <v>0.11359635999999999</v>
      </c>
      <c r="U356">
        <f>Arkusz1!AA285</f>
        <v>0.15252299999999999</v>
      </c>
      <c r="V356">
        <f>Arkusz1!AB285</f>
        <v>0.35549693999999998</v>
      </c>
      <c r="Z356">
        <f t="shared" si="120"/>
        <v>0</v>
      </c>
      <c r="AA356">
        <f t="shared" si="112"/>
        <v>0</v>
      </c>
      <c r="AB356">
        <f t="shared" si="113"/>
        <v>0</v>
      </c>
      <c r="AC356">
        <f t="shared" si="114"/>
        <v>0</v>
      </c>
      <c r="AD356">
        <f t="shared" si="115"/>
        <v>0</v>
      </c>
      <c r="AE356">
        <f t="shared" si="116"/>
        <v>0</v>
      </c>
      <c r="AF356">
        <f t="shared" si="117"/>
        <v>0</v>
      </c>
      <c r="AG356">
        <f t="shared" si="118"/>
        <v>0</v>
      </c>
      <c r="AH356">
        <f t="shared" si="119"/>
        <v>0</v>
      </c>
      <c r="AI356">
        <f t="shared" si="121"/>
        <v>0</v>
      </c>
    </row>
    <row r="357" spans="11:35">
      <c r="K357" t="str">
        <f>Arkusz1!A286</f>
        <v>Kazakhstan</v>
      </c>
      <c r="M357">
        <f>Arkusz1!S286</f>
        <v>2.317804E-2</v>
      </c>
      <c r="N357">
        <f>Arkusz1!T286</f>
        <v>3.2451229999999998E-2</v>
      </c>
      <c r="O357">
        <f>Arkusz1!U286</f>
        <v>4.1835160000000003E-2</v>
      </c>
      <c r="P357">
        <f>Arkusz1!V286</f>
        <v>5.172409E-2</v>
      </c>
      <c r="Q357">
        <f>Arkusz1!W286</f>
        <v>6.262645E-2</v>
      </c>
      <c r="R357">
        <f>Arkusz1!X286</f>
        <v>7.5324070000000007E-2</v>
      </c>
      <c r="S357">
        <f>Arkusz1!Y286</f>
        <v>9.1244660000000005E-2</v>
      </c>
      <c r="T357">
        <f>Arkusz1!Z286</f>
        <v>0.11359635999999999</v>
      </c>
      <c r="U357">
        <f>Arkusz1!AA286</f>
        <v>0.15252299999999999</v>
      </c>
      <c r="V357">
        <f>Arkusz1!AB286</f>
        <v>0.35549693999999998</v>
      </c>
      <c r="Z357">
        <f t="shared" si="120"/>
        <v>0</v>
      </c>
      <c r="AA357">
        <f t="shared" si="112"/>
        <v>0</v>
      </c>
      <c r="AB357">
        <f t="shared" si="113"/>
        <v>0</v>
      </c>
      <c r="AC357">
        <f t="shared" si="114"/>
        <v>0</v>
      </c>
      <c r="AD357">
        <f t="shared" si="115"/>
        <v>0</v>
      </c>
      <c r="AE357">
        <f t="shared" si="116"/>
        <v>0</v>
      </c>
      <c r="AF357">
        <f t="shared" si="117"/>
        <v>0</v>
      </c>
      <c r="AG357">
        <f t="shared" si="118"/>
        <v>0</v>
      </c>
      <c r="AH357">
        <f t="shared" si="119"/>
        <v>0</v>
      </c>
      <c r="AI357">
        <f t="shared" si="121"/>
        <v>0</v>
      </c>
    </row>
    <row r="358" spans="11:35">
      <c r="K358" t="str">
        <f>Arkusz1!A287</f>
        <v>Kazakhstan</v>
      </c>
      <c r="M358">
        <f>Arkusz1!S287</f>
        <v>2.317804E-2</v>
      </c>
      <c r="N358">
        <f>Arkusz1!T287</f>
        <v>3.2451229999999998E-2</v>
      </c>
      <c r="O358">
        <f>Arkusz1!U287</f>
        <v>4.1835160000000003E-2</v>
      </c>
      <c r="P358">
        <f>Arkusz1!V287</f>
        <v>5.172409E-2</v>
      </c>
      <c r="Q358">
        <f>Arkusz1!W287</f>
        <v>6.262645E-2</v>
      </c>
      <c r="R358">
        <f>Arkusz1!X287</f>
        <v>7.5324070000000007E-2</v>
      </c>
      <c r="S358">
        <f>Arkusz1!Y287</f>
        <v>9.1244660000000005E-2</v>
      </c>
      <c r="T358">
        <f>Arkusz1!Z287</f>
        <v>0.11359635999999999</v>
      </c>
      <c r="U358">
        <f>Arkusz1!AA287</f>
        <v>0.15252299999999999</v>
      </c>
      <c r="V358">
        <f>Arkusz1!AB287</f>
        <v>0.35549693999999998</v>
      </c>
      <c r="Z358">
        <f t="shared" si="120"/>
        <v>0</v>
      </c>
      <c r="AA358">
        <f t="shared" si="112"/>
        <v>0</v>
      </c>
      <c r="AB358">
        <f t="shared" si="113"/>
        <v>0</v>
      </c>
      <c r="AC358">
        <f t="shared" si="114"/>
        <v>0</v>
      </c>
      <c r="AD358">
        <f t="shared" si="115"/>
        <v>0</v>
      </c>
      <c r="AE358">
        <f t="shared" si="116"/>
        <v>0</v>
      </c>
      <c r="AF358">
        <f t="shared" si="117"/>
        <v>0</v>
      </c>
      <c r="AG358">
        <f t="shared" si="118"/>
        <v>0</v>
      </c>
      <c r="AH358">
        <f t="shared" si="119"/>
        <v>0</v>
      </c>
      <c r="AI358">
        <f t="shared" si="121"/>
        <v>0</v>
      </c>
    </row>
    <row r="359" spans="11:35">
      <c r="K359" t="e">
        <f>Arkusz1!#REF!</f>
        <v>#REF!</v>
      </c>
      <c r="M359" t="e">
        <f>Arkusz1!#REF!</f>
        <v>#REF!</v>
      </c>
      <c r="N359" t="e">
        <f>Arkusz1!#REF!</f>
        <v>#REF!</v>
      </c>
      <c r="O359" t="e">
        <f>Arkusz1!#REF!</f>
        <v>#REF!</v>
      </c>
      <c r="P359" t="e">
        <f>Arkusz1!#REF!</f>
        <v>#REF!</v>
      </c>
      <c r="Q359" t="e">
        <f>Arkusz1!#REF!</f>
        <v>#REF!</v>
      </c>
      <c r="R359" t="e">
        <f>Arkusz1!#REF!</f>
        <v>#REF!</v>
      </c>
      <c r="S359" t="e">
        <f>Arkusz1!#REF!</f>
        <v>#REF!</v>
      </c>
      <c r="T359" t="e">
        <f>Arkusz1!#REF!</f>
        <v>#REF!</v>
      </c>
      <c r="U359" t="e">
        <f>Arkusz1!#REF!</f>
        <v>#REF!</v>
      </c>
      <c r="V359" t="e">
        <f>Arkusz1!#REF!</f>
        <v>#REF!</v>
      </c>
      <c r="Z359" t="e">
        <f t="shared" si="120"/>
        <v>#REF!</v>
      </c>
      <c r="AA359" t="e">
        <f t="shared" si="112"/>
        <v>#REF!</v>
      </c>
      <c r="AB359" t="e">
        <f t="shared" si="113"/>
        <v>#REF!</v>
      </c>
      <c r="AC359" t="e">
        <f t="shared" si="114"/>
        <v>#REF!</v>
      </c>
      <c r="AD359" t="e">
        <f t="shared" si="115"/>
        <v>#REF!</v>
      </c>
      <c r="AE359" t="e">
        <f t="shared" si="116"/>
        <v>#REF!</v>
      </c>
      <c r="AF359" t="e">
        <f t="shared" si="117"/>
        <v>#REF!</v>
      </c>
      <c r="AG359" t="e">
        <f t="shared" si="118"/>
        <v>#REF!</v>
      </c>
      <c r="AH359" t="e">
        <f t="shared" si="119"/>
        <v>#REF!</v>
      </c>
      <c r="AI359" t="e">
        <f t="shared" si="121"/>
        <v>#REF!</v>
      </c>
    </row>
    <row r="360" spans="11:35">
      <c r="K360" t="e">
        <f>Arkusz1!#REF!</f>
        <v>#REF!</v>
      </c>
      <c r="M360" t="e">
        <f>Arkusz1!#REF!</f>
        <v>#REF!</v>
      </c>
      <c r="N360" t="e">
        <f>Arkusz1!#REF!</f>
        <v>#REF!</v>
      </c>
      <c r="O360" t="e">
        <f>Arkusz1!#REF!</f>
        <v>#REF!</v>
      </c>
      <c r="P360" t="e">
        <f>Arkusz1!#REF!</f>
        <v>#REF!</v>
      </c>
      <c r="Q360" t="e">
        <f>Arkusz1!#REF!</f>
        <v>#REF!</v>
      </c>
      <c r="R360" t="e">
        <f>Arkusz1!#REF!</f>
        <v>#REF!</v>
      </c>
      <c r="S360" t="e">
        <f>Arkusz1!#REF!</f>
        <v>#REF!</v>
      </c>
      <c r="T360" t="e">
        <f>Arkusz1!#REF!</f>
        <v>#REF!</v>
      </c>
      <c r="U360" t="e">
        <f>Arkusz1!#REF!</f>
        <v>#REF!</v>
      </c>
      <c r="V360" t="e">
        <f>Arkusz1!#REF!</f>
        <v>#REF!</v>
      </c>
      <c r="Z360" t="e">
        <f t="shared" si="120"/>
        <v>#REF!</v>
      </c>
      <c r="AA360" t="e">
        <f t="shared" si="112"/>
        <v>#REF!</v>
      </c>
      <c r="AB360" t="e">
        <f t="shared" si="113"/>
        <v>#REF!</v>
      </c>
      <c r="AC360" t="e">
        <f t="shared" si="114"/>
        <v>#REF!</v>
      </c>
      <c r="AD360" t="e">
        <f t="shared" si="115"/>
        <v>#REF!</v>
      </c>
      <c r="AE360" t="e">
        <f t="shared" si="116"/>
        <v>#REF!</v>
      </c>
      <c r="AF360" t="e">
        <f t="shared" si="117"/>
        <v>#REF!</v>
      </c>
      <c r="AG360" t="e">
        <f t="shared" si="118"/>
        <v>#REF!</v>
      </c>
      <c r="AH360" t="e">
        <f t="shared" si="119"/>
        <v>#REF!</v>
      </c>
      <c r="AI360" t="e">
        <f t="shared" si="121"/>
        <v>#REF!</v>
      </c>
    </row>
    <row r="361" spans="11:35">
      <c r="K361" t="e">
        <f>Arkusz1!#REF!</f>
        <v>#REF!</v>
      </c>
      <c r="M361" t="e">
        <f>Arkusz1!#REF!</f>
        <v>#REF!</v>
      </c>
      <c r="N361" t="e">
        <f>Arkusz1!#REF!</f>
        <v>#REF!</v>
      </c>
      <c r="O361" t="e">
        <f>Arkusz1!#REF!</f>
        <v>#REF!</v>
      </c>
      <c r="P361" t="e">
        <f>Arkusz1!#REF!</f>
        <v>#REF!</v>
      </c>
      <c r="Q361" t="e">
        <f>Arkusz1!#REF!</f>
        <v>#REF!</v>
      </c>
      <c r="R361" t="e">
        <f>Arkusz1!#REF!</f>
        <v>#REF!</v>
      </c>
      <c r="S361" t="e">
        <f>Arkusz1!#REF!</f>
        <v>#REF!</v>
      </c>
      <c r="T361" t="e">
        <f>Arkusz1!#REF!</f>
        <v>#REF!</v>
      </c>
      <c r="U361" t="e">
        <f>Arkusz1!#REF!</f>
        <v>#REF!</v>
      </c>
      <c r="V361" t="e">
        <f>Arkusz1!#REF!</f>
        <v>#REF!</v>
      </c>
      <c r="Z361" t="e">
        <f t="shared" si="120"/>
        <v>#REF!</v>
      </c>
      <c r="AA361" t="e">
        <f t="shared" si="112"/>
        <v>#REF!</v>
      </c>
      <c r="AB361" t="e">
        <f t="shared" si="113"/>
        <v>#REF!</v>
      </c>
      <c r="AC361" t="e">
        <f t="shared" si="114"/>
        <v>#REF!</v>
      </c>
      <c r="AD361" t="e">
        <f t="shared" si="115"/>
        <v>#REF!</v>
      </c>
      <c r="AE361" t="e">
        <f t="shared" si="116"/>
        <v>#REF!</v>
      </c>
      <c r="AF361" t="e">
        <f t="shared" si="117"/>
        <v>#REF!</v>
      </c>
      <c r="AG361" t="e">
        <f t="shared" si="118"/>
        <v>#REF!</v>
      </c>
      <c r="AH361" t="e">
        <f t="shared" si="119"/>
        <v>#REF!</v>
      </c>
      <c r="AI361" t="e">
        <f t="shared" si="121"/>
        <v>#REF!</v>
      </c>
    </row>
    <row r="362" spans="11:35">
      <c r="K362" t="e">
        <f>Arkusz1!#REF!</f>
        <v>#REF!</v>
      </c>
      <c r="M362" t="e">
        <f>Arkusz1!#REF!</f>
        <v>#REF!</v>
      </c>
      <c r="N362" t="e">
        <f>Arkusz1!#REF!</f>
        <v>#REF!</v>
      </c>
      <c r="O362" t="e">
        <f>Arkusz1!#REF!</f>
        <v>#REF!</v>
      </c>
      <c r="P362" t="e">
        <f>Arkusz1!#REF!</f>
        <v>#REF!</v>
      </c>
      <c r="Q362" t="e">
        <f>Arkusz1!#REF!</f>
        <v>#REF!</v>
      </c>
      <c r="R362" t="e">
        <f>Arkusz1!#REF!</f>
        <v>#REF!</v>
      </c>
      <c r="S362" t="e">
        <f>Arkusz1!#REF!</f>
        <v>#REF!</v>
      </c>
      <c r="T362" t="e">
        <f>Arkusz1!#REF!</f>
        <v>#REF!</v>
      </c>
      <c r="U362" t="e">
        <f>Arkusz1!#REF!</f>
        <v>#REF!</v>
      </c>
      <c r="V362" t="e">
        <f>Arkusz1!#REF!</f>
        <v>#REF!</v>
      </c>
      <c r="Z362" t="e">
        <f t="shared" si="120"/>
        <v>#REF!</v>
      </c>
      <c r="AA362" t="e">
        <f t="shared" si="112"/>
        <v>#REF!</v>
      </c>
      <c r="AB362" t="e">
        <f t="shared" si="113"/>
        <v>#REF!</v>
      </c>
      <c r="AC362" t="e">
        <f t="shared" si="114"/>
        <v>#REF!</v>
      </c>
      <c r="AD362" t="e">
        <f t="shared" si="115"/>
        <v>#REF!</v>
      </c>
      <c r="AE362" t="e">
        <f t="shared" si="116"/>
        <v>#REF!</v>
      </c>
      <c r="AF362" t="e">
        <f t="shared" si="117"/>
        <v>#REF!</v>
      </c>
      <c r="AG362" t="e">
        <f t="shared" si="118"/>
        <v>#REF!</v>
      </c>
      <c r="AH362" t="e">
        <f t="shared" si="119"/>
        <v>#REF!</v>
      </c>
      <c r="AI362" t="e">
        <f t="shared" si="121"/>
        <v>#REF!</v>
      </c>
    </row>
    <row r="363" spans="11:35">
      <c r="K363" t="e">
        <f>Arkusz1!#REF!</f>
        <v>#REF!</v>
      </c>
      <c r="M363" t="e">
        <f>Arkusz1!#REF!</f>
        <v>#REF!</v>
      </c>
      <c r="N363" t="e">
        <f>Arkusz1!#REF!</f>
        <v>#REF!</v>
      </c>
      <c r="O363" t="e">
        <f>Arkusz1!#REF!</f>
        <v>#REF!</v>
      </c>
      <c r="P363" t="e">
        <f>Arkusz1!#REF!</f>
        <v>#REF!</v>
      </c>
      <c r="Q363" t="e">
        <f>Arkusz1!#REF!</f>
        <v>#REF!</v>
      </c>
      <c r="R363" t="e">
        <f>Arkusz1!#REF!</f>
        <v>#REF!</v>
      </c>
      <c r="S363" t="e">
        <f>Arkusz1!#REF!</f>
        <v>#REF!</v>
      </c>
      <c r="T363" t="e">
        <f>Arkusz1!#REF!</f>
        <v>#REF!</v>
      </c>
      <c r="U363" t="e">
        <f>Arkusz1!#REF!</f>
        <v>#REF!</v>
      </c>
      <c r="V363" t="e">
        <f>Arkusz1!#REF!</f>
        <v>#REF!</v>
      </c>
      <c r="Z363" t="e">
        <f t="shared" si="120"/>
        <v>#REF!</v>
      </c>
      <c r="AA363" t="e">
        <f t="shared" si="112"/>
        <v>#REF!</v>
      </c>
      <c r="AB363" t="e">
        <f t="shared" si="113"/>
        <v>#REF!</v>
      </c>
      <c r="AC363" t="e">
        <f t="shared" si="114"/>
        <v>#REF!</v>
      </c>
      <c r="AD363" t="e">
        <f t="shared" si="115"/>
        <v>#REF!</v>
      </c>
      <c r="AE363" t="e">
        <f t="shared" si="116"/>
        <v>#REF!</v>
      </c>
      <c r="AF363" t="e">
        <f t="shared" si="117"/>
        <v>#REF!</v>
      </c>
      <c r="AG363" t="e">
        <f t="shared" si="118"/>
        <v>#REF!</v>
      </c>
      <c r="AH363" t="e">
        <f t="shared" si="119"/>
        <v>#REF!</v>
      </c>
      <c r="AI363" t="e">
        <f t="shared" si="121"/>
        <v>#REF!</v>
      </c>
    </row>
    <row r="364" spans="11:35">
      <c r="Y364" s="9"/>
      <c r="Z364" s="9" t="e">
        <f>AVERAGE(Z366:Z429)</f>
        <v>#REF!</v>
      </c>
      <c r="AA364" s="9" t="e">
        <f t="shared" ref="AA364:AI364" si="122">AVERAGE(AA366:AA429)</f>
        <v>#REF!</v>
      </c>
      <c r="AB364" s="9" t="e">
        <f t="shared" si="122"/>
        <v>#REF!</v>
      </c>
      <c r="AC364" s="9" t="e">
        <f t="shared" si="122"/>
        <v>#REF!</v>
      </c>
      <c r="AD364" s="9" t="e">
        <f t="shared" si="122"/>
        <v>#REF!</v>
      </c>
      <c r="AE364" s="9" t="e">
        <f t="shared" si="122"/>
        <v>#REF!</v>
      </c>
      <c r="AF364" s="9" t="e">
        <f t="shared" si="122"/>
        <v>#REF!</v>
      </c>
      <c r="AG364" s="9" t="e">
        <f t="shared" si="122"/>
        <v>#REF!</v>
      </c>
      <c r="AH364" s="9" t="e">
        <f t="shared" si="122"/>
        <v>#REF!</v>
      </c>
      <c r="AI364" s="9" t="e">
        <f t="shared" si="122"/>
        <v>#REF!</v>
      </c>
    </row>
    <row r="365" spans="11:35">
      <c r="K365" t="e">
        <f>Arkusz1!#REF!</f>
        <v>#REF!</v>
      </c>
      <c r="M365" t="e">
        <f>Arkusz1!#REF!</f>
        <v>#REF!</v>
      </c>
      <c r="N365" t="e">
        <f>Arkusz1!#REF!</f>
        <v>#REF!</v>
      </c>
      <c r="O365" t="e">
        <f>Arkusz1!#REF!</f>
        <v>#REF!</v>
      </c>
      <c r="P365" t="e">
        <f>Arkusz1!#REF!</f>
        <v>#REF!</v>
      </c>
      <c r="Q365" t="e">
        <f>Arkusz1!#REF!</f>
        <v>#REF!</v>
      </c>
      <c r="R365" t="e">
        <f>Arkusz1!#REF!</f>
        <v>#REF!</v>
      </c>
      <c r="S365" t="e">
        <f>Arkusz1!#REF!</f>
        <v>#REF!</v>
      </c>
      <c r="T365" t="e">
        <f>Arkusz1!#REF!</f>
        <v>#REF!</v>
      </c>
      <c r="U365" t="e">
        <f>Arkusz1!#REF!</f>
        <v>#REF!</v>
      </c>
      <c r="V365" t="e">
        <f>Arkusz1!#REF!</f>
        <v>#REF!</v>
      </c>
    </row>
    <row r="366" spans="11:35">
      <c r="K366" t="str">
        <f>Arkusz1!A288</f>
        <v>Kyrgyz Republic</v>
      </c>
      <c r="M366">
        <f>Arkusz1!S288</f>
        <v>2.3955290000000001E-2</v>
      </c>
      <c r="N366">
        <f>Arkusz1!T288</f>
        <v>3.2181500000000002E-2</v>
      </c>
      <c r="O366">
        <f>Arkusz1!U288</f>
        <v>4.115597E-2</v>
      </c>
      <c r="P366">
        <f>Arkusz1!V288</f>
        <v>5.1216560000000001E-2</v>
      </c>
      <c r="Q366">
        <f>Arkusz1!W288</f>
        <v>6.2878420000000004E-2</v>
      </c>
      <c r="R366">
        <f>Arkusz1!X288</f>
        <v>7.6999399999999996E-2</v>
      </c>
      <c r="S366">
        <f>Arkusz1!Y288</f>
        <v>9.5179819999999998E-2</v>
      </c>
      <c r="T366">
        <f>Arkusz1!Z288</f>
        <v>0.12094976</v>
      </c>
      <c r="U366">
        <f>Arkusz1!AA288</f>
        <v>0.16484667</v>
      </c>
      <c r="V366">
        <f>Arkusz1!AB288</f>
        <v>0.33063661999999999</v>
      </c>
      <c r="Z366" t="e">
        <f>M366-M365</f>
        <v>#REF!</v>
      </c>
      <c r="AA366" t="e">
        <f t="shared" ref="AA366:AA396" si="123">N366-N365</f>
        <v>#REF!</v>
      </c>
      <c r="AB366" t="e">
        <f t="shared" ref="AB366:AB396" si="124">O366-O365</f>
        <v>#REF!</v>
      </c>
      <c r="AC366" t="e">
        <f t="shared" ref="AC366:AC396" si="125">P366-P365</f>
        <v>#REF!</v>
      </c>
      <c r="AD366" t="e">
        <f t="shared" ref="AD366:AD396" si="126">Q366-Q365</f>
        <v>#REF!</v>
      </c>
      <c r="AE366" t="e">
        <f t="shared" ref="AE366:AE396" si="127">R366-R365</f>
        <v>#REF!</v>
      </c>
      <c r="AF366" t="e">
        <f t="shared" ref="AF366:AF396" si="128">S366-S365</f>
        <v>#REF!</v>
      </c>
      <c r="AG366" t="e">
        <f t="shared" ref="AG366:AG396" si="129">T366-T365</f>
        <v>#REF!</v>
      </c>
      <c r="AH366" t="e">
        <f t="shared" ref="AH366:AH396" si="130">U366-U365</f>
        <v>#REF!</v>
      </c>
      <c r="AI366" t="e">
        <f>V366-V365</f>
        <v>#REF!</v>
      </c>
    </row>
    <row r="367" spans="11:35">
      <c r="K367" t="str">
        <f>Arkusz1!A289</f>
        <v>Kyrgyz Republic</v>
      </c>
      <c r="M367">
        <f>Arkusz1!S289</f>
        <v>1.554489E-2</v>
      </c>
      <c r="N367">
        <f>Arkusz1!T289</f>
        <v>2.436849E-2</v>
      </c>
      <c r="O367">
        <f>Arkusz1!U289</f>
        <v>3.3962340000000001E-2</v>
      </c>
      <c r="P367">
        <f>Arkusz1!V289</f>
        <v>4.4695800000000001E-2</v>
      </c>
      <c r="Q367">
        <f>Arkusz1!W289</f>
        <v>5.7133870000000003E-2</v>
      </c>
      <c r="R367">
        <f>Arkusz1!X289</f>
        <v>7.2224919999999998E-2</v>
      </c>
      <c r="S367">
        <f>Arkusz1!Y289</f>
        <v>9.1761960000000004E-2</v>
      </c>
      <c r="T367">
        <f>Arkusz1!Z289</f>
        <v>0.11978295</v>
      </c>
      <c r="U367">
        <f>Arkusz1!AA289</f>
        <v>0.16875916999999999</v>
      </c>
      <c r="V367">
        <f>Arkusz1!AB289</f>
        <v>0.37176563000000001</v>
      </c>
      <c r="Z367">
        <f t="shared" ref="Y367:Z396" si="131">M367-M366</f>
        <v>-8.4104000000000002E-3</v>
      </c>
      <c r="AA367">
        <f t="shared" si="123"/>
        <v>-7.8130100000000022E-3</v>
      </c>
      <c r="AB367">
        <f t="shared" si="124"/>
        <v>-7.1936299999999995E-3</v>
      </c>
      <c r="AC367">
        <f t="shared" si="125"/>
        <v>-6.5207600000000004E-3</v>
      </c>
      <c r="AD367">
        <f t="shared" si="126"/>
        <v>-5.744550000000001E-3</v>
      </c>
      <c r="AE367">
        <f t="shared" si="127"/>
        <v>-4.7744799999999976E-3</v>
      </c>
      <c r="AF367">
        <f t="shared" si="128"/>
        <v>-3.4178599999999948E-3</v>
      </c>
      <c r="AG367">
        <f t="shared" si="129"/>
        <v>-1.1668100000000042E-3</v>
      </c>
      <c r="AH367">
        <f t="shared" si="130"/>
        <v>3.9124999999999854E-3</v>
      </c>
      <c r="AI367">
        <f t="shared" ref="AI367:AI396" si="132">V367-V366</f>
        <v>4.1129010000000021E-2</v>
      </c>
    </row>
    <row r="368" spans="11:35">
      <c r="K368" t="str">
        <f>Arkusz1!A290</f>
        <v>Kyrgyz Republic</v>
      </c>
      <c r="M368">
        <f>Arkusz1!S290</f>
        <v>7.1344800000000003E-3</v>
      </c>
      <c r="N368">
        <f>Arkusz1!T290</f>
        <v>1.6555469999999999E-2</v>
      </c>
      <c r="O368">
        <f>Arkusz1!U290</f>
        <v>2.6768699999999999E-2</v>
      </c>
      <c r="P368">
        <f>Arkusz1!V290</f>
        <v>3.8175050000000002E-2</v>
      </c>
      <c r="Q368">
        <f>Arkusz1!W290</f>
        <v>5.1389310000000001E-2</v>
      </c>
      <c r="R368">
        <f>Arkusz1!X290</f>
        <v>6.7450430000000006E-2</v>
      </c>
      <c r="S368">
        <f>Arkusz1!Y290</f>
        <v>8.834409E-2</v>
      </c>
      <c r="T368">
        <f>Arkusz1!Z290</f>
        <v>0.11861615</v>
      </c>
      <c r="U368">
        <f>Arkusz1!AA290</f>
        <v>0.17267166</v>
      </c>
      <c r="V368">
        <f>Arkusz1!AB290</f>
        <v>0.41289464999999997</v>
      </c>
      <c r="Z368">
        <f t="shared" si="131"/>
        <v>-8.4104100000000001E-3</v>
      </c>
      <c r="AA368">
        <f t="shared" si="123"/>
        <v>-7.8130200000000004E-3</v>
      </c>
      <c r="AB368">
        <f t="shared" si="124"/>
        <v>-7.1936400000000011E-3</v>
      </c>
      <c r="AC368">
        <f t="shared" si="125"/>
        <v>-6.5207499999999988E-3</v>
      </c>
      <c r="AD368">
        <f t="shared" si="126"/>
        <v>-5.7445600000000027E-3</v>
      </c>
      <c r="AE368">
        <f t="shared" si="127"/>
        <v>-4.7744899999999924E-3</v>
      </c>
      <c r="AF368">
        <f t="shared" si="128"/>
        <v>-3.4178700000000034E-3</v>
      </c>
      <c r="AG368">
        <f t="shared" si="129"/>
        <v>-1.1667999999999956E-3</v>
      </c>
      <c r="AH368">
        <f t="shared" si="130"/>
        <v>3.9124900000000185E-3</v>
      </c>
      <c r="AI368">
        <f t="shared" si="132"/>
        <v>4.1129019999999961E-2</v>
      </c>
    </row>
    <row r="369" spans="11:35">
      <c r="K369" t="str">
        <f>Arkusz1!A291</f>
        <v>Kyrgyz Republic</v>
      </c>
      <c r="M369">
        <f>Arkusz1!S291</f>
        <v>8.0607500000000002E-3</v>
      </c>
      <c r="N369">
        <f>Arkusz1!T291</f>
        <v>1.7983220000000001E-2</v>
      </c>
      <c r="O369">
        <f>Arkusz1!U291</f>
        <v>2.8577269999999998E-2</v>
      </c>
      <c r="P369">
        <f>Arkusz1!V291</f>
        <v>4.0257359999999999E-2</v>
      </c>
      <c r="Q369">
        <f>Arkusz1!W291</f>
        <v>5.3639329999999999E-2</v>
      </c>
      <c r="R369">
        <f>Arkusz1!X291</f>
        <v>6.9746210000000003E-2</v>
      </c>
      <c r="S369">
        <f>Arkusz1!Y291</f>
        <v>9.0514949999999997E-2</v>
      </c>
      <c r="T369">
        <f>Arkusz1!Z291</f>
        <v>0.12035293</v>
      </c>
      <c r="U369">
        <f>Arkusz1!AA291</f>
        <v>0.17313724999999999</v>
      </c>
      <c r="V369">
        <f>Arkusz1!AB291</f>
        <v>0.39773074000000003</v>
      </c>
      <c r="Z369">
        <f t="shared" si="131"/>
        <v>9.2626999999999987E-4</v>
      </c>
      <c r="AA369">
        <f t="shared" si="123"/>
        <v>1.4277500000000019E-3</v>
      </c>
      <c r="AB369">
        <f t="shared" si="124"/>
        <v>1.8085699999999989E-3</v>
      </c>
      <c r="AC369">
        <f t="shared" si="125"/>
        <v>2.0823099999999969E-3</v>
      </c>
      <c r="AD369">
        <f t="shared" si="126"/>
        <v>2.2500199999999984E-3</v>
      </c>
      <c r="AE369">
        <f t="shared" si="127"/>
        <v>2.2957799999999973E-3</v>
      </c>
      <c r="AF369">
        <f t="shared" si="128"/>
        <v>2.1708599999999967E-3</v>
      </c>
      <c r="AG369">
        <f t="shared" si="129"/>
        <v>1.7367799999999933E-3</v>
      </c>
      <c r="AH369">
        <f t="shared" si="130"/>
        <v>4.6558999999998796E-4</v>
      </c>
      <c r="AI369">
        <f t="shared" si="132"/>
        <v>-1.5163909999999947E-2</v>
      </c>
    </row>
    <row r="370" spans="11:35">
      <c r="K370" t="str">
        <f>Arkusz1!A292</f>
        <v>Kyrgyz Republic</v>
      </c>
      <c r="M370">
        <f>Arkusz1!S292</f>
        <v>8.9870200000000001E-3</v>
      </c>
      <c r="N370">
        <f>Arkusz1!T292</f>
        <v>1.941097E-2</v>
      </c>
      <c r="O370">
        <f>Arkusz1!U292</f>
        <v>3.0385829999999999E-2</v>
      </c>
      <c r="P370">
        <f>Arkusz1!V292</f>
        <v>4.2339670000000003E-2</v>
      </c>
      <c r="Q370">
        <f>Arkusz1!W292</f>
        <v>5.5889349999999997E-2</v>
      </c>
      <c r="R370">
        <f>Arkusz1!X292</f>
        <v>7.2041980000000005E-2</v>
      </c>
      <c r="S370">
        <f>Arkusz1!Y292</f>
        <v>9.2685809999999993E-2</v>
      </c>
      <c r="T370">
        <f>Arkusz1!Z292</f>
        <v>0.12208972</v>
      </c>
      <c r="U370">
        <f>Arkusz1!AA292</f>
        <v>0.17360284000000001</v>
      </c>
      <c r="V370">
        <f>Arkusz1!AB292</f>
        <v>0.38256683000000002</v>
      </c>
      <c r="Z370">
        <f t="shared" si="131"/>
        <v>9.2626999999999987E-4</v>
      </c>
      <c r="AA370">
        <f t="shared" si="123"/>
        <v>1.4277499999999985E-3</v>
      </c>
      <c r="AB370">
        <f t="shared" si="124"/>
        <v>1.8085600000000007E-3</v>
      </c>
      <c r="AC370">
        <f t="shared" si="125"/>
        <v>2.0823100000000039E-3</v>
      </c>
      <c r="AD370">
        <f t="shared" si="126"/>
        <v>2.2500199999999984E-3</v>
      </c>
      <c r="AE370">
        <f t="shared" si="127"/>
        <v>2.2957700000000025E-3</v>
      </c>
      <c r="AF370">
        <f t="shared" si="128"/>
        <v>2.1708599999999967E-3</v>
      </c>
      <c r="AG370">
        <f t="shared" si="129"/>
        <v>1.7367900000000019E-3</v>
      </c>
      <c r="AH370">
        <f t="shared" si="130"/>
        <v>4.6559000000001571E-4</v>
      </c>
      <c r="AI370">
        <f t="shared" si="132"/>
        <v>-1.5163910000000003E-2</v>
      </c>
    </row>
    <row r="371" spans="11:35">
      <c r="K371" t="str">
        <f>Arkusz1!A293</f>
        <v>Kyrgyz Republic</v>
      </c>
      <c r="M371">
        <f>Arkusz1!S293</f>
        <v>9.9132899999999999E-3</v>
      </c>
      <c r="N371">
        <f>Arkusz1!T293</f>
        <v>2.083871E-2</v>
      </c>
      <c r="O371">
        <f>Arkusz1!U293</f>
        <v>3.2194399999999998E-2</v>
      </c>
      <c r="P371">
        <f>Arkusz1!V293</f>
        <v>4.442198E-2</v>
      </c>
      <c r="Q371">
        <f>Arkusz1!W293</f>
        <v>5.8139360000000001E-2</v>
      </c>
      <c r="R371">
        <f>Arkusz1!X293</f>
        <v>7.4337760000000003E-2</v>
      </c>
      <c r="S371">
        <f>Arkusz1!Y293</f>
        <v>9.4856670000000004E-2</v>
      </c>
      <c r="T371">
        <f>Arkusz1!Z293</f>
        <v>0.12382650000000001</v>
      </c>
      <c r="U371">
        <f>Arkusz1!AA293</f>
        <v>0.17406843</v>
      </c>
      <c r="V371">
        <f>Arkusz1!AB293</f>
        <v>0.36740292000000002</v>
      </c>
      <c r="Z371">
        <f t="shared" si="131"/>
        <v>9.2626999999999987E-4</v>
      </c>
      <c r="AA371">
        <f t="shared" si="123"/>
        <v>1.4277400000000003E-3</v>
      </c>
      <c r="AB371">
        <f t="shared" si="124"/>
        <v>1.8085699999999989E-3</v>
      </c>
      <c r="AC371">
        <f t="shared" si="125"/>
        <v>2.0823099999999969E-3</v>
      </c>
      <c r="AD371">
        <f t="shared" si="126"/>
        <v>2.2500100000000037E-3</v>
      </c>
      <c r="AE371">
        <f t="shared" si="127"/>
        <v>2.2957799999999973E-3</v>
      </c>
      <c r="AF371">
        <f t="shared" si="128"/>
        <v>2.1708600000000106E-3</v>
      </c>
      <c r="AG371">
        <f t="shared" si="129"/>
        <v>1.7367800000000072E-3</v>
      </c>
      <c r="AH371">
        <f t="shared" si="130"/>
        <v>4.6558999999998796E-4</v>
      </c>
      <c r="AI371">
        <f t="shared" si="132"/>
        <v>-1.5163910000000003E-2</v>
      </c>
    </row>
    <row r="372" spans="11:35">
      <c r="K372" t="str">
        <f>Arkusz1!A294</f>
        <v>Kyrgyz Republic</v>
      </c>
      <c r="M372">
        <f>Arkusz1!S294</f>
        <v>1.8033649999999998E-2</v>
      </c>
      <c r="N372">
        <f>Arkusz1!T294</f>
        <v>3.1925639999999998E-2</v>
      </c>
      <c r="O372">
        <f>Arkusz1!U294</f>
        <v>4.2280650000000003E-2</v>
      </c>
      <c r="P372">
        <f>Arkusz1!V294</f>
        <v>5.2377729999999997E-2</v>
      </c>
      <c r="Q372">
        <f>Arkusz1!W294</f>
        <v>6.3296619999999998E-2</v>
      </c>
      <c r="R372">
        <f>Arkusz1!X294</f>
        <v>7.6078510000000002E-2</v>
      </c>
      <c r="S372">
        <f>Arkusz1!Y294</f>
        <v>9.2352649999999994E-2</v>
      </c>
      <c r="T372">
        <f>Arkusz1!Z294</f>
        <v>0.11559166999999999</v>
      </c>
      <c r="U372">
        <f>Arkusz1!AA294</f>
        <v>0.15642643000000001</v>
      </c>
      <c r="V372">
        <f>Arkusz1!AB294</f>
        <v>0.35163643</v>
      </c>
      <c r="Z372">
        <f t="shared" si="131"/>
        <v>8.1203599999999983E-3</v>
      </c>
      <c r="AA372">
        <f t="shared" si="123"/>
        <v>1.1086929999999998E-2</v>
      </c>
      <c r="AB372">
        <f t="shared" si="124"/>
        <v>1.0086250000000005E-2</v>
      </c>
      <c r="AC372">
        <f t="shared" si="125"/>
        <v>7.9557499999999975E-3</v>
      </c>
      <c r="AD372">
        <f t="shared" si="126"/>
        <v>5.1572599999999968E-3</v>
      </c>
      <c r="AE372">
        <f t="shared" si="127"/>
        <v>1.7407499999999992E-3</v>
      </c>
      <c r="AF372">
        <f t="shared" si="128"/>
        <v>-2.5040200000000096E-3</v>
      </c>
      <c r="AG372">
        <f t="shared" si="129"/>
        <v>-8.2348300000000124E-3</v>
      </c>
      <c r="AH372">
        <f t="shared" si="130"/>
        <v>-1.7641999999999991E-2</v>
      </c>
      <c r="AI372">
        <f t="shared" si="132"/>
        <v>-1.5766490000000022E-2</v>
      </c>
    </row>
    <row r="373" spans="11:35">
      <c r="K373" t="str">
        <f>Arkusz1!A295</f>
        <v>Kyrgyz Republic</v>
      </c>
      <c r="M373">
        <f>Arkusz1!S295</f>
        <v>1.4533219999999999E-2</v>
      </c>
      <c r="N373">
        <f>Arkusz1!T295</f>
        <v>2.6525409999999999E-2</v>
      </c>
      <c r="O373">
        <f>Arkusz1!U295</f>
        <v>3.805161E-2</v>
      </c>
      <c r="P373">
        <f>Arkusz1!V295</f>
        <v>4.97171E-2</v>
      </c>
      <c r="Q373">
        <f>Arkusz1!W295</f>
        <v>6.2165640000000001E-2</v>
      </c>
      <c r="R373">
        <f>Arkusz1!X295</f>
        <v>7.6279459999999993E-2</v>
      </c>
      <c r="S373">
        <f>Arkusz1!Y295</f>
        <v>9.3580040000000003E-2</v>
      </c>
      <c r="T373">
        <f>Arkusz1!Z295</f>
        <v>0.11740275</v>
      </c>
      <c r="U373">
        <f>Arkusz1!AA295</f>
        <v>0.15818678</v>
      </c>
      <c r="V373">
        <f>Arkusz1!AB295</f>
        <v>0.36355799999999999</v>
      </c>
      <c r="Z373">
        <f t="shared" si="131"/>
        <v>-3.5004299999999988E-3</v>
      </c>
      <c r="AA373">
        <f t="shared" si="123"/>
        <v>-5.4002299999999989E-3</v>
      </c>
      <c r="AB373">
        <f t="shared" si="124"/>
        <v>-4.2290400000000034E-3</v>
      </c>
      <c r="AC373">
        <f t="shared" si="125"/>
        <v>-2.6606299999999972E-3</v>
      </c>
      <c r="AD373">
        <f t="shared" si="126"/>
        <v>-1.1309799999999967E-3</v>
      </c>
      <c r="AE373">
        <f t="shared" si="127"/>
        <v>2.0094999999999141E-4</v>
      </c>
      <c r="AF373">
        <f t="shared" si="128"/>
        <v>1.2273900000000088E-3</v>
      </c>
      <c r="AG373">
        <f t="shared" si="129"/>
        <v>1.8110800000000066E-3</v>
      </c>
      <c r="AH373">
        <f t="shared" si="130"/>
        <v>1.7603499999999939E-3</v>
      </c>
      <c r="AI373">
        <f t="shared" si="132"/>
        <v>1.1921569999999992E-2</v>
      </c>
    </row>
    <row r="374" spans="11:35">
      <c r="K374" t="str">
        <f>Arkusz1!A296</f>
        <v>Kyrgyz Republic</v>
      </c>
      <c r="M374">
        <f>Arkusz1!S296</f>
        <v>1.04094E-3</v>
      </c>
      <c r="N374">
        <f>Arkusz1!T296</f>
        <v>5.4148499999999997E-3</v>
      </c>
      <c r="O374">
        <f>Arkusz1!U296</f>
        <v>1.2767489999999999E-2</v>
      </c>
      <c r="P374">
        <f>Arkusz1!V296</f>
        <v>2.331631E-2</v>
      </c>
      <c r="Q374">
        <f>Arkusz1!W296</f>
        <v>3.7777640000000001E-2</v>
      </c>
      <c r="R374">
        <f>Arkusz1!X296</f>
        <v>5.7493210000000003E-2</v>
      </c>
      <c r="S374">
        <f>Arkusz1!Y296</f>
        <v>8.501409E-2</v>
      </c>
      <c r="T374">
        <f>Arkusz1!Z296</f>
        <v>0.12588551000000001</v>
      </c>
      <c r="U374">
        <f>Arkusz1!AA296</f>
        <v>0.19615498000000001</v>
      </c>
      <c r="V374">
        <f>Arkusz1!AB296</f>
        <v>0.45513495999999998</v>
      </c>
      <c r="Z374">
        <f t="shared" si="131"/>
        <v>-1.3492279999999999E-2</v>
      </c>
      <c r="AA374">
        <f t="shared" si="123"/>
        <v>-2.111056E-2</v>
      </c>
      <c r="AB374">
        <f t="shared" si="124"/>
        <v>-2.528412E-2</v>
      </c>
      <c r="AC374">
        <f t="shared" si="125"/>
        <v>-2.640079E-2</v>
      </c>
      <c r="AD374">
        <f t="shared" si="126"/>
        <v>-2.4388E-2</v>
      </c>
      <c r="AE374">
        <f t="shared" si="127"/>
        <v>-1.878624999999999E-2</v>
      </c>
      <c r="AF374">
        <f t="shared" si="128"/>
        <v>-8.5659500000000027E-3</v>
      </c>
      <c r="AG374">
        <f t="shared" si="129"/>
        <v>8.4827600000000059E-3</v>
      </c>
      <c r="AH374">
        <f t="shared" si="130"/>
        <v>3.7968200000000007E-2</v>
      </c>
      <c r="AI374">
        <f t="shared" si="132"/>
        <v>9.1576959999999985E-2</v>
      </c>
    </row>
    <row r="375" spans="11:35">
      <c r="K375" t="str">
        <f>Arkusz1!A297</f>
        <v>Kyrgyz Republic</v>
      </c>
      <c r="M375">
        <f>Arkusz1!S297</f>
        <v>2.8156750000000001E-2</v>
      </c>
      <c r="N375">
        <f>Arkusz1!T297</f>
        <v>3.8543870000000001E-2</v>
      </c>
      <c r="O375">
        <f>Arkusz1!U297</f>
        <v>4.8828829999999997E-2</v>
      </c>
      <c r="P375">
        <f>Arkusz1!V297</f>
        <v>5.9469439999999998E-2</v>
      </c>
      <c r="Q375">
        <f>Arkusz1!W297</f>
        <v>7.1008689999999999E-2</v>
      </c>
      <c r="R375">
        <f>Arkusz1!X297</f>
        <v>8.4236850000000002E-2</v>
      </c>
      <c r="S375">
        <f>Arkusz1!Y297</f>
        <v>0.10054491</v>
      </c>
      <c r="T375">
        <f>Arkusz1!Z297</f>
        <v>0.12295809000000001</v>
      </c>
      <c r="U375">
        <f>Arkusz1!AA297</f>
        <v>0.16057402000000001</v>
      </c>
      <c r="V375">
        <f>Arkusz1!AB297</f>
        <v>0.28567857000000002</v>
      </c>
      <c r="Z375">
        <f t="shared" si="131"/>
        <v>2.7115810000000001E-2</v>
      </c>
      <c r="AA375">
        <f t="shared" si="123"/>
        <v>3.3129020000000002E-2</v>
      </c>
      <c r="AB375">
        <f t="shared" si="124"/>
        <v>3.6061339999999997E-2</v>
      </c>
      <c r="AC375">
        <f t="shared" si="125"/>
        <v>3.6153129999999999E-2</v>
      </c>
      <c r="AD375">
        <f t="shared" si="126"/>
        <v>3.3231049999999998E-2</v>
      </c>
      <c r="AE375">
        <f t="shared" si="127"/>
        <v>2.6743639999999999E-2</v>
      </c>
      <c r="AF375">
        <f t="shared" si="128"/>
        <v>1.5530820000000001E-2</v>
      </c>
      <c r="AG375">
        <f t="shared" si="129"/>
        <v>-2.92742E-3</v>
      </c>
      <c r="AH375">
        <f t="shared" si="130"/>
        <v>-3.5580959999999995E-2</v>
      </c>
      <c r="AI375">
        <f t="shared" si="132"/>
        <v>-0.16945638999999996</v>
      </c>
    </row>
    <row r="376" spans="11:35">
      <c r="K376" t="str">
        <f>Arkusz1!A298</f>
        <v>Kyrgyz Republic</v>
      </c>
      <c r="M376">
        <f>Arkusz1!S298</f>
        <v>2.9976320000000001E-2</v>
      </c>
      <c r="N376">
        <f>Arkusz1!T298</f>
        <v>4.0741680000000002E-2</v>
      </c>
      <c r="O376">
        <f>Arkusz1!U298</f>
        <v>5.1025290000000001E-2</v>
      </c>
      <c r="P376">
        <f>Arkusz1!V298</f>
        <v>6.1378889999999998E-2</v>
      </c>
      <c r="Q376">
        <f>Arkusz1!W298</f>
        <v>7.2373809999999997E-2</v>
      </c>
      <c r="R376">
        <f>Arkusz1!X298</f>
        <v>8.4776710000000005E-2</v>
      </c>
      <c r="S376">
        <f>Arkusz1!Y298</f>
        <v>9.9888989999999997E-2</v>
      </c>
      <c r="T376">
        <f>Arkusz1!Z298</f>
        <v>0.12051940999999999</v>
      </c>
      <c r="U376">
        <f>Arkusz1!AA298</f>
        <v>0.15523776</v>
      </c>
      <c r="V376">
        <f>Arkusz1!AB298</f>
        <v>0.28408112000000002</v>
      </c>
      <c r="Z376">
        <f t="shared" si="131"/>
        <v>1.8195699999999995E-3</v>
      </c>
      <c r="AA376">
        <f t="shared" si="123"/>
        <v>2.1978100000000014E-3</v>
      </c>
      <c r="AB376">
        <f t="shared" si="124"/>
        <v>2.1964600000000042E-3</v>
      </c>
      <c r="AC376">
        <f t="shared" si="125"/>
        <v>1.90945E-3</v>
      </c>
      <c r="AD376">
        <f t="shared" si="126"/>
        <v>1.3651199999999974E-3</v>
      </c>
      <c r="AE376">
        <f t="shared" si="127"/>
        <v>5.3986000000000312E-4</v>
      </c>
      <c r="AF376">
        <f t="shared" si="128"/>
        <v>-6.5592000000000428E-4</v>
      </c>
      <c r="AG376">
        <f t="shared" si="129"/>
        <v>-2.4386800000000125E-3</v>
      </c>
      <c r="AH376">
        <f t="shared" si="130"/>
        <v>-5.3362600000000093E-3</v>
      </c>
      <c r="AI376">
        <f t="shared" si="132"/>
        <v>-1.5974500000000003E-3</v>
      </c>
    </row>
    <row r="377" spans="11:35">
      <c r="K377" t="str">
        <f>Arkusz1!A299</f>
        <v>Kyrgyz Republic</v>
      </c>
      <c r="M377">
        <f>Arkusz1!S299</f>
        <v>2.9277689999999999E-2</v>
      </c>
      <c r="N377">
        <f>Arkusz1!T299</f>
        <v>4.00895E-2</v>
      </c>
      <c r="O377">
        <f>Arkusz1!U299</f>
        <v>5.0704220000000001E-2</v>
      </c>
      <c r="P377">
        <f>Arkusz1!V299</f>
        <v>6.160467E-2</v>
      </c>
      <c r="Q377">
        <f>Arkusz1!W299</f>
        <v>7.3343190000000003E-2</v>
      </c>
      <c r="R377">
        <f>Arkusz1!X299</f>
        <v>8.6702609999999999E-2</v>
      </c>
      <c r="S377">
        <f>Arkusz1!Y299</f>
        <v>0.10303334</v>
      </c>
      <c r="T377">
        <f>Arkusz1!Z299</f>
        <v>0.12521367999999999</v>
      </c>
      <c r="U377">
        <f>Arkusz1!AA299</f>
        <v>0.16162229</v>
      </c>
      <c r="V377">
        <f>Arkusz1!AB299</f>
        <v>0.26840881</v>
      </c>
      <c r="Z377">
        <f t="shared" si="131"/>
        <v>-6.9863000000000217E-4</v>
      </c>
      <c r="AA377">
        <f t="shared" si="123"/>
        <v>-6.521800000000022E-4</v>
      </c>
      <c r="AB377">
        <f t="shared" si="124"/>
        <v>-3.2106999999999969E-4</v>
      </c>
      <c r="AC377">
        <f t="shared" si="125"/>
        <v>2.2578000000000181E-4</v>
      </c>
      <c r="AD377">
        <f t="shared" si="126"/>
        <v>9.6938000000000579E-4</v>
      </c>
      <c r="AE377">
        <f t="shared" si="127"/>
        <v>1.9258999999999943E-3</v>
      </c>
      <c r="AF377">
        <f t="shared" si="128"/>
        <v>3.1443500000000041E-3</v>
      </c>
      <c r="AG377">
        <f t="shared" si="129"/>
        <v>4.6942700000000004E-3</v>
      </c>
      <c r="AH377">
        <f t="shared" si="130"/>
        <v>6.3845299999999994E-3</v>
      </c>
      <c r="AI377">
        <f t="shared" si="132"/>
        <v>-1.5672310000000023E-2</v>
      </c>
    </row>
    <row r="378" spans="11:35">
      <c r="K378" t="str">
        <f>Arkusz1!A300</f>
        <v>Kyrgyz Republic</v>
      </c>
      <c r="M378">
        <f>Arkusz1!S300</f>
        <v>3.2531860000000003E-2</v>
      </c>
      <c r="N378">
        <f>Arkusz1!T300</f>
        <v>4.1274770000000002E-2</v>
      </c>
      <c r="O378">
        <f>Arkusz1!U300</f>
        <v>5.0582080000000001E-2</v>
      </c>
      <c r="P378">
        <f>Arkusz1!V300</f>
        <v>6.0782549999999998E-2</v>
      </c>
      <c r="Q378">
        <f>Arkusz1!W300</f>
        <v>7.2356840000000006E-2</v>
      </c>
      <c r="R378">
        <f>Arkusz1!X300</f>
        <v>8.6081030000000003E-2</v>
      </c>
      <c r="S378">
        <f>Arkusz1!Y300</f>
        <v>0.10336193</v>
      </c>
      <c r="T378">
        <f>Arkusz1!Z300</f>
        <v>0.12718341</v>
      </c>
      <c r="U378">
        <f>Arkusz1!AA300</f>
        <v>0.16572727000000001</v>
      </c>
      <c r="V378">
        <f>Arkusz1!AB300</f>
        <v>0.26011827999999998</v>
      </c>
      <c r="Z378">
        <f t="shared" si="131"/>
        <v>3.2541700000000041E-3</v>
      </c>
      <c r="AA378">
        <f t="shared" si="123"/>
        <v>1.1852700000000022E-3</v>
      </c>
      <c r="AB378">
        <f t="shared" si="124"/>
        <v>-1.2213999999999975E-4</v>
      </c>
      <c r="AC378">
        <f t="shared" si="125"/>
        <v>-8.2212000000000257E-4</v>
      </c>
      <c r="AD378">
        <f t="shared" si="126"/>
        <v>-9.8634999999999695E-4</v>
      </c>
      <c r="AE378">
        <f t="shared" si="127"/>
        <v>-6.2157999999999658E-4</v>
      </c>
      <c r="AF378">
        <f t="shared" si="128"/>
        <v>3.285900000000036E-4</v>
      </c>
      <c r="AG378">
        <f t="shared" si="129"/>
        <v>1.9697300000000029E-3</v>
      </c>
      <c r="AH378">
        <f t="shared" si="130"/>
        <v>4.1049800000000081E-3</v>
      </c>
      <c r="AI378">
        <f t="shared" si="132"/>
        <v>-8.2905300000000182E-3</v>
      </c>
    </row>
    <row r="379" spans="11:35">
      <c r="K379" t="str">
        <f>Arkusz1!A301</f>
        <v>Kyrgyz Republic</v>
      </c>
      <c r="M379">
        <f>Arkusz1!S301</f>
        <v>1.9647129999999999E-2</v>
      </c>
      <c r="N379">
        <f>Arkusz1!T301</f>
        <v>2.867372E-2</v>
      </c>
      <c r="O379">
        <f>Arkusz1!U301</f>
        <v>3.8041909999999998E-2</v>
      </c>
      <c r="P379">
        <f>Arkusz1!V301</f>
        <v>4.8121549999999999E-2</v>
      </c>
      <c r="Q379">
        <f>Arkusz1!W301</f>
        <v>5.942915E-2</v>
      </c>
      <c r="R379">
        <f>Arkusz1!X301</f>
        <v>7.279484E-2</v>
      </c>
      <c r="S379">
        <f>Arkusz1!Y301</f>
        <v>8.9767609999999998E-2</v>
      </c>
      <c r="T379">
        <f>Arkusz1!Z301</f>
        <v>0.11386197000000001</v>
      </c>
      <c r="U379">
        <f>Arkusz1!AA301</f>
        <v>0.15623516000000001</v>
      </c>
      <c r="V379">
        <f>Arkusz1!AB301</f>
        <v>0.37342695999999997</v>
      </c>
      <c r="Z379">
        <f t="shared" si="131"/>
        <v>-1.2884730000000004E-2</v>
      </c>
      <c r="AA379">
        <f t="shared" si="123"/>
        <v>-1.2601050000000003E-2</v>
      </c>
      <c r="AB379">
        <f t="shared" si="124"/>
        <v>-1.2540170000000003E-2</v>
      </c>
      <c r="AC379">
        <f t="shared" si="125"/>
        <v>-1.2660999999999999E-2</v>
      </c>
      <c r="AD379">
        <f t="shared" si="126"/>
        <v>-1.2927690000000006E-2</v>
      </c>
      <c r="AE379">
        <f t="shared" si="127"/>
        <v>-1.3286190000000003E-2</v>
      </c>
      <c r="AF379">
        <f t="shared" si="128"/>
        <v>-1.3594320000000007E-2</v>
      </c>
      <c r="AG379">
        <f t="shared" si="129"/>
        <v>-1.332143999999999E-2</v>
      </c>
      <c r="AH379">
        <f t="shared" si="130"/>
        <v>-9.492109999999998E-3</v>
      </c>
      <c r="AI379">
        <f t="shared" si="132"/>
        <v>0.11330867999999999</v>
      </c>
    </row>
    <row r="380" spans="11:35">
      <c r="K380" t="str">
        <f>Arkusz1!A302</f>
        <v>Kyrgyz Republic</v>
      </c>
      <c r="M380">
        <f>Arkusz1!S302</f>
        <v>2.0696860000000001E-2</v>
      </c>
      <c r="N380">
        <f>Arkusz1!T302</f>
        <v>2.9836990000000001E-2</v>
      </c>
      <c r="O380">
        <f>Arkusz1!U302</f>
        <v>3.9216309999999997E-2</v>
      </c>
      <c r="P380">
        <f>Arkusz1!V302</f>
        <v>4.9213779999999999E-2</v>
      </c>
      <c r="Q380">
        <f>Arkusz1!W302</f>
        <v>6.0340999999999999E-2</v>
      </c>
      <c r="R380">
        <f>Arkusz1!X302</f>
        <v>7.3405189999999995E-2</v>
      </c>
      <c r="S380">
        <f>Arkusz1!Y302</f>
        <v>8.9899080000000006E-2</v>
      </c>
      <c r="T380">
        <f>Arkusz1!Z302</f>
        <v>0.11319607</v>
      </c>
      <c r="U380">
        <f>Arkusz1!AA302</f>
        <v>0.15398993</v>
      </c>
      <c r="V380">
        <f>Arkusz1!AB302</f>
        <v>0.3702048</v>
      </c>
      <c r="Z380">
        <f t="shared" si="131"/>
        <v>1.0497300000000022E-3</v>
      </c>
      <c r="AA380">
        <f t="shared" si="123"/>
        <v>1.163270000000001E-3</v>
      </c>
      <c r="AB380">
        <f t="shared" si="124"/>
        <v>1.1743999999999991E-3</v>
      </c>
      <c r="AC380">
        <f t="shared" si="125"/>
        <v>1.0922299999999996E-3</v>
      </c>
      <c r="AD380">
        <f t="shared" si="126"/>
        <v>9.1184999999999877E-4</v>
      </c>
      <c r="AE380">
        <f t="shared" si="127"/>
        <v>6.1034999999999562E-4</v>
      </c>
      <c r="AF380">
        <f t="shared" si="128"/>
        <v>1.3147000000000852E-4</v>
      </c>
      <c r="AG380">
        <f t="shared" si="129"/>
        <v>-6.6590000000001093E-4</v>
      </c>
      <c r="AH380">
        <f t="shared" si="130"/>
        <v>-2.2452300000000147E-3</v>
      </c>
      <c r="AI380">
        <f t="shared" si="132"/>
        <v>-3.2221599999999739E-3</v>
      </c>
    </row>
    <row r="381" spans="11:35">
      <c r="K381" t="str">
        <f>Arkusz1!A303</f>
        <v>Kyrgyz Republic</v>
      </c>
      <c r="M381">
        <f>Arkusz1!S303</f>
        <v>1.910825E-2</v>
      </c>
      <c r="N381">
        <f>Arkusz1!T303</f>
        <v>2.785961E-2</v>
      </c>
      <c r="O381">
        <f>Arkusz1!U303</f>
        <v>3.7055070000000002E-2</v>
      </c>
      <c r="P381">
        <f>Arkusz1!V303</f>
        <v>4.7052320000000002E-2</v>
      </c>
      <c r="Q381">
        <f>Arkusz1!W303</f>
        <v>5.8367460000000003E-2</v>
      </c>
      <c r="R381">
        <f>Arkusz1!X303</f>
        <v>7.1844980000000003E-2</v>
      </c>
      <c r="S381">
        <f>Arkusz1!Y303</f>
        <v>8.9074650000000005E-2</v>
      </c>
      <c r="T381">
        <f>Arkusz1!Z303</f>
        <v>0.11367819999999999</v>
      </c>
      <c r="U381">
        <f>Arkusz1!AA303</f>
        <v>0.15717378000000001</v>
      </c>
      <c r="V381">
        <f>Arkusz1!AB303</f>
        <v>0.37878566000000002</v>
      </c>
      <c r="Z381">
        <f t="shared" si="131"/>
        <v>-1.5886100000000007E-3</v>
      </c>
      <c r="AA381">
        <f t="shared" si="123"/>
        <v>-1.9773800000000008E-3</v>
      </c>
      <c r="AB381">
        <f t="shared" si="124"/>
        <v>-2.1612399999999948E-3</v>
      </c>
      <c r="AC381">
        <f t="shared" si="125"/>
        <v>-2.161459999999997E-3</v>
      </c>
      <c r="AD381">
        <f t="shared" si="126"/>
        <v>-1.9735399999999959E-3</v>
      </c>
      <c r="AE381">
        <f t="shared" si="127"/>
        <v>-1.5602099999999924E-3</v>
      </c>
      <c r="AF381">
        <f t="shared" si="128"/>
        <v>-8.24430000000001E-4</v>
      </c>
      <c r="AG381">
        <f t="shared" si="129"/>
        <v>4.8212999999999728E-4</v>
      </c>
      <c r="AH381">
        <f t="shared" si="130"/>
        <v>3.1838500000000158E-3</v>
      </c>
      <c r="AI381">
        <f t="shared" si="132"/>
        <v>8.5808600000000235E-3</v>
      </c>
    </row>
    <row r="382" spans="11:35">
      <c r="K382" t="str">
        <f>Arkusz1!A304</f>
        <v>Kyrgyz Republic</v>
      </c>
      <c r="M382">
        <f>Arkusz1!S304</f>
        <v>1.9316219999999999E-2</v>
      </c>
      <c r="N382">
        <f>Arkusz1!T304</f>
        <v>2.8863349999999999E-2</v>
      </c>
      <c r="O382">
        <f>Arkusz1!U304</f>
        <v>3.8587000000000003E-2</v>
      </c>
      <c r="P382">
        <f>Arkusz1!V304</f>
        <v>4.888783E-2</v>
      </c>
      <c r="Q382">
        <f>Arkusz1!W304</f>
        <v>6.029379E-2</v>
      </c>
      <c r="R382">
        <f>Arkusz1!X304</f>
        <v>7.3626780000000003E-2</v>
      </c>
      <c r="S382">
        <f>Arkusz1!Y304</f>
        <v>9.0396679999999993E-2</v>
      </c>
      <c r="T382">
        <f>Arkusz1!Z304</f>
        <v>0.11400529</v>
      </c>
      <c r="U382">
        <f>Arkusz1!AA304</f>
        <v>0.15522141</v>
      </c>
      <c r="V382">
        <f>Arkusz1!AB304</f>
        <v>0.37080163999999999</v>
      </c>
      <c r="Z382">
        <f t="shared" si="131"/>
        <v>2.079699999999983E-4</v>
      </c>
      <c r="AA382">
        <f t="shared" si="123"/>
        <v>1.0037399999999995E-3</v>
      </c>
      <c r="AB382">
        <f t="shared" si="124"/>
        <v>1.5319300000000008E-3</v>
      </c>
      <c r="AC382">
        <f t="shared" si="125"/>
        <v>1.8355099999999985E-3</v>
      </c>
      <c r="AD382">
        <f t="shared" si="126"/>
        <v>1.9263299999999969E-3</v>
      </c>
      <c r="AE382">
        <f t="shared" si="127"/>
        <v>1.7818000000000001E-3</v>
      </c>
      <c r="AF382">
        <f t="shared" si="128"/>
        <v>1.3220299999999879E-3</v>
      </c>
      <c r="AG382">
        <f t="shared" si="129"/>
        <v>3.270900000000021E-4</v>
      </c>
      <c r="AH382">
        <f t="shared" si="130"/>
        <v>-1.9523700000000088E-3</v>
      </c>
      <c r="AI382">
        <f t="shared" si="132"/>
        <v>-7.9840200000000361E-3</v>
      </c>
    </row>
    <row r="383" spans="11:35">
      <c r="K383" t="str">
        <f>Arkusz1!A305</f>
        <v>Kyrgyz Republic</v>
      </c>
      <c r="M383">
        <f>Arkusz1!S305</f>
        <v>2.0466669999999999E-2</v>
      </c>
      <c r="N383">
        <f>Arkusz1!T305</f>
        <v>3.0062450000000001E-2</v>
      </c>
      <c r="O383">
        <f>Arkusz1!U305</f>
        <v>3.976064E-2</v>
      </c>
      <c r="P383">
        <f>Arkusz1!V305</f>
        <v>4.9970420000000002E-2</v>
      </c>
      <c r="Q383">
        <f>Arkusz1!W305</f>
        <v>6.1217100000000003E-2</v>
      </c>
      <c r="R383">
        <f>Arkusz1!X305</f>
        <v>7.4306629999999999E-2</v>
      </c>
      <c r="S383">
        <f>Arkusz1!Y305</f>
        <v>9.0708960000000005E-2</v>
      </c>
      <c r="T383">
        <f>Arkusz1!Z305</f>
        <v>0.1137256</v>
      </c>
      <c r="U383">
        <f>Arkusz1!AA305</f>
        <v>0.15379428000000001</v>
      </c>
      <c r="V383">
        <f>Arkusz1!AB305</f>
        <v>0.36598723999999999</v>
      </c>
      <c r="Z383">
        <f t="shared" si="131"/>
        <v>1.1504500000000008E-3</v>
      </c>
      <c r="AA383">
        <f t="shared" si="123"/>
        <v>1.1991000000000016E-3</v>
      </c>
      <c r="AB383">
        <f t="shared" si="124"/>
        <v>1.1736399999999966E-3</v>
      </c>
      <c r="AC383">
        <f t="shared" si="125"/>
        <v>1.0825900000000013E-3</v>
      </c>
      <c r="AD383">
        <f t="shared" si="126"/>
        <v>9.2331000000000357E-4</v>
      </c>
      <c r="AE383">
        <f t="shared" si="127"/>
        <v>6.7984999999999574E-4</v>
      </c>
      <c r="AF383">
        <f t="shared" si="128"/>
        <v>3.1228000000001199E-4</v>
      </c>
      <c r="AG383">
        <f t="shared" si="129"/>
        <v>-2.7968999999999911E-4</v>
      </c>
      <c r="AH383">
        <f t="shared" si="130"/>
        <v>-1.4271299999999987E-3</v>
      </c>
      <c r="AI383">
        <f t="shared" si="132"/>
        <v>-4.8143999999999965E-3</v>
      </c>
    </row>
    <row r="384" spans="11:35">
      <c r="K384" t="str">
        <f>Arkusz1!A306</f>
        <v>Kyrgyz Republic</v>
      </c>
      <c r="M384">
        <f>Arkusz1!S306</f>
        <v>2.188642E-2</v>
      </c>
      <c r="N384">
        <f>Arkusz1!T306</f>
        <v>3.1066320000000001E-2</v>
      </c>
      <c r="O384">
        <f>Arkusz1!U306</f>
        <v>4.0421310000000002E-2</v>
      </c>
      <c r="P384">
        <f>Arkusz1!V306</f>
        <v>5.0336220000000001E-2</v>
      </c>
      <c r="Q384">
        <f>Arkusz1!W306</f>
        <v>6.1319169999999999E-2</v>
      </c>
      <c r="R384">
        <f>Arkusz1!X306</f>
        <v>7.4162030000000004E-2</v>
      </c>
      <c r="S384">
        <f>Arkusz1!Y306</f>
        <v>9.0320250000000005E-2</v>
      </c>
      <c r="T384">
        <f>Arkusz1!Z306</f>
        <v>0.11307402</v>
      </c>
      <c r="U384">
        <f>Arkusz1!AA306</f>
        <v>0.15280926</v>
      </c>
      <c r="V384">
        <f>Arkusz1!AB306</f>
        <v>0.36460501000000001</v>
      </c>
      <c r="Z384">
        <f t="shared" si="131"/>
        <v>1.4197500000000009E-3</v>
      </c>
      <c r="AA384">
        <f t="shared" si="123"/>
        <v>1.0038700000000005E-3</v>
      </c>
      <c r="AB384">
        <f t="shared" si="124"/>
        <v>6.6067000000000209E-4</v>
      </c>
      <c r="AC384">
        <f t="shared" si="125"/>
        <v>3.6579999999999946E-4</v>
      </c>
      <c r="AD384">
        <f t="shared" si="126"/>
        <v>1.0206999999999578E-4</v>
      </c>
      <c r="AE384">
        <f t="shared" si="127"/>
        <v>-1.4459999999999473E-4</v>
      </c>
      <c r="AF384">
        <f t="shared" si="128"/>
        <v>-3.8871000000000044E-4</v>
      </c>
      <c r="AG384">
        <f t="shared" si="129"/>
        <v>-6.5157999999999883E-4</v>
      </c>
      <c r="AH384">
        <f t="shared" si="130"/>
        <v>-9.8502000000000312E-4</v>
      </c>
      <c r="AI384">
        <f t="shared" si="132"/>
        <v>-1.3822299999999843E-3</v>
      </c>
    </row>
    <row r="385" spans="11:35">
      <c r="K385" t="str">
        <f>Arkusz1!A307</f>
        <v>Kyrgyz Republic</v>
      </c>
      <c r="M385">
        <f>Arkusz1!S307</f>
        <v>1.9748249999999998E-2</v>
      </c>
      <c r="N385">
        <f>Arkusz1!T307</f>
        <v>3.1530969999999998E-2</v>
      </c>
      <c r="O385">
        <f>Arkusz1!U307</f>
        <v>4.100649E-2</v>
      </c>
      <c r="P385">
        <f>Arkusz1!V307</f>
        <v>5.0836989999999999E-2</v>
      </c>
      <c r="Q385">
        <f>Arkusz1!W307</f>
        <v>6.1757039999999999E-2</v>
      </c>
      <c r="R385">
        <f>Arkusz1!X307</f>
        <v>7.4565370000000006E-2</v>
      </c>
      <c r="S385">
        <f>Arkusz1!Y307</f>
        <v>9.0606389999999995E-2</v>
      </c>
      <c r="T385">
        <f>Arkusz1!Z307</f>
        <v>0.1128444</v>
      </c>
      <c r="U385">
        <f>Arkusz1!AA307</f>
        <v>0.15064041</v>
      </c>
      <c r="V385">
        <f>Arkusz1!AB307</f>
        <v>0.3664637</v>
      </c>
      <c r="Z385">
        <f t="shared" si="131"/>
        <v>-2.1381700000000017E-3</v>
      </c>
      <c r="AA385">
        <f t="shared" si="123"/>
        <v>4.6464999999999701E-4</v>
      </c>
      <c r="AB385">
        <f t="shared" si="124"/>
        <v>5.8517999999999765E-4</v>
      </c>
      <c r="AC385">
        <f t="shared" si="125"/>
        <v>5.0076999999999761E-4</v>
      </c>
      <c r="AD385">
        <f t="shared" si="126"/>
        <v>4.3786999999999993E-4</v>
      </c>
      <c r="AE385">
        <f t="shared" si="127"/>
        <v>4.0334000000000203E-4</v>
      </c>
      <c r="AF385">
        <f t="shared" si="128"/>
        <v>2.8613999999999029E-4</v>
      </c>
      <c r="AG385">
        <f t="shared" si="129"/>
        <v>-2.2961999999999982E-4</v>
      </c>
      <c r="AH385">
        <f t="shared" si="130"/>
        <v>-2.1688499999999999E-3</v>
      </c>
      <c r="AI385">
        <f t="shared" si="132"/>
        <v>1.8586899999999962E-3</v>
      </c>
    </row>
    <row r="386" spans="11:35">
      <c r="K386" t="str">
        <f>Arkusz1!A308</f>
        <v>Kyrgyz Republic</v>
      </c>
      <c r="M386">
        <f>Arkusz1!S308</f>
        <v>2.1963110000000001E-2</v>
      </c>
      <c r="N386">
        <f>Arkusz1!T308</f>
        <v>3.2537839999999998E-2</v>
      </c>
      <c r="O386">
        <f>Arkusz1!U308</f>
        <v>4.1623790000000001E-2</v>
      </c>
      <c r="P386">
        <f>Arkusz1!V308</f>
        <v>5.12373E-2</v>
      </c>
      <c r="Q386">
        <f>Arkusz1!W308</f>
        <v>6.202303E-2</v>
      </c>
      <c r="R386">
        <f>Arkusz1!X308</f>
        <v>7.4743149999999994E-2</v>
      </c>
      <c r="S386">
        <f>Arkusz1!Y308</f>
        <v>9.0716840000000007E-2</v>
      </c>
      <c r="T386">
        <f>Arkusz1!Z308</f>
        <v>0.11287279</v>
      </c>
      <c r="U386">
        <f>Arkusz1!AA308</f>
        <v>0.15045696</v>
      </c>
      <c r="V386">
        <f>Arkusz1!AB308</f>
        <v>0.36182520000000001</v>
      </c>
      <c r="Z386">
        <f t="shared" si="131"/>
        <v>2.2148600000000025E-3</v>
      </c>
      <c r="AA386">
        <f t="shared" si="123"/>
        <v>1.00687E-3</v>
      </c>
      <c r="AB386">
        <f t="shared" si="124"/>
        <v>6.1730000000000118E-4</v>
      </c>
      <c r="AC386">
        <f t="shared" si="125"/>
        <v>4.0031000000000094E-4</v>
      </c>
      <c r="AD386">
        <f t="shared" si="126"/>
        <v>2.6599000000000067E-4</v>
      </c>
      <c r="AE386">
        <f t="shared" si="127"/>
        <v>1.777799999999885E-4</v>
      </c>
      <c r="AF386">
        <f t="shared" si="128"/>
        <v>1.1045000000001193E-4</v>
      </c>
      <c r="AG386">
        <f t="shared" si="129"/>
        <v>2.8390000000003135E-5</v>
      </c>
      <c r="AH386">
        <f t="shared" si="130"/>
        <v>-1.8345000000000167E-4</v>
      </c>
      <c r="AI386">
        <f t="shared" si="132"/>
        <v>-4.6384999999999899E-3</v>
      </c>
    </row>
    <row r="387" spans="11:35">
      <c r="K387" t="str">
        <f>Arkusz1!A309</f>
        <v>Kyrgyz Republic</v>
      </c>
      <c r="M387">
        <f>Arkusz1!S309</f>
        <v>2.1431619999999998E-2</v>
      </c>
      <c r="N387">
        <f>Arkusz1!T309</f>
        <v>3.2922439999999997E-2</v>
      </c>
      <c r="O387">
        <f>Arkusz1!U309</f>
        <v>4.2183270000000002E-2</v>
      </c>
      <c r="P387">
        <f>Arkusz1!V309</f>
        <v>5.1798400000000001E-2</v>
      </c>
      <c r="Q387">
        <f>Arkusz1!W309</f>
        <v>6.2484350000000001E-2</v>
      </c>
      <c r="R387">
        <f>Arkusz1!X309</f>
        <v>7.5022770000000003E-2</v>
      </c>
      <c r="S387">
        <f>Arkusz1!Y309</f>
        <v>9.0730889999999995E-2</v>
      </c>
      <c r="T387">
        <f>Arkusz1!Z309</f>
        <v>0.11251456999999999</v>
      </c>
      <c r="U387">
        <f>Arkusz1!AA309</f>
        <v>0.14955282</v>
      </c>
      <c r="V387">
        <f>Arkusz1!AB309</f>
        <v>0.36135887</v>
      </c>
      <c r="Z387">
        <f t="shared" si="131"/>
        <v>-5.3149000000000252E-4</v>
      </c>
      <c r="AA387">
        <f t="shared" si="123"/>
        <v>3.8459999999999883E-4</v>
      </c>
      <c r="AB387">
        <f t="shared" si="124"/>
        <v>5.5948000000000109E-4</v>
      </c>
      <c r="AC387">
        <f t="shared" si="125"/>
        <v>5.6110000000000188E-4</v>
      </c>
      <c r="AD387">
        <f t="shared" si="126"/>
        <v>4.6132000000000117E-4</v>
      </c>
      <c r="AE387">
        <f t="shared" si="127"/>
        <v>2.796200000000082E-4</v>
      </c>
      <c r="AF387">
        <f t="shared" si="128"/>
        <v>1.4049999999987683E-5</v>
      </c>
      <c r="AG387">
        <f t="shared" si="129"/>
        <v>-3.5822000000000631E-4</v>
      </c>
      <c r="AH387">
        <f t="shared" si="130"/>
        <v>-9.0413999999999772E-4</v>
      </c>
      <c r="AI387">
        <f t="shared" si="132"/>
        <v>-4.6633000000001479E-4</v>
      </c>
    </row>
    <row r="388" spans="11:35">
      <c r="K388" t="str">
        <f>Arkusz1!A310</f>
        <v>Kyrgyz Republic</v>
      </c>
      <c r="M388">
        <f>Arkusz1!S310</f>
        <v>2.2117109999999999E-2</v>
      </c>
      <c r="N388">
        <f>Arkusz1!T310</f>
        <v>3.1435980000000002E-2</v>
      </c>
      <c r="O388">
        <f>Arkusz1!U310</f>
        <v>4.087557E-2</v>
      </c>
      <c r="P388">
        <f>Arkusz1!V310</f>
        <v>5.0831250000000001E-2</v>
      </c>
      <c r="Q388">
        <f>Arkusz1!W310</f>
        <v>6.1814580000000001E-2</v>
      </c>
      <c r="R388">
        <f>Arkusz1!X310</f>
        <v>7.4613849999999995E-2</v>
      </c>
      <c r="S388">
        <f>Arkusz1!Y310</f>
        <v>9.0669899999999998E-2</v>
      </c>
      <c r="T388">
        <f>Arkusz1!Z310</f>
        <v>0.11322193</v>
      </c>
      <c r="U388">
        <f>Arkusz1!AA310</f>
        <v>0.15251511000000001</v>
      </c>
      <c r="V388">
        <f>Arkusz1!AB310</f>
        <v>0.36190472000000001</v>
      </c>
      <c r="Z388">
        <f t="shared" si="131"/>
        <v>6.854900000000004E-4</v>
      </c>
      <c r="AA388">
        <f t="shared" si="123"/>
        <v>-1.486459999999995E-3</v>
      </c>
      <c r="AB388">
        <f t="shared" si="124"/>
        <v>-1.3077000000000019E-3</v>
      </c>
      <c r="AC388">
        <f t="shared" si="125"/>
        <v>-9.6714999999999995E-4</v>
      </c>
      <c r="AD388">
        <f t="shared" si="126"/>
        <v>-6.6977000000000009E-4</v>
      </c>
      <c r="AE388">
        <f t="shared" si="127"/>
        <v>-4.0892000000000706E-4</v>
      </c>
      <c r="AF388">
        <f t="shared" si="128"/>
        <v>-6.098999999999688E-5</v>
      </c>
      <c r="AG388">
        <f t="shared" si="129"/>
        <v>7.073600000000041E-4</v>
      </c>
      <c r="AH388">
        <f t="shared" si="130"/>
        <v>2.9622900000000063E-3</v>
      </c>
      <c r="AI388">
        <f t="shared" si="132"/>
        <v>5.4585000000001438E-4</v>
      </c>
    </row>
    <row r="389" spans="11:35">
      <c r="K389" t="str">
        <f>Arkusz1!A311</f>
        <v>Kyrgyz Republic</v>
      </c>
      <c r="M389">
        <f>Arkusz1!S311</f>
        <v>2.2642039999999999E-2</v>
      </c>
      <c r="N389">
        <f>Arkusz1!T311</f>
        <v>3.305263E-2</v>
      </c>
      <c r="O389">
        <f>Arkusz1!U311</f>
        <v>4.2039809999999997E-2</v>
      </c>
      <c r="P389">
        <f>Arkusz1!V311</f>
        <v>5.1562690000000001E-2</v>
      </c>
      <c r="Q389">
        <f>Arkusz1!W311</f>
        <v>6.2255499999999998E-2</v>
      </c>
      <c r="R389">
        <f>Arkusz1!X311</f>
        <v>7.4872939999999999E-2</v>
      </c>
      <c r="S389">
        <f>Arkusz1!Y311</f>
        <v>9.0724159999999998E-2</v>
      </c>
      <c r="T389">
        <f>Arkusz1!Z311</f>
        <v>0.11271751000000001</v>
      </c>
      <c r="U389">
        <f>Arkusz1!AA311</f>
        <v>0.15003718999999999</v>
      </c>
      <c r="V389">
        <f>Arkusz1!AB311</f>
        <v>0.36009552</v>
      </c>
      <c r="Z389">
        <f t="shared" si="131"/>
        <v>5.2492999999999984E-4</v>
      </c>
      <c r="AA389">
        <f t="shared" si="123"/>
        <v>1.6166499999999973E-3</v>
      </c>
      <c r="AB389">
        <f t="shared" si="124"/>
        <v>1.1642399999999969E-3</v>
      </c>
      <c r="AC389">
        <f t="shared" si="125"/>
        <v>7.3143999999999987E-4</v>
      </c>
      <c r="AD389">
        <f t="shared" si="126"/>
        <v>4.4091999999999743E-4</v>
      </c>
      <c r="AE389">
        <f t="shared" si="127"/>
        <v>2.5909000000000348E-4</v>
      </c>
      <c r="AF389">
        <f t="shared" si="128"/>
        <v>5.4260000000000419E-5</v>
      </c>
      <c r="AG389">
        <f t="shared" si="129"/>
        <v>-5.0441999999999154E-4</v>
      </c>
      <c r="AH389">
        <f t="shared" si="130"/>
        <v>-2.4779200000000223E-3</v>
      </c>
      <c r="AI389">
        <f t="shared" si="132"/>
        <v>-1.8092000000000108E-3</v>
      </c>
    </row>
    <row r="390" spans="11:35">
      <c r="K390" t="str">
        <f>Arkusz1!A312</f>
        <v>Kyrgyz Republic</v>
      </c>
      <c r="M390">
        <f>Arkusz1!S312</f>
        <v>2.2642039999999999E-2</v>
      </c>
      <c r="N390">
        <f>Arkusz1!T312</f>
        <v>3.305263E-2</v>
      </c>
      <c r="O390">
        <f>Arkusz1!U312</f>
        <v>4.2039809999999997E-2</v>
      </c>
      <c r="P390">
        <f>Arkusz1!V312</f>
        <v>5.1562690000000001E-2</v>
      </c>
      <c r="Q390">
        <f>Arkusz1!W312</f>
        <v>6.2255499999999998E-2</v>
      </c>
      <c r="R390">
        <f>Arkusz1!X312</f>
        <v>7.4872939999999999E-2</v>
      </c>
      <c r="S390">
        <f>Arkusz1!Y312</f>
        <v>9.0724159999999998E-2</v>
      </c>
      <c r="T390">
        <f>Arkusz1!Z312</f>
        <v>0.11271751000000001</v>
      </c>
      <c r="U390">
        <f>Arkusz1!AA312</f>
        <v>0.15003718999999999</v>
      </c>
      <c r="V390">
        <f>Arkusz1!AB312</f>
        <v>0.36009552</v>
      </c>
      <c r="Z390">
        <f t="shared" si="131"/>
        <v>0</v>
      </c>
      <c r="AA390">
        <f t="shared" si="123"/>
        <v>0</v>
      </c>
      <c r="AB390">
        <f t="shared" si="124"/>
        <v>0</v>
      </c>
      <c r="AC390">
        <f t="shared" si="125"/>
        <v>0</v>
      </c>
      <c r="AD390">
        <f t="shared" si="126"/>
        <v>0</v>
      </c>
      <c r="AE390">
        <f t="shared" si="127"/>
        <v>0</v>
      </c>
      <c r="AF390">
        <f t="shared" si="128"/>
        <v>0</v>
      </c>
      <c r="AG390">
        <f t="shared" si="129"/>
        <v>0</v>
      </c>
      <c r="AH390">
        <f t="shared" si="130"/>
        <v>0</v>
      </c>
      <c r="AI390">
        <f t="shared" si="132"/>
        <v>0</v>
      </c>
    </row>
    <row r="391" spans="11:35">
      <c r="K391" t="str">
        <f>Arkusz1!A313</f>
        <v>Kyrgyz Republic</v>
      </c>
      <c r="M391">
        <f>Arkusz1!S313</f>
        <v>2.2642039999999999E-2</v>
      </c>
      <c r="N391">
        <f>Arkusz1!T313</f>
        <v>3.305263E-2</v>
      </c>
      <c r="O391">
        <f>Arkusz1!U313</f>
        <v>4.2039809999999997E-2</v>
      </c>
      <c r="P391">
        <f>Arkusz1!V313</f>
        <v>5.1562690000000001E-2</v>
      </c>
      <c r="Q391">
        <f>Arkusz1!W313</f>
        <v>6.2255499999999998E-2</v>
      </c>
      <c r="R391">
        <f>Arkusz1!X313</f>
        <v>7.4872939999999999E-2</v>
      </c>
      <c r="S391">
        <f>Arkusz1!Y313</f>
        <v>9.0724159999999998E-2</v>
      </c>
      <c r="T391">
        <f>Arkusz1!Z313</f>
        <v>0.11271751000000001</v>
      </c>
      <c r="U391">
        <f>Arkusz1!AA313</f>
        <v>0.15003718999999999</v>
      </c>
      <c r="V391">
        <f>Arkusz1!AB313</f>
        <v>0.36009552</v>
      </c>
      <c r="Z391">
        <f t="shared" si="131"/>
        <v>0</v>
      </c>
      <c r="AA391">
        <f t="shared" si="123"/>
        <v>0</v>
      </c>
      <c r="AB391">
        <f t="shared" si="124"/>
        <v>0</v>
      </c>
      <c r="AC391">
        <f t="shared" si="125"/>
        <v>0</v>
      </c>
      <c r="AD391">
        <f t="shared" si="126"/>
        <v>0</v>
      </c>
      <c r="AE391">
        <f t="shared" si="127"/>
        <v>0</v>
      </c>
      <c r="AF391">
        <f t="shared" si="128"/>
        <v>0</v>
      </c>
      <c r="AG391">
        <f t="shared" si="129"/>
        <v>0</v>
      </c>
      <c r="AH391">
        <f t="shared" si="130"/>
        <v>0</v>
      </c>
      <c r="AI391">
        <f t="shared" si="132"/>
        <v>0</v>
      </c>
    </row>
    <row r="392" spans="11:35">
      <c r="K392" t="e">
        <f>Arkusz1!#REF!</f>
        <v>#REF!</v>
      </c>
      <c r="M392" t="e">
        <f>Arkusz1!#REF!</f>
        <v>#REF!</v>
      </c>
      <c r="N392" t="e">
        <f>Arkusz1!#REF!</f>
        <v>#REF!</v>
      </c>
      <c r="O392" t="e">
        <f>Arkusz1!#REF!</f>
        <v>#REF!</v>
      </c>
      <c r="P392" t="e">
        <f>Arkusz1!#REF!</f>
        <v>#REF!</v>
      </c>
      <c r="Q392" t="e">
        <f>Arkusz1!#REF!</f>
        <v>#REF!</v>
      </c>
      <c r="R392" t="e">
        <f>Arkusz1!#REF!</f>
        <v>#REF!</v>
      </c>
      <c r="S392" t="e">
        <f>Arkusz1!#REF!</f>
        <v>#REF!</v>
      </c>
      <c r="T392" t="e">
        <f>Arkusz1!#REF!</f>
        <v>#REF!</v>
      </c>
      <c r="U392" t="e">
        <f>Arkusz1!#REF!</f>
        <v>#REF!</v>
      </c>
      <c r="V392" t="e">
        <f>Arkusz1!#REF!</f>
        <v>#REF!</v>
      </c>
      <c r="Z392" t="e">
        <f t="shared" si="131"/>
        <v>#REF!</v>
      </c>
      <c r="AA392" t="e">
        <f t="shared" si="123"/>
        <v>#REF!</v>
      </c>
      <c r="AB392" t="e">
        <f t="shared" si="124"/>
        <v>#REF!</v>
      </c>
      <c r="AC392" t="e">
        <f t="shared" si="125"/>
        <v>#REF!</v>
      </c>
      <c r="AD392" t="e">
        <f t="shared" si="126"/>
        <v>#REF!</v>
      </c>
      <c r="AE392" t="e">
        <f t="shared" si="127"/>
        <v>#REF!</v>
      </c>
      <c r="AF392" t="e">
        <f t="shared" si="128"/>
        <v>#REF!</v>
      </c>
      <c r="AG392" t="e">
        <f t="shared" si="129"/>
        <v>#REF!</v>
      </c>
      <c r="AH392" t="e">
        <f t="shared" si="130"/>
        <v>#REF!</v>
      </c>
      <c r="AI392" t="e">
        <f t="shared" si="132"/>
        <v>#REF!</v>
      </c>
    </row>
    <row r="393" spans="11:35">
      <c r="K393" t="e">
        <f>Arkusz1!#REF!</f>
        <v>#REF!</v>
      </c>
      <c r="M393" t="e">
        <f>Arkusz1!#REF!</f>
        <v>#REF!</v>
      </c>
      <c r="N393" t="e">
        <f>Arkusz1!#REF!</f>
        <v>#REF!</v>
      </c>
      <c r="O393" t="e">
        <f>Arkusz1!#REF!</f>
        <v>#REF!</v>
      </c>
      <c r="P393" t="e">
        <f>Arkusz1!#REF!</f>
        <v>#REF!</v>
      </c>
      <c r="Q393" t="e">
        <f>Arkusz1!#REF!</f>
        <v>#REF!</v>
      </c>
      <c r="R393" t="e">
        <f>Arkusz1!#REF!</f>
        <v>#REF!</v>
      </c>
      <c r="S393" t="e">
        <f>Arkusz1!#REF!</f>
        <v>#REF!</v>
      </c>
      <c r="T393" t="e">
        <f>Arkusz1!#REF!</f>
        <v>#REF!</v>
      </c>
      <c r="U393" t="e">
        <f>Arkusz1!#REF!</f>
        <v>#REF!</v>
      </c>
      <c r="V393" t="e">
        <f>Arkusz1!#REF!</f>
        <v>#REF!</v>
      </c>
      <c r="Z393" t="e">
        <f t="shared" si="131"/>
        <v>#REF!</v>
      </c>
      <c r="AA393" t="e">
        <f t="shared" si="123"/>
        <v>#REF!</v>
      </c>
      <c r="AB393" t="e">
        <f t="shared" si="124"/>
        <v>#REF!</v>
      </c>
      <c r="AC393" t="e">
        <f t="shared" si="125"/>
        <v>#REF!</v>
      </c>
      <c r="AD393" t="e">
        <f t="shared" si="126"/>
        <v>#REF!</v>
      </c>
      <c r="AE393" t="e">
        <f t="shared" si="127"/>
        <v>#REF!</v>
      </c>
      <c r="AF393" t="e">
        <f t="shared" si="128"/>
        <v>#REF!</v>
      </c>
      <c r="AG393" t="e">
        <f t="shared" si="129"/>
        <v>#REF!</v>
      </c>
      <c r="AH393" t="e">
        <f t="shared" si="130"/>
        <v>#REF!</v>
      </c>
      <c r="AI393" t="e">
        <f t="shared" si="132"/>
        <v>#REF!</v>
      </c>
    </row>
    <row r="394" spans="11:35">
      <c r="K394" t="e">
        <f>Arkusz1!#REF!</f>
        <v>#REF!</v>
      </c>
      <c r="M394" t="e">
        <f>Arkusz1!#REF!</f>
        <v>#REF!</v>
      </c>
      <c r="N394" t="e">
        <f>Arkusz1!#REF!</f>
        <v>#REF!</v>
      </c>
      <c r="O394" t="e">
        <f>Arkusz1!#REF!</f>
        <v>#REF!</v>
      </c>
      <c r="P394" t="e">
        <f>Arkusz1!#REF!</f>
        <v>#REF!</v>
      </c>
      <c r="Q394" t="e">
        <f>Arkusz1!#REF!</f>
        <v>#REF!</v>
      </c>
      <c r="R394" t="e">
        <f>Arkusz1!#REF!</f>
        <v>#REF!</v>
      </c>
      <c r="S394" t="e">
        <f>Arkusz1!#REF!</f>
        <v>#REF!</v>
      </c>
      <c r="T394" t="e">
        <f>Arkusz1!#REF!</f>
        <v>#REF!</v>
      </c>
      <c r="U394" t="e">
        <f>Arkusz1!#REF!</f>
        <v>#REF!</v>
      </c>
      <c r="V394" t="e">
        <f>Arkusz1!#REF!</f>
        <v>#REF!</v>
      </c>
      <c r="Z394" t="e">
        <f t="shared" si="131"/>
        <v>#REF!</v>
      </c>
      <c r="AA394" t="e">
        <f t="shared" si="123"/>
        <v>#REF!</v>
      </c>
      <c r="AB394" t="e">
        <f t="shared" si="124"/>
        <v>#REF!</v>
      </c>
      <c r="AC394" t="e">
        <f t="shared" si="125"/>
        <v>#REF!</v>
      </c>
      <c r="AD394" t="e">
        <f t="shared" si="126"/>
        <v>#REF!</v>
      </c>
      <c r="AE394" t="e">
        <f t="shared" si="127"/>
        <v>#REF!</v>
      </c>
      <c r="AF394" t="e">
        <f t="shared" si="128"/>
        <v>#REF!</v>
      </c>
      <c r="AG394" t="e">
        <f t="shared" si="129"/>
        <v>#REF!</v>
      </c>
      <c r="AH394" t="e">
        <f t="shared" si="130"/>
        <v>#REF!</v>
      </c>
      <c r="AI394" t="e">
        <f t="shared" si="132"/>
        <v>#REF!</v>
      </c>
    </row>
    <row r="395" spans="11:35">
      <c r="K395" t="e">
        <f>Arkusz1!#REF!</f>
        <v>#REF!</v>
      </c>
      <c r="M395" t="e">
        <f>Arkusz1!#REF!</f>
        <v>#REF!</v>
      </c>
      <c r="N395" t="e">
        <f>Arkusz1!#REF!</f>
        <v>#REF!</v>
      </c>
      <c r="O395" t="e">
        <f>Arkusz1!#REF!</f>
        <v>#REF!</v>
      </c>
      <c r="P395" t="e">
        <f>Arkusz1!#REF!</f>
        <v>#REF!</v>
      </c>
      <c r="Q395" t="e">
        <f>Arkusz1!#REF!</f>
        <v>#REF!</v>
      </c>
      <c r="R395" t="e">
        <f>Arkusz1!#REF!</f>
        <v>#REF!</v>
      </c>
      <c r="S395" t="e">
        <f>Arkusz1!#REF!</f>
        <v>#REF!</v>
      </c>
      <c r="T395" t="e">
        <f>Arkusz1!#REF!</f>
        <v>#REF!</v>
      </c>
      <c r="U395" t="e">
        <f>Arkusz1!#REF!</f>
        <v>#REF!</v>
      </c>
      <c r="V395" t="e">
        <f>Arkusz1!#REF!</f>
        <v>#REF!</v>
      </c>
      <c r="Z395" t="e">
        <f t="shared" si="131"/>
        <v>#REF!</v>
      </c>
      <c r="AA395" t="e">
        <f t="shared" si="123"/>
        <v>#REF!</v>
      </c>
      <c r="AB395" t="e">
        <f t="shared" si="124"/>
        <v>#REF!</v>
      </c>
      <c r="AC395" t="e">
        <f t="shared" si="125"/>
        <v>#REF!</v>
      </c>
      <c r="AD395" t="e">
        <f t="shared" si="126"/>
        <v>#REF!</v>
      </c>
      <c r="AE395" t="e">
        <f t="shared" si="127"/>
        <v>#REF!</v>
      </c>
      <c r="AF395" t="e">
        <f t="shared" si="128"/>
        <v>#REF!</v>
      </c>
      <c r="AG395" t="e">
        <f t="shared" si="129"/>
        <v>#REF!</v>
      </c>
      <c r="AH395" t="e">
        <f t="shared" si="130"/>
        <v>#REF!</v>
      </c>
      <c r="AI395" t="e">
        <f t="shared" si="132"/>
        <v>#REF!</v>
      </c>
    </row>
    <row r="396" spans="11:35">
      <c r="K396" t="e">
        <f>Arkusz1!#REF!</f>
        <v>#REF!</v>
      </c>
      <c r="M396" t="e">
        <f>Arkusz1!#REF!</f>
        <v>#REF!</v>
      </c>
      <c r="N396" t="e">
        <f>Arkusz1!#REF!</f>
        <v>#REF!</v>
      </c>
      <c r="O396" t="e">
        <f>Arkusz1!#REF!</f>
        <v>#REF!</v>
      </c>
      <c r="P396" t="e">
        <f>Arkusz1!#REF!</f>
        <v>#REF!</v>
      </c>
      <c r="Q396" t="e">
        <f>Arkusz1!#REF!</f>
        <v>#REF!</v>
      </c>
      <c r="R396" t="e">
        <f>Arkusz1!#REF!</f>
        <v>#REF!</v>
      </c>
      <c r="S396" t="e">
        <f>Arkusz1!#REF!</f>
        <v>#REF!</v>
      </c>
      <c r="T396" t="e">
        <f>Arkusz1!#REF!</f>
        <v>#REF!</v>
      </c>
      <c r="U396" t="e">
        <f>Arkusz1!#REF!</f>
        <v>#REF!</v>
      </c>
      <c r="V396" t="e">
        <f>Arkusz1!#REF!</f>
        <v>#REF!</v>
      </c>
      <c r="Z396" t="e">
        <f t="shared" si="131"/>
        <v>#REF!</v>
      </c>
      <c r="AA396" t="e">
        <f t="shared" si="123"/>
        <v>#REF!</v>
      </c>
      <c r="AB396" t="e">
        <f t="shared" si="124"/>
        <v>#REF!</v>
      </c>
      <c r="AC396" t="e">
        <f t="shared" si="125"/>
        <v>#REF!</v>
      </c>
      <c r="AD396" t="e">
        <f t="shared" si="126"/>
        <v>#REF!</v>
      </c>
      <c r="AE396" t="e">
        <f t="shared" si="127"/>
        <v>#REF!</v>
      </c>
      <c r="AF396" t="e">
        <f t="shared" si="128"/>
        <v>#REF!</v>
      </c>
      <c r="AG396" t="e">
        <f t="shared" si="129"/>
        <v>#REF!</v>
      </c>
      <c r="AH396" t="e">
        <f t="shared" si="130"/>
        <v>#REF!</v>
      </c>
      <c r="AI396" t="e">
        <f t="shared" si="132"/>
        <v>#REF!</v>
      </c>
    </row>
    <row r="397" spans="11:35">
      <c r="Y397" s="9"/>
      <c r="Z397" s="9" t="e">
        <f>AVERAGE(Z399:Z462)</f>
        <v>#REF!</v>
      </c>
      <c r="AA397" s="9" t="e">
        <f t="shared" ref="AA397:AI397" si="133">AVERAGE(AA399:AA462)</f>
        <v>#REF!</v>
      </c>
      <c r="AB397" s="9" t="e">
        <f t="shared" si="133"/>
        <v>#REF!</v>
      </c>
      <c r="AC397" s="9" t="e">
        <f t="shared" si="133"/>
        <v>#REF!</v>
      </c>
      <c r="AD397" s="9" t="e">
        <f t="shared" si="133"/>
        <v>#REF!</v>
      </c>
      <c r="AE397" s="9" t="e">
        <f t="shared" si="133"/>
        <v>#REF!</v>
      </c>
      <c r="AF397" s="9" t="e">
        <f t="shared" si="133"/>
        <v>#REF!</v>
      </c>
      <c r="AG397" s="9" t="e">
        <f t="shared" si="133"/>
        <v>#REF!</v>
      </c>
      <c r="AH397" s="9" t="e">
        <f t="shared" si="133"/>
        <v>#REF!</v>
      </c>
      <c r="AI397" s="9" t="e">
        <f t="shared" si="133"/>
        <v>#REF!</v>
      </c>
    </row>
    <row r="398" spans="11:35">
      <c r="K398" t="e">
        <f>Arkusz1!#REF!</f>
        <v>#REF!</v>
      </c>
      <c r="M398" t="e">
        <f>Arkusz1!#REF!</f>
        <v>#REF!</v>
      </c>
      <c r="N398" t="e">
        <f>Arkusz1!#REF!</f>
        <v>#REF!</v>
      </c>
      <c r="O398" t="e">
        <f>Arkusz1!#REF!</f>
        <v>#REF!</v>
      </c>
      <c r="P398" t="e">
        <f>Arkusz1!#REF!</f>
        <v>#REF!</v>
      </c>
      <c r="Q398" t="e">
        <f>Arkusz1!#REF!</f>
        <v>#REF!</v>
      </c>
      <c r="R398" t="e">
        <f>Arkusz1!#REF!</f>
        <v>#REF!</v>
      </c>
      <c r="S398" t="e">
        <f>Arkusz1!#REF!</f>
        <v>#REF!</v>
      </c>
      <c r="T398" t="e">
        <f>Arkusz1!#REF!</f>
        <v>#REF!</v>
      </c>
      <c r="U398" t="e">
        <f>Arkusz1!#REF!</f>
        <v>#REF!</v>
      </c>
      <c r="V398" t="e">
        <f>Arkusz1!#REF!</f>
        <v>#REF!</v>
      </c>
    </row>
    <row r="399" spans="11:35">
      <c r="K399" t="str">
        <f>Arkusz1!A314</f>
        <v>Lithuania</v>
      </c>
      <c r="M399">
        <f>Arkusz1!S314</f>
        <v>4.367538E-2</v>
      </c>
      <c r="N399">
        <f>Arkusz1!T314</f>
        <v>5.5678060000000001E-2</v>
      </c>
      <c r="O399">
        <f>Arkusz1!U314</f>
        <v>6.589238E-2</v>
      </c>
      <c r="P399">
        <f>Arkusz1!V314</f>
        <v>7.5365740000000001E-2</v>
      </c>
      <c r="Q399">
        <f>Arkusz1!W314</f>
        <v>8.4804489999999996E-2</v>
      </c>
      <c r="R399">
        <f>Arkusz1!X314</f>
        <v>9.48933E-2</v>
      </c>
      <c r="S399">
        <f>Arkusz1!Y314</f>
        <v>0.10658034</v>
      </c>
      <c r="T399">
        <f>Arkusz1!Z314</f>
        <v>0.12167535</v>
      </c>
      <c r="U399">
        <f>Arkusz1!AA314</f>
        <v>0.14510228</v>
      </c>
      <c r="V399">
        <f>Arkusz1!AB314</f>
        <v>0.20633267</v>
      </c>
      <c r="Z399" t="e">
        <f>M399-M398</f>
        <v>#REF!</v>
      </c>
      <c r="AA399" t="e">
        <f t="shared" ref="AA399:AA429" si="134">N399-N398</f>
        <v>#REF!</v>
      </c>
      <c r="AB399" t="e">
        <f t="shared" ref="AB399:AB429" si="135">O399-O398</f>
        <v>#REF!</v>
      </c>
      <c r="AC399" t="e">
        <f t="shared" ref="AC399:AC429" si="136">P399-P398</f>
        <v>#REF!</v>
      </c>
      <c r="AD399" t="e">
        <f t="shared" ref="AD399:AD429" si="137">Q399-Q398</f>
        <v>#REF!</v>
      </c>
      <c r="AE399" t="e">
        <f t="shared" ref="AE399:AE429" si="138">R399-R398</f>
        <v>#REF!</v>
      </c>
      <c r="AF399" t="e">
        <f t="shared" ref="AF399:AF429" si="139">S399-S398</f>
        <v>#REF!</v>
      </c>
      <c r="AG399" t="e">
        <f t="shared" ref="AG399:AG429" si="140">T399-T398</f>
        <v>#REF!</v>
      </c>
      <c r="AH399" t="e">
        <f t="shared" ref="AH399:AH429" si="141">U399-U398</f>
        <v>#REF!</v>
      </c>
      <c r="AI399" t="e">
        <f>V399-V398</f>
        <v>#REF!</v>
      </c>
    </row>
    <row r="400" spans="11:35">
      <c r="K400" t="str">
        <f>Arkusz1!A315</f>
        <v>Lithuania</v>
      </c>
      <c r="M400">
        <f>Arkusz1!S315</f>
        <v>4.3084030000000002E-2</v>
      </c>
      <c r="N400">
        <f>Arkusz1!T315</f>
        <v>5.4594120000000003E-2</v>
      </c>
      <c r="O400">
        <f>Arkusz1!U315</f>
        <v>6.4603339999999995E-2</v>
      </c>
      <c r="P400">
        <f>Arkusz1!V315</f>
        <v>7.4021879999999998E-2</v>
      </c>
      <c r="Q400">
        <f>Arkusz1!W315</f>
        <v>8.350921E-2</v>
      </c>
      <c r="R400">
        <f>Arkusz1!X315</f>
        <v>9.3744190000000005E-2</v>
      </c>
      <c r="S400">
        <f>Arkusz1!Y315</f>
        <v>0.10570690000000001</v>
      </c>
      <c r="T400">
        <f>Arkusz1!Z315</f>
        <v>0.12131794999999999</v>
      </c>
      <c r="U400">
        <f>Arkusz1!AA315</f>
        <v>0.14592974</v>
      </c>
      <c r="V400">
        <f>Arkusz1!AB315</f>
        <v>0.21348866999999999</v>
      </c>
      <c r="Z400">
        <f t="shared" ref="Y400:Z429" si="142">M400-M399</f>
        <v>-5.9134999999999743E-4</v>
      </c>
      <c r="AA400">
        <f t="shared" si="134"/>
        <v>-1.0839399999999985E-3</v>
      </c>
      <c r="AB400">
        <f t="shared" si="135"/>
        <v>-1.2890400000000052E-3</v>
      </c>
      <c r="AC400">
        <f t="shared" si="136"/>
        <v>-1.3438600000000023E-3</v>
      </c>
      <c r="AD400">
        <f t="shared" si="137"/>
        <v>-1.2952799999999959E-3</v>
      </c>
      <c r="AE400">
        <f t="shared" si="138"/>
        <v>-1.1491099999999949E-3</v>
      </c>
      <c r="AF400">
        <f t="shared" si="139"/>
        <v>-8.7343999999998923E-4</v>
      </c>
      <c r="AG400">
        <f t="shared" si="140"/>
        <v>-3.5740000000000771E-4</v>
      </c>
      <c r="AH400">
        <f t="shared" si="141"/>
        <v>8.2746000000000208E-4</v>
      </c>
      <c r="AI400">
        <f t="shared" ref="AI400:AI429" si="143">V400-V399</f>
        <v>7.1559999999999957E-3</v>
      </c>
    </row>
    <row r="401" spans="11:35">
      <c r="K401" t="str">
        <f>Arkusz1!A316</f>
        <v>Lithuania</v>
      </c>
      <c r="M401">
        <f>Arkusz1!S316</f>
        <v>4.2492679999999998E-2</v>
      </c>
      <c r="N401">
        <f>Arkusz1!T316</f>
        <v>5.3510170000000003E-2</v>
      </c>
      <c r="O401">
        <f>Arkusz1!U316</f>
        <v>6.3314289999999995E-2</v>
      </c>
      <c r="P401">
        <f>Arkusz1!V316</f>
        <v>7.2678019999999996E-2</v>
      </c>
      <c r="Q401">
        <f>Arkusz1!W316</f>
        <v>8.2213919999999996E-2</v>
      </c>
      <c r="R401">
        <f>Arkusz1!X316</f>
        <v>9.2595070000000002E-2</v>
      </c>
      <c r="S401">
        <f>Arkusz1!Y316</f>
        <v>0.10483346</v>
      </c>
      <c r="T401">
        <f>Arkusz1!Z316</f>
        <v>0.12096055</v>
      </c>
      <c r="U401">
        <f>Arkusz1!AA316</f>
        <v>0.14675719000000001</v>
      </c>
      <c r="V401">
        <f>Arkusz1!AB316</f>
        <v>0.22064466999999999</v>
      </c>
      <c r="Z401">
        <f t="shared" si="142"/>
        <v>-5.9135000000000437E-4</v>
      </c>
      <c r="AA401">
        <f t="shared" si="134"/>
        <v>-1.0839500000000002E-3</v>
      </c>
      <c r="AB401">
        <f t="shared" si="135"/>
        <v>-1.2890499999999999E-3</v>
      </c>
      <c r="AC401">
        <f t="shared" si="136"/>
        <v>-1.3438600000000023E-3</v>
      </c>
      <c r="AD401">
        <f t="shared" si="137"/>
        <v>-1.2952900000000045E-3</v>
      </c>
      <c r="AE401">
        <f t="shared" si="138"/>
        <v>-1.1491200000000035E-3</v>
      </c>
      <c r="AF401">
        <f t="shared" si="139"/>
        <v>-8.734400000000031E-4</v>
      </c>
      <c r="AG401">
        <f t="shared" si="140"/>
        <v>-3.5739999999999383E-4</v>
      </c>
      <c r="AH401">
        <f t="shared" si="141"/>
        <v>8.2745000000000735E-4</v>
      </c>
      <c r="AI401">
        <f t="shared" si="143"/>
        <v>7.1559999999999957E-3</v>
      </c>
    </row>
    <row r="402" spans="11:35">
      <c r="K402" t="str">
        <f>Arkusz1!A317</f>
        <v>Lithuania</v>
      </c>
      <c r="M402">
        <f>Arkusz1!S317</f>
        <v>3.6607580000000001E-2</v>
      </c>
      <c r="N402">
        <f>Arkusz1!T317</f>
        <v>5.080059E-2</v>
      </c>
      <c r="O402">
        <f>Arkusz1!U317</f>
        <v>6.1984240000000003E-2</v>
      </c>
      <c r="P402">
        <f>Arkusz1!V317</f>
        <v>7.1949910000000006E-2</v>
      </c>
      <c r="Q402">
        <f>Arkusz1!W317</f>
        <v>8.1662369999999998E-2</v>
      </c>
      <c r="R402">
        <f>Arkusz1!X317</f>
        <v>9.1933440000000005E-2</v>
      </c>
      <c r="S402">
        <f>Arkusz1!Y317</f>
        <v>0.10382175</v>
      </c>
      <c r="T402">
        <f>Arkusz1!Z317</f>
        <v>0.11936075</v>
      </c>
      <c r="U402">
        <f>Arkusz1!AA317</f>
        <v>0.14445192000000001</v>
      </c>
      <c r="V402">
        <f>Arkusz1!AB317</f>
        <v>0.23742747</v>
      </c>
      <c r="Z402">
        <f t="shared" si="142"/>
        <v>-5.8850999999999973E-3</v>
      </c>
      <c r="AA402">
        <f t="shared" si="134"/>
        <v>-2.7095800000000031E-3</v>
      </c>
      <c r="AB402">
        <f t="shared" si="135"/>
        <v>-1.3300499999999923E-3</v>
      </c>
      <c r="AC402">
        <f t="shared" si="136"/>
        <v>-7.2810999999999015E-4</v>
      </c>
      <c r="AD402">
        <f t="shared" si="137"/>
        <v>-5.5154999999999788E-4</v>
      </c>
      <c r="AE402">
        <f t="shared" si="138"/>
        <v>-6.6162999999999639E-4</v>
      </c>
      <c r="AF402">
        <f t="shared" si="139"/>
        <v>-1.011709999999999E-3</v>
      </c>
      <c r="AG402">
        <f t="shared" si="140"/>
        <v>-1.5997999999999984E-3</v>
      </c>
      <c r="AH402">
        <f t="shared" si="141"/>
        <v>-2.3052699999999982E-3</v>
      </c>
      <c r="AI402">
        <f t="shared" si="143"/>
        <v>1.6782800000000014E-2</v>
      </c>
    </row>
    <row r="403" spans="11:35">
      <c r="K403" t="str">
        <f>Arkusz1!A318</f>
        <v>Lithuania</v>
      </c>
      <c r="M403">
        <f>Arkusz1!S318</f>
        <v>3.1882010000000002E-2</v>
      </c>
      <c r="N403">
        <f>Arkusz1!T318</f>
        <v>4.8624870000000001E-2</v>
      </c>
      <c r="O403">
        <f>Arkusz1!U318</f>
        <v>6.0916249999999998E-2</v>
      </c>
      <c r="P403">
        <f>Arkusz1!V318</f>
        <v>7.1365250000000005E-2</v>
      </c>
      <c r="Q403">
        <f>Arkusz1!W318</f>
        <v>8.1219490000000005E-2</v>
      </c>
      <c r="R403">
        <f>Arkusz1!X318</f>
        <v>9.1402170000000005E-2</v>
      </c>
      <c r="S403">
        <f>Arkusz1!Y318</f>
        <v>0.10300938</v>
      </c>
      <c r="T403">
        <f>Arkusz1!Z318</f>
        <v>0.11807616</v>
      </c>
      <c r="U403">
        <f>Arkusz1!AA318</f>
        <v>0.14260085</v>
      </c>
      <c r="V403">
        <f>Arkusz1!AB318</f>
        <v>0.25090357000000002</v>
      </c>
      <c r="Z403">
        <f t="shared" si="142"/>
        <v>-4.7255699999999984E-3</v>
      </c>
      <c r="AA403">
        <f t="shared" si="134"/>
        <v>-2.175719999999999E-3</v>
      </c>
      <c r="AB403">
        <f t="shared" si="135"/>
        <v>-1.0679900000000048E-3</v>
      </c>
      <c r="AC403">
        <f t="shared" si="136"/>
        <v>-5.8466000000000073E-4</v>
      </c>
      <c r="AD403">
        <f t="shared" si="137"/>
        <v>-4.4287999999999272E-4</v>
      </c>
      <c r="AE403">
        <f t="shared" si="138"/>
        <v>-5.3127000000000035E-4</v>
      </c>
      <c r="AF403">
        <f t="shared" si="139"/>
        <v>-8.123700000000067E-4</v>
      </c>
      <c r="AG403">
        <f t="shared" si="140"/>
        <v>-1.2845900000000021E-3</v>
      </c>
      <c r="AH403">
        <f t="shared" si="141"/>
        <v>-1.8510700000000102E-3</v>
      </c>
      <c r="AI403">
        <f t="shared" si="143"/>
        <v>1.3476100000000019E-2</v>
      </c>
    </row>
    <row r="404" spans="11:35">
      <c r="K404" t="str">
        <f>Arkusz1!A319</f>
        <v>Lithuania</v>
      </c>
      <c r="M404">
        <f>Arkusz1!S319</f>
        <v>2.964487E-2</v>
      </c>
      <c r="N404">
        <f>Arkusz1!T319</f>
        <v>5.0567880000000003E-2</v>
      </c>
      <c r="O404">
        <f>Arkusz1!U319</f>
        <v>6.3911300000000004E-2</v>
      </c>
      <c r="P404">
        <f>Arkusz1!V319</f>
        <v>7.4486650000000001E-2</v>
      </c>
      <c r="Q404">
        <f>Arkusz1!W319</f>
        <v>8.4044369999999993E-2</v>
      </c>
      <c r="R404">
        <f>Arkusz1!X319</f>
        <v>9.3641299999999997E-2</v>
      </c>
      <c r="S404">
        <f>Arkusz1!Y319</f>
        <v>0.10435758000000001</v>
      </c>
      <c r="T404">
        <f>Arkusz1!Z319</f>
        <v>0.11805526</v>
      </c>
      <c r="U404">
        <f>Arkusz1!AA319</f>
        <v>0.14009652</v>
      </c>
      <c r="V404">
        <f>Arkusz1!AB319</f>
        <v>0.2411943</v>
      </c>
      <c r="Z404">
        <f t="shared" si="142"/>
        <v>-2.237140000000002E-3</v>
      </c>
      <c r="AA404">
        <f t="shared" si="134"/>
        <v>1.943010000000002E-3</v>
      </c>
      <c r="AB404">
        <f t="shared" si="135"/>
        <v>2.995050000000006E-3</v>
      </c>
      <c r="AC404">
        <f t="shared" si="136"/>
        <v>3.1213999999999964E-3</v>
      </c>
      <c r="AD404">
        <f t="shared" si="137"/>
        <v>2.824879999999988E-3</v>
      </c>
      <c r="AE404">
        <f t="shared" si="138"/>
        <v>2.239129999999992E-3</v>
      </c>
      <c r="AF404">
        <f t="shared" si="139"/>
        <v>1.3482000000000077E-3</v>
      </c>
      <c r="AG404">
        <f t="shared" si="140"/>
        <v>-2.0900000000004249E-5</v>
      </c>
      <c r="AH404">
        <f t="shared" si="141"/>
        <v>-2.5043299999999991E-3</v>
      </c>
      <c r="AI404">
        <f t="shared" si="143"/>
        <v>-9.7092700000000198E-3</v>
      </c>
    </row>
    <row r="405" spans="11:35">
      <c r="K405" t="str">
        <f>Arkusz1!A320</f>
        <v>Lithuania</v>
      </c>
      <c r="M405">
        <f>Arkusz1!S320</f>
        <v>2.9230329999999999E-2</v>
      </c>
      <c r="N405">
        <f>Arkusz1!T320</f>
        <v>4.7618399999999998E-2</v>
      </c>
      <c r="O405">
        <f>Arkusz1!U320</f>
        <v>5.9773069999999998E-2</v>
      </c>
      <c r="P405">
        <f>Arkusz1!V320</f>
        <v>7.0616819999999997E-2</v>
      </c>
      <c r="Q405">
        <f>Arkusz1!W320</f>
        <v>8.1390000000000004E-2</v>
      </c>
      <c r="R405">
        <f>Arkusz1!X320</f>
        <v>9.2958079999999998E-2</v>
      </c>
      <c r="S405">
        <f>Arkusz1!Y320</f>
        <v>0.10638773999999999</v>
      </c>
      <c r="T405">
        <f>Arkusz1!Z320</f>
        <v>0.12365797000000001</v>
      </c>
      <c r="U405">
        <f>Arkusz1!AA320</f>
        <v>0.15023993999999999</v>
      </c>
      <c r="V405">
        <f>Arkusz1!AB320</f>
        <v>0.23812764</v>
      </c>
      <c r="Z405">
        <f t="shared" si="142"/>
        <v>-4.1454000000000144E-4</v>
      </c>
      <c r="AA405">
        <f t="shared" si="134"/>
        <v>-2.9494800000000043E-3</v>
      </c>
      <c r="AB405">
        <f t="shared" si="135"/>
        <v>-4.1382300000000066E-3</v>
      </c>
      <c r="AC405">
        <f t="shared" si="136"/>
        <v>-3.8698300000000047E-3</v>
      </c>
      <c r="AD405">
        <f t="shared" si="137"/>
        <v>-2.6543699999999892E-3</v>
      </c>
      <c r="AE405">
        <f t="shared" si="138"/>
        <v>-6.8321999999999827E-4</v>
      </c>
      <c r="AF405">
        <f t="shared" si="139"/>
        <v>2.0301599999999892E-3</v>
      </c>
      <c r="AG405">
        <f t="shared" si="140"/>
        <v>5.6027100000000107E-3</v>
      </c>
      <c r="AH405">
        <f t="shared" si="141"/>
        <v>1.0143419999999986E-2</v>
      </c>
      <c r="AI405">
        <f t="shared" si="143"/>
        <v>-3.0666599999999988E-3</v>
      </c>
    </row>
    <row r="406" spans="11:35">
      <c r="K406" t="str">
        <f>Arkusz1!A321</f>
        <v>Lithuania</v>
      </c>
      <c r="M406">
        <f>Arkusz1!S321</f>
        <v>2.6624189999999999E-2</v>
      </c>
      <c r="N406">
        <f>Arkusz1!T321</f>
        <v>4.408484E-2</v>
      </c>
      <c r="O406">
        <f>Arkusz1!U321</f>
        <v>5.5938300000000003E-2</v>
      </c>
      <c r="P406">
        <f>Arkusz1!V321</f>
        <v>6.6735199999999995E-2</v>
      </c>
      <c r="Q406">
        <f>Arkusz1!W321</f>
        <v>7.7682340000000003E-2</v>
      </c>
      <c r="R406">
        <f>Arkusz1!X321</f>
        <v>8.9687729999999993E-2</v>
      </c>
      <c r="S406">
        <f>Arkusz1!Y321</f>
        <v>0.10394605</v>
      </c>
      <c r="T406">
        <f>Arkusz1!Z321</f>
        <v>0.12276241</v>
      </c>
      <c r="U406">
        <f>Arkusz1!AA321</f>
        <v>0.15267676999999999</v>
      </c>
      <c r="V406">
        <f>Arkusz1!AB321</f>
        <v>0.25986215000000001</v>
      </c>
      <c r="Z406">
        <f t="shared" si="142"/>
        <v>-2.6061399999999998E-3</v>
      </c>
      <c r="AA406">
        <f t="shared" si="134"/>
        <v>-3.5335599999999981E-3</v>
      </c>
      <c r="AB406">
        <f t="shared" si="135"/>
        <v>-3.8347699999999943E-3</v>
      </c>
      <c r="AC406">
        <f t="shared" si="136"/>
        <v>-3.8816200000000023E-3</v>
      </c>
      <c r="AD406">
        <f t="shared" si="137"/>
        <v>-3.7076600000000015E-3</v>
      </c>
      <c r="AE406">
        <f t="shared" si="138"/>
        <v>-3.2703500000000052E-3</v>
      </c>
      <c r="AF406">
        <f t="shared" si="139"/>
        <v>-2.4416899999999964E-3</v>
      </c>
      <c r="AG406">
        <f t="shared" si="140"/>
        <v>-8.9556000000000358E-4</v>
      </c>
      <c r="AH406">
        <f t="shared" si="141"/>
        <v>2.4368300000000009E-3</v>
      </c>
      <c r="AI406">
        <f t="shared" si="143"/>
        <v>2.1734510000000012E-2</v>
      </c>
    </row>
    <row r="407" spans="11:35">
      <c r="K407" t="str">
        <f>Arkusz1!A322</f>
        <v>Lithuania</v>
      </c>
      <c r="M407">
        <f>Arkusz1!S322</f>
        <v>2.661668E-2</v>
      </c>
      <c r="N407">
        <f>Arkusz1!T322</f>
        <v>4.5918210000000001E-2</v>
      </c>
      <c r="O407">
        <f>Arkusz1!U322</f>
        <v>5.9071539999999999E-2</v>
      </c>
      <c r="P407">
        <f>Arkusz1!V322</f>
        <v>7.0820820000000007E-2</v>
      </c>
      <c r="Q407">
        <f>Arkusz1!W322</f>
        <v>8.2406610000000005E-2</v>
      </c>
      <c r="R407">
        <f>Arkusz1!X322</f>
        <v>9.4684190000000001E-2</v>
      </c>
      <c r="S407">
        <f>Arkusz1!Y322</f>
        <v>0.10868068</v>
      </c>
      <c r="T407">
        <f>Arkusz1!Z322</f>
        <v>0.12625812</v>
      </c>
      <c r="U407">
        <f>Arkusz1!AA322</f>
        <v>0.15246467999999999</v>
      </c>
      <c r="V407">
        <f>Arkusz1!AB322</f>
        <v>0.23307845999999999</v>
      </c>
      <c r="Z407">
        <f t="shared" si="142"/>
        <v>-7.5099999999987677E-6</v>
      </c>
      <c r="AA407">
        <f t="shared" si="134"/>
        <v>1.8333700000000008E-3</v>
      </c>
      <c r="AB407">
        <f t="shared" si="135"/>
        <v>3.1332399999999955E-3</v>
      </c>
      <c r="AC407">
        <f t="shared" si="136"/>
        <v>4.085620000000012E-3</v>
      </c>
      <c r="AD407">
        <f t="shared" si="137"/>
        <v>4.7242700000000026E-3</v>
      </c>
      <c r="AE407">
        <f t="shared" si="138"/>
        <v>4.9964600000000081E-3</v>
      </c>
      <c r="AF407">
        <f t="shared" si="139"/>
        <v>4.7346300000000036E-3</v>
      </c>
      <c r="AG407">
        <f t="shared" si="140"/>
        <v>3.4957099999999991E-3</v>
      </c>
      <c r="AH407">
        <f t="shared" si="141"/>
        <v>-2.1208999999999811E-4</v>
      </c>
      <c r="AI407">
        <f t="shared" si="143"/>
        <v>-2.6783690000000027E-2</v>
      </c>
    </row>
    <row r="408" spans="11:35">
      <c r="K408" t="str">
        <f>Arkusz1!A323</f>
        <v>Lithuania</v>
      </c>
      <c r="M408">
        <f>Arkusz1!S323</f>
        <v>2.335462E-2</v>
      </c>
      <c r="N408">
        <f>Arkusz1!T323</f>
        <v>4.2049339999999998E-2</v>
      </c>
      <c r="O408">
        <f>Arkusz1!U323</f>
        <v>5.5305460000000001E-2</v>
      </c>
      <c r="P408">
        <f>Arkusz1!V323</f>
        <v>6.7395670000000005E-2</v>
      </c>
      <c r="Q408">
        <f>Arkusz1!W323</f>
        <v>7.9515639999999999E-2</v>
      </c>
      <c r="R408">
        <f>Arkusz1!X323</f>
        <v>9.2549820000000005E-2</v>
      </c>
      <c r="S408">
        <f>Arkusz1!Y323</f>
        <v>0.10762218</v>
      </c>
      <c r="T408">
        <f>Arkusz1!Z323</f>
        <v>0.12683514000000001</v>
      </c>
      <c r="U408">
        <f>Arkusz1!AA323</f>
        <v>0.15598623</v>
      </c>
      <c r="V408">
        <f>Arkusz1!AB323</f>
        <v>0.24938590999999999</v>
      </c>
      <c r="Z408">
        <f t="shared" si="142"/>
        <v>-3.2620600000000007E-3</v>
      </c>
      <c r="AA408">
        <f t="shared" si="134"/>
        <v>-3.8688700000000034E-3</v>
      </c>
      <c r="AB408">
        <f t="shared" si="135"/>
        <v>-3.766079999999998E-3</v>
      </c>
      <c r="AC408">
        <f t="shared" si="136"/>
        <v>-3.4251500000000018E-3</v>
      </c>
      <c r="AD408">
        <f t="shared" si="137"/>
        <v>-2.8909700000000066E-3</v>
      </c>
      <c r="AE408">
        <f t="shared" si="138"/>
        <v>-2.1343699999999965E-3</v>
      </c>
      <c r="AF408">
        <f t="shared" si="139"/>
        <v>-1.0585000000000039E-3</v>
      </c>
      <c r="AG408">
        <f t="shared" si="140"/>
        <v>5.7702000000001141E-4</v>
      </c>
      <c r="AH408">
        <f t="shared" si="141"/>
        <v>3.5215500000000122E-3</v>
      </c>
      <c r="AI408">
        <f t="shared" si="143"/>
        <v>1.6307450000000001E-2</v>
      </c>
    </row>
    <row r="409" spans="11:35">
      <c r="K409" t="str">
        <f>Arkusz1!A324</f>
        <v>Lithuania</v>
      </c>
      <c r="M409">
        <f>Arkusz1!S324</f>
        <v>2.6660860000000002E-2</v>
      </c>
      <c r="N409">
        <f>Arkusz1!T324</f>
        <v>4.4034700000000003E-2</v>
      </c>
      <c r="O409">
        <f>Arkusz1!U324</f>
        <v>5.5907030000000003E-2</v>
      </c>
      <c r="P409">
        <f>Arkusz1!V324</f>
        <v>6.6744629999999999E-2</v>
      </c>
      <c r="Q409">
        <f>Arkusz1!W324</f>
        <v>7.7736440000000004E-2</v>
      </c>
      <c r="R409">
        <f>Arkusz1!X324</f>
        <v>8.9780460000000006E-2</v>
      </c>
      <c r="S409">
        <f>Arkusz1!Y324</f>
        <v>0.10406073</v>
      </c>
      <c r="T409">
        <f>Arkusz1!Z324</f>
        <v>0.12286355</v>
      </c>
      <c r="U409">
        <f>Arkusz1!AA324</f>
        <v>0.15267927000000001</v>
      </c>
      <c r="V409">
        <f>Arkusz1!AB324</f>
        <v>0.25953231999999998</v>
      </c>
      <c r="Z409">
        <f t="shared" si="142"/>
        <v>3.306240000000002E-3</v>
      </c>
      <c r="AA409">
        <f t="shared" si="134"/>
        <v>1.9853600000000055E-3</v>
      </c>
      <c r="AB409">
        <f t="shared" si="135"/>
        <v>6.0157000000000266E-4</v>
      </c>
      <c r="AC409">
        <f t="shared" si="136"/>
        <v>-6.510400000000055E-4</v>
      </c>
      <c r="AD409">
        <f t="shared" si="137"/>
        <v>-1.7791999999999947E-3</v>
      </c>
      <c r="AE409">
        <f t="shared" si="138"/>
        <v>-2.7693599999999985E-3</v>
      </c>
      <c r="AF409">
        <f t="shared" si="139"/>
        <v>-3.5614499999999938E-3</v>
      </c>
      <c r="AG409">
        <f t="shared" si="140"/>
        <v>-3.9715900000000109E-3</v>
      </c>
      <c r="AH409">
        <f t="shared" si="141"/>
        <v>-3.3069599999999977E-3</v>
      </c>
      <c r="AI409">
        <f t="shared" si="143"/>
        <v>1.0146409999999995E-2</v>
      </c>
    </row>
    <row r="410" spans="11:35">
      <c r="K410" t="str">
        <f>Arkusz1!A325</f>
        <v>Lithuania</v>
      </c>
      <c r="M410">
        <f>Arkusz1!S325</f>
        <v>2.8941399999999999E-2</v>
      </c>
      <c r="N410">
        <f>Arkusz1!T325</f>
        <v>4.5404140000000003E-2</v>
      </c>
      <c r="O410">
        <f>Arkusz1!U325</f>
        <v>5.6321980000000001E-2</v>
      </c>
      <c r="P410">
        <f>Arkusz1!V325</f>
        <v>6.6295569999999998E-2</v>
      </c>
      <c r="Q410">
        <f>Arkusz1!W325</f>
        <v>7.6509199999999999E-2</v>
      </c>
      <c r="R410">
        <f>Arkusz1!X325</f>
        <v>8.7870240000000002E-2</v>
      </c>
      <c r="S410">
        <f>Arkusz1!Y325</f>
        <v>0.10160415</v>
      </c>
      <c r="T410">
        <f>Arkusz1!Z325</f>
        <v>0.12012407999999999</v>
      </c>
      <c r="U410">
        <f>Arkusz1!AA325</f>
        <v>0.15039823999999999</v>
      </c>
      <c r="V410">
        <f>Arkusz1!AB325</f>
        <v>0.26653099000000002</v>
      </c>
      <c r="Z410">
        <f t="shared" si="142"/>
        <v>2.2805399999999976E-3</v>
      </c>
      <c r="AA410">
        <f t="shared" si="134"/>
        <v>1.3694399999999995E-3</v>
      </c>
      <c r="AB410">
        <f t="shared" si="135"/>
        <v>4.1494999999999727E-4</v>
      </c>
      <c r="AC410">
        <f t="shared" si="136"/>
        <v>-4.4906000000000112E-4</v>
      </c>
      <c r="AD410">
        <f t="shared" si="137"/>
        <v>-1.2272400000000044E-3</v>
      </c>
      <c r="AE410">
        <f t="shared" si="138"/>
        <v>-1.9102200000000041E-3</v>
      </c>
      <c r="AF410">
        <f t="shared" si="139"/>
        <v>-2.4565799999999999E-3</v>
      </c>
      <c r="AG410">
        <f t="shared" si="140"/>
        <v>-2.7394700000000077E-3</v>
      </c>
      <c r="AH410">
        <f t="shared" si="141"/>
        <v>-2.2810300000000172E-3</v>
      </c>
      <c r="AI410">
        <f t="shared" si="143"/>
        <v>6.9986700000000401E-3</v>
      </c>
    </row>
    <row r="411" spans="11:35">
      <c r="K411" t="str">
        <f>Arkusz1!A326</f>
        <v>Lithuania</v>
      </c>
      <c r="M411">
        <f>Arkusz1!S326</f>
        <v>2.7745700000000002E-2</v>
      </c>
      <c r="N411">
        <f>Arkusz1!T326</f>
        <v>4.3539349999999997E-2</v>
      </c>
      <c r="O411">
        <f>Arkusz1!U326</f>
        <v>5.4136009999999998E-2</v>
      </c>
      <c r="P411">
        <f>Arkusz1!V326</f>
        <v>6.3934080000000004E-2</v>
      </c>
      <c r="Q411">
        <f>Arkusz1!W326</f>
        <v>7.4095330000000001E-2</v>
      </c>
      <c r="R411">
        <f>Arkusz1!X326</f>
        <v>8.5549710000000001E-2</v>
      </c>
      <c r="S411">
        <f>Arkusz1!Y326</f>
        <v>9.9598069999999997E-2</v>
      </c>
      <c r="T411">
        <f>Arkusz1!Z326</f>
        <v>0.11885626000000001</v>
      </c>
      <c r="U411">
        <f>Arkusz1!AA326</f>
        <v>0.15099765000000001</v>
      </c>
      <c r="V411">
        <f>Arkusz1!AB326</f>
        <v>0.28154785999999998</v>
      </c>
      <c r="Z411">
        <f t="shared" si="142"/>
        <v>-1.1956999999999975E-3</v>
      </c>
      <c r="AA411">
        <f t="shared" si="134"/>
        <v>-1.8647900000000051E-3</v>
      </c>
      <c r="AB411">
        <f t="shared" si="135"/>
        <v>-2.1859700000000024E-3</v>
      </c>
      <c r="AC411">
        <f t="shared" si="136"/>
        <v>-2.3614899999999939E-3</v>
      </c>
      <c r="AD411">
        <f t="shared" si="137"/>
        <v>-2.4138699999999985E-3</v>
      </c>
      <c r="AE411">
        <f t="shared" si="138"/>
        <v>-2.3205300000000012E-3</v>
      </c>
      <c r="AF411">
        <f t="shared" si="139"/>
        <v>-2.0060800000000073E-3</v>
      </c>
      <c r="AG411">
        <f t="shared" si="140"/>
        <v>-1.267819999999989E-3</v>
      </c>
      <c r="AH411">
        <f t="shared" si="141"/>
        <v>5.9941000000002242E-4</v>
      </c>
      <c r="AI411">
        <f t="shared" si="143"/>
        <v>1.501686999999996E-2</v>
      </c>
    </row>
    <row r="412" spans="11:35">
      <c r="K412" t="str">
        <f>Arkusz1!A327</f>
        <v>Lithuania</v>
      </c>
      <c r="M412">
        <f>Arkusz1!S327</f>
        <v>2.1642249999999998E-2</v>
      </c>
      <c r="N412">
        <f>Arkusz1!T327</f>
        <v>3.9408749999999999E-2</v>
      </c>
      <c r="O412">
        <f>Arkusz1!U327</f>
        <v>5.225747E-2</v>
      </c>
      <c r="P412">
        <f>Arkusz1!V327</f>
        <v>6.4171759999999994E-2</v>
      </c>
      <c r="Q412">
        <f>Arkusz1!W327</f>
        <v>7.6318059999999993E-2</v>
      </c>
      <c r="R412">
        <f>Arkusz1!X327</f>
        <v>8.9617340000000004E-2</v>
      </c>
      <c r="S412">
        <f>Arkusz1!Y327</f>
        <v>0.10530562</v>
      </c>
      <c r="T412">
        <f>Arkusz1!Z327</f>
        <v>0.12577173</v>
      </c>
      <c r="U412">
        <f>Arkusz1!AA327</f>
        <v>0.15775043999999999</v>
      </c>
      <c r="V412">
        <f>Arkusz1!AB327</f>
        <v>0.26775658000000002</v>
      </c>
      <c r="Z412">
        <f t="shared" si="142"/>
        <v>-6.1034500000000033E-3</v>
      </c>
      <c r="AA412">
        <f t="shared" si="134"/>
        <v>-4.1305999999999982E-3</v>
      </c>
      <c r="AB412">
        <f t="shared" si="135"/>
        <v>-1.878539999999998E-3</v>
      </c>
      <c r="AC412">
        <f t="shared" si="136"/>
        <v>2.3767999999999012E-4</v>
      </c>
      <c r="AD412">
        <f t="shared" si="137"/>
        <v>2.2227299999999922E-3</v>
      </c>
      <c r="AE412">
        <f t="shared" si="138"/>
        <v>4.0676300000000026E-3</v>
      </c>
      <c r="AF412">
        <f t="shared" si="139"/>
        <v>5.7075500000000057E-3</v>
      </c>
      <c r="AG412">
        <f t="shared" si="140"/>
        <v>6.915469999999993E-3</v>
      </c>
      <c r="AH412">
        <f t="shared" si="141"/>
        <v>6.7527899999999808E-3</v>
      </c>
      <c r="AI412">
        <f t="shared" si="143"/>
        <v>-1.3791279999999961E-2</v>
      </c>
    </row>
    <row r="413" spans="11:35">
      <c r="K413" t="str">
        <f>Arkusz1!A328</f>
        <v>Lithuania</v>
      </c>
      <c r="M413">
        <f>Arkusz1!S328</f>
        <v>2.033803E-2</v>
      </c>
      <c r="N413">
        <f>Arkusz1!T328</f>
        <v>3.621717E-2</v>
      </c>
      <c r="O413">
        <f>Arkusz1!U328</f>
        <v>4.9239320000000003E-2</v>
      </c>
      <c r="P413">
        <f>Arkusz1!V328</f>
        <v>6.1050720000000003E-2</v>
      </c>
      <c r="Q413">
        <f>Arkusz1!W328</f>
        <v>7.2678530000000005E-2</v>
      </c>
      <c r="R413">
        <f>Arkusz1!X328</f>
        <v>8.5069210000000006E-2</v>
      </c>
      <c r="S413">
        <f>Arkusz1!Y328</f>
        <v>9.9526840000000005E-2</v>
      </c>
      <c r="T413">
        <f>Arkusz1!Z328</f>
        <v>0.11864789000000001</v>
      </c>
      <c r="U413">
        <f>Arkusz1!AA328</f>
        <v>0.15028710000000001</v>
      </c>
      <c r="V413">
        <f>Arkusz1!AB328</f>
        <v>0.30694516999999999</v>
      </c>
      <c r="Z413">
        <f t="shared" si="142"/>
        <v>-1.3042199999999983E-3</v>
      </c>
      <c r="AA413">
        <f t="shared" si="134"/>
        <v>-3.1915799999999994E-3</v>
      </c>
      <c r="AB413">
        <f t="shared" si="135"/>
        <v>-3.0181499999999972E-3</v>
      </c>
      <c r="AC413">
        <f t="shared" si="136"/>
        <v>-3.1210399999999916E-3</v>
      </c>
      <c r="AD413">
        <f t="shared" si="137"/>
        <v>-3.6395299999999881E-3</v>
      </c>
      <c r="AE413">
        <f t="shared" si="138"/>
        <v>-4.5481299999999975E-3</v>
      </c>
      <c r="AF413">
        <f t="shared" si="139"/>
        <v>-5.7787799999999973E-3</v>
      </c>
      <c r="AG413">
        <f t="shared" si="140"/>
        <v>-7.1238399999999924E-3</v>
      </c>
      <c r="AH413">
        <f t="shared" si="141"/>
        <v>-7.463339999999985E-3</v>
      </c>
      <c r="AI413">
        <f t="shared" si="143"/>
        <v>3.9188589999999968E-2</v>
      </c>
    </row>
    <row r="414" spans="11:35">
      <c r="K414" t="str">
        <f>Arkusz1!A329</f>
        <v>Lithuania</v>
      </c>
      <c r="M414">
        <f>Arkusz1!S329</f>
        <v>2.6388089999999999E-2</v>
      </c>
      <c r="N414">
        <f>Arkusz1!T329</f>
        <v>3.992304E-2</v>
      </c>
      <c r="O414">
        <f>Arkusz1!U329</f>
        <v>5.1943740000000002E-2</v>
      </c>
      <c r="P414">
        <f>Arkusz1!V329</f>
        <v>6.3423160000000006E-2</v>
      </c>
      <c r="Q414">
        <f>Arkusz1!W329</f>
        <v>7.5131710000000004E-2</v>
      </c>
      <c r="R414">
        <f>Arkusz1!X329</f>
        <v>8.7922650000000005E-2</v>
      </c>
      <c r="S414">
        <f>Arkusz1!Y329</f>
        <v>0.10309927000000001</v>
      </c>
      <c r="T414">
        <f>Arkusz1!Z329</f>
        <v>0.12334204999999999</v>
      </c>
      <c r="U414">
        <f>Arkusz1!AA329</f>
        <v>0.15663286000000001</v>
      </c>
      <c r="V414">
        <f>Arkusz1!AB329</f>
        <v>0.27219342000000002</v>
      </c>
      <c r="Z414">
        <f t="shared" si="142"/>
        <v>6.0500599999999995E-3</v>
      </c>
      <c r="AA414">
        <f t="shared" si="134"/>
        <v>3.70587E-3</v>
      </c>
      <c r="AB414">
        <f t="shared" si="135"/>
        <v>2.704419999999999E-3</v>
      </c>
      <c r="AC414">
        <f t="shared" si="136"/>
        <v>2.3724400000000034E-3</v>
      </c>
      <c r="AD414">
        <f t="shared" si="137"/>
        <v>2.4531799999999993E-3</v>
      </c>
      <c r="AE414">
        <f t="shared" si="138"/>
        <v>2.8534399999999988E-3</v>
      </c>
      <c r="AF414">
        <f t="shared" si="139"/>
        <v>3.5724300000000014E-3</v>
      </c>
      <c r="AG414">
        <f t="shared" si="140"/>
        <v>4.6941599999999889E-3</v>
      </c>
      <c r="AH414">
        <f t="shared" si="141"/>
        <v>6.3457600000000058E-3</v>
      </c>
      <c r="AI414">
        <f t="shared" si="143"/>
        <v>-3.475174999999997E-2</v>
      </c>
    </row>
    <row r="415" spans="11:35">
      <c r="K415" t="str">
        <f>Arkusz1!A330</f>
        <v>Lithuania</v>
      </c>
      <c r="M415">
        <f>Arkusz1!S330</f>
        <v>2.4659199999999999E-2</v>
      </c>
      <c r="N415">
        <f>Arkusz1!T330</f>
        <v>3.7201640000000001E-2</v>
      </c>
      <c r="O415">
        <f>Arkusz1!U330</f>
        <v>4.892411E-2</v>
      </c>
      <c r="P415">
        <f>Arkusz1!V330</f>
        <v>6.0530279999999999E-2</v>
      </c>
      <c r="Q415">
        <f>Arkusz1!W330</f>
        <v>7.2688589999999997E-2</v>
      </c>
      <c r="R415">
        <f>Arkusz1!X330</f>
        <v>8.6242830000000006E-2</v>
      </c>
      <c r="S415">
        <f>Arkusz1!Y330</f>
        <v>0.10257445</v>
      </c>
      <c r="T415">
        <f>Arkusz1!Z330</f>
        <v>0.12459832</v>
      </c>
      <c r="U415">
        <f>Arkusz1!AA330</f>
        <v>0.16099611</v>
      </c>
      <c r="V415">
        <f>Arkusz1!AB330</f>
        <v>0.28158446999999998</v>
      </c>
      <c r="Z415">
        <f t="shared" si="142"/>
        <v>-1.7288900000000003E-3</v>
      </c>
      <c r="AA415">
        <f t="shared" si="134"/>
        <v>-2.7213999999999988E-3</v>
      </c>
      <c r="AB415">
        <f t="shared" si="135"/>
        <v>-3.0196300000000023E-3</v>
      </c>
      <c r="AC415">
        <f t="shared" si="136"/>
        <v>-2.8928800000000074E-3</v>
      </c>
      <c r="AD415">
        <f t="shared" si="137"/>
        <v>-2.443120000000007E-3</v>
      </c>
      <c r="AE415">
        <f t="shared" si="138"/>
        <v>-1.6798199999999985E-3</v>
      </c>
      <c r="AF415">
        <f t="shared" si="139"/>
        <v>-5.2482000000000917E-4</v>
      </c>
      <c r="AG415">
        <f t="shared" si="140"/>
        <v>1.2562700000000038E-3</v>
      </c>
      <c r="AH415">
        <f t="shared" si="141"/>
        <v>4.3632499999999852E-3</v>
      </c>
      <c r="AI415">
        <f t="shared" si="143"/>
        <v>9.3910499999999564E-3</v>
      </c>
    </row>
    <row r="416" spans="11:35">
      <c r="K416" t="str">
        <f>Arkusz1!A331</f>
        <v>Lithuania</v>
      </c>
      <c r="M416">
        <f>Arkusz1!S331</f>
        <v>2.2877310000000001E-2</v>
      </c>
      <c r="N416">
        <f>Arkusz1!T331</f>
        <v>3.7391609999999999E-2</v>
      </c>
      <c r="O416">
        <f>Arkusz1!U331</f>
        <v>5.0170100000000002E-2</v>
      </c>
      <c r="P416">
        <f>Arkusz1!V331</f>
        <v>6.2298899999999997E-2</v>
      </c>
      <c r="Q416">
        <f>Arkusz1!W331</f>
        <v>7.4612869999999998E-2</v>
      </c>
      <c r="R416">
        <f>Arkusz1!X331</f>
        <v>8.801515E-2</v>
      </c>
      <c r="S416">
        <f>Arkusz1!Y331</f>
        <v>0.1038651</v>
      </c>
      <c r="T416">
        <f>Arkusz1!Z331</f>
        <v>0.12493667</v>
      </c>
      <c r="U416">
        <f>Arkusz1!AA331</f>
        <v>0.15943942999999999</v>
      </c>
      <c r="V416">
        <f>Arkusz1!AB331</f>
        <v>0.27639285000000002</v>
      </c>
      <c r="Z416">
        <f t="shared" si="142"/>
        <v>-1.7818899999999978E-3</v>
      </c>
      <c r="AA416">
        <f t="shared" si="134"/>
        <v>1.8996999999999764E-4</v>
      </c>
      <c r="AB416">
        <f t="shared" si="135"/>
        <v>1.2459900000000024E-3</v>
      </c>
      <c r="AC416">
        <f t="shared" si="136"/>
        <v>1.7686199999999985E-3</v>
      </c>
      <c r="AD416">
        <f t="shared" si="137"/>
        <v>1.9242800000000004E-3</v>
      </c>
      <c r="AE416">
        <f t="shared" si="138"/>
        <v>1.7723199999999939E-3</v>
      </c>
      <c r="AF416">
        <f t="shared" si="139"/>
        <v>1.2906500000000043E-3</v>
      </c>
      <c r="AG416">
        <f t="shared" si="140"/>
        <v>3.3835000000000115E-4</v>
      </c>
      <c r="AH416">
        <f t="shared" si="141"/>
        <v>-1.5566800000000047E-3</v>
      </c>
      <c r="AI416">
        <f t="shared" si="143"/>
        <v>-5.1916199999999524E-3</v>
      </c>
    </row>
    <row r="417" spans="11:35">
      <c r="K417" t="str">
        <f>Arkusz1!A332</f>
        <v>Lithuania</v>
      </c>
      <c r="M417">
        <f>Arkusz1!S332</f>
        <v>1.9227879999999999E-2</v>
      </c>
      <c r="N417">
        <f>Arkusz1!T332</f>
        <v>3.9624609999999998E-2</v>
      </c>
      <c r="O417">
        <f>Arkusz1!U332</f>
        <v>5.4292600000000003E-2</v>
      </c>
      <c r="P417">
        <f>Arkusz1!V332</f>
        <v>6.6624810000000007E-2</v>
      </c>
      <c r="Q417">
        <f>Arkusz1!W332</f>
        <v>7.8174709999999994E-2</v>
      </c>
      <c r="R417">
        <f>Arkusz1!X332</f>
        <v>9.0053279999999999E-2</v>
      </c>
      <c r="S417">
        <f>Arkusz1!Y332</f>
        <v>0.10354799000000001</v>
      </c>
      <c r="T417">
        <f>Arkusz1!Z332</f>
        <v>0.12102251999999999</v>
      </c>
      <c r="U417">
        <f>Arkusz1!AA332</f>
        <v>0.1494248</v>
      </c>
      <c r="V417">
        <f>Arkusz1!AB332</f>
        <v>0.27800679</v>
      </c>
      <c r="Z417">
        <f t="shared" si="142"/>
        <v>-3.6494300000000021E-3</v>
      </c>
      <c r="AA417">
        <f t="shared" si="134"/>
        <v>2.2329999999999989E-3</v>
      </c>
      <c r="AB417">
        <f t="shared" si="135"/>
        <v>4.1225000000000012E-3</v>
      </c>
      <c r="AC417">
        <f t="shared" si="136"/>
        <v>4.3259100000000092E-3</v>
      </c>
      <c r="AD417">
        <f t="shared" si="137"/>
        <v>3.5618399999999967E-3</v>
      </c>
      <c r="AE417">
        <f t="shared" si="138"/>
        <v>2.0381299999999991E-3</v>
      </c>
      <c r="AF417">
        <f t="shared" si="139"/>
        <v>-3.1710999999999545E-4</v>
      </c>
      <c r="AG417">
        <f t="shared" si="140"/>
        <v>-3.9141500000000051E-3</v>
      </c>
      <c r="AH417">
        <f t="shared" si="141"/>
        <v>-1.0014629999999997E-2</v>
      </c>
      <c r="AI417">
        <f t="shared" si="143"/>
        <v>1.6139399999999804E-3</v>
      </c>
    </row>
    <row r="418" spans="11:35">
      <c r="K418" t="str">
        <f>Arkusz1!A333</f>
        <v>Lithuania</v>
      </c>
      <c r="M418">
        <f>Arkusz1!S333</f>
        <v>1.971678E-2</v>
      </c>
      <c r="N418">
        <f>Arkusz1!T333</f>
        <v>4.0382340000000003E-2</v>
      </c>
      <c r="O418">
        <f>Arkusz1!U333</f>
        <v>5.5262800000000001E-2</v>
      </c>
      <c r="P418">
        <f>Arkusz1!V333</f>
        <v>6.7779019999999995E-2</v>
      </c>
      <c r="Q418">
        <f>Arkusz1!W333</f>
        <v>7.9500829999999995E-2</v>
      </c>
      <c r="R418">
        <f>Arkusz1!X333</f>
        <v>9.1550770000000004E-2</v>
      </c>
      <c r="S418">
        <f>Arkusz1!Y333</f>
        <v>0.10522676</v>
      </c>
      <c r="T418">
        <f>Arkusz1!Z333</f>
        <v>0.12290118</v>
      </c>
      <c r="U418">
        <f>Arkusz1!AA333</f>
        <v>0.1514915</v>
      </c>
      <c r="V418">
        <f>Arkusz1!AB333</f>
        <v>0.26618802000000003</v>
      </c>
      <c r="Z418">
        <f t="shared" si="142"/>
        <v>4.8890000000000045E-4</v>
      </c>
      <c r="AA418">
        <f t="shared" si="134"/>
        <v>7.5773000000000507E-4</v>
      </c>
      <c r="AB418">
        <f t="shared" si="135"/>
        <v>9.7019999999999745E-4</v>
      </c>
      <c r="AC418">
        <f t="shared" si="136"/>
        <v>1.1542099999999889E-3</v>
      </c>
      <c r="AD418">
        <f t="shared" si="137"/>
        <v>1.3261200000000001E-3</v>
      </c>
      <c r="AE418">
        <f t="shared" si="138"/>
        <v>1.4974900000000041E-3</v>
      </c>
      <c r="AF418">
        <f t="shared" si="139"/>
        <v>1.6787699999999961E-3</v>
      </c>
      <c r="AG418">
        <f t="shared" si="140"/>
        <v>1.8786600000000042E-3</v>
      </c>
      <c r="AH418">
        <f t="shared" si="141"/>
        <v>2.0667000000000046E-3</v>
      </c>
      <c r="AI418">
        <f t="shared" si="143"/>
        <v>-1.1818769999999978E-2</v>
      </c>
    </row>
    <row r="419" spans="11:35">
      <c r="K419" t="str">
        <f>Arkusz1!A334</f>
        <v>Lithuania</v>
      </c>
      <c r="M419">
        <f>Arkusz1!S334</f>
        <v>2.2291189999999999E-2</v>
      </c>
      <c r="N419">
        <f>Arkusz1!T334</f>
        <v>4.0544940000000002E-2</v>
      </c>
      <c r="O419">
        <f>Arkusz1!U334</f>
        <v>5.4223220000000003E-2</v>
      </c>
      <c r="P419">
        <f>Arkusz1!V334</f>
        <v>6.5984550000000003E-2</v>
      </c>
      <c r="Q419">
        <f>Arkusz1!W334</f>
        <v>7.7158660000000004E-2</v>
      </c>
      <c r="R419">
        <f>Arkusz1!X334</f>
        <v>8.8766330000000004E-2</v>
      </c>
      <c r="S419">
        <f>Arkusz1!Y334</f>
        <v>0.10205235</v>
      </c>
      <c r="T419">
        <f>Arkusz1!Z334</f>
        <v>0.11935968</v>
      </c>
      <c r="U419">
        <f>Arkusz1!AA334</f>
        <v>0.14764060000000001</v>
      </c>
      <c r="V419">
        <f>Arkusz1!AB334</f>
        <v>0.28197844</v>
      </c>
      <c r="Z419">
        <f t="shared" si="142"/>
        <v>2.5744099999999992E-3</v>
      </c>
      <c r="AA419">
        <f t="shared" si="134"/>
        <v>1.6259999999999886E-4</v>
      </c>
      <c r="AB419">
        <f t="shared" si="135"/>
        <v>-1.0395799999999983E-3</v>
      </c>
      <c r="AC419">
        <f t="shared" si="136"/>
        <v>-1.7944699999999925E-3</v>
      </c>
      <c r="AD419">
        <f t="shared" si="137"/>
        <v>-2.3421699999999906E-3</v>
      </c>
      <c r="AE419">
        <f t="shared" si="138"/>
        <v>-2.7844399999999991E-3</v>
      </c>
      <c r="AF419">
        <f t="shared" si="139"/>
        <v>-3.1744100000000025E-3</v>
      </c>
      <c r="AG419">
        <f t="shared" si="140"/>
        <v>-3.541500000000003E-3</v>
      </c>
      <c r="AH419">
        <f t="shared" si="141"/>
        <v>-3.8508999999999904E-3</v>
      </c>
      <c r="AI419">
        <f t="shared" si="143"/>
        <v>1.5790419999999972E-2</v>
      </c>
    </row>
    <row r="420" spans="11:35">
      <c r="K420" t="str">
        <f>Arkusz1!A335</f>
        <v>Lithuania</v>
      </c>
      <c r="M420">
        <f>Arkusz1!S335</f>
        <v>2.313989E-2</v>
      </c>
      <c r="N420">
        <f>Arkusz1!T335</f>
        <v>4.0726150000000003E-2</v>
      </c>
      <c r="O420">
        <f>Arkusz1!U335</f>
        <v>5.4302860000000001E-2</v>
      </c>
      <c r="P420">
        <f>Arkusz1!V335</f>
        <v>6.6174689999999994E-2</v>
      </c>
      <c r="Q420">
        <f>Arkusz1!W335</f>
        <v>7.7575290000000005E-2</v>
      </c>
      <c r="R420">
        <f>Arkusz1!X335</f>
        <v>8.9504490000000006E-2</v>
      </c>
      <c r="S420">
        <f>Arkusz1!Y335</f>
        <v>0.10322609000000001</v>
      </c>
      <c r="T420">
        <f>Arkusz1!Z335</f>
        <v>0.12115368999999999</v>
      </c>
      <c r="U420">
        <f>Arkusz1!AA335</f>
        <v>0.15044970999999999</v>
      </c>
      <c r="V420">
        <f>Arkusz1!AB335</f>
        <v>0.27374714999999999</v>
      </c>
      <c r="Z420">
        <f t="shared" si="142"/>
        <v>8.4870000000000084E-4</v>
      </c>
      <c r="AA420">
        <f t="shared" si="134"/>
        <v>1.8121000000000109E-4</v>
      </c>
      <c r="AB420">
        <f t="shared" si="135"/>
        <v>7.9639999999998878E-5</v>
      </c>
      <c r="AC420">
        <f t="shared" si="136"/>
        <v>1.9013999999999143E-4</v>
      </c>
      <c r="AD420">
        <f t="shared" si="137"/>
        <v>4.1663000000000117E-4</v>
      </c>
      <c r="AE420">
        <f t="shared" si="138"/>
        <v>7.3816000000000159E-4</v>
      </c>
      <c r="AF420">
        <f t="shared" si="139"/>
        <v>1.1737400000000064E-3</v>
      </c>
      <c r="AG420">
        <f t="shared" si="140"/>
        <v>1.7940099999999987E-3</v>
      </c>
      <c r="AH420">
        <f t="shared" si="141"/>
        <v>2.8091099999999758E-3</v>
      </c>
      <c r="AI420">
        <f t="shared" si="143"/>
        <v>-8.2312900000000022E-3</v>
      </c>
    </row>
    <row r="421" spans="11:35">
      <c r="K421" t="str">
        <f>Arkusz1!A336</f>
        <v>Lithuania</v>
      </c>
      <c r="M421">
        <f>Arkusz1!S336</f>
        <v>2.3584540000000001E-2</v>
      </c>
      <c r="N421">
        <f>Arkusz1!T336</f>
        <v>4.0525279999999997E-2</v>
      </c>
      <c r="O421">
        <f>Arkusz1!U336</f>
        <v>5.3819079999999998E-2</v>
      </c>
      <c r="P421">
        <f>Arkusz1!V336</f>
        <v>6.5555959999999996E-2</v>
      </c>
      <c r="Q421">
        <f>Arkusz1!W336</f>
        <v>7.6899519999999999E-2</v>
      </c>
      <c r="R421">
        <f>Arkusz1!X336</f>
        <v>8.882429E-2</v>
      </c>
      <c r="S421">
        <f>Arkusz1!Y336</f>
        <v>0.10259027</v>
      </c>
      <c r="T421">
        <f>Arkusz1!Z336</f>
        <v>0.1206303</v>
      </c>
      <c r="U421">
        <f>Arkusz1!AA336</f>
        <v>0.15019899</v>
      </c>
      <c r="V421">
        <f>Arkusz1!AB336</f>
        <v>0.27737178000000001</v>
      </c>
      <c r="Z421">
        <f t="shared" si="142"/>
        <v>4.4465000000000129E-4</v>
      </c>
      <c r="AA421">
        <f t="shared" si="134"/>
        <v>-2.0087000000000577E-4</v>
      </c>
      <c r="AB421">
        <f t="shared" si="135"/>
        <v>-4.837800000000031E-4</v>
      </c>
      <c r="AC421">
        <f t="shared" si="136"/>
        <v>-6.1872999999999789E-4</v>
      </c>
      <c r="AD421">
        <f t="shared" si="137"/>
        <v>-6.7577000000000609E-4</v>
      </c>
      <c r="AE421">
        <f t="shared" si="138"/>
        <v>-6.802000000000058E-4</v>
      </c>
      <c r="AF421">
        <f t="shared" si="139"/>
        <v>-6.3582000000000916E-4</v>
      </c>
      <c r="AG421">
        <f t="shared" si="140"/>
        <v>-5.2338999999999858E-4</v>
      </c>
      <c r="AH421">
        <f t="shared" si="141"/>
        <v>-2.5071999999998207E-4</v>
      </c>
      <c r="AI421">
        <f t="shared" si="143"/>
        <v>3.6246300000000176E-3</v>
      </c>
    </row>
    <row r="422" spans="11:35">
      <c r="K422" t="str">
        <f>Arkusz1!A337</f>
        <v>Lithuania</v>
      </c>
      <c r="M422">
        <f>Arkusz1!S337</f>
        <v>2.3584540000000001E-2</v>
      </c>
      <c r="N422">
        <f>Arkusz1!T337</f>
        <v>4.0525279999999997E-2</v>
      </c>
      <c r="O422">
        <f>Arkusz1!U337</f>
        <v>5.3819079999999998E-2</v>
      </c>
      <c r="P422">
        <f>Arkusz1!V337</f>
        <v>6.5555959999999996E-2</v>
      </c>
      <c r="Q422">
        <f>Arkusz1!W337</f>
        <v>7.6899519999999999E-2</v>
      </c>
      <c r="R422">
        <f>Arkusz1!X337</f>
        <v>8.882429E-2</v>
      </c>
      <c r="S422">
        <f>Arkusz1!Y337</f>
        <v>0.10259027</v>
      </c>
      <c r="T422">
        <f>Arkusz1!Z337</f>
        <v>0.1206303</v>
      </c>
      <c r="U422">
        <f>Arkusz1!AA337</f>
        <v>0.15019899</v>
      </c>
      <c r="V422">
        <f>Arkusz1!AB337</f>
        <v>0.27737178000000001</v>
      </c>
      <c r="Z422">
        <f t="shared" si="142"/>
        <v>0</v>
      </c>
      <c r="AA422">
        <f t="shared" si="134"/>
        <v>0</v>
      </c>
      <c r="AB422">
        <f t="shared" si="135"/>
        <v>0</v>
      </c>
      <c r="AC422">
        <f t="shared" si="136"/>
        <v>0</v>
      </c>
      <c r="AD422">
        <f t="shared" si="137"/>
        <v>0</v>
      </c>
      <c r="AE422">
        <f t="shared" si="138"/>
        <v>0</v>
      </c>
      <c r="AF422">
        <f t="shared" si="139"/>
        <v>0</v>
      </c>
      <c r="AG422">
        <f t="shared" si="140"/>
        <v>0</v>
      </c>
      <c r="AH422">
        <f t="shared" si="141"/>
        <v>0</v>
      </c>
      <c r="AI422">
        <f t="shared" si="143"/>
        <v>0</v>
      </c>
    </row>
    <row r="423" spans="11:35">
      <c r="K423" t="str">
        <f>Arkusz1!A338</f>
        <v>Lithuania</v>
      </c>
      <c r="M423">
        <f>Arkusz1!S338</f>
        <v>2.3584540000000001E-2</v>
      </c>
      <c r="N423">
        <f>Arkusz1!T338</f>
        <v>4.0525279999999997E-2</v>
      </c>
      <c r="O423">
        <f>Arkusz1!U338</f>
        <v>5.3819079999999998E-2</v>
      </c>
      <c r="P423">
        <f>Arkusz1!V338</f>
        <v>6.5555959999999996E-2</v>
      </c>
      <c r="Q423">
        <f>Arkusz1!W338</f>
        <v>7.6899519999999999E-2</v>
      </c>
      <c r="R423">
        <f>Arkusz1!X338</f>
        <v>8.882429E-2</v>
      </c>
      <c r="S423">
        <f>Arkusz1!Y338</f>
        <v>0.10259027</v>
      </c>
      <c r="T423">
        <f>Arkusz1!Z338</f>
        <v>0.1206303</v>
      </c>
      <c r="U423">
        <f>Arkusz1!AA338</f>
        <v>0.15019899</v>
      </c>
      <c r="V423">
        <f>Arkusz1!AB338</f>
        <v>0.27737178000000001</v>
      </c>
      <c r="Z423">
        <f t="shared" si="142"/>
        <v>0</v>
      </c>
      <c r="AA423">
        <f t="shared" si="134"/>
        <v>0</v>
      </c>
      <c r="AB423">
        <f t="shared" si="135"/>
        <v>0</v>
      </c>
      <c r="AC423">
        <f t="shared" si="136"/>
        <v>0</v>
      </c>
      <c r="AD423">
        <f t="shared" si="137"/>
        <v>0</v>
      </c>
      <c r="AE423">
        <f t="shared" si="138"/>
        <v>0</v>
      </c>
      <c r="AF423">
        <f t="shared" si="139"/>
        <v>0</v>
      </c>
      <c r="AG423">
        <f t="shared" si="140"/>
        <v>0</v>
      </c>
      <c r="AH423">
        <f t="shared" si="141"/>
        <v>0</v>
      </c>
      <c r="AI423">
        <f t="shared" si="143"/>
        <v>0</v>
      </c>
    </row>
    <row r="424" spans="11:35">
      <c r="K424" t="str">
        <f>Arkusz1!A339</f>
        <v>Lithuania</v>
      </c>
      <c r="M424">
        <f>Arkusz1!S339</f>
        <v>2.3584540000000001E-2</v>
      </c>
      <c r="N424">
        <f>Arkusz1!T339</f>
        <v>4.0525279999999997E-2</v>
      </c>
      <c r="O424">
        <f>Arkusz1!U339</f>
        <v>5.3819079999999998E-2</v>
      </c>
      <c r="P424">
        <f>Arkusz1!V339</f>
        <v>6.5555959999999996E-2</v>
      </c>
      <c r="Q424">
        <f>Arkusz1!W339</f>
        <v>7.6899519999999999E-2</v>
      </c>
      <c r="R424">
        <f>Arkusz1!X339</f>
        <v>8.882429E-2</v>
      </c>
      <c r="S424">
        <f>Arkusz1!Y339</f>
        <v>0.10259027</v>
      </c>
      <c r="T424">
        <f>Arkusz1!Z339</f>
        <v>0.1206303</v>
      </c>
      <c r="U424">
        <f>Arkusz1!AA339</f>
        <v>0.15019899</v>
      </c>
      <c r="V424">
        <f>Arkusz1!AB339</f>
        <v>0.27737178000000001</v>
      </c>
      <c r="Z424">
        <f t="shared" si="142"/>
        <v>0</v>
      </c>
      <c r="AA424">
        <f t="shared" si="134"/>
        <v>0</v>
      </c>
      <c r="AB424">
        <f t="shared" si="135"/>
        <v>0</v>
      </c>
      <c r="AC424">
        <f t="shared" si="136"/>
        <v>0</v>
      </c>
      <c r="AD424">
        <f t="shared" si="137"/>
        <v>0</v>
      </c>
      <c r="AE424">
        <f t="shared" si="138"/>
        <v>0</v>
      </c>
      <c r="AF424">
        <f t="shared" si="139"/>
        <v>0</v>
      </c>
      <c r="AG424">
        <f t="shared" si="140"/>
        <v>0</v>
      </c>
      <c r="AH424">
        <f t="shared" si="141"/>
        <v>0</v>
      </c>
      <c r="AI424">
        <f t="shared" si="143"/>
        <v>0</v>
      </c>
    </row>
    <row r="425" spans="11:35">
      <c r="K425" t="e">
        <f>Arkusz1!#REF!</f>
        <v>#REF!</v>
      </c>
      <c r="M425" t="e">
        <f>Arkusz1!#REF!</f>
        <v>#REF!</v>
      </c>
      <c r="N425" t="e">
        <f>Arkusz1!#REF!</f>
        <v>#REF!</v>
      </c>
      <c r="O425" t="e">
        <f>Arkusz1!#REF!</f>
        <v>#REF!</v>
      </c>
      <c r="P425" t="e">
        <f>Arkusz1!#REF!</f>
        <v>#REF!</v>
      </c>
      <c r="Q425" t="e">
        <f>Arkusz1!#REF!</f>
        <v>#REF!</v>
      </c>
      <c r="R425" t="e">
        <f>Arkusz1!#REF!</f>
        <v>#REF!</v>
      </c>
      <c r="S425" t="e">
        <f>Arkusz1!#REF!</f>
        <v>#REF!</v>
      </c>
      <c r="T425" t="e">
        <f>Arkusz1!#REF!</f>
        <v>#REF!</v>
      </c>
      <c r="U425" t="e">
        <f>Arkusz1!#REF!</f>
        <v>#REF!</v>
      </c>
      <c r="V425" t="e">
        <f>Arkusz1!#REF!</f>
        <v>#REF!</v>
      </c>
      <c r="Z425" t="e">
        <f t="shared" si="142"/>
        <v>#REF!</v>
      </c>
      <c r="AA425" t="e">
        <f t="shared" si="134"/>
        <v>#REF!</v>
      </c>
      <c r="AB425" t="e">
        <f t="shared" si="135"/>
        <v>#REF!</v>
      </c>
      <c r="AC425" t="e">
        <f t="shared" si="136"/>
        <v>#REF!</v>
      </c>
      <c r="AD425" t="e">
        <f t="shared" si="137"/>
        <v>#REF!</v>
      </c>
      <c r="AE425" t="e">
        <f t="shared" si="138"/>
        <v>#REF!</v>
      </c>
      <c r="AF425" t="e">
        <f t="shared" si="139"/>
        <v>#REF!</v>
      </c>
      <c r="AG425" t="e">
        <f t="shared" si="140"/>
        <v>#REF!</v>
      </c>
      <c r="AH425" t="e">
        <f t="shared" si="141"/>
        <v>#REF!</v>
      </c>
      <c r="AI425" t="e">
        <f t="shared" si="143"/>
        <v>#REF!</v>
      </c>
    </row>
    <row r="426" spans="11:35">
      <c r="K426" t="e">
        <f>Arkusz1!#REF!</f>
        <v>#REF!</v>
      </c>
      <c r="M426" t="e">
        <f>Arkusz1!#REF!</f>
        <v>#REF!</v>
      </c>
      <c r="N426" t="e">
        <f>Arkusz1!#REF!</f>
        <v>#REF!</v>
      </c>
      <c r="O426" t="e">
        <f>Arkusz1!#REF!</f>
        <v>#REF!</v>
      </c>
      <c r="P426" t="e">
        <f>Arkusz1!#REF!</f>
        <v>#REF!</v>
      </c>
      <c r="Q426" t="e">
        <f>Arkusz1!#REF!</f>
        <v>#REF!</v>
      </c>
      <c r="R426" t="e">
        <f>Arkusz1!#REF!</f>
        <v>#REF!</v>
      </c>
      <c r="S426" t="e">
        <f>Arkusz1!#REF!</f>
        <v>#REF!</v>
      </c>
      <c r="T426" t="e">
        <f>Arkusz1!#REF!</f>
        <v>#REF!</v>
      </c>
      <c r="U426" t="e">
        <f>Arkusz1!#REF!</f>
        <v>#REF!</v>
      </c>
      <c r="V426" t="e">
        <f>Arkusz1!#REF!</f>
        <v>#REF!</v>
      </c>
      <c r="Z426" t="e">
        <f t="shared" si="142"/>
        <v>#REF!</v>
      </c>
      <c r="AA426" t="e">
        <f t="shared" si="134"/>
        <v>#REF!</v>
      </c>
      <c r="AB426" t="e">
        <f t="shared" si="135"/>
        <v>#REF!</v>
      </c>
      <c r="AC426" t="e">
        <f t="shared" si="136"/>
        <v>#REF!</v>
      </c>
      <c r="AD426" t="e">
        <f t="shared" si="137"/>
        <v>#REF!</v>
      </c>
      <c r="AE426" t="e">
        <f t="shared" si="138"/>
        <v>#REF!</v>
      </c>
      <c r="AF426" t="e">
        <f t="shared" si="139"/>
        <v>#REF!</v>
      </c>
      <c r="AG426" t="e">
        <f t="shared" si="140"/>
        <v>#REF!</v>
      </c>
      <c r="AH426" t="e">
        <f t="shared" si="141"/>
        <v>#REF!</v>
      </c>
      <c r="AI426" t="e">
        <f t="shared" si="143"/>
        <v>#REF!</v>
      </c>
    </row>
    <row r="427" spans="11:35">
      <c r="K427" t="e">
        <f>Arkusz1!#REF!</f>
        <v>#REF!</v>
      </c>
      <c r="M427" t="e">
        <f>Arkusz1!#REF!</f>
        <v>#REF!</v>
      </c>
      <c r="N427" t="e">
        <f>Arkusz1!#REF!</f>
        <v>#REF!</v>
      </c>
      <c r="O427" t="e">
        <f>Arkusz1!#REF!</f>
        <v>#REF!</v>
      </c>
      <c r="P427" t="e">
        <f>Arkusz1!#REF!</f>
        <v>#REF!</v>
      </c>
      <c r="Q427" t="e">
        <f>Arkusz1!#REF!</f>
        <v>#REF!</v>
      </c>
      <c r="R427" t="e">
        <f>Arkusz1!#REF!</f>
        <v>#REF!</v>
      </c>
      <c r="S427" t="e">
        <f>Arkusz1!#REF!</f>
        <v>#REF!</v>
      </c>
      <c r="T427" t="e">
        <f>Arkusz1!#REF!</f>
        <v>#REF!</v>
      </c>
      <c r="U427" t="e">
        <f>Arkusz1!#REF!</f>
        <v>#REF!</v>
      </c>
      <c r="V427" t="e">
        <f>Arkusz1!#REF!</f>
        <v>#REF!</v>
      </c>
      <c r="Z427" t="e">
        <f t="shared" si="142"/>
        <v>#REF!</v>
      </c>
      <c r="AA427" t="e">
        <f t="shared" si="134"/>
        <v>#REF!</v>
      </c>
      <c r="AB427" t="e">
        <f t="shared" si="135"/>
        <v>#REF!</v>
      </c>
      <c r="AC427" t="e">
        <f t="shared" si="136"/>
        <v>#REF!</v>
      </c>
      <c r="AD427" t="e">
        <f t="shared" si="137"/>
        <v>#REF!</v>
      </c>
      <c r="AE427" t="e">
        <f t="shared" si="138"/>
        <v>#REF!</v>
      </c>
      <c r="AF427" t="e">
        <f t="shared" si="139"/>
        <v>#REF!</v>
      </c>
      <c r="AG427" t="e">
        <f t="shared" si="140"/>
        <v>#REF!</v>
      </c>
      <c r="AH427" t="e">
        <f t="shared" si="141"/>
        <v>#REF!</v>
      </c>
      <c r="AI427" t="e">
        <f t="shared" si="143"/>
        <v>#REF!</v>
      </c>
    </row>
    <row r="428" spans="11:35">
      <c r="K428" t="e">
        <f>Arkusz1!#REF!</f>
        <v>#REF!</v>
      </c>
      <c r="M428" t="e">
        <f>Arkusz1!#REF!</f>
        <v>#REF!</v>
      </c>
      <c r="N428" t="e">
        <f>Arkusz1!#REF!</f>
        <v>#REF!</v>
      </c>
      <c r="O428" t="e">
        <f>Arkusz1!#REF!</f>
        <v>#REF!</v>
      </c>
      <c r="P428" t="e">
        <f>Arkusz1!#REF!</f>
        <v>#REF!</v>
      </c>
      <c r="Q428" t="e">
        <f>Arkusz1!#REF!</f>
        <v>#REF!</v>
      </c>
      <c r="R428" t="e">
        <f>Arkusz1!#REF!</f>
        <v>#REF!</v>
      </c>
      <c r="S428" t="e">
        <f>Arkusz1!#REF!</f>
        <v>#REF!</v>
      </c>
      <c r="T428" t="e">
        <f>Arkusz1!#REF!</f>
        <v>#REF!</v>
      </c>
      <c r="U428" t="e">
        <f>Arkusz1!#REF!</f>
        <v>#REF!</v>
      </c>
      <c r="V428" t="e">
        <f>Arkusz1!#REF!</f>
        <v>#REF!</v>
      </c>
      <c r="Z428" t="e">
        <f t="shared" si="142"/>
        <v>#REF!</v>
      </c>
      <c r="AA428" t="e">
        <f t="shared" si="134"/>
        <v>#REF!</v>
      </c>
      <c r="AB428" t="e">
        <f t="shared" si="135"/>
        <v>#REF!</v>
      </c>
      <c r="AC428" t="e">
        <f t="shared" si="136"/>
        <v>#REF!</v>
      </c>
      <c r="AD428" t="e">
        <f t="shared" si="137"/>
        <v>#REF!</v>
      </c>
      <c r="AE428" t="e">
        <f t="shared" si="138"/>
        <v>#REF!</v>
      </c>
      <c r="AF428" t="e">
        <f t="shared" si="139"/>
        <v>#REF!</v>
      </c>
      <c r="AG428" t="e">
        <f t="shared" si="140"/>
        <v>#REF!</v>
      </c>
      <c r="AH428" t="e">
        <f t="shared" si="141"/>
        <v>#REF!</v>
      </c>
      <c r="AI428" t="e">
        <f t="shared" si="143"/>
        <v>#REF!</v>
      </c>
    </row>
    <row r="429" spans="11:35">
      <c r="K429" t="e">
        <f>Arkusz1!#REF!</f>
        <v>#REF!</v>
      </c>
      <c r="M429" t="e">
        <f>Arkusz1!#REF!</f>
        <v>#REF!</v>
      </c>
      <c r="N429" t="e">
        <f>Arkusz1!#REF!</f>
        <v>#REF!</v>
      </c>
      <c r="O429" t="e">
        <f>Arkusz1!#REF!</f>
        <v>#REF!</v>
      </c>
      <c r="P429" t="e">
        <f>Arkusz1!#REF!</f>
        <v>#REF!</v>
      </c>
      <c r="Q429" t="e">
        <f>Arkusz1!#REF!</f>
        <v>#REF!</v>
      </c>
      <c r="R429" t="e">
        <f>Arkusz1!#REF!</f>
        <v>#REF!</v>
      </c>
      <c r="S429" t="e">
        <f>Arkusz1!#REF!</f>
        <v>#REF!</v>
      </c>
      <c r="T429" t="e">
        <f>Arkusz1!#REF!</f>
        <v>#REF!</v>
      </c>
      <c r="U429" t="e">
        <f>Arkusz1!#REF!</f>
        <v>#REF!</v>
      </c>
      <c r="V429" t="e">
        <f>Arkusz1!#REF!</f>
        <v>#REF!</v>
      </c>
      <c r="Z429" t="e">
        <f t="shared" si="142"/>
        <v>#REF!</v>
      </c>
      <c r="AA429" t="e">
        <f t="shared" si="134"/>
        <v>#REF!</v>
      </c>
      <c r="AB429" t="e">
        <f t="shared" si="135"/>
        <v>#REF!</v>
      </c>
      <c r="AC429" t="e">
        <f t="shared" si="136"/>
        <v>#REF!</v>
      </c>
      <c r="AD429" t="e">
        <f t="shared" si="137"/>
        <v>#REF!</v>
      </c>
      <c r="AE429" t="e">
        <f t="shared" si="138"/>
        <v>#REF!</v>
      </c>
      <c r="AF429" t="e">
        <f t="shared" si="139"/>
        <v>#REF!</v>
      </c>
      <c r="AG429" t="e">
        <f t="shared" si="140"/>
        <v>#REF!</v>
      </c>
      <c r="AH429" t="e">
        <f t="shared" si="141"/>
        <v>#REF!</v>
      </c>
      <c r="AI429" t="e">
        <f t="shared" si="143"/>
        <v>#REF!</v>
      </c>
    </row>
    <row r="430" spans="11:35">
      <c r="Y430" s="9"/>
      <c r="Z430" s="9" t="e">
        <f>AVERAGE(Z432:Z495)</f>
        <v>#REF!</v>
      </c>
      <c r="AA430" s="9" t="e">
        <f t="shared" ref="AA430:AI430" si="144">AVERAGE(AA432:AA495)</f>
        <v>#REF!</v>
      </c>
      <c r="AB430" s="9" t="e">
        <f t="shared" si="144"/>
        <v>#REF!</v>
      </c>
      <c r="AC430" s="9" t="e">
        <f t="shared" si="144"/>
        <v>#REF!</v>
      </c>
      <c r="AD430" s="9" t="e">
        <f t="shared" si="144"/>
        <v>#REF!</v>
      </c>
      <c r="AE430" s="9" t="e">
        <f t="shared" si="144"/>
        <v>#REF!</v>
      </c>
      <c r="AF430" s="9" t="e">
        <f t="shared" si="144"/>
        <v>#REF!</v>
      </c>
      <c r="AG430" s="9" t="e">
        <f t="shared" si="144"/>
        <v>#REF!</v>
      </c>
      <c r="AH430" s="9" t="e">
        <f t="shared" si="144"/>
        <v>#REF!</v>
      </c>
      <c r="AI430" s="9" t="e">
        <f t="shared" si="144"/>
        <v>#REF!</v>
      </c>
    </row>
    <row r="431" spans="11:35">
      <c r="K431" t="e">
        <f>Arkusz1!#REF!</f>
        <v>#REF!</v>
      </c>
      <c r="M431" t="e">
        <f>Arkusz1!#REF!</f>
        <v>#REF!</v>
      </c>
      <c r="N431" t="e">
        <f>Arkusz1!#REF!</f>
        <v>#REF!</v>
      </c>
      <c r="O431" t="e">
        <f>Arkusz1!#REF!</f>
        <v>#REF!</v>
      </c>
      <c r="P431" t="e">
        <f>Arkusz1!#REF!</f>
        <v>#REF!</v>
      </c>
      <c r="Q431" t="e">
        <f>Arkusz1!#REF!</f>
        <v>#REF!</v>
      </c>
      <c r="R431" t="e">
        <f>Arkusz1!#REF!</f>
        <v>#REF!</v>
      </c>
      <c r="S431" t="e">
        <f>Arkusz1!#REF!</f>
        <v>#REF!</v>
      </c>
      <c r="T431" t="e">
        <f>Arkusz1!#REF!</f>
        <v>#REF!</v>
      </c>
      <c r="U431" t="e">
        <f>Arkusz1!#REF!</f>
        <v>#REF!</v>
      </c>
      <c r="V431" t="e">
        <f>Arkusz1!#REF!</f>
        <v>#REF!</v>
      </c>
    </row>
    <row r="432" spans="11:35">
      <c r="K432" t="str">
        <f>Arkusz1!A340</f>
        <v>Latvia</v>
      </c>
      <c r="M432">
        <f>Arkusz1!S340</f>
        <v>3.835802E-2</v>
      </c>
      <c r="N432">
        <f>Arkusz1!T340</f>
        <v>5.2699349999999999E-2</v>
      </c>
      <c r="O432">
        <f>Arkusz1!U340</f>
        <v>6.2496030000000001E-2</v>
      </c>
      <c r="P432">
        <f>Arkusz1!V340</f>
        <v>7.1503890000000001E-2</v>
      </c>
      <c r="Q432">
        <f>Arkusz1!W340</f>
        <v>8.0622029999999997E-2</v>
      </c>
      <c r="R432">
        <f>Arkusz1!X340</f>
        <v>9.055734E-2</v>
      </c>
      <c r="S432">
        <f>Arkusz1!Y340</f>
        <v>0.10225873000000001</v>
      </c>
      <c r="T432">
        <f>Arkusz1!Z340</f>
        <v>0.11758304999999999</v>
      </c>
      <c r="U432">
        <f>Arkusz1!AA340</f>
        <v>0.14189800999999999</v>
      </c>
      <c r="V432">
        <f>Arkusz1!AB340</f>
        <v>0.24202356</v>
      </c>
      <c r="Z432" t="e">
        <f>M432-M431</f>
        <v>#REF!</v>
      </c>
      <c r="AA432" t="e">
        <f t="shared" ref="AA432:AA462" si="145">N432-N431</f>
        <v>#REF!</v>
      </c>
      <c r="AB432" t="e">
        <f t="shared" ref="AB432:AB462" si="146">O432-O431</f>
        <v>#REF!</v>
      </c>
      <c r="AC432" t="e">
        <f t="shared" ref="AC432:AC462" si="147">P432-P431</f>
        <v>#REF!</v>
      </c>
      <c r="AD432" t="e">
        <f t="shared" ref="AD432:AD462" si="148">Q432-Q431</f>
        <v>#REF!</v>
      </c>
      <c r="AE432" t="e">
        <f t="shared" ref="AE432:AE462" si="149">R432-R431</f>
        <v>#REF!</v>
      </c>
      <c r="AF432" t="e">
        <f t="shared" ref="AF432:AF462" si="150">S432-S431</f>
        <v>#REF!</v>
      </c>
      <c r="AG432" t="e">
        <f t="shared" ref="AG432:AG462" si="151">T432-T431</f>
        <v>#REF!</v>
      </c>
      <c r="AH432" t="e">
        <f t="shared" ref="AH432:AH462" si="152">U432-U431</f>
        <v>#REF!</v>
      </c>
      <c r="AI432" t="e">
        <f>V432-V431</f>
        <v>#REF!</v>
      </c>
    </row>
    <row r="433" spans="11:35">
      <c r="K433" t="str">
        <f>Arkusz1!A341</f>
        <v>Latvia</v>
      </c>
      <c r="M433">
        <f>Arkusz1!S341</f>
        <v>3.5547229999999999E-2</v>
      </c>
      <c r="N433">
        <f>Arkusz1!T341</f>
        <v>5.0396330000000003E-2</v>
      </c>
      <c r="O433">
        <f>Arkusz1!U341</f>
        <v>6.000511E-2</v>
      </c>
      <c r="P433">
        <f>Arkusz1!V341</f>
        <v>6.8927000000000002E-2</v>
      </c>
      <c r="Q433">
        <f>Arkusz1!W341</f>
        <v>7.8092159999999994E-2</v>
      </c>
      <c r="R433">
        <f>Arkusz1!X341</f>
        <v>8.8215039999999995E-2</v>
      </c>
      <c r="S433">
        <f>Arkusz1!Y341</f>
        <v>0.10027630999999999</v>
      </c>
      <c r="T433">
        <f>Arkusz1!Z341</f>
        <v>0.11624511</v>
      </c>
      <c r="U433">
        <f>Arkusz1!AA341</f>
        <v>0.14198495</v>
      </c>
      <c r="V433">
        <f>Arkusz1!AB341</f>
        <v>0.26031079000000001</v>
      </c>
      <c r="Z433">
        <f t="shared" ref="Y433:Z462" si="153">M433-M432</f>
        <v>-2.8107900000000005E-3</v>
      </c>
      <c r="AA433">
        <f t="shared" si="145"/>
        <v>-2.3030199999999959E-3</v>
      </c>
      <c r="AB433">
        <f t="shared" si="146"/>
        <v>-2.4909200000000006E-3</v>
      </c>
      <c r="AC433">
        <f t="shared" si="147"/>
        <v>-2.5768899999999983E-3</v>
      </c>
      <c r="AD433">
        <f t="shared" si="148"/>
        <v>-2.5298700000000035E-3</v>
      </c>
      <c r="AE433">
        <f t="shared" si="149"/>
        <v>-2.3423000000000055E-3</v>
      </c>
      <c r="AF433">
        <f t="shared" si="150"/>
        <v>-1.9824200000000125E-3</v>
      </c>
      <c r="AG433">
        <f t="shared" si="151"/>
        <v>-1.3379399999999958E-3</v>
      </c>
      <c r="AH433">
        <f t="shared" si="152"/>
        <v>8.6940000000007567E-5</v>
      </c>
      <c r="AI433">
        <f t="shared" ref="AI433:AI462" si="154">V433-V432</f>
        <v>1.8287230000000015E-2</v>
      </c>
    </row>
    <row r="434" spans="11:35">
      <c r="K434" t="str">
        <f>Arkusz1!A342</f>
        <v>Latvia</v>
      </c>
      <c r="M434">
        <f>Arkusz1!S342</f>
        <v>3.273645E-2</v>
      </c>
      <c r="N434">
        <f>Arkusz1!T342</f>
        <v>4.8093320000000002E-2</v>
      </c>
      <c r="O434">
        <f>Arkusz1!U342</f>
        <v>5.7514179999999998E-2</v>
      </c>
      <c r="P434">
        <f>Arkusz1!V342</f>
        <v>6.6350099999999995E-2</v>
      </c>
      <c r="Q434">
        <f>Arkusz1!W342</f>
        <v>7.5562290000000004E-2</v>
      </c>
      <c r="R434">
        <f>Arkusz1!X342</f>
        <v>8.5872740000000003E-2</v>
      </c>
      <c r="S434">
        <f>Arkusz1!Y342</f>
        <v>9.829388E-2</v>
      </c>
      <c r="T434">
        <f>Arkusz1!Z342</f>
        <v>0.11490715999999999</v>
      </c>
      <c r="U434">
        <f>Arkusz1!AA342</f>
        <v>0.14207188000000001</v>
      </c>
      <c r="V434">
        <f>Arkusz1!AB342</f>
        <v>0.27859801000000001</v>
      </c>
      <c r="Z434">
        <f t="shared" si="153"/>
        <v>-2.8107799999999988E-3</v>
      </c>
      <c r="AA434">
        <f t="shared" si="145"/>
        <v>-2.3030100000000012E-3</v>
      </c>
      <c r="AB434">
        <f t="shared" si="146"/>
        <v>-2.4909300000000023E-3</v>
      </c>
      <c r="AC434">
        <f t="shared" si="147"/>
        <v>-2.576900000000007E-3</v>
      </c>
      <c r="AD434">
        <f t="shared" si="148"/>
        <v>-2.5298699999999896E-3</v>
      </c>
      <c r="AE434">
        <f t="shared" si="149"/>
        <v>-2.3422999999999916E-3</v>
      </c>
      <c r="AF434">
        <f t="shared" si="150"/>
        <v>-1.9824299999999934E-3</v>
      </c>
      <c r="AG434">
        <f t="shared" si="151"/>
        <v>-1.3379500000000044E-3</v>
      </c>
      <c r="AH434">
        <f t="shared" si="152"/>
        <v>8.693000000001283E-5</v>
      </c>
      <c r="AI434">
        <f t="shared" si="154"/>
        <v>1.8287219999999993E-2</v>
      </c>
    </row>
    <row r="435" spans="11:35">
      <c r="K435" t="str">
        <f>Arkusz1!A343</f>
        <v>Latvia</v>
      </c>
      <c r="M435">
        <f>Arkusz1!S343</f>
        <v>2.3800120000000001E-2</v>
      </c>
      <c r="N435">
        <f>Arkusz1!T343</f>
        <v>3.8299409999999999E-2</v>
      </c>
      <c r="O435">
        <f>Arkusz1!U343</f>
        <v>5.0798799999999998E-2</v>
      </c>
      <c r="P435">
        <f>Arkusz1!V343</f>
        <v>6.2502450000000001E-2</v>
      </c>
      <c r="Q435">
        <f>Arkusz1!W343</f>
        <v>7.4277880000000004E-2</v>
      </c>
      <c r="R435">
        <f>Arkusz1!X343</f>
        <v>8.702066E-2</v>
      </c>
      <c r="S435">
        <f>Arkusz1!Y343</f>
        <v>0.1020494</v>
      </c>
      <c r="T435">
        <f>Arkusz1!Z343</f>
        <v>0.12205154999999999</v>
      </c>
      <c r="U435">
        <f>Arkusz1!AA343</f>
        <v>0.15512222000000001</v>
      </c>
      <c r="V435">
        <f>Arkusz1!AB343</f>
        <v>0.28407753000000002</v>
      </c>
      <c r="Z435">
        <f t="shared" si="153"/>
        <v>-8.9363299999999993E-3</v>
      </c>
      <c r="AA435">
        <f t="shared" si="145"/>
        <v>-9.7939100000000029E-3</v>
      </c>
      <c r="AB435">
        <f t="shared" si="146"/>
        <v>-6.71538E-3</v>
      </c>
      <c r="AC435">
        <f t="shared" si="147"/>
        <v>-3.8476499999999941E-3</v>
      </c>
      <c r="AD435">
        <f t="shared" si="148"/>
        <v>-1.2844099999999997E-3</v>
      </c>
      <c r="AE435">
        <f t="shared" si="149"/>
        <v>1.1479199999999967E-3</v>
      </c>
      <c r="AF435">
        <f t="shared" si="150"/>
        <v>3.7555199999999983E-3</v>
      </c>
      <c r="AG435">
        <f t="shared" si="151"/>
        <v>7.1443900000000005E-3</v>
      </c>
      <c r="AH435">
        <f t="shared" si="152"/>
        <v>1.3050339999999994E-2</v>
      </c>
      <c r="AI435">
        <f t="shared" si="154"/>
        <v>5.4795200000000155E-3</v>
      </c>
    </row>
    <row r="436" spans="11:35">
      <c r="K436" t="str">
        <f>Arkusz1!A344</f>
        <v>Latvia</v>
      </c>
      <c r="M436">
        <f>Arkusz1!S344</f>
        <v>2.412502E-2</v>
      </c>
      <c r="N436">
        <f>Arkusz1!T344</f>
        <v>4.0362620000000002E-2</v>
      </c>
      <c r="O436">
        <f>Arkusz1!U344</f>
        <v>5.3393650000000001E-2</v>
      </c>
      <c r="P436">
        <f>Arkusz1!V344</f>
        <v>6.5100749999999999E-2</v>
      </c>
      <c r="Q436">
        <f>Arkusz1!W344</f>
        <v>7.6566220000000004E-2</v>
      </c>
      <c r="R436">
        <f>Arkusz1!X344</f>
        <v>8.874129E-2</v>
      </c>
      <c r="S436">
        <f>Arkusz1!Y344</f>
        <v>0.10290328999999999</v>
      </c>
      <c r="T436">
        <f>Arkusz1!Z344</f>
        <v>0.12156011</v>
      </c>
      <c r="U436">
        <f>Arkusz1!AA344</f>
        <v>0.15219479999999999</v>
      </c>
      <c r="V436">
        <f>Arkusz1!AB344</f>
        <v>0.27505226999999999</v>
      </c>
      <c r="Z436">
        <f t="shared" si="153"/>
        <v>3.2489999999999949E-4</v>
      </c>
      <c r="AA436">
        <f t="shared" si="145"/>
        <v>2.0632100000000028E-3</v>
      </c>
      <c r="AB436">
        <f t="shared" si="146"/>
        <v>2.5948500000000027E-3</v>
      </c>
      <c r="AC436">
        <f t="shared" si="147"/>
        <v>2.5982999999999978E-3</v>
      </c>
      <c r="AD436">
        <f t="shared" si="148"/>
        <v>2.2883399999999998E-3</v>
      </c>
      <c r="AE436">
        <f t="shared" si="149"/>
        <v>1.7206300000000008E-3</v>
      </c>
      <c r="AF436">
        <f t="shared" si="150"/>
        <v>8.5388999999999604E-4</v>
      </c>
      <c r="AG436">
        <f t="shared" si="151"/>
        <v>-4.9143999999999577E-4</v>
      </c>
      <c r="AH436">
        <f t="shared" si="152"/>
        <v>-2.9274200000000139E-3</v>
      </c>
      <c r="AI436">
        <f t="shared" si="154"/>
        <v>-9.0252600000000349E-3</v>
      </c>
    </row>
    <row r="437" spans="11:35">
      <c r="K437" t="str">
        <f>Arkusz1!A345</f>
        <v>Latvia</v>
      </c>
      <c r="M437">
        <f>Arkusz1!S345</f>
        <v>2.4474929999999999E-2</v>
      </c>
      <c r="N437">
        <f>Arkusz1!T345</f>
        <v>4.258468E-2</v>
      </c>
      <c r="O437">
        <f>Arkusz1!U345</f>
        <v>5.6188299999999997E-2</v>
      </c>
      <c r="P437">
        <f>Arkusz1!V345</f>
        <v>6.7899100000000004E-2</v>
      </c>
      <c r="Q437">
        <f>Arkusz1!W345</f>
        <v>7.9030760000000005E-2</v>
      </c>
      <c r="R437">
        <f>Arkusz1!X345</f>
        <v>9.0594400000000005E-2</v>
      </c>
      <c r="S437">
        <f>Arkusz1!Y345</f>
        <v>0.10382292999999999</v>
      </c>
      <c r="T437">
        <f>Arkusz1!Z345</f>
        <v>0.12103082</v>
      </c>
      <c r="U437">
        <f>Arkusz1!AA345</f>
        <v>0.14904197999999999</v>
      </c>
      <c r="V437">
        <f>Arkusz1!AB345</f>
        <v>0.26533212</v>
      </c>
      <c r="Z437">
        <f t="shared" si="153"/>
        <v>3.4990999999999842E-4</v>
      </c>
      <c r="AA437">
        <f t="shared" si="145"/>
        <v>2.2220599999999979E-3</v>
      </c>
      <c r="AB437">
        <f t="shared" si="146"/>
        <v>2.7946499999999957E-3</v>
      </c>
      <c r="AC437">
        <f t="shared" si="147"/>
        <v>2.798350000000005E-3</v>
      </c>
      <c r="AD437">
        <f t="shared" si="148"/>
        <v>2.4645400000000012E-3</v>
      </c>
      <c r="AE437">
        <f t="shared" si="149"/>
        <v>1.853110000000005E-3</v>
      </c>
      <c r="AF437">
        <f t="shared" si="150"/>
        <v>9.1963999999999935E-4</v>
      </c>
      <c r="AG437">
        <f t="shared" si="151"/>
        <v>-5.292900000000017E-4</v>
      </c>
      <c r="AH437">
        <f t="shared" si="152"/>
        <v>-3.1528200000000006E-3</v>
      </c>
      <c r="AI437">
        <f t="shared" si="154"/>
        <v>-9.720149999999983E-3</v>
      </c>
    </row>
    <row r="438" spans="11:35">
      <c r="K438" t="str">
        <f>Arkusz1!A346</f>
        <v>Latvia</v>
      </c>
      <c r="M438">
        <f>Arkusz1!S346</f>
        <v>2.7706620000000001E-2</v>
      </c>
      <c r="N438">
        <f>Arkusz1!T346</f>
        <v>4.6070560000000003E-2</v>
      </c>
      <c r="O438">
        <f>Arkusz1!U346</f>
        <v>5.9287609999999998E-2</v>
      </c>
      <c r="P438">
        <f>Arkusz1!V346</f>
        <v>7.0404120000000001E-2</v>
      </c>
      <c r="Q438">
        <f>Arkusz1!W346</f>
        <v>8.0817109999999998E-2</v>
      </c>
      <c r="R438">
        <f>Arkusz1!X346</f>
        <v>9.1526479999999993E-2</v>
      </c>
      <c r="S438">
        <f>Arkusz1!Y346</f>
        <v>0.10369101</v>
      </c>
      <c r="T438">
        <f>Arkusz1!Z346</f>
        <v>0.11943644</v>
      </c>
      <c r="U438">
        <f>Arkusz1!AA346</f>
        <v>0.14499946999999999</v>
      </c>
      <c r="V438">
        <f>Arkusz1!AB346</f>
        <v>0.25606055999999999</v>
      </c>
      <c r="Z438">
        <f t="shared" si="153"/>
        <v>3.2316900000000023E-3</v>
      </c>
      <c r="AA438">
        <f t="shared" si="145"/>
        <v>3.4858800000000037E-3</v>
      </c>
      <c r="AB438">
        <f t="shared" si="146"/>
        <v>3.099310000000001E-3</v>
      </c>
      <c r="AC438">
        <f t="shared" si="147"/>
        <v>2.5050199999999967E-3</v>
      </c>
      <c r="AD438">
        <f t="shared" si="148"/>
        <v>1.7863499999999921E-3</v>
      </c>
      <c r="AE438">
        <f t="shared" si="149"/>
        <v>9.3207999999998792E-4</v>
      </c>
      <c r="AF438">
        <f t="shared" si="150"/>
        <v>-1.3191999999999371E-4</v>
      </c>
      <c r="AG438">
        <f t="shared" si="151"/>
        <v>-1.5943799999999925E-3</v>
      </c>
      <c r="AH438">
        <f t="shared" si="152"/>
        <v>-4.0425099999999992E-3</v>
      </c>
      <c r="AI438">
        <f t="shared" si="154"/>
        <v>-9.271560000000012E-3</v>
      </c>
    </row>
    <row r="439" spans="11:35">
      <c r="K439" t="str">
        <f>Arkusz1!A347</f>
        <v>Latvia</v>
      </c>
      <c r="M439">
        <f>Arkusz1!S347</f>
        <v>2.5418329999999999E-2</v>
      </c>
      <c r="N439">
        <f>Arkusz1!T347</f>
        <v>4.4396539999999998E-2</v>
      </c>
      <c r="O439">
        <f>Arkusz1!U347</f>
        <v>5.823006E-2</v>
      </c>
      <c r="P439">
        <f>Arkusz1!V347</f>
        <v>6.9940699999999995E-2</v>
      </c>
      <c r="Q439">
        <f>Arkusz1!W347</f>
        <v>8.0950789999999995E-2</v>
      </c>
      <c r="R439">
        <f>Arkusz1!X347</f>
        <v>9.2297119999999996E-2</v>
      </c>
      <c r="S439">
        <f>Arkusz1!Y347</f>
        <v>0.10519365</v>
      </c>
      <c r="T439">
        <f>Arkusz1!Z347</f>
        <v>0.12186946</v>
      </c>
      <c r="U439">
        <f>Arkusz1!AA347</f>
        <v>0.14881236</v>
      </c>
      <c r="V439">
        <f>Arkusz1!AB347</f>
        <v>0.25289101000000003</v>
      </c>
      <c r="Z439">
        <f t="shared" si="153"/>
        <v>-2.2882900000000019E-3</v>
      </c>
      <c r="AA439">
        <f t="shared" si="145"/>
        <v>-1.6740200000000052E-3</v>
      </c>
      <c r="AB439">
        <f t="shared" si="146"/>
        <v>-1.0575499999999974E-3</v>
      </c>
      <c r="AC439">
        <f t="shared" si="147"/>
        <v>-4.6342000000000605E-4</v>
      </c>
      <c r="AD439">
        <f t="shared" si="148"/>
        <v>1.3367999999999713E-4</v>
      </c>
      <c r="AE439">
        <f t="shared" si="149"/>
        <v>7.7064000000000299E-4</v>
      </c>
      <c r="AF439">
        <f t="shared" si="150"/>
        <v>1.5026399999999995E-3</v>
      </c>
      <c r="AG439">
        <f t="shared" si="151"/>
        <v>2.4330199999999941E-3</v>
      </c>
      <c r="AH439">
        <f t="shared" si="152"/>
        <v>3.8128900000000132E-3</v>
      </c>
      <c r="AI439">
        <f t="shared" si="154"/>
        <v>-3.1695499999999655E-3</v>
      </c>
    </row>
    <row r="440" spans="11:35">
      <c r="K440" t="str">
        <f>Arkusz1!A348</f>
        <v>Latvia</v>
      </c>
      <c r="M440">
        <f>Arkusz1!S348</f>
        <v>2.4021190000000001E-2</v>
      </c>
      <c r="N440">
        <f>Arkusz1!T348</f>
        <v>4.4693900000000002E-2</v>
      </c>
      <c r="O440">
        <f>Arkusz1!U348</f>
        <v>5.8941970000000003E-2</v>
      </c>
      <c r="P440">
        <f>Arkusz1!V348</f>
        <v>7.0659440000000004E-2</v>
      </c>
      <c r="Q440">
        <f>Arkusz1!W348</f>
        <v>8.1483130000000001E-2</v>
      </c>
      <c r="R440">
        <f>Arkusz1!X348</f>
        <v>9.2507989999999998E-2</v>
      </c>
      <c r="S440">
        <f>Arkusz1!Y348</f>
        <v>0.10494103</v>
      </c>
      <c r="T440">
        <f>Arkusz1!Z348</f>
        <v>0.12094059</v>
      </c>
      <c r="U440">
        <f>Arkusz1!AA348</f>
        <v>0.14677406000000001</v>
      </c>
      <c r="V440">
        <f>Arkusz1!AB348</f>
        <v>0.25503667000000002</v>
      </c>
      <c r="Z440">
        <f t="shared" si="153"/>
        <v>-1.3971399999999981E-3</v>
      </c>
      <c r="AA440">
        <f t="shared" si="145"/>
        <v>2.9736000000000345E-4</v>
      </c>
      <c r="AB440">
        <f t="shared" si="146"/>
        <v>7.119100000000031E-4</v>
      </c>
      <c r="AC440">
        <f t="shared" si="147"/>
        <v>7.1874000000000937E-4</v>
      </c>
      <c r="AD440">
        <f t="shared" si="148"/>
        <v>5.3234000000000614E-4</v>
      </c>
      <c r="AE440">
        <f t="shared" si="149"/>
        <v>2.1087000000000189E-4</v>
      </c>
      <c r="AF440">
        <f t="shared" si="150"/>
        <v>-2.5261999999999507E-4</v>
      </c>
      <c r="AG440">
        <f t="shared" si="151"/>
        <v>-9.2886999999999831E-4</v>
      </c>
      <c r="AH440">
        <f t="shared" si="152"/>
        <v>-2.0382999999999929E-3</v>
      </c>
      <c r="AI440">
        <f t="shared" si="154"/>
        <v>2.1456599999999937E-3</v>
      </c>
    </row>
    <row r="441" spans="11:35">
      <c r="K441" t="str">
        <f>Arkusz1!A349</f>
        <v>Latvia</v>
      </c>
      <c r="M441">
        <f>Arkusz1!S349</f>
        <v>2.217322E-2</v>
      </c>
      <c r="N441">
        <f>Arkusz1!T349</f>
        <v>4.175885E-2</v>
      </c>
      <c r="O441">
        <f>Arkusz1!U349</f>
        <v>5.6018279999999997E-2</v>
      </c>
      <c r="P441">
        <f>Arkusz1!V349</f>
        <v>6.8084409999999998E-2</v>
      </c>
      <c r="Q441">
        <f>Arkusz1!W349</f>
        <v>7.9428739999999998E-2</v>
      </c>
      <c r="R441">
        <f>Arkusz1!X349</f>
        <v>9.1123819999999994E-2</v>
      </c>
      <c r="S441">
        <f>Arkusz1!Y349</f>
        <v>0.10442787000000001</v>
      </c>
      <c r="T441">
        <f>Arkusz1!Z349</f>
        <v>0.12165985999999999</v>
      </c>
      <c r="U441">
        <f>Arkusz1!AA349</f>
        <v>0.14961646000000001</v>
      </c>
      <c r="V441">
        <f>Arkusz1!AB349</f>
        <v>0.26570846999999997</v>
      </c>
      <c r="Z441">
        <f t="shared" si="153"/>
        <v>-1.8479700000000009E-3</v>
      </c>
      <c r="AA441">
        <f t="shared" si="145"/>
        <v>-2.9350500000000015E-3</v>
      </c>
      <c r="AB441">
        <f t="shared" si="146"/>
        <v>-2.9236900000000066E-3</v>
      </c>
      <c r="AC441">
        <f t="shared" si="147"/>
        <v>-2.5750300000000059E-3</v>
      </c>
      <c r="AD441">
        <f t="shared" si="148"/>
        <v>-2.0543900000000032E-3</v>
      </c>
      <c r="AE441">
        <f t="shared" si="149"/>
        <v>-1.384170000000004E-3</v>
      </c>
      <c r="AF441">
        <f t="shared" si="150"/>
        <v>-5.1315999999999862E-4</v>
      </c>
      <c r="AG441">
        <f t="shared" si="151"/>
        <v>7.1926999999999408E-4</v>
      </c>
      <c r="AH441">
        <f t="shared" si="152"/>
        <v>2.8423999999999949E-3</v>
      </c>
      <c r="AI441">
        <f t="shared" si="154"/>
        <v>1.0671799999999954E-2</v>
      </c>
    </row>
    <row r="442" spans="11:35">
      <c r="K442" t="str">
        <f>Arkusz1!A350</f>
        <v>Latvia</v>
      </c>
      <c r="M442">
        <f>Arkusz1!S350</f>
        <v>2.154814E-2</v>
      </c>
      <c r="N442">
        <f>Arkusz1!T350</f>
        <v>4.1491840000000002E-2</v>
      </c>
      <c r="O442">
        <f>Arkusz1!U350</f>
        <v>5.6037089999999998E-2</v>
      </c>
      <c r="P442">
        <f>Arkusz1!V350</f>
        <v>6.8353919999999999E-2</v>
      </c>
      <c r="Q442">
        <f>Arkusz1!W350</f>
        <v>7.9936149999999997E-2</v>
      </c>
      <c r="R442">
        <f>Arkusz1!X350</f>
        <v>9.1873759999999999E-2</v>
      </c>
      <c r="S442">
        <f>Arkusz1!Y350</f>
        <v>0.10544381999999999</v>
      </c>
      <c r="T442">
        <f>Arkusz1!Z350</f>
        <v>0.12299222999999999</v>
      </c>
      <c r="U442">
        <f>Arkusz1!AA350</f>
        <v>0.15134814999999999</v>
      </c>
      <c r="V442">
        <f>Arkusz1!AB350</f>
        <v>0.26097491</v>
      </c>
      <c r="Z442">
        <f t="shared" si="153"/>
        <v>-6.2508000000000008E-4</v>
      </c>
      <c r="AA442">
        <f t="shared" si="145"/>
        <v>-2.6700999999999808E-4</v>
      </c>
      <c r="AB442">
        <f t="shared" si="146"/>
        <v>1.8810000000001048E-5</v>
      </c>
      <c r="AC442">
        <f t="shared" si="147"/>
        <v>2.6951000000000058E-4</v>
      </c>
      <c r="AD442">
        <f t="shared" si="148"/>
        <v>5.0740999999999981E-4</v>
      </c>
      <c r="AE442">
        <f t="shared" si="149"/>
        <v>7.4994000000000449E-4</v>
      </c>
      <c r="AF442">
        <f t="shared" si="150"/>
        <v>1.0159499999999877E-3</v>
      </c>
      <c r="AG442">
        <f t="shared" si="151"/>
        <v>1.3323699999999994E-3</v>
      </c>
      <c r="AH442">
        <f t="shared" si="152"/>
        <v>1.7316899999999802E-3</v>
      </c>
      <c r="AI442">
        <f t="shared" si="154"/>
        <v>-4.73355999999997E-3</v>
      </c>
    </row>
    <row r="443" spans="11:35">
      <c r="K443" t="str">
        <f>Arkusz1!A351</f>
        <v>Latvia</v>
      </c>
      <c r="M443">
        <f>Arkusz1!S351</f>
        <v>2.141125E-2</v>
      </c>
      <c r="N443">
        <f>Arkusz1!T351</f>
        <v>4.2262800000000003E-2</v>
      </c>
      <c r="O443">
        <f>Arkusz1!U351</f>
        <v>5.706282E-2</v>
      </c>
      <c r="P443">
        <f>Arkusz1!V351</f>
        <v>6.9415160000000004E-2</v>
      </c>
      <c r="Q443">
        <f>Arkusz1!W351</f>
        <v>8.0925079999999996E-2</v>
      </c>
      <c r="R443">
        <f>Arkusz1!X351</f>
        <v>9.2712699999999995E-2</v>
      </c>
      <c r="S443">
        <f>Arkusz1!Y351</f>
        <v>0.10604801</v>
      </c>
      <c r="T443">
        <f>Arkusz1!Z351</f>
        <v>0.12322515000000001</v>
      </c>
      <c r="U443">
        <f>Arkusz1!AA351</f>
        <v>0.15087623</v>
      </c>
      <c r="V443">
        <f>Arkusz1!AB351</f>
        <v>0.25606082000000002</v>
      </c>
      <c r="Z443">
        <f t="shared" si="153"/>
        <v>-1.3689000000000062E-4</v>
      </c>
      <c r="AA443">
        <f t="shared" si="145"/>
        <v>7.7096000000000109E-4</v>
      </c>
      <c r="AB443">
        <f t="shared" si="146"/>
        <v>1.0257300000000025E-3</v>
      </c>
      <c r="AC443">
        <f t="shared" si="147"/>
        <v>1.061240000000005E-3</v>
      </c>
      <c r="AD443">
        <f t="shared" si="148"/>
        <v>9.8892999999999898E-4</v>
      </c>
      <c r="AE443">
        <f t="shared" si="149"/>
        <v>8.3893999999999636E-4</v>
      </c>
      <c r="AF443">
        <f t="shared" si="150"/>
        <v>6.0419000000000445E-4</v>
      </c>
      <c r="AG443">
        <f t="shared" si="151"/>
        <v>2.3292000000001145E-4</v>
      </c>
      <c r="AH443">
        <f t="shared" si="152"/>
        <v>-4.7191999999998679E-4</v>
      </c>
      <c r="AI443">
        <f t="shared" si="154"/>
        <v>-4.9140899999999821E-3</v>
      </c>
    </row>
    <row r="444" spans="11:35">
      <c r="K444" t="str">
        <f>Arkusz1!A352</f>
        <v>Latvia</v>
      </c>
      <c r="M444">
        <f>Arkusz1!S352</f>
        <v>2.528058E-2</v>
      </c>
      <c r="N444">
        <f>Arkusz1!T352</f>
        <v>4.5880940000000002E-2</v>
      </c>
      <c r="O444">
        <f>Arkusz1!U352</f>
        <v>5.979955E-2</v>
      </c>
      <c r="P444">
        <f>Arkusz1!V352</f>
        <v>7.113535E-2</v>
      </c>
      <c r="Q444">
        <f>Arkusz1!W352</f>
        <v>8.1546850000000004E-2</v>
      </c>
      <c r="R444">
        <f>Arkusz1!X352</f>
        <v>9.2113700000000007E-2</v>
      </c>
      <c r="S444">
        <f>Arkusz1!Y352</f>
        <v>0.1040037</v>
      </c>
      <c r="T444">
        <f>Arkusz1!Z352</f>
        <v>0.11928927</v>
      </c>
      <c r="U444">
        <f>Arkusz1!AA352</f>
        <v>0.14399580000000001</v>
      </c>
      <c r="V444">
        <f>Arkusz1!AB352</f>
        <v>0.25695425999999999</v>
      </c>
      <c r="Z444">
        <f t="shared" si="153"/>
        <v>3.8693300000000007E-3</v>
      </c>
      <c r="AA444">
        <f t="shared" si="145"/>
        <v>3.6181399999999989E-3</v>
      </c>
      <c r="AB444">
        <f t="shared" si="146"/>
        <v>2.7367299999999997E-3</v>
      </c>
      <c r="AC444">
        <f t="shared" si="147"/>
        <v>1.7201899999999964E-3</v>
      </c>
      <c r="AD444">
        <f t="shared" si="148"/>
        <v>6.2177000000000759E-4</v>
      </c>
      <c r="AE444">
        <f t="shared" si="149"/>
        <v>-5.9899999999998843E-4</v>
      </c>
      <c r="AF444">
        <f t="shared" si="150"/>
        <v>-2.0443099999999936E-3</v>
      </c>
      <c r="AG444">
        <f t="shared" si="151"/>
        <v>-3.9358800000000027E-3</v>
      </c>
      <c r="AH444">
        <f t="shared" si="152"/>
        <v>-6.8804299999999929E-3</v>
      </c>
      <c r="AI444">
        <f t="shared" si="154"/>
        <v>8.9343999999996759E-4</v>
      </c>
    </row>
    <row r="445" spans="11:35">
      <c r="K445" t="str">
        <f>Arkusz1!A353</f>
        <v>Latvia</v>
      </c>
      <c r="M445">
        <f>Arkusz1!S353</f>
        <v>1.9283459999999999E-2</v>
      </c>
      <c r="N445">
        <f>Arkusz1!T353</f>
        <v>3.855397E-2</v>
      </c>
      <c r="O445">
        <f>Arkusz1!U353</f>
        <v>5.2794729999999998E-2</v>
      </c>
      <c r="P445">
        <f>Arkusz1!V353</f>
        <v>6.4945859999999994E-2</v>
      </c>
      <c r="Q445">
        <f>Arkusz1!W353</f>
        <v>7.6433699999999993E-2</v>
      </c>
      <c r="R445">
        <f>Arkusz1!X353</f>
        <v>8.8326669999999996E-2</v>
      </c>
      <c r="S445">
        <f>Arkusz1!Y353</f>
        <v>0.10190544</v>
      </c>
      <c r="T445">
        <f>Arkusz1!Z353</f>
        <v>0.11956132999999999</v>
      </c>
      <c r="U445">
        <f>Arkusz1!AA353</f>
        <v>0.14837388000000001</v>
      </c>
      <c r="V445">
        <f>Arkusz1!AB353</f>
        <v>0.28982096000000002</v>
      </c>
      <c r="Z445">
        <f t="shared" si="153"/>
        <v>-5.9971200000000016E-3</v>
      </c>
      <c r="AA445">
        <f t="shared" si="145"/>
        <v>-7.3269700000000021E-3</v>
      </c>
      <c r="AB445">
        <f t="shared" si="146"/>
        <v>-7.0048200000000019E-3</v>
      </c>
      <c r="AC445">
        <f t="shared" si="147"/>
        <v>-6.1894900000000058E-3</v>
      </c>
      <c r="AD445">
        <f t="shared" si="148"/>
        <v>-5.1131500000000107E-3</v>
      </c>
      <c r="AE445">
        <f t="shared" si="149"/>
        <v>-3.7870300000000107E-3</v>
      </c>
      <c r="AF445">
        <f t="shared" si="150"/>
        <v>-2.0982600000000046E-3</v>
      </c>
      <c r="AG445">
        <f t="shared" si="151"/>
        <v>2.7205999999999064E-4</v>
      </c>
      <c r="AH445">
        <f t="shared" si="152"/>
        <v>4.3780800000000064E-3</v>
      </c>
      <c r="AI445">
        <f t="shared" si="154"/>
        <v>3.2866700000000026E-2</v>
      </c>
    </row>
    <row r="446" spans="11:35">
      <c r="K446" t="str">
        <f>Arkusz1!A354</f>
        <v>Latvia</v>
      </c>
      <c r="M446">
        <f>Arkusz1!S354</f>
        <v>2.3331910000000001E-2</v>
      </c>
      <c r="N446">
        <f>Arkusz1!T354</f>
        <v>4.1391339999999999E-2</v>
      </c>
      <c r="O446">
        <f>Arkusz1!U354</f>
        <v>5.4166350000000002E-2</v>
      </c>
      <c r="P446">
        <f>Arkusz1!V354</f>
        <v>6.5889959999999997E-2</v>
      </c>
      <c r="Q446">
        <f>Arkusz1!W354</f>
        <v>7.7753030000000001E-2</v>
      </c>
      <c r="R446">
        <f>Arkusz1!X354</f>
        <v>9.0663419999999995E-2</v>
      </c>
      <c r="S446">
        <f>Arkusz1!Y354</f>
        <v>0.10581077</v>
      </c>
      <c r="T446">
        <f>Arkusz1!Z354</f>
        <v>0.12546767</v>
      </c>
      <c r="U446">
        <f>Arkusz1!AA354</f>
        <v>0.15600263</v>
      </c>
      <c r="V446">
        <f>Arkusz1!AB354</f>
        <v>0.25952291</v>
      </c>
      <c r="Z446">
        <f t="shared" si="153"/>
        <v>4.048450000000002E-3</v>
      </c>
      <c r="AA446">
        <f t="shared" si="145"/>
        <v>2.8373699999999988E-3</v>
      </c>
      <c r="AB446">
        <f t="shared" si="146"/>
        <v>1.3716200000000039E-3</v>
      </c>
      <c r="AC446">
        <f t="shared" si="147"/>
        <v>9.4410000000000327E-4</v>
      </c>
      <c r="AD446">
        <f t="shared" si="148"/>
        <v>1.3193300000000074E-3</v>
      </c>
      <c r="AE446">
        <f t="shared" si="149"/>
        <v>2.3367499999999986E-3</v>
      </c>
      <c r="AF446">
        <f t="shared" si="150"/>
        <v>3.9053299999999985E-3</v>
      </c>
      <c r="AG446">
        <f t="shared" si="151"/>
        <v>5.9063400000000099E-3</v>
      </c>
      <c r="AH446">
        <f t="shared" si="152"/>
        <v>7.6287499999999897E-3</v>
      </c>
      <c r="AI446">
        <f t="shared" si="154"/>
        <v>-3.0298050000000021E-2</v>
      </c>
    </row>
    <row r="447" spans="11:35">
      <c r="K447" t="str">
        <f>Arkusz1!A355</f>
        <v>Latvia</v>
      </c>
      <c r="M447">
        <f>Arkusz1!S355</f>
        <v>2.63497E-2</v>
      </c>
      <c r="N447">
        <f>Arkusz1!T355</f>
        <v>4.3477340000000003E-2</v>
      </c>
      <c r="O447">
        <f>Arkusz1!U355</f>
        <v>5.6369330000000002E-2</v>
      </c>
      <c r="P447">
        <f>Arkusz1!V355</f>
        <v>6.7482509999999996E-2</v>
      </c>
      <c r="Q447">
        <f>Arkusz1!W355</f>
        <v>7.8058080000000002E-2</v>
      </c>
      <c r="R447">
        <f>Arkusz1!X355</f>
        <v>8.9056709999999997E-2</v>
      </c>
      <c r="S447">
        <f>Arkusz1!Y355</f>
        <v>0.10165675</v>
      </c>
      <c r="T447">
        <f>Arkusz1!Z355</f>
        <v>0.11808231</v>
      </c>
      <c r="U447">
        <f>Arkusz1!AA355</f>
        <v>0.14494088999999999</v>
      </c>
      <c r="V447">
        <f>Arkusz1!AB355</f>
        <v>0.27452638000000001</v>
      </c>
      <c r="Z447">
        <f t="shared" si="153"/>
        <v>3.0177899999999994E-3</v>
      </c>
      <c r="AA447">
        <f t="shared" si="145"/>
        <v>2.0860000000000045E-3</v>
      </c>
      <c r="AB447">
        <f t="shared" si="146"/>
        <v>2.2029800000000002E-3</v>
      </c>
      <c r="AC447">
        <f t="shared" si="147"/>
        <v>1.5925499999999981E-3</v>
      </c>
      <c r="AD447">
        <f t="shared" si="148"/>
        <v>3.0505000000000115E-4</v>
      </c>
      <c r="AE447">
        <f t="shared" si="149"/>
        <v>-1.6067099999999973E-3</v>
      </c>
      <c r="AF447">
        <f t="shared" si="150"/>
        <v>-4.1540199999999944E-3</v>
      </c>
      <c r="AG447">
        <f t="shared" si="151"/>
        <v>-7.3853600000000075E-3</v>
      </c>
      <c r="AH447">
        <f t="shared" si="152"/>
        <v>-1.1061740000000014E-2</v>
      </c>
      <c r="AI447">
        <f t="shared" si="154"/>
        <v>1.5003470000000019E-2</v>
      </c>
    </row>
    <row r="448" spans="11:35">
      <c r="K448" t="str">
        <f>Arkusz1!A356</f>
        <v>Latvia</v>
      </c>
      <c r="M448">
        <f>Arkusz1!S356</f>
        <v>2.6263040000000001E-2</v>
      </c>
      <c r="N448">
        <f>Arkusz1!T356</f>
        <v>4.2916990000000002E-2</v>
      </c>
      <c r="O448">
        <f>Arkusz1!U356</f>
        <v>5.5792790000000002E-2</v>
      </c>
      <c r="P448">
        <f>Arkusz1!V356</f>
        <v>6.7062499999999997E-2</v>
      </c>
      <c r="Q448">
        <f>Arkusz1!W356</f>
        <v>7.789306E-2</v>
      </c>
      <c r="R448">
        <f>Arkusz1!X356</f>
        <v>8.923391E-2</v>
      </c>
      <c r="S448">
        <f>Arkusz1!Y356</f>
        <v>0.10228938999999999</v>
      </c>
      <c r="T448">
        <f>Arkusz1!Z356</f>
        <v>0.11936647</v>
      </c>
      <c r="U448">
        <f>Arkusz1!AA356</f>
        <v>0.14733767</v>
      </c>
      <c r="V448">
        <f>Arkusz1!AB356</f>
        <v>0.27184417999999999</v>
      </c>
      <c r="Z448">
        <f t="shared" si="153"/>
        <v>-8.6659999999998821E-5</v>
      </c>
      <c r="AA448">
        <f t="shared" si="145"/>
        <v>-5.6035000000000112E-4</v>
      </c>
      <c r="AB448">
        <f t="shared" si="146"/>
        <v>-5.7654000000000039E-4</v>
      </c>
      <c r="AC448">
        <f t="shared" si="147"/>
        <v>-4.2000999999999844E-4</v>
      </c>
      <c r="AD448">
        <f t="shared" si="148"/>
        <v>-1.6502000000000183E-4</v>
      </c>
      <c r="AE448">
        <f t="shared" si="149"/>
        <v>1.7720000000000236E-4</v>
      </c>
      <c r="AF448">
        <f t="shared" si="150"/>
        <v>6.3263999999998988E-4</v>
      </c>
      <c r="AG448">
        <f t="shared" si="151"/>
        <v>1.2841600000000064E-3</v>
      </c>
      <c r="AH448">
        <f t="shared" si="152"/>
        <v>2.396780000000015E-3</v>
      </c>
      <c r="AI448">
        <f t="shared" si="154"/>
        <v>-2.6822000000000235E-3</v>
      </c>
    </row>
    <row r="449" spans="11:35">
      <c r="K449" t="str">
        <f>Arkusz1!A357</f>
        <v>Latvia</v>
      </c>
      <c r="M449">
        <f>Arkusz1!S357</f>
        <v>2.4983780000000001E-2</v>
      </c>
      <c r="N449">
        <f>Arkusz1!T357</f>
        <v>4.1574180000000002E-2</v>
      </c>
      <c r="O449">
        <f>Arkusz1!U357</f>
        <v>5.4454179999999998E-2</v>
      </c>
      <c r="P449">
        <f>Arkusz1!V357</f>
        <v>6.5755709999999995E-2</v>
      </c>
      <c r="Q449">
        <f>Arkusz1!W357</f>
        <v>7.6635720000000004E-2</v>
      </c>
      <c r="R449">
        <f>Arkusz1!X357</f>
        <v>8.8043860000000002E-2</v>
      </c>
      <c r="S449">
        <f>Arkusz1!Y357</f>
        <v>0.10119286</v>
      </c>
      <c r="T449">
        <f>Arkusz1!Z357</f>
        <v>0.11841517999999999</v>
      </c>
      <c r="U449">
        <f>Arkusz1!AA357</f>
        <v>0.14668306</v>
      </c>
      <c r="V449">
        <f>Arkusz1!AB357</f>
        <v>0.2822615</v>
      </c>
      <c r="Z449">
        <f t="shared" si="153"/>
        <v>-1.2792600000000008E-3</v>
      </c>
      <c r="AA449">
        <f t="shared" si="145"/>
        <v>-1.3428099999999998E-3</v>
      </c>
      <c r="AB449">
        <f t="shared" si="146"/>
        <v>-1.338610000000004E-3</v>
      </c>
      <c r="AC449">
        <f t="shared" si="147"/>
        <v>-1.3067900000000021E-3</v>
      </c>
      <c r="AD449">
        <f t="shared" si="148"/>
        <v>-1.2573399999999957E-3</v>
      </c>
      <c r="AE449">
        <f t="shared" si="149"/>
        <v>-1.1900499999999981E-3</v>
      </c>
      <c r="AF449">
        <f t="shared" si="150"/>
        <v>-1.0965299999999983E-3</v>
      </c>
      <c r="AG449">
        <f t="shared" si="151"/>
        <v>-9.5129000000000741E-4</v>
      </c>
      <c r="AH449">
        <f t="shared" si="152"/>
        <v>-6.5460999999999991E-4</v>
      </c>
      <c r="AI449">
        <f t="shared" si="154"/>
        <v>1.0417320000000008E-2</v>
      </c>
    </row>
    <row r="450" spans="11:35">
      <c r="K450" t="str">
        <f>Arkusz1!A358</f>
        <v>Latvia</v>
      </c>
      <c r="M450">
        <f>Arkusz1!S358</f>
        <v>1.891849E-2</v>
      </c>
      <c r="N450">
        <f>Arkusz1!T358</f>
        <v>3.7521220000000001E-2</v>
      </c>
      <c r="O450">
        <f>Arkusz1!U358</f>
        <v>5.189365E-2</v>
      </c>
      <c r="P450">
        <f>Arkusz1!V358</f>
        <v>6.4466239999999994E-2</v>
      </c>
      <c r="Q450">
        <f>Arkusz1!W358</f>
        <v>7.6542159999999998E-2</v>
      </c>
      <c r="R450">
        <f>Arkusz1!X358</f>
        <v>8.9178649999999998E-2</v>
      </c>
      <c r="S450">
        <f>Arkusz1!Y358</f>
        <v>0.10371241</v>
      </c>
      <c r="T450">
        <f>Arkusz1!Z358</f>
        <v>0.12269484</v>
      </c>
      <c r="U450">
        <f>Arkusz1!AA358</f>
        <v>0.15368530999999999</v>
      </c>
      <c r="V450">
        <f>Arkusz1!AB358</f>
        <v>0.28138702999999998</v>
      </c>
      <c r="Z450">
        <f t="shared" si="153"/>
        <v>-6.065290000000001E-3</v>
      </c>
      <c r="AA450">
        <f t="shared" si="145"/>
        <v>-4.0529600000000013E-3</v>
      </c>
      <c r="AB450">
        <f t="shared" si="146"/>
        <v>-2.5605299999999984E-3</v>
      </c>
      <c r="AC450">
        <f t="shared" si="147"/>
        <v>-1.2894700000000009E-3</v>
      </c>
      <c r="AD450">
        <f t="shared" si="148"/>
        <v>-9.3560000000006416E-5</v>
      </c>
      <c r="AE450">
        <f t="shared" si="149"/>
        <v>1.1347899999999966E-3</v>
      </c>
      <c r="AF450">
        <f t="shared" si="150"/>
        <v>2.5195500000000093E-3</v>
      </c>
      <c r="AG450">
        <f t="shared" si="151"/>
        <v>4.2796600000000046E-3</v>
      </c>
      <c r="AH450">
        <f t="shared" si="152"/>
        <v>7.0022499999999877E-3</v>
      </c>
      <c r="AI450">
        <f t="shared" si="154"/>
        <v>-8.7447000000001607E-4</v>
      </c>
    </row>
    <row r="451" spans="11:35">
      <c r="K451" t="str">
        <f>Arkusz1!A359</f>
        <v>Latvia</v>
      </c>
      <c r="M451">
        <f>Arkusz1!S359</f>
        <v>2.193525E-2</v>
      </c>
      <c r="N451">
        <f>Arkusz1!T359</f>
        <v>4.171068E-2</v>
      </c>
      <c r="O451">
        <f>Arkusz1!U359</f>
        <v>5.6469239999999997E-2</v>
      </c>
      <c r="P451">
        <f>Arkusz1!V359</f>
        <v>6.9114709999999996E-2</v>
      </c>
      <c r="Q451">
        <f>Arkusz1!W359</f>
        <v>8.1082810000000005E-2</v>
      </c>
      <c r="R451">
        <f>Arkusz1!X359</f>
        <v>9.3455510000000006E-2</v>
      </c>
      <c r="S451">
        <f>Arkusz1!Y359</f>
        <v>0.10751985999999999</v>
      </c>
      <c r="T451">
        <f>Arkusz1!Z359</f>
        <v>0.12563131</v>
      </c>
      <c r="U451">
        <f>Arkusz1!AA359</f>
        <v>0.15448637000000001</v>
      </c>
      <c r="V451">
        <f>Arkusz1!AB359</f>
        <v>0.24859426000000001</v>
      </c>
      <c r="Z451">
        <f t="shared" si="153"/>
        <v>3.0167600000000003E-3</v>
      </c>
      <c r="AA451">
        <f t="shared" si="145"/>
        <v>4.189459999999999E-3</v>
      </c>
      <c r="AB451">
        <f t="shared" si="146"/>
        <v>4.5755899999999974E-3</v>
      </c>
      <c r="AC451">
        <f t="shared" si="147"/>
        <v>4.6484700000000018E-3</v>
      </c>
      <c r="AD451">
        <f t="shared" si="148"/>
        <v>4.5406500000000072E-3</v>
      </c>
      <c r="AE451">
        <f t="shared" si="149"/>
        <v>4.2768600000000073E-3</v>
      </c>
      <c r="AF451">
        <f t="shared" si="150"/>
        <v>3.80744999999999E-3</v>
      </c>
      <c r="AG451">
        <f t="shared" si="151"/>
        <v>2.9364699999999966E-3</v>
      </c>
      <c r="AH451">
        <f t="shared" si="152"/>
        <v>8.0106000000002009E-4</v>
      </c>
      <c r="AI451">
        <f t="shared" si="154"/>
        <v>-3.2792769999999971E-2</v>
      </c>
    </row>
    <row r="452" spans="11:35">
      <c r="K452" t="str">
        <f>Arkusz1!A360</f>
        <v>Latvia</v>
      </c>
      <c r="M452">
        <f>Arkusz1!S360</f>
        <v>2.6418009999999999E-2</v>
      </c>
      <c r="N452">
        <f>Arkusz1!T360</f>
        <v>4.414419E-2</v>
      </c>
      <c r="O452">
        <f>Arkusz1!U360</f>
        <v>5.7710959999999999E-2</v>
      </c>
      <c r="P452">
        <f>Arkusz1!V360</f>
        <v>6.9506250000000006E-2</v>
      </c>
      <c r="Q452">
        <f>Arkusz1!W360</f>
        <v>8.0780539999999998E-2</v>
      </c>
      <c r="R452">
        <f>Arkusz1!X360</f>
        <v>9.2523789999999995E-2</v>
      </c>
      <c r="S452">
        <f>Arkusz1!Y360</f>
        <v>0.10595909000000001</v>
      </c>
      <c r="T452">
        <f>Arkusz1!Z360</f>
        <v>0.12337533000000001</v>
      </c>
      <c r="U452">
        <f>Arkusz1!AA360</f>
        <v>0.1513864</v>
      </c>
      <c r="V452">
        <f>Arkusz1!AB360</f>
        <v>0.24819542999999999</v>
      </c>
      <c r="Z452">
        <f t="shared" si="153"/>
        <v>4.4827599999999988E-3</v>
      </c>
      <c r="AA452">
        <f t="shared" si="145"/>
        <v>2.4335099999999998E-3</v>
      </c>
      <c r="AB452">
        <f t="shared" si="146"/>
        <v>1.2417200000000017E-3</v>
      </c>
      <c r="AC452">
        <f t="shared" si="147"/>
        <v>3.9154000000000966E-4</v>
      </c>
      <c r="AD452">
        <f t="shared" si="148"/>
        <v>-3.0227000000000726E-4</v>
      </c>
      <c r="AE452">
        <f t="shared" si="149"/>
        <v>-9.3172000000001087E-4</v>
      </c>
      <c r="AF452">
        <f t="shared" si="150"/>
        <v>-1.5607699999999891E-3</v>
      </c>
      <c r="AG452">
        <f t="shared" si="151"/>
        <v>-2.2559799999999908E-3</v>
      </c>
      <c r="AH452">
        <f t="shared" si="152"/>
        <v>-3.0999700000000074E-3</v>
      </c>
      <c r="AI452">
        <f t="shared" si="154"/>
        <v>-3.9883000000001667E-4</v>
      </c>
    </row>
    <row r="453" spans="11:35">
      <c r="K453" t="str">
        <f>Arkusz1!A361</f>
        <v>Latvia</v>
      </c>
      <c r="M453">
        <f>Arkusz1!S361</f>
        <v>2.4194170000000001E-2</v>
      </c>
      <c r="N453">
        <f>Arkusz1!T361</f>
        <v>4.1322409999999997E-2</v>
      </c>
      <c r="O453">
        <f>Arkusz1!U361</f>
        <v>5.4709720000000003E-2</v>
      </c>
      <c r="P453">
        <f>Arkusz1!V361</f>
        <v>6.649948E-2</v>
      </c>
      <c r="Q453">
        <f>Arkusz1!W361</f>
        <v>7.7872999999999998E-2</v>
      </c>
      <c r="R453">
        <f>Arkusz1!X361</f>
        <v>8.9810299999999996E-2</v>
      </c>
      <c r="S453">
        <f>Arkusz1!Y361</f>
        <v>0.10356864</v>
      </c>
      <c r="T453">
        <f>Arkusz1!Z361</f>
        <v>0.12156222999999999</v>
      </c>
      <c r="U453">
        <f>Arkusz1!AA361</f>
        <v>0.15094653999999999</v>
      </c>
      <c r="V453">
        <f>Arkusz1!AB361</f>
        <v>0.26951350000000002</v>
      </c>
      <c r="Z453">
        <f t="shared" si="153"/>
        <v>-2.2238399999999978E-3</v>
      </c>
      <c r="AA453">
        <f t="shared" si="145"/>
        <v>-2.8217800000000029E-3</v>
      </c>
      <c r="AB453">
        <f t="shared" si="146"/>
        <v>-3.0012399999999953E-3</v>
      </c>
      <c r="AC453">
        <f t="shared" si="147"/>
        <v>-3.0067700000000058E-3</v>
      </c>
      <c r="AD453">
        <f t="shared" si="148"/>
        <v>-2.9075400000000001E-3</v>
      </c>
      <c r="AE453">
        <f t="shared" si="149"/>
        <v>-2.713489999999999E-3</v>
      </c>
      <c r="AF453">
        <f t="shared" si="150"/>
        <v>-2.3904500000000023E-3</v>
      </c>
      <c r="AG453">
        <f t="shared" si="151"/>
        <v>-1.8131000000000119E-3</v>
      </c>
      <c r="AH453">
        <f t="shared" si="152"/>
        <v>-4.3986000000001413E-4</v>
      </c>
      <c r="AI453">
        <f t="shared" si="154"/>
        <v>2.1318070000000022E-2</v>
      </c>
    </row>
    <row r="454" spans="11:35">
      <c r="K454" t="str">
        <f>Arkusz1!A362</f>
        <v>Latvia</v>
      </c>
      <c r="M454">
        <f>Arkusz1!S362</f>
        <v>2.6122900000000001E-2</v>
      </c>
      <c r="N454">
        <f>Arkusz1!T362</f>
        <v>4.1417849999999999E-2</v>
      </c>
      <c r="O454">
        <f>Arkusz1!U362</f>
        <v>5.3960540000000001E-2</v>
      </c>
      <c r="P454">
        <f>Arkusz1!V362</f>
        <v>6.5333920000000004E-2</v>
      </c>
      <c r="Q454">
        <f>Arkusz1!W362</f>
        <v>7.6524819999999993E-2</v>
      </c>
      <c r="R454">
        <f>Arkusz1!X362</f>
        <v>8.8440069999999996E-2</v>
      </c>
      <c r="S454">
        <f>Arkusz1!Y362</f>
        <v>0.10232425000000001</v>
      </c>
      <c r="T454">
        <f>Arkusz1!Z362</f>
        <v>0.12064242</v>
      </c>
      <c r="U454">
        <f>Arkusz1!AA362</f>
        <v>0.15078374</v>
      </c>
      <c r="V454">
        <f>Arkusz1!AB362</f>
        <v>0.27444949000000002</v>
      </c>
      <c r="Z454">
        <f t="shared" si="153"/>
        <v>1.92873E-3</v>
      </c>
      <c r="AA454">
        <f t="shared" si="145"/>
        <v>9.544000000000219E-5</v>
      </c>
      <c r="AB454">
        <f t="shared" si="146"/>
        <v>-7.4918000000000207E-4</v>
      </c>
      <c r="AC454">
        <f t="shared" si="147"/>
        <v>-1.165559999999996E-3</v>
      </c>
      <c r="AD454">
        <f t="shared" si="148"/>
        <v>-1.3481800000000044E-3</v>
      </c>
      <c r="AE454">
        <f t="shared" si="149"/>
        <v>-1.3702300000000001E-3</v>
      </c>
      <c r="AF454">
        <f t="shared" si="150"/>
        <v>-1.244389999999998E-3</v>
      </c>
      <c r="AG454">
        <f t="shared" si="151"/>
        <v>-9.1980999999999313E-4</v>
      </c>
      <c r="AH454">
        <f t="shared" si="152"/>
        <v>-1.6279999999999073E-4</v>
      </c>
      <c r="AI454">
        <f t="shared" si="154"/>
        <v>4.9359900000000012E-3</v>
      </c>
    </row>
    <row r="455" spans="11:35">
      <c r="K455" t="str">
        <f>Arkusz1!A363</f>
        <v>Latvia</v>
      </c>
      <c r="M455">
        <f>Arkusz1!S363</f>
        <v>2.6122900000000001E-2</v>
      </c>
      <c r="N455">
        <f>Arkusz1!T363</f>
        <v>4.1417849999999999E-2</v>
      </c>
      <c r="O455">
        <f>Arkusz1!U363</f>
        <v>5.3960540000000001E-2</v>
      </c>
      <c r="P455">
        <f>Arkusz1!V363</f>
        <v>6.5333920000000004E-2</v>
      </c>
      <c r="Q455">
        <f>Arkusz1!W363</f>
        <v>7.6524819999999993E-2</v>
      </c>
      <c r="R455">
        <f>Arkusz1!X363</f>
        <v>8.8440069999999996E-2</v>
      </c>
      <c r="S455">
        <f>Arkusz1!Y363</f>
        <v>0.10232425000000001</v>
      </c>
      <c r="T455">
        <f>Arkusz1!Z363</f>
        <v>0.12064242</v>
      </c>
      <c r="U455">
        <f>Arkusz1!AA363</f>
        <v>0.15078374</v>
      </c>
      <c r="V455">
        <f>Arkusz1!AB363</f>
        <v>0.27444949000000002</v>
      </c>
      <c r="Z455">
        <f t="shared" si="153"/>
        <v>0</v>
      </c>
      <c r="AA455">
        <f t="shared" si="145"/>
        <v>0</v>
      </c>
      <c r="AB455">
        <f t="shared" si="146"/>
        <v>0</v>
      </c>
      <c r="AC455">
        <f t="shared" si="147"/>
        <v>0</v>
      </c>
      <c r="AD455">
        <f t="shared" si="148"/>
        <v>0</v>
      </c>
      <c r="AE455">
        <f t="shared" si="149"/>
        <v>0</v>
      </c>
      <c r="AF455">
        <f t="shared" si="150"/>
        <v>0</v>
      </c>
      <c r="AG455">
        <f t="shared" si="151"/>
        <v>0</v>
      </c>
      <c r="AH455">
        <f t="shared" si="152"/>
        <v>0</v>
      </c>
      <c r="AI455">
        <f t="shared" si="154"/>
        <v>0</v>
      </c>
    </row>
    <row r="456" spans="11:35">
      <c r="K456" t="str">
        <f>Arkusz1!A364</f>
        <v>Latvia</v>
      </c>
      <c r="M456">
        <f>Arkusz1!S364</f>
        <v>2.6122900000000001E-2</v>
      </c>
      <c r="N456">
        <f>Arkusz1!T364</f>
        <v>4.1417849999999999E-2</v>
      </c>
      <c r="O456">
        <f>Arkusz1!U364</f>
        <v>5.3960540000000001E-2</v>
      </c>
      <c r="P456">
        <f>Arkusz1!V364</f>
        <v>6.5333920000000004E-2</v>
      </c>
      <c r="Q456">
        <f>Arkusz1!W364</f>
        <v>7.6524819999999993E-2</v>
      </c>
      <c r="R456">
        <f>Arkusz1!X364</f>
        <v>8.8440069999999996E-2</v>
      </c>
      <c r="S456">
        <f>Arkusz1!Y364</f>
        <v>0.10232425000000001</v>
      </c>
      <c r="T456">
        <f>Arkusz1!Z364</f>
        <v>0.12064242</v>
      </c>
      <c r="U456">
        <f>Arkusz1!AA364</f>
        <v>0.15078374</v>
      </c>
      <c r="V456">
        <f>Arkusz1!AB364</f>
        <v>0.27444949000000002</v>
      </c>
      <c r="Z456">
        <f t="shared" si="153"/>
        <v>0</v>
      </c>
      <c r="AA456">
        <f t="shared" si="145"/>
        <v>0</v>
      </c>
      <c r="AB456">
        <f t="shared" si="146"/>
        <v>0</v>
      </c>
      <c r="AC456">
        <f t="shared" si="147"/>
        <v>0</v>
      </c>
      <c r="AD456">
        <f t="shared" si="148"/>
        <v>0</v>
      </c>
      <c r="AE456">
        <f t="shared" si="149"/>
        <v>0</v>
      </c>
      <c r="AF456">
        <f t="shared" si="150"/>
        <v>0</v>
      </c>
      <c r="AG456">
        <f t="shared" si="151"/>
        <v>0</v>
      </c>
      <c r="AH456">
        <f t="shared" si="152"/>
        <v>0</v>
      </c>
      <c r="AI456">
        <f t="shared" si="154"/>
        <v>0</v>
      </c>
    </row>
    <row r="457" spans="11:35">
      <c r="K457" t="str">
        <f>Arkusz1!A365</f>
        <v>Latvia</v>
      </c>
      <c r="M457">
        <f>Arkusz1!S365</f>
        <v>2.6122900000000001E-2</v>
      </c>
      <c r="N457">
        <f>Arkusz1!T365</f>
        <v>4.1417849999999999E-2</v>
      </c>
      <c r="O457">
        <f>Arkusz1!U365</f>
        <v>5.3960540000000001E-2</v>
      </c>
      <c r="P457">
        <f>Arkusz1!V365</f>
        <v>6.5333920000000004E-2</v>
      </c>
      <c r="Q457">
        <f>Arkusz1!W365</f>
        <v>7.6524819999999993E-2</v>
      </c>
      <c r="R457">
        <f>Arkusz1!X365</f>
        <v>8.8440069999999996E-2</v>
      </c>
      <c r="S457">
        <f>Arkusz1!Y365</f>
        <v>0.10232425000000001</v>
      </c>
      <c r="T457">
        <f>Arkusz1!Z365</f>
        <v>0.12064242</v>
      </c>
      <c r="U457">
        <f>Arkusz1!AA365</f>
        <v>0.15078374</v>
      </c>
      <c r="V457">
        <f>Arkusz1!AB365</f>
        <v>0.27444949000000002</v>
      </c>
      <c r="Z457">
        <f t="shared" si="153"/>
        <v>0</v>
      </c>
      <c r="AA457">
        <f t="shared" si="145"/>
        <v>0</v>
      </c>
      <c r="AB457">
        <f t="shared" si="146"/>
        <v>0</v>
      </c>
      <c r="AC457">
        <f t="shared" si="147"/>
        <v>0</v>
      </c>
      <c r="AD457">
        <f t="shared" si="148"/>
        <v>0</v>
      </c>
      <c r="AE457">
        <f t="shared" si="149"/>
        <v>0</v>
      </c>
      <c r="AF457">
        <f t="shared" si="150"/>
        <v>0</v>
      </c>
      <c r="AG457">
        <f t="shared" si="151"/>
        <v>0</v>
      </c>
      <c r="AH457">
        <f t="shared" si="152"/>
        <v>0</v>
      </c>
      <c r="AI457">
        <f t="shared" si="154"/>
        <v>0</v>
      </c>
    </row>
    <row r="458" spans="11:35">
      <c r="K458" t="e">
        <f>Arkusz1!#REF!</f>
        <v>#REF!</v>
      </c>
      <c r="M458" t="e">
        <f>Arkusz1!#REF!</f>
        <v>#REF!</v>
      </c>
      <c r="N458" t="e">
        <f>Arkusz1!#REF!</f>
        <v>#REF!</v>
      </c>
      <c r="O458" t="e">
        <f>Arkusz1!#REF!</f>
        <v>#REF!</v>
      </c>
      <c r="P458" t="e">
        <f>Arkusz1!#REF!</f>
        <v>#REF!</v>
      </c>
      <c r="Q458" t="e">
        <f>Arkusz1!#REF!</f>
        <v>#REF!</v>
      </c>
      <c r="R458" t="e">
        <f>Arkusz1!#REF!</f>
        <v>#REF!</v>
      </c>
      <c r="S458" t="e">
        <f>Arkusz1!#REF!</f>
        <v>#REF!</v>
      </c>
      <c r="T458" t="e">
        <f>Arkusz1!#REF!</f>
        <v>#REF!</v>
      </c>
      <c r="U458" t="e">
        <f>Arkusz1!#REF!</f>
        <v>#REF!</v>
      </c>
      <c r="V458" t="e">
        <f>Arkusz1!#REF!</f>
        <v>#REF!</v>
      </c>
      <c r="Z458" t="e">
        <f t="shared" si="153"/>
        <v>#REF!</v>
      </c>
      <c r="AA458" t="e">
        <f t="shared" si="145"/>
        <v>#REF!</v>
      </c>
      <c r="AB458" t="e">
        <f t="shared" si="146"/>
        <v>#REF!</v>
      </c>
      <c r="AC458" t="e">
        <f t="shared" si="147"/>
        <v>#REF!</v>
      </c>
      <c r="AD458" t="e">
        <f t="shared" si="148"/>
        <v>#REF!</v>
      </c>
      <c r="AE458" t="e">
        <f t="shared" si="149"/>
        <v>#REF!</v>
      </c>
      <c r="AF458" t="e">
        <f t="shared" si="150"/>
        <v>#REF!</v>
      </c>
      <c r="AG458" t="e">
        <f t="shared" si="151"/>
        <v>#REF!</v>
      </c>
      <c r="AH458" t="e">
        <f t="shared" si="152"/>
        <v>#REF!</v>
      </c>
      <c r="AI458" t="e">
        <f t="shared" si="154"/>
        <v>#REF!</v>
      </c>
    </row>
    <row r="459" spans="11:35">
      <c r="K459" t="e">
        <f>Arkusz1!#REF!</f>
        <v>#REF!</v>
      </c>
      <c r="M459" t="e">
        <f>Arkusz1!#REF!</f>
        <v>#REF!</v>
      </c>
      <c r="N459" t="e">
        <f>Arkusz1!#REF!</f>
        <v>#REF!</v>
      </c>
      <c r="O459" t="e">
        <f>Arkusz1!#REF!</f>
        <v>#REF!</v>
      </c>
      <c r="P459" t="e">
        <f>Arkusz1!#REF!</f>
        <v>#REF!</v>
      </c>
      <c r="Q459" t="e">
        <f>Arkusz1!#REF!</f>
        <v>#REF!</v>
      </c>
      <c r="R459" t="e">
        <f>Arkusz1!#REF!</f>
        <v>#REF!</v>
      </c>
      <c r="S459" t="e">
        <f>Arkusz1!#REF!</f>
        <v>#REF!</v>
      </c>
      <c r="T459" t="e">
        <f>Arkusz1!#REF!</f>
        <v>#REF!</v>
      </c>
      <c r="U459" t="e">
        <f>Arkusz1!#REF!</f>
        <v>#REF!</v>
      </c>
      <c r="V459" t="e">
        <f>Arkusz1!#REF!</f>
        <v>#REF!</v>
      </c>
      <c r="Z459" t="e">
        <f t="shared" si="153"/>
        <v>#REF!</v>
      </c>
      <c r="AA459" t="e">
        <f t="shared" si="145"/>
        <v>#REF!</v>
      </c>
      <c r="AB459" t="e">
        <f t="shared" si="146"/>
        <v>#REF!</v>
      </c>
      <c r="AC459" t="e">
        <f t="shared" si="147"/>
        <v>#REF!</v>
      </c>
      <c r="AD459" t="e">
        <f t="shared" si="148"/>
        <v>#REF!</v>
      </c>
      <c r="AE459" t="e">
        <f t="shared" si="149"/>
        <v>#REF!</v>
      </c>
      <c r="AF459" t="e">
        <f t="shared" si="150"/>
        <v>#REF!</v>
      </c>
      <c r="AG459" t="e">
        <f t="shared" si="151"/>
        <v>#REF!</v>
      </c>
      <c r="AH459" t="e">
        <f t="shared" si="152"/>
        <v>#REF!</v>
      </c>
      <c r="AI459" t="e">
        <f t="shared" si="154"/>
        <v>#REF!</v>
      </c>
    </row>
    <row r="460" spans="11:35">
      <c r="K460" t="e">
        <f>Arkusz1!#REF!</f>
        <v>#REF!</v>
      </c>
      <c r="M460" t="e">
        <f>Arkusz1!#REF!</f>
        <v>#REF!</v>
      </c>
      <c r="N460" t="e">
        <f>Arkusz1!#REF!</f>
        <v>#REF!</v>
      </c>
      <c r="O460" t="e">
        <f>Arkusz1!#REF!</f>
        <v>#REF!</v>
      </c>
      <c r="P460" t="e">
        <f>Arkusz1!#REF!</f>
        <v>#REF!</v>
      </c>
      <c r="Q460" t="e">
        <f>Arkusz1!#REF!</f>
        <v>#REF!</v>
      </c>
      <c r="R460" t="e">
        <f>Arkusz1!#REF!</f>
        <v>#REF!</v>
      </c>
      <c r="S460" t="e">
        <f>Arkusz1!#REF!</f>
        <v>#REF!</v>
      </c>
      <c r="T460" t="e">
        <f>Arkusz1!#REF!</f>
        <v>#REF!</v>
      </c>
      <c r="U460" t="e">
        <f>Arkusz1!#REF!</f>
        <v>#REF!</v>
      </c>
      <c r="V460" t="e">
        <f>Arkusz1!#REF!</f>
        <v>#REF!</v>
      </c>
      <c r="Z460" t="e">
        <f t="shared" si="153"/>
        <v>#REF!</v>
      </c>
      <c r="AA460" t="e">
        <f t="shared" si="145"/>
        <v>#REF!</v>
      </c>
      <c r="AB460" t="e">
        <f t="shared" si="146"/>
        <v>#REF!</v>
      </c>
      <c r="AC460" t="e">
        <f t="shared" si="147"/>
        <v>#REF!</v>
      </c>
      <c r="AD460" t="e">
        <f t="shared" si="148"/>
        <v>#REF!</v>
      </c>
      <c r="AE460" t="e">
        <f t="shared" si="149"/>
        <v>#REF!</v>
      </c>
      <c r="AF460" t="e">
        <f t="shared" si="150"/>
        <v>#REF!</v>
      </c>
      <c r="AG460" t="e">
        <f t="shared" si="151"/>
        <v>#REF!</v>
      </c>
      <c r="AH460" t="e">
        <f t="shared" si="152"/>
        <v>#REF!</v>
      </c>
      <c r="AI460" t="e">
        <f t="shared" si="154"/>
        <v>#REF!</v>
      </c>
    </row>
    <row r="461" spans="11:35">
      <c r="K461" t="e">
        <f>Arkusz1!#REF!</f>
        <v>#REF!</v>
      </c>
      <c r="M461" t="e">
        <f>Arkusz1!#REF!</f>
        <v>#REF!</v>
      </c>
      <c r="N461" t="e">
        <f>Arkusz1!#REF!</f>
        <v>#REF!</v>
      </c>
      <c r="O461" t="e">
        <f>Arkusz1!#REF!</f>
        <v>#REF!</v>
      </c>
      <c r="P461" t="e">
        <f>Arkusz1!#REF!</f>
        <v>#REF!</v>
      </c>
      <c r="Q461" t="e">
        <f>Arkusz1!#REF!</f>
        <v>#REF!</v>
      </c>
      <c r="R461" t="e">
        <f>Arkusz1!#REF!</f>
        <v>#REF!</v>
      </c>
      <c r="S461" t="e">
        <f>Arkusz1!#REF!</f>
        <v>#REF!</v>
      </c>
      <c r="T461" t="e">
        <f>Arkusz1!#REF!</f>
        <v>#REF!</v>
      </c>
      <c r="U461" t="e">
        <f>Arkusz1!#REF!</f>
        <v>#REF!</v>
      </c>
      <c r="V461" t="e">
        <f>Arkusz1!#REF!</f>
        <v>#REF!</v>
      </c>
      <c r="Z461" t="e">
        <f t="shared" si="153"/>
        <v>#REF!</v>
      </c>
      <c r="AA461" t="e">
        <f t="shared" si="145"/>
        <v>#REF!</v>
      </c>
      <c r="AB461" t="e">
        <f t="shared" si="146"/>
        <v>#REF!</v>
      </c>
      <c r="AC461" t="e">
        <f t="shared" si="147"/>
        <v>#REF!</v>
      </c>
      <c r="AD461" t="e">
        <f t="shared" si="148"/>
        <v>#REF!</v>
      </c>
      <c r="AE461" t="e">
        <f t="shared" si="149"/>
        <v>#REF!</v>
      </c>
      <c r="AF461" t="e">
        <f t="shared" si="150"/>
        <v>#REF!</v>
      </c>
      <c r="AG461" t="e">
        <f t="shared" si="151"/>
        <v>#REF!</v>
      </c>
      <c r="AH461" t="e">
        <f t="shared" si="152"/>
        <v>#REF!</v>
      </c>
      <c r="AI461" t="e">
        <f t="shared" si="154"/>
        <v>#REF!</v>
      </c>
    </row>
    <row r="462" spans="11:35">
      <c r="K462" t="e">
        <f>Arkusz1!#REF!</f>
        <v>#REF!</v>
      </c>
      <c r="M462" t="e">
        <f>Arkusz1!#REF!</f>
        <v>#REF!</v>
      </c>
      <c r="N462" t="e">
        <f>Arkusz1!#REF!</f>
        <v>#REF!</v>
      </c>
      <c r="O462" t="e">
        <f>Arkusz1!#REF!</f>
        <v>#REF!</v>
      </c>
      <c r="P462" t="e">
        <f>Arkusz1!#REF!</f>
        <v>#REF!</v>
      </c>
      <c r="Q462" t="e">
        <f>Arkusz1!#REF!</f>
        <v>#REF!</v>
      </c>
      <c r="R462" t="e">
        <f>Arkusz1!#REF!</f>
        <v>#REF!</v>
      </c>
      <c r="S462" t="e">
        <f>Arkusz1!#REF!</f>
        <v>#REF!</v>
      </c>
      <c r="T462" t="e">
        <f>Arkusz1!#REF!</f>
        <v>#REF!</v>
      </c>
      <c r="U462" t="e">
        <f>Arkusz1!#REF!</f>
        <v>#REF!</v>
      </c>
      <c r="V462" t="e">
        <f>Arkusz1!#REF!</f>
        <v>#REF!</v>
      </c>
      <c r="Z462" t="e">
        <f t="shared" si="153"/>
        <v>#REF!</v>
      </c>
      <c r="AA462" t="e">
        <f t="shared" si="145"/>
        <v>#REF!</v>
      </c>
      <c r="AB462" t="e">
        <f t="shared" si="146"/>
        <v>#REF!</v>
      </c>
      <c r="AC462" t="e">
        <f t="shared" si="147"/>
        <v>#REF!</v>
      </c>
      <c r="AD462" t="e">
        <f t="shared" si="148"/>
        <v>#REF!</v>
      </c>
      <c r="AE462" t="e">
        <f t="shared" si="149"/>
        <v>#REF!</v>
      </c>
      <c r="AF462" t="e">
        <f t="shared" si="150"/>
        <v>#REF!</v>
      </c>
      <c r="AG462" t="e">
        <f t="shared" si="151"/>
        <v>#REF!</v>
      </c>
      <c r="AH462" t="e">
        <f t="shared" si="152"/>
        <v>#REF!</v>
      </c>
      <c r="AI462" t="e">
        <f t="shared" si="154"/>
        <v>#REF!</v>
      </c>
    </row>
    <row r="463" spans="11:35">
      <c r="Y463" s="9"/>
      <c r="Z463" s="9" t="e">
        <f>AVERAGE(Z465:Z528)</f>
        <v>#REF!</v>
      </c>
      <c r="AA463" s="9" t="e">
        <f t="shared" ref="AA463:AI463" si="155">AVERAGE(AA465:AA528)</f>
        <v>#REF!</v>
      </c>
      <c r="AB463" s="9" t="e">
        <f t="shared" si="155"/>
        <v>#REF!</v>
      </c>
      <c r="AC463" s="9" t="e">
        <f t="shared" si="155"/>
        <v>#REF!</v>
      </c>
      <c r="AD463" s="9" t="e">
        <f t="shared" si="155"/>
        <v>#REF!</v>
      </c>
      <c r="AE463" s="9" t="e">
        <f t="shared" si="155"/>
        <v>#REF!</v>
      </c>
      <c r="AF463" s="9" t="e">
        <f t="shared" si="155"/>
        <v>#REF!</v>
      </c>
      <c r="AG463" s="9" t="e">
        <f t="shared" si="155"/>
        <v>#REF!</v>
      </c>
      <c r="AH463" s="9" t="e">
        <f t="shared" si="155"/>
        <v>#REF!</v>
      </c>
      <c r="AI463" s="9" t="e">
        <f t="shared" si="155"/>
        <v>#REF!</v>
      </c>
    </row>
    <row r="464" spans="11:35">
      <c r="K464" t="e">
        <f>Arkusz1!#REF!</f>
        <v>#REF!</v>
      </c>
      <c r="M464" t="e">
        <f>Arkusz1!#REF!</f>
        <v>#REF!</v>
      </c>
      <c r="N464" t="e">
        <f>Arkusz1!#REF!</f>
        <v>#REF!</v>
      </c>
      <c r="O464" t="e">
        <f>Arkusz1!#REF!</f>
        <v>#REF!</v>
      </c>
      <c r="P464" t="e">
        <f>Arkusz1!#REF!</f>
        <v>#REF!</v>
      </c>
      <c r="Q464" t="e">
        <f>Arkusz1!#REF!</f>
        <v>#REF!</v>
      </c>
      <c r="R464" t="e">
        <f>Arkusz1!#REF!</f>
        <v>#REF!</v>
      </c>
      <c r="S464" t="e">
        <f>Arkusz1!#REF!</f>
        <v>#REF!</v>
      </c>
      <c r="T464" t="e">
        <f>Arkusz1!#REF!</f>
        <v>#REF!</v>
      </c>
      <c r="U464" t="e">
        <f>Arkusz1!#REF!</f>
        <v>#REF!</v>
      </c>
      <c r="V464" t="e">
        <f>Arkusz1!#REF!</f>
        <v>#REF!</v>
      </c>
    </row>
    <row r="465" spans="11:35">
      <c r="K465" t="str">
        <f>Arkusz1!A366</f>
        <v>Moldova</v>
      </c>
      <c r="M465">
        <f>Arkusz1!S366</f>
        <v>2.5628129999999999E-2</v>
      </c>
      <c r="N465">
        <f>Arkusz1!T366</f>
        <v>4.1214050000000002E-2</v>
      </c>
      <c r="O465">
        <f>Arkusz1!U366</f>
        <v>5.5136119999999997E-2</v>
      </c>
      <c r="P465">
        <f>Arkusz1!V366</f>
        <v>6.8381730000000002E-2</v>
      </c>
      <c r="Q465">
        <f>Arkusz1!W366</f>
        <v>8.1716010000000006E-2</v>
      </c>
      <c r="R465">
        <f>Arkusz1!X366</f>
        <v>9.5935210000000007E-2</v>
      </c>
      <c r="S465">
        <f>Arkusz1!Y366</f>
        <v>0.11214944</v>
      </c>
      <c r="T465">
        <f>Arkusz1!Z366</f>
        <v>0.13239656</v>
      </c>
      <c r="U465">
        <f>Arkusz1!AA366</f>
        <v>0.16182542999999999</v>
      </c>
      <c r="V465">
        <f>Arkusz1!AB366</f>
        <v>0.22561734</v>
      </c>
      <c r="Z465" t="e">
        <f>M465-M464</f>
        <v>#REF!</v>
      </c>
      <c r="AA465" t="e">
        <f t="shared" ref="AA465:AA495" si="156">N465-N464</f>
        <v>#REF!</v>
      </c>
      <c r="AB465" t="e">
        <f t="shared" ref="AB465:AB495" si="157">O465-O464</f>
        <v>#REF!</v>
      </c>
      <c r="AC465" t="e">
        <f t="shared" ref="AC465:AC495" si="158">P465-P464</f>
        <v>#REF!</v>
      </c>
      <c r="AD465" t="e">
        <f t="shared" ref="AD465:AD495" si="159">Q465-Q464</f>
        <v>#REF!</v>
      </c>
      <c r="AE465" t="e">
        <f t="shared" ref="AE465:AE495" si="160">R465-R464</f>
        <v>#REF!</v>
      </c>
      <c r="AF465" t="e">
        <f t="shared" ref="AF465:AF495" si="161">S465-S464</f>
        <v>#REF!</v>
      </c>
      <c r="AG465" t="e">
        <f t="shared" ref="AG465:AG495" si="162">T465-T464</f>
        <v>#REF!</v>
      </c>
      <c r="AH465" t="e">
        <f t="shared" ref="AH465:AH495" si="163">U465-U464</f>
        <v>#REF!</v>
      </c>
      <c r="AI465" t="e">
        <f>V465-V464</f>
        <v>#REF!</v>
      </c>
    </row>
    <row r="466" spans="11:35">
      <c r="K466" t="str">
        <f>Arkusz1!A367</f>
        <v>Moldova</v>
      </c>
      <c r="M466">
        <f>Arkusz1!S367</f>
        <v>2.1798870000000001E-2</v>
      </c>
      <c r="N466">
        <f>Arkusz1!T367</f>
        <v>3.862401E-2</v>
      </c>
      <c r="O466">
        <f>Arkusz1!U367</f>
        <v>5.3812680000000002E-2</v>
      </c>
      <c r="P466">
        <f>Arkusz1!V367</f>
        <v>6.8311419999999998E-2</v>
      </c>
      <c r="Q466">
        <f>Arkusz1!W367</f>
        <v>8.2865330000000001E-2</v>
      </c>
      <c r="R466">
        <f>Arkusz1!X367</f>
        <v>9.8239409999999999E-2</v>
      </c>
      <c r="S466">
        <f>Arkusz1!Y367</f>
        <v>0.11545904999999999</v>
      </c>
      <c r="T466">
        <f>Arkusz1!Z367</f>
        <v>0.13630086</v>
      </c>
      <c r="U466">
        <f>Arkusz1!AA367</f>
        <v>0.16492572</v>
      </c>
      <c r="V466">
        <f>Arkusz1!AB367</f>
        <v>0.21966266000000001</v>
      </c>
      <c r="Z466">
        <f t="shared" ref="Y466:Z495" si="164">M466-M465</f>
        <v>-3.8292599999999975E-3</v>
      </c>
      <c r="AA466">
        <f t="shared" si="156"/>
        <v>-2.5900400000000018E-3</v>
      </c>
      <c r="AB466">
        <f t="shared" si="157"/>
        <v>-1.3234399999999952E-3</v>
      </c>
      <c r="AC466">
        <f t="shared" si="158"/>
        <v>-7.031000000000398E-5</v>
      </c>
      <c r="AD466">
        <f t="shared" si="159"/>
        <v>1.1493199999999953E-3</v>
      </c>
      <c r="AE466">
        <f t="shared" si="160"/>
        <v>2.3041999999999924E-3</v>
      </c>
      <c r="AF466">
        <f t="shared" si="161"/>
        <v>3.3096099999999906E-3</v>
      </c>
      <c r="AG466">
        <f t="shared" si="162"/>
        <v>3.9042999999999994E-3</v>
      </c>
      <c r="AH466">
        <f t="shared" si="163"/>
        <v>3.1002900000000055E-3</v>
      </c>
      <c r="AI466">
        <f t="shared" ref="AI466:AI495" si="165">V466-V465</f>
        <v>-5.95467999999999E-3</v>
      </c>
    </row>
    <row r="467" spans="11:35">
      <c r="K467" t="str">
        <f>Arkusz1!A368</f>
        <v>Moldova</v>
      </c>
      <c r="M467">
        <f>Arkusz1!S368</f>
        <v>1.7969619999999999E-2</v>
      </c>
      <c r="N467">
        <f>Arkusz1!T368</f>
        <v>3.6033969999999999E-2</v>
      </c>
      <c r="O467">
        <f>Arkusz1!U368</f>
        <v>5.248924E-2</v>
      </c>
      <c r="P467">
        <f>Arkusz1!V368</f>
        <v>6.8241109999999994E-2</v>
      </c>
      <c r="Q467">
        <f>Arkusz1!W368</f>
        <v>8.4014649999999996E-2</v>
      </c>
      <c r="R467">
        <f>Arkusz1!X368</f>
        <v>0.10054361000000001</v>
      </c>
      <c r="S467">
        <f>Arkusz1!Y368</f>
        <v>0.11876866</v>
      </c>
      <c r="T467">
        <f>Arkusz1!Z368</f>
        <v>0.14020516</v>
      </c>
      <c r="U467">
        <f>Arkusz1!AA368</f>
        <v>0.16802600000000001</v>
      </c>
      <c r="V467">
        <f>Arkusz1!AB368</f>
        <v>0.21370797999999999</v>
      </c>
      <c r="Z467">
        <f t="shared" si="164"/>
        <v>-3.8292500000000028E-3</v>
      </c>
      <c r="AA467">
        <f t="shared" si="156"/>
        <v>-2.5900400000000018E-3</v>
      </c>
      <c r="AB467">
        <f t="shared" si="157"/>
        <v>-1.3234400000000021E-3</v>
      </c>
      <c r="AC467">
        <f t="shared" si="158"/>
        <v>-7.031000000000398E-5</v>
      </c>
      <c r="AD467">
        <f t="shared" si="159"/>
        <v>1.1493199999999953E-3</v>
      </c>
      <c r="AE467">
        <f t="shared" si="160"/>
        <v>2.3042000000000062E-3</v>
      </c>
      <c r="AF467">
        <f t="shared" si="161"/>
        <v>3.3096100000000045E-3</v>
      </c>
      <c r="AG467">
        <f t="shared" si="162"/>
        <v>3.9042999999999994E-3</v>
      </c>
      <c r="AH467">
        <f t="shared" si="163"/>
        <v>3.1002800000000108E-3</v>
      </c>
      <c r="AI467">
        <f t="shared" si="165"/>
        <v>-5.9546800000000177E-3</v>
      </c>
    </row>
    <row r="468" spans="11:35">
      <c r="K468" t="str">
        <f>Arkusz1!A369</f>
        <v>Moldova</v>
      </c>
      <c r="M468">
        <f>Arkusz1!S369</f>
        <v>1.4140359999999999E-2</v>
      </c>
      <c r="N468">
        <f>Arkusz1!T369</f>
        <v>3.3443929999999997E-2</v>
      </c>
      <c r="O468">
        <f>Arkusz1!U369</f>
        <v>5.1165799999999997E-2</v>
      </c>
      <c r="P468">
        <f>Arkusz1!V369</f>
        <v>6.8170809999999998E-2</v>
      </c>
      <c r="Q468">
        <f>Arkusz1!W369</f>
        <v>8.5163970000000006E-2</v>
      </c>
      <c r="R468">
        <f>Arkusz1!X369</f>
        <v>0.10284781</v>
      </c>
      <c r="S468">
        <f>Arkusz1!Y369</f>
        <v>0.12207827</v>
      </c>
      <c r="T468">
        <f>Arkusz1!Z369</f>
        <v>0.14410945</v>
      </c>
      <c r="U468">
        <f>Arkusz1!AA369</f>
        <v>0.17112628999999999</v>
      </c>
      <c r="V468">
        <f>Arkusz1!AB369</f>
        <v>0.2077533</v>
      </c>
      <c r="Z468">
        <f t="shared" si="164"/>
        <v>-3.8292599999999993E-3</v>
      </c>
      <c r="AA468">
        <f t="shared" si="156"/>
        <v>-2.5900400000000018E-3</v>
      </c>
      <c r="AB468">
        <f t="shared" si="157"/>
        <v>-1.3234400000000021E-3</v>
      </c>
      <c r="AC468">
        <f t="shared" si="158"/>
        <v>-7.0299999999995366E-5</v>
      </c>
      <c r="AD468">
        <f t="shared" si="159"/>
        <v>1.1493200000000092E-3</v>
      </c>
      <c r="AE468">
        <f t="shared" si="160"/>
        <v>2.3041999999999924E-3</v>
      </c>
      <c r="AF468">
        <f t="shared" si="161"/>
        <v>3.3096100000000045E-3</v>
      </c>
      <c r="AG468">
        <f t="shared" si="162"/>
        <v>3.9042900000000047E-3</v>
      </c>
      <c r="AH468">
        <f t="shared" si="163"/>
        <v>3.1002899999999778E-3</v>
      </c>
      <c r="AI468">
        <f t="shared" si="165"/>
        <v>-5.95467999999999E-3</v>
      </c>
    </row>
    <row r="469" spans="11:35">
      <c r="K469" t="str">
        <f>Arkusz1!A370</f>
        <v>Moldova</v>
      </c>
      <c r="M469">
        <f>Arkusz1!S370</f>
        <v>1.441242E-2</v>
      </c>
      <c r="N469">
        <f>Arkusz1!T370</f>
        <v>3.2957670000000001E-2</v>
      </c>
      <c r="O469">
        <f>Arkusz1!U370</f>
        <v>4.9672019999999997E-2</v>
      </c>
      <c r="P469">
        <f>Arkusz1!V370</f>
        <v>6.5628489999999998E-2</v>
      </c>
      <c r="Q469">
        <f>Arkusz1!W370</f>
        <v>8.1678390000000003E-2</v>
      </c>
      <c r="R469">
        <f>Arkusz1!X370</f>
        <v>9.8698999999999995E-2</v>
      </c>
      <c r="S469">
        <f>Arkusz1!Y370</f>
        <v>0.11786015</v>
      </c>
      <c r="T469">
        <f>Arkusz1!Z370</f>
        <v>0.14113265</v>
      </c>
      <c r="U469">
        <f>Arkusz1!AA370</f>
        <v>0.17272597000000001</v>
      </c>
      <c r="V469">
        <f>Arkusz1!AB370</f>
        <v>0.22523323000000001</v>
      </c>
      <c r="Z469">
        <f t="shared" si="164"/>
        <v>2.7206000000000105E-4</v>
      </c>
      <c r="AA469">
        <f t="shared" si="156"/>
        <v>-4.8625999999999531E-4</v>
      </c>
      <c r="AB469">
        <f t="shared" si="157"/>
        <v>-1.4937800000000001E-3</v>
      </c>
      <c r="AC469">
        <f t="shared" si="158"/>
        <v>-2.5423200000000007E-3</v>
      </c>
      <c r="AD469">
        <f t="shared" si="159"/>
        <v>-3.485580000000002E-3</v>
      </c>
      <c r="AE469">
        <f t="shared" si="160"/>
        <v>-4.1488100000000028E-3</v>
      </c>
      <c r="AF469">
        <f t="shared" si="161"/>
        <v>-4.2181200000000058E-3</v>
      </c>
      <c r="AG469">
        <f t="shared" si="162"/>
        <v>-2.9768000000000017E-3</v>
      </c>
      <c r="AH469">
        <f t="shared" si="163"/>
        <v>1.59968000000002E-3</v>
      </c>
      <c r="AI469">
        <f t="shared" si="165"/>
        <v>1.7479930000000005E-2</v>
      </c>
    </row>
    <row r="470" spans="11:35">
      <c r="K470" t="str">
        <f>Arkusz1!A371</f>
        <v>Moldova</v>
      </c>
      <c r="M470">
        <f>Arkusz1!S371</f>
        <v>1.253542E-2</v>
      </c>
      <c r="N470">
        <f>Arkusz1!T371</f>
        <v>3.1375350000000003E-2</v>
      </c>
      <c r="O470">
        <f>Arkusz1!U371</f>
        <v>4.833672E-2</v>
      </c>
      <c r="P470">
        <f>Arkusz1!V371</f>
        <v>6.4528719999999998E-2</v>
      </c>
      <c r="Q470">
        <f>Arkusz1!W371</f>
        <v>8.0831E-2</v>
      </c>
      <c r="R470">
        <f>Arkusz1!X371</f>
        <v>9.8154549999999993E-2</v>
      </c>
      <c r="S470">
        <f>Arkusz1!Y371</f>
        <v>0.11772573</v>
      </c>
      <c r="T470">
        <f>Arkusz1!Z371</f>
        <v>0.14163904999999999</v>
      </c>
      <c r="U470">
        <f>Arkusz1!AA371</f>
        <v>0.17446099000000001</v>
      </c>
      <c r="V470">
        <f>Arkusz1!AB371</f>
        <v>0.23041243</v>
      </c>
      <c r="Z470">
        <f t="shared" si="164"/>
        <v>-1.8770000000000002E-3</v>
      </c>
      <c r="AA470">
        <f t="shared" si="156"/>
        <v>-1.5823199999999982E-3</v>
      </c>
      <c r="AB470">
        <f t="shared" si="157"/>
        <v>-1.3352999999999976E-3</v>
      </c>
      <c r="AC470">
        <f t="shared" si="158"/>
        <v>-1.0997699999999999E-3</v>
      </c>
      <c r="AD470">
        <f t="shared" si="159"/>
        <v>-8.4739000000000342E-4</v>
      </c>
      <c r="AE470">
        <f t="shared" si="160"/>
        <v>-5.4445000000000188E-4</v>
      </c>
      <c r="AF470">
        <f t="shared" si="161"/>
        <v>-1.3441999999999621E-4</v>
      </c>
      <c r="AG470">
        <f t="shared" si="162"/>
        <v>5.0639999999999019E-4</v>
      </c>
      <c r="AH470">
        <f t="shared" si="163"/>
        <v>1.7350200000000038E-3</v>
      </c>
      <c r="AI470">
        <f t="shared" si="165"/>
        <v>5.1791999999999949E-3</v>
      </c>
    </row>
    <row r="471" spans="11:35">
      <c r="K471" t="str">
        <f>Arkusz1!A372</f>
        <v>Moldova</v>
      </c>
      <c r="M471">
        <f>Arkusz1!S372</f>
        <v>1.1805609999999999E-2</v>
      </c>
      <c r="N471">
        <f>Arkusz1!T372</f>
        <v>3.063339E-2</v>
      </c>
      <c r="O471">
        <f>Arkusz1!U372</f>
        <v>4.7839529999999998E-2</v>
      </c>
      <c r="P471">
        <f>Arkusz1!V372</f>
        <v>6.4783519999999997E-2</v>
      </c>
      <c r="Q471">
        <f>Arkusz1!W372</f>
        <v>8.2043989999999997E-2</v>
      </c>
      <c r="R471">
        <f>Arkusz1!X372</f>
        <v>0.10014323</v>
      </c>
      <c r="S471">
        <f>Arkusz1!Y372</f>
        <v>0.11978695</v>
      </c>
      <c r="T471">
        <f>Arkusz1!Z372</f>
        <v>0.14226005999999999</v>
      </c>
      <c r="U471">
        <f>Arkusz1!AA372</f>
        <v>0.17084946000000001</v>
      </c>
      <c r="V471">
        <f>Arkusz1!AB372</f>
        <v>0.22985425000000001</v>
      </c>
      <c r="Z471">
        <f t="shared" si="164"/>
        <v>-7.2981000000000087E-4</v>
      </c>
      <c r="AA471">
        <f t="shared" si="156"/>
        <v>-7.4196000000000331E-4</v>
      </c>
      <c r="AB471">
        <f t="shared" si="157"/>
        <v>-4.9719000000000152E-4</v>
      </c>
      <c r="AC471">
        <f t="shared" si="158"/>
        <v>2.5479999999999947E-4</v>
      </c>
      <c r="AD471">
        <f t="shared" si="159"/>
        <v>1.2129899999999971E-3</v>
      </c>
      <c r="AE471">
        <f t="shared" si="160"/>
        <v>1.9886800000000066E-3</v>
      </c>
      <c r="AF471">
        <f t="shared" si="161"/>
        <v>2.0612200000000025E-3</v>
      </c>
      <c r="AG471">
        <f t="shared" si="162"/>
        <v>6.2101000000000517E-4</v>
      </c>
      <c r="AH471">
        <f t="shared" si="163"/>
        <v>-3.6115300000000017E-3</v>
      </c>
      <c r="AI471">
        <f t="shared" si="165"/>
        <v>-5.5817999999999146E-4</v>
      </c>
    </row>
    <row r="472" spans="11:35">
      <c r="K472" t="str">
        <f>Arkusz1!A373</f>
        <v>Moldova</v>
      </c>
      <c r="M472">
        <f>Arkusz1!S373</f>
        <v>2.0354000000000001E-2</v>
      </c>
      <c r="N472">
        <f>Arkusz1!T373</f>
        <v>3.5330050000000002E-2</v>
      </c>
      <c r="O472">
        <f>Arkusz1!U373</f>
        <v>4.6201979999999997E-2</v>
      </c>
      <c r="P472">
        <f>Arkusz1!V373</f>
        <v>5.6603840000000002E-2</v>
      </c>
      <c r="Q472">
        <f>Arkusz1!W373</f>
        <v>6.7654279999999997E-2</v>
      </c>
      <c r="R472">
        <f>Arkusz1!X373</f>
        <v>8.0360849999999998E-2</v>
      </c>
      <c r="S472">
        <f>Arkusz1!Y373</f>
        <v>9.6234159999999999E-2</v>
      </c>
      <c r="T472">
        <f>Arkusz1!Z373</f>
        <v>0.11841567</v>
      </c>
      <c r="U472">
        <f>Arkusz1!AA373</f>
        <v>0.15632588</v>
      </c>
      <c r="V472">
        <f>Arkusz1!AB373</f>
        <v>0.32251925999999997</v>
      </c>
      <c r="Z472">
        <f t="shared" si="164"/>
        <v>8.5483900000000012E-3</v>
      </c>
      <c r="AA472">
        <f t="shared" si="156"/>
        <v>4.6966600000000018E-3</v>
      </c>
      <c r="AB472">
        <f t="shared" si="157"/>
        <v>-1.6375500000000015E-3</v>
      </c>
      <c r="AC472">
        <f t="shared" si="158"/>
        <v>-8.1796799999999947E-3</v>
      </c>
      <c r="AD472">
        <f t="shared" si="159"/>
        <v>-1.438971E-2</v>
      </c>
      <c r="AE472">
        <f t="shared" si="160"/>
        <v>-1.9782380000000002E-2</v>
      </c>
      <c r="AF472">
        <f t="shared" si="161"/>
        <v>-2.3552790000000004E-2</v>
      </c>
      <c r="AG472">
        <f t="shared" si="162"/>
        <v>-2.3844389999999993E-2</v>
      </c>
      <c r="AH472">
        <f t="shared" si="163"/>
        <v>-1.4523580000000008E-2</v>
      </c>
      <c r="AI472">
        <f t="shared" si="165"/>
        <v>9.2665009999999964E-2</v>
      </c>
    </row>
    <row r="473" spans="11:35">
      <c r="K473" t="str">
        <f>Arkusz1!A374</f>
        <v>Moldova</v>
      </c>
      <c r="M473">
        <f>Arkusz1!S374</f>
        <v>1.2063239999999999E-2</v>
      </c>
      <c r="N473">
        <f>Arkusz1!T374</f>
        <v>3.1113289999999998E-2</v>
      </c>
      <c r="O473">
        <f>Arkusz1!U374</f>
        <v>4.8335139999999999E-2</v>
      </c>
      <c r="P473">
        <f>Arkusz1!V374</f>
        <v>6.4803100000000002E-2</v>
      </c>
      <c r="Q473">
        <f>Arkusz1!W374</f>
        <v>8.1376379999999998E-2</v>
      </c>
      <c r="R473">
        <f>Arkusz1!X374</f>
        <v>9.8942829999999996E-2</v>
      </c>
      <c r="S473">
        <f>Arkusz1!Y374</f>
        <v>0.11868302</v>
      </c>
      <c r="T473">
        <f>Arkusz1!Z374</f>
        <v>0.14257038</v>
      </c>
      <c r="U473">
        <f>Arkusz1!AA374</f>
        <v>0.17476169999999999</v>
      </c>
      <c r="V473">
        <f>Arkusz1!AB374</f>
        <v>0.22735094</v>
      </c>
      <c r="Z473">
        <f t="shared" si="164"/>
        <v>-8.2907600000000012E-3</v>
      </c>
      <c r="AA473">
        <f t="shared" si="156"/>
        <v>-4.2167600000000034E-3</v>
      </c>
      <c r="AB473">
        <f t="shared" si="157"/>
        <v>2.133160000000002E-3</v>
      </c>
      <c r="AC473">
        <f t="shared" si="158"/>
        <v>8.1992599999999999E-3</v>
      </c>
      <c r="AD473">
        <f t="shared" si="159"/>
        <v>1.3722100000000001E-2</v>
      </c>
      <c r="AE473">
        <f t="shared" si="160"/>
        <v>1.8581979999999998E-2</v>
      </c>
      <c r="AF473">
        <f t="shared" si="161"/>
        <v>2.2448860000000001E-2</v>
      </c>
      <c r="AG473">
        <f t="shared" si="162"/>
        <v>2.4154709999999996E-2</v>
      </c>
      <c r="AH473">
        <f t="shared" si="163"/>
        <v>1.8435819999999992E-2</v>
      </c>
      <c r="AI473">
        <f t="shared" si="165"/>
        <v>-9.5168319999999973E-2</v>
      </c>
    </row>
    <row r="474" spans="11:35">
      <c r="K474" t="str">
        <f>Arkusz1!A375</f>
        <v>Moldova</v>
      </c>
      <c r="M474">
        <f>Arkusz1!S375</f>
        <v>1.402599E-2</v>
      </c>
      <c r="N474">
        <f>Arkusz1!T375</f>
        <v>3.1561829999999999E-2</v>
      </c>
      <c r="O474">
        <f>Arkusz1!U375</f>
        <v>4.8804019999999997E-2</v>
      </c>
      <c r="P474">
        <f>Arkusz1!V375</f>
        <v>6.6363980000000003E-2</v>
      </c>
      <c r="Q474">
        <f>Arkusz1!W375</f>
        <v>8.4452730000000004E-2</v>
      </c>
      <c r="R474">
        <f>Arkusz1!X375</f>
        <v>0.10330364</v>
      </c>
      <c r="S474">
        <f>Arkusz1!Y375</f>
        <v>0.12327732</v>
      </c>
      <c r="T474">
        <f>Arkusz1!Z375</f>
        <v>0.14506732</v>
      </c>
      <c r="U474">
        <f>Arkusz1!AA375</f>
        <v>0.17046819999999999</v>
      </c>
      <c r="V474">
        <f>Arkusz1!AB375</f>
        <v>0.21267498000000001</v>
      </c>
      <c r="Z474">
        <f t="shared" si="164"/>
        <v>1.962750000000001E-3</v>
      </c>
      <c r="AA474">
        <f t="shared" si="156"/>
        <v>4.4854000000000074E-4</v>
      </c>
      <c r="AB474">
        <f t="shared" si="157"/>
        <v>4.6887999999999791E-4</v>
      </c>
      <c r="AC474">
        <f t="shared" si="158"/>
        <v>1.5608800000000006E-3</v>
      </c>
      <c r="AD474">
        <f t="shared" si="159"/>
        <v>3.0763500000000055E-3</v>
      </c>
      <c r="AE474">
        <f t="shared" si="160"/>
        <v>4.3608100000000066E-3</v>
      </c>
      <c r="AF474">
        <f t="shared" si="161"/>
        <v>4.5942999999999956E-3</v>
      </c>
      <c r="AG474">
        <f t="shared" si="162"/>
        <v>2.496940000000003E-3</v>
      </c>
      <c r="AH474">
        <f t="shared" si="163"/>
        <v>-4.2935000000000056E-3</v>
      </c>
      <c r="AI474">
        <f t="shared" si="165"/>
        <v>-1.4675959999999988E-2</v>
      </c>
    </row>
    <row r="475" spans="11:35">
      <c r="K475" t="str">
        <f>Arkusz1!A376</f>
        <v>Moldova</v>
      </c>
      <c r="M475">
        <f>Arkusz1!S376</f>
        <v>1.219787E-2</v>
      </c>
      <c r="N475">
        <f>Arkusz1!T376</f>
        <v>3.0824339999999999E-2</v>
      </c>
      <c r="O475">
        <f>Arkusz1!U376</f>
        <v>4.8266009999999998E-2</v>
      </c>
      <c r="P475">
        <f>Arkusz1!V376</f>
        <v>6.5295210000000006E-2</v>
      </c>
      <c r="Q475">
        <f>Arkusz1!W376</f>
        <v>8.2596230000000007E-2</v>
      </c>
      <c r="R475">
        <f>Arkusz1!X376</f>
        <v>0.10091084</v>
      </c>
      <c r="S475">
        <f>Arkusz1!Y376</f>
        <v>0.12121453</v>
      </c>
      <c r="T475">
        <f>Arkusz1!Z376</f>
        <v>0.14503683000000001</v>
      </c>
      <c r="U475">
        <f>Arkusz1!AA376</f>
        <v>0.17523291999999999</v>
      </c>
      <c r="V475">
        <f>Arkusz1!AB376</f>
        <v>0.21842523999999999</v>
      </c>
      <c r="Z475">
        <f t="shared" si="164"/>
        <v>-1.8281200000000008E-3</v>
      </c>
      <c r="AA475">
        <f t="shared" si="156"/>
        <v>-7.3749000000000037E-4</v>
      </c>
      <c r="AB475">
        <f t="shared" si="157"/>
        <v>-5.3800999999999849E-4</v>
      </c>
      <c r="AC475">
        <f t="shared" si="158"/>
        <v>-1.0687699999999967E-3</v>
      </c>
      <c r="AD475">
        <f t="shared" si="159"/>
        <v>-1.856499999999997E-3</v>
      </c>
      <c r="AE475">
        <f t="shared" si="160"/>
        <v>-2.3928000000000005E-3</v>
      </c>
      <c r="AF475">
        <f t="shared" si="161"/>
        <v>-2.0627899999999949E-3</v>
      </c>
      <c r="AG475">
        <f t="shared" si="162"/>
        <v>-3.0489999999994133E-5</v>
      </c>
      <c r="AH475">
        <f t="shared" si="163"/>
        <v>4.7647200000000001E-3</v>
      </c>
      <c r="AI475">
        <f t="shared" si="165"/>
        <v>5.7502599999999793E-3</v>
      </c>
    </row>
    <row r="476" spans="11:35">
      <c r="K476" t="str">
        <f>Arkusz1!A377</f>
        <v>Moldova</v>
      </c>
      <c r="M476">
        <f>Arkusz1!S377</f>
        <v>1.073812E-2</v>
      </c>
      <c r="N476">
        <f>Arkusz1!T377</f>
        <v>2.9433689999999998E-2</v>
      </c>
      <c r="O476">
        <f>Arkusz1!U377</f>
        <v>4.719653E-2</v>
      </c>
      <c r="P476">
        <f>Arkusz1!V377</f>
        <v>6.4917290000000002E-2</v>
      </c>
      <c r="Q476">
        <f>Arkusz1!W377</f>
        <v>8.3017839999999996E-2</v>
      </c>
      <c r="R476">
        <f>Arkusz1!X377</f>
        <v>0.10190489</v>
      </c>
      <c r="S476">
        <f>Arkusz1!Y377</f>
        <v>0.122144</v>
      </c>
      <c r="T476">
        <f>Arkusz1!Z377</f>
        <v>0.14476811000000001</v>
      </c>
      <c r="U476">
        <f>Arkusz1!AA377</f>
        <v>0.17238872999999999</v>
      </c>
      <c r="V476">
        <f>Arkusz1!AB377</f>
        <v>0.22349078</v>
      </c>
      <c r="Z476">
        <f t="shared" si="164"/>
        <v>-1.4597499999999992E-3</v>
      </c>
      <c r="AA476">
        <f t="shared" si="156"/>
        <v>-1.3906500000000002E-3</v>
      </c>
      <c r="AB476">
        <f t="shared" si="157"/>
        <v>-1.0694799999999977E-3</v>
      </c>
      <c r="AC476">
        <f t="shared" si="158"/>
        <v>-3.7792000000000381E-4</v>
      </c>
      <c r="AD476">
        <f t="shared" si="159"/>
        <v>4.2160999999998894E-4</v>
      </c>
      <c r="AE476">
        <f t="shared" si="160"/>
        <v>9.9404999999999633E-4</v>
      </c>
      <c r="AF476">
        <f t="shared" si="161"/>
        <v>9.2947000000000168E-4</v>
      </c>
      <c r="AG476">
        <f t="shared" si="162"/>
        <v>-2.6872000000000007E-4</v>
      </c>
      <c r="AH476">
        <f t="shared" si="163"/>
        <v>-2.8441899999999964E-3</v>
      </c>
      <c r="AI476">
        <f t="shared" si="165"/>
        <v>5.0655400000000073E-3</v>
      </c>
    </row>
    <row r="477" spans="11:35">
      <c r="K477" t="str">
        <f>Arkusz1!A378</f>
        <v>Moldova</v>
      </c>
      <c r="M477">
        <f>Arkusz1!S378</f>
        <v>1.153559E-2</v>
      </c>
      <c r="N477">
        <f>Arkusz1!T378</f>
        <v>3.0957100000000001E-2</v>
      </c>
      <c r="O477">
        <f>Arkusz1!U378</f>
        <v>4.9029969999999999E-2</v>
      </c>
      <c r="P477">
        <f>Arkusz1!V378</f>
        <v>6.6819879999999998E-2</v>
      </c>
      <c r="Q477">
        <f>Arkusz1!W378</f>
        <v>8.4779800000000002E-2</v>
      </c>
      <c r="R477">
        <f>Arkusz1!X378</f>
        <v>0.10330422</v>
      </c>
      <c r="S477">
        <f>Arkusz1!Y378</f>
        <v>0.12290549000000001</v>
      </c>
      <c r="T477">
        <f>Arkusz1!Z378</f>
        <v>0.14448630000000001</v>
      </c>
      <c r="U477">
        <f>Arkusz1!AA378</f>
        <v>0.17028845000000001</v>
      </c>
      <c r="V477">
        <f>Arkusz1!AB378</f>
        <v>0.21589321</v>
      </c>
      <c r="Z477">
        <f t="shared" si="164"/>
        <v>7.9746999999999978E-4</v>
      </c>
      <c r="AA477">
        <f t="shared" si="156"/>
        <v>1.5234100000000028E-3</v>
      </c>
      <c r="AB477">
        <f t="shared" si="157"/>
        <v>1.8334399999999987E-3</v>
      </c>
      <c r="AC477">
        <f t="shared" si="158"/>
        <v>1.9025899999999957E-3</v>
      </c>
      <c r="AD477">
        <f t="shared" si="159"/>
        <v>1.7619600000000069E-3</v>
      </c>
      <c r="AE477">
        <f t="shared" si="160"/>
        <v>1.3993300000000042E-3</v>
      </c>
      <c r="AF477">
        <f t="shared" si="161"/>
        <v>7.6149000000000355E-4</v>
      </c>
      <c r="AG477">
        <f t="shared" si="162"/>
        <v>-2.8180999999999345E-4</v>
      </c>
      <c r="AH477">
        <f t="shared" si="163"/>
        <v>-2.1002799999999822E-3</v>
      </c>
      <c r="AI477">
        <f t="shared" si="165"/>
        <v>-7.5975699999999979E-3</v>
      </c>
    </row>
    <row r="478" spans="11:35">
      <c r="K478" t="str">
        <f>Arkusz1!A379</f>
        <v>Moldova</v>
      </c>
      <c r="M478">
        <f>Arkusz1!S379</f>
        <v>1.6846429999999999E-2</v>
      </c>
      <c r="N478">
        <f>Arkusz1!T379</f>
        <v>3.0913119999999999E-2</v>
      </c>
      <c r="O478">
        <f>Arkusz1!U379</f>
        <v>4.161086E-2</v>
      </c>
      <c r="P478">
        <f>Arkusz1!V379</f>
        <v>5.2079739999999999E-2</v>
      </c>
      <c r="Q478">
        <f>Arkusz1!W379</f>
        <v>6.3391900000000001E-2</v>
      </c>
      <c r="R478">
        <f>Arkusz1!X379</f>
        <v>7.6591980000000004E-2</v>
      </c>
      <c r="S478">
        <f>Arkusz1!Y379</f>
        <v>9.3315079999999995E-2</v>
      </c>
      <c r="T478">
        <f>Arkusz1!Z379</f>
        <v>0.11703381</v>
      </c>
      <c r="U478">
        <f>Arkusz1!AA379</f>
        <v>0.15831787</v>
      </c>
      <c r="V478">
        <f>Arkusz1!AB379</f>
        <v>0.34989916999999998</v>
      </c>
      <c r="Z478">
        <f t="shared" si="164"/>
        <v>5.310839999999999E-3</v>
      </c>
      <c r="AA478">
        <f t="shared" si="156"/>
        <v>-4.3980000000002489E-5</v>
      </c>
      <c r="AB478">
        <f t="shared" si="157"/>
        <v>-7.4191099999999996E-3</v>
      </c>
      <c r="AC478">
        <f t="shared" si="158"/>
        <v>-1.4740139999999999E-2</v>
      </c>
      <c r="AD478">
        <f t="shared" si="159"/>
        <v>-2.1387900000000001E-2</v>
      </c>
      <c r="AE478">
        <f t="shared" si="160"/>
        <v>-2.6712239999999998E-2</v>
      </c>
      <c r="AF478">
        <f t="shared" si="161"/>
        <v>-2.9590410000000011E-2</v>
      </c>
      <c r="AG478">
        <f t="shared" si="162"/>
        <v>-2.745249000000001E-2</v>
      </c>
      <c r="AH478">
        <f t="shared" si="163"/>
        <v>-1.1970580000000008E-2</v>
      </c>
      <c r="AI478">
        <f t="shared" si="165"/>
        <v>0.13400595999999998</v>
      </c>
    </row>
    <row r="479" spans="11:35">
      <c r="K479" t="str">
        <f>Arkusz1!A380</f>
        <v>Moldova</v>
      </c>
      <c r="M479">
        <f>Arkusz1!S380</f>
        <v>1.6383459999999999E-2</v>
      </c>
      <c r="N479">
        <f>Arkusz1!T380</f>
        <v>3.0452549999999998E-2</v>
      </c>
      <c r="O479">
        <f>Arkusz1!U380</f>
        <v>4.1238240000000002E-2</v>
      </c>
      <c r="P479">
        <f>Arkusz1!V380</f>
        <v>5.1815970000000003E-2</v>
      </c>
      <c r="Q479">
        <f>Arkusz1!W380</f>
        <v>6.32524E-2</v>
      </c>
      <c r="R479">
        <f>Arkusz1!X380</f>
        <v>7.6593910000000001E-2</v>
      </c>
      <c r="S479">
        <f>Arkusz1!Y380</f>
        <v>9.3481529999999993E-2</v>
      </c>
      <c r="T479">
        <f>Arkusz1!Z380</f>
        <v>0.11739980999999999</v>
      </c>
      <c r="U479">
        <f>Arkusz1!AA380</f>
        <v>0.15894254999999999</v>
      </c>
      <c r="V479">
        <f>Arkusz1!AB380</f>
        <v>0.35043959000000002</v>
      </c>
      <c r="Z479">
        <f t="shared" si="164"/>
        <v>-4.6297000000000005E-4</v>
      </c>
      <c r="AA479">
        <f t="shared" si="156"/>
        <v>-4.6057000000000042E-4</v>
      </c>
      <c r="AB479">
        <f t="shared" si="157"/>
        <v>-3.7261999999999712E-4</v>
      </c>
      <c r="AC479">
        <f t="shared" si="158"/>
        <v>-2.6376999999999651E-4</v>
      </c>
      <c r="AD479">
        <f t="shared" si="159"/>
        <v>-1.3950000000000073E-4</v>
      </c>
      <c r="AE479">
        <f t="shared" si="160"/>
        <v>1.9299999999972117E-6</v>
      </c>
      <c r="AF479">
        <f t="shared" si="161"/>
        <v>1.6644999999999854E-4</v>
      </c>
      <c r="AG479">
        <f t="shared" si="162"/>
        <v>3.6599999999999133E-4</v>
      </c>
      <c r="AH479">
        <f t="shared" si="163"/>
        <v>6.2467999999998858E-4</v>
      </c>
      <c r="AI479">
        <f t="shared" si="165"/>
        <v>5.4042000000004142E-4</v>
      </c>
    </row>
    <row r="480" spans="11:35">
      <c r="K480" t="str">
        <f>Arkusz1!A381</f>
        <v>Moldova</v>
      </c>
      <c r="M480">
        <f>Arkusz1!S381</f>
        <v>1.568746E-2</v>
      </c>
      <c r="N480">
        <f>Arkusz1!T381</f>
        <v>2.9413760000000001E-2</v>
      </c>
      <c r="O480">
        <f>Arkusz1!U381</f>
        <v>4.0036719999999998E-2</v>
      </c>
      <c r="P480">
        <f>Arkusz1!V381</f>
        <v>5.0518349999999997E-2</v>
      </c>
      <c r="Q480">
        <f>Arkusz1!W381</f>
        <v>6.1912189999999999E-2</v>
      </c>
      <c r="R480">
        <f>Arkusz1!X381</f>
        <v>7.5274270000000004E-2</v>
      </c>
      <c r="S480">
        <f>Arkusz1!Y381</f>
        <v>9.2281329999999995E-2</v>
      </c>
      <c r="T480">
        <f>Arkusz1!Z381</f>
        <v>0.11651836</v>
      </c>
      <c r="U480">
        <f>Arkusz1!AA381</f>
        <v>0.15894771999999999</v>
      </c>
      <c r="V480">
        <f>Arkusz1!AB381</f>
        <v>0.35940984999999998</v>
      </c>
      <c r="Z480">
        <f t="shared" si="164"/>
        <v>-6.959999999999987E-4</v>
      </c>
      <c r="AA480">
        <f t="shared" si="156"/>
        <v>-1.0387899999999978E-3</v>
      </c>
      <c r="AB480">
        <f t="shared" si="157"/>
        <v>-1.2015200000000045E-3</v>
      </c>
      <c r="AC480">
        <f t="shared" si="158"/>
        <v>-1.2976200000000063E-3</v>
      </c>
      <c r="AD480">
        <f t="shared" si="159"/>
        <v>-1.3402100000000014E-3</v>
      </c>
      <c r="AE480">
        <f t="shared" si="160"/>
        <v>-1.3196399999999969E-3</v>
      </c>
      <c r="AF480">
        <f t="shared" si="161"/>
        <v>-1.2001999999999985E-3</v>
      </c>
      <c r="AG480">
        <f t="shared" si="162"/>
        <v>-8.8144999999999196E-4</v>
      </c>
      <c r="AH480">
        <f t="shared" si="163"/>
        <v>5.1699999999987867E-6</v>
      </c>
      <c r="AI480">
        <f t="shared" si="165"/>
        <v>8.9702599999999522E-3</v>
      </c>
    </row>
    <row r="481" spans="11:35">
      <c r="K481" t="str">
        <f>Arkusz1!A382</f>
        <v>Moldova</v>
      </c>
      <c r="M481">
        <f>Arkusz1!S382</f>
        <v>1.5868790000000001E-2</v>
      </c>
      <c r="N481">
        <f>Arkusz1!T382</f>
        <v>2.9436170000000001E-2</v>
      </c>
      <c r="O481">
        <f>Arkusz1!U382</f>
        <v>3.9887739999999998E-2</v>
      </c>
      <c r="P481">
        <f>Arkusz1!V382</f>
        <v>5.0204039999999998E-2</v>
      </c>
      <c r="Q481">
        <f>Arkusz1!W382</f>
        <v>6.1438279999999998E-2</v>
      </c>
      <c r="R481">
        <f>Arkusz1!X382</f>
        <v>7.4648450000000005E-2</v>
      </c>
      <c r="S481">
        <f>Arkusz1!Y382</f>
        <v>9.1520130000000005E-2</v>
      </c>
      <c r="T481">
        <f>Arkusz1!Z382</f>
        <v>0.11566954</v>
      </c>
      <c r="U481">
        <f>Arkusz1!AA382</f>
        <v>0.15819921000000001</v>
      </c>
      <c r="V481">
        <f>Arkusz1!AB382</f>
        <v>0.36312768000000001</v>
      </c>
      <c r="Z481">
        <f t="shared" si="164"/>
        <v>1.8133000000000038E-4</v>
      </c>
      <c r="AA481">
        <f t="shared" si="156"/>
        <v>2.2410000000000485E-5</v>
      </c>
      <c r="AB481">
        <f t="shared" si="157"/>
        <v>-1.4897999999999995E-4</v>
      </c>
      <c r="AC481">
        <f t="shared" si="158"/>
        <v>-3.143099999999982E-4</v>
      </c>
      <c r="AD481">
        <f t="shared" si="159"/>
        <v>-4.73910000000001E-4</v>
      </c>
      <c r="AE481">
        <f t="shared" si="160"/>
        <v>-6.2581999999999915E-4</v>
      </c>
      <c r="AF481">
        <f t="shared" si="161"/>
        <v>-7.6119999999998966E-4</v>
      </c>
      <c r="AG481">
        <f t="shared" si="162"/>
        <v>-8.4882000000000013E-4</v>
      </c>
      <c r="AH481">
        <f t="shared" si="163"/>
        <v>-7.4850999999998002E-4</v>
      </c>
      <c r="AI481">
        <f t="shared" si="165"/>
        <v>3.7178300000000331E-3</v>
      </c>
    </row>
    <row r="482" spans="11:35">
      <c r="K482" t="str">
        <f>Arkusz1!A383</f>
        <v>Moldova</v>
      </c>
      <c r="M482">
        <f>Arkusz1!S383</f>
        <v>1.6084029999999999E-2</v>
      </c>
      <c r="N482">
        <f>Arkusz1!T383</f>
        <v>2.9462769999999999E-2</v>
      </c>
      <c r="O482">
        <f>Arkusz1!U383</f>
        <v>3.9710910000000002E-2</v>
      </c>
      <c r="P482">
        <f>Arkusz1!V383</f>
        <v>4.9830939999999997E-2</v>
      </c>
      <c r="Q482">
        <f>Arkusz1!W383</f>
        <v>6.0875730000000003E-2</v>
      </c>
      <c r="R482">
        <f>Arkusz1!X383</f>
        <v>7.3905570000000004E-2</v>
      </c>
      <c r="S482">
        <f>Arkusz1!Y383</f>
        <v>9.0616569999999994E-2</v>
      </c>
      <c r="T482">
        <f>Arkusz1!Z383</f>
        <v>0.11466195</v>
      </c>
      <c r="U482">
        <f>Arkusz1!AA383</f>
        <v>0.1573107</v>
      </c>
      <c r="V482">
        <f>Arkusz1!AB383</f>
        <v>0.36754087000000002</v>
      </c>
      <c r="Z482">
        <f t="shared" si="164"/>
        <v>2.1523999999999849E-4</v>
      </c>
      <c r="AA482">
        <f t="shared" si="156"/>
        <v>2.6599999999998153E-5</v>
      </c>
      <c r="AB482">
        <f t="shared" si="157"/>
        <v>-1.7682999999999588E-4</v>
      </c>
      <c r="AC482">
        <f t="shared" si="158"/>
        <v>-3.7310000000000121E-4</v>
      </c>
      <c r="AD482">
        <f t="shared" si="159"/>
        <v>-5.62549999999995E-4</v>
      </c>
      <c r="AE482">
        <f t="shared" si="160"/>
        <v>-7.4288000000000132E-4</v>
      </c>
      <c r="AF482">
        <f t="shared" si="161"/>
        <v>-9.0356000000001158E-4</v>
      </c>
      <c r="AG482">
        <f t="shared" si="162"/>
        <v>-1.0075900000000027E-3</v>
      </c>
      <c r="AH482">
        <f t="shared" si="163"/>
        <v>-8.8851000000000901E-4</v>
      </c>
      <c r="AI482">
        <f t="shared" si="165"/>
        <v>4.4131900000000113E-3</v>
      </c>
    </row>
    <row r="483" spans="11:35">
      <c r="K483" t="str">
        <f>Arkusz1!A384</f>
        <v>Moldova</v>
      </c>
      <c r="M483">
        <f>Arkusz1!S384</f>
        <v>1.6084029999999999E-2</v>
      </c>
      <c r="N483">
        <f>Arkusz1!T384</f>
        <v>2.9462769999999999E-2</v>
      </c>
      <c r="O483">
        <f>Arkusz1!U384</f>
        <v>3.9710910000000002E-2</v>
      </c>
      <c r="P483">
        <f>Arkusz1!V384</f>
        <v>4.9830939999999997E-2</v>
      </c>
      <c r="Q483">
        <f>Arkusz1!W384</f>
        <v>6.0875730000000003E-2</v>
      </c>
      <c r="R483">
        <f>Arkusz1!X384</f>
        <v>7.3905570000000004E-2</v>
      </c>
      <c r="S483">
        <f>Arkusz1!Y384</f>
        <v>9.0616569999999994E-2</v>
      </c>
      <c r="T483">
        <f>Arkusz1!Z384</f>
        <v>0.11466195</v>
      </c>
      <c r="U483">
        <f>Arkusz1!AA384</f>
        <v>0.1573107</v>
      </c>
      <c r="V483">
        <f>Arkusz1!AB384</f>
        <v>0.36754087000000002</v>
      </c>
      <c r="Z483">
        <f t="shared" si="164"/>
        <v>0</v>
      </c>
      <c r="AA483">
        <f t="shared" si="156"/>
        <v>0</v>
      </c>
      <c r="AB483">
        <f t="shared" si="157"/>
        <v>0</v>
      </c>
      <c r="AC483">
        <f t="shared" si="158"/>
        <v>0</v>
      </c>
      <c r="AD483">
        <f t="shared" si="159"/>
        <v>0</v>
      </c>
      <c r="AE483">
        <f t="shared" si="160"/>
        <v>0</v>
      </c>
      <c r="AF483">
        <f t="shared" si="161"/>
        <v>0</v>
      </c>
      <c r="AG483">
        <f t="shared" si="162"/>
        <v>0</v>
      </c>
      <c r="AH483">
        <f t="shared" si="163"/>
        <v>0</v>
      </c>
      <c r="AI483">
        <f t="shared" si="165"/>
        <v>0</v>
      </c>
    </row>
    <row r="484" spans="11:35">
      <c r="K484" t="str">
        <f>Arkusz1!A385</f>
        <v>Moldova</v>
      </c>
      <c r="M484">
        <f>Arkusz1!S385</f>
        <v>1.6084029999999999E-2</v>
      </c>
      <c r="N484">
        <f>Arkusz1!T385</f>
        <v>2.9462769999999999E-2</v>
      </c>
      <c r="O484">
        <f>Arkusz1!U385</f>
        <v>3.9710910000000002E-2</v>
      </c>
      <c r="P484">
        <f>Arkusz1!V385</f>
        <v>4.9830939999999997E-2</v>
      </c>
      <c r="Q484">
        <f>Arkusz1!W385</f>
        <v>6.0875730000000003E-2</v>
      </c>
      <c r="R484">
        <f>Arkusz1!X385</f>
        <v>7.3905570000000004E-2</v>
      </c>
      <c r="S484">
        <f>Arkusz1!Y385</f>
        <v>9.0616569999999994E-2</v>
      </c>
      <c r="T484">
        <f>Arkusz1!Z385</f>
        <v>0.11466195</v>
      </c>
      <c r="U484">
        <f>Arkusz1!AA385</f>
        <v>0.1573107</v>
      </c>
      <c r="V484">
        <f>Arkusz1!AB385</f>
        <v>0.36754087000000002</v>
      </c>
      <c r="Z484">
        <f t="shared" si="164"/>
        <v>0</v>
      </c>
      <c r="AA484">
        <f t="shared" si="156"/>
        <v>0</v>
      </c>
      <c r="AB484">
        <f t="shared" si="157"/>
        <v>0</v>
      </c>
      <c r="AC484">
        <f t="shared" si="158"/>
        <v>0</v>
      </c>
      <c r="AD484">
        <f t="shared" si="159"/>
        <v>0</v>
      </c>
      <c r="AE484">
        <f t="shared" si="160"/>
        <v>0</v>
      </c>
      <c r="AF484">
        <f t="shared" si="161"/>
        <v>0</v>
      </c>
      <c r="AG484">
        <f t="shared" si="162"/>
        <v>0</v>
      </c>
      <c r="AH484">
        <f t="shared" si="163"/>
        <v>0</v>
      </c>
      <c r="AI484">
        <f t="shared" si="165"/>
        <v>0</v>
      </c>
    </row>
    <row r="485" spans="11:35">
      <c r="K485" t="str">
        <f>Arkusz1!A386</f>
        <v>Moldova</v>
      </c>
      <c r="M485">
        <f>Arkusz1!S386</f>
        <v>1.6084029999999999E-2</v>
      </c>
      <c r="N485">
        <f>Arkusz1!T386</f>
        <v>2.9462769999999999E-2</v>
      </c>
      <c r="O485">
        <f>Arkusz1!U386</f>
        <v>3.9710910000000002E-2</v>
      </c>
      <c r="P485">
        <f>Arkusz1!V386</f>
        <v>4.9830939999999997E-2</v>
      </c>
      <c r="Q485">
        <f>Arkusz1!W386</f>
        <v>6.0875730000000003E-2</v>
      </c>
      <c r="R485">
        <f>Arkusz1!X386</f>
        <v>7.3905570000000004E-2</v>
      </c>
      <c r="S485">
        <f>Arkusz1!Y386</f>
        <v>9.0616569999999994E-2</v>
      </c>
      <c r="T485">
        <f>Arkusz1!Z386</f>
        <v>0.11466195</v>
      </c>
      <c r="U485">
        <f>Arkusz1!AA386</f>
        <v>0.1573107</v>
      </c>
      <c r="V485">
        <f>Arkusz1!AB386</f>
        <v>0.36754087000000002</v>
      </c>
      <c r="Z485">
        <f t="shared" si="164"/>
        <v>0</v>
      </c>
      <c r="AA485">
        <f t="shared" si="156"/>
        <v>0</v>
      </c>
      <c r="AB485">
        <f t="shared" si="157"/>
        <v>0</v>
      </c>
      <c r="AC485">
        <f t="shared" si="158"/>
        <v>0</v>
      </c>
      <c r="AD485">
        <f t="shared" si="159"/>
        <v>0</v>
      </c>
      <c r="AE485">
        <f t="shared" si="160"/>
        <v>0</v>
      </c>
      <c r="AF485">
        <f t="shared" si="161"/>
        <v>0</v>
      </c>
      <c r="AG485">
        <f t="shared" si="162"/>
        <v>0</v>
      </c>
      <c r="AH485">
        <f t="shared" si="163"/>
        <v>0</v>
      </c>
      <c r="AI485">
        <f t="shared" si="165"/>
        <v>0</v>
      </c>
    </row>
    <row r="486" spans="11:35">
      <c r="K486" t="str">
        <f>Arkusz1!A387</f>
        <v>Moldova</v>
      </c>
      <c r="M486">
        <f>Arkusz1!S387</f>
        <v>1.6084029999999999E-2</v>
      </c>
      <c r="N486">
        <f>Arkusz1!T387</f>
        <v>2.9462769999999999E-2</v>
      </c>
      <c r="O486">
        <f>Arkusz1!U387</f>
        <v>3.9710910000000002E-2</v>
      </c>
      <c r="P486">
        <f>Arkusz1!V387</f>
        <v>4.9830939999999997E-2</v>
      </c>
      <c r="Q486">
        <f>Arkusz1!W387</f>
        <v>6.0875730000000003E-2</v>
      </c>
      <c r="R486">
        <f>Arkusz1!X387</f>
        <v>7.3905570000000004E-2</v>
      </c>
      <c r="S486">
        <f>Arkusz1!Y387</f>
        <v>9.0616569999999994E-2</v>
      </c>
      <c r="T486">
        <f>Arkusz1!Z387</f>
        <v>0.11466195</v>
      </c>
      <c r="U486">
        <f>Arkusz1!AA387</f>
        <v>0.1573107</v>
      </c>
      <c r="V486">
        <f>Arkusz1!AB387</f>
        <v>0.36754087000000002</v>
      </c>
      <c r="Z486">
        <f t="shared" si="164"/>
        <v>0</v>
      </c>
      <c r="AA486">
        <f t="shared" si="156"/>
        <v>0</v>
      </c>
      <c r="AB486">
        <f t="shared" si="157"/>
        <v>0</v>
      </c>
      <c r="AC486">
        <f t="shared" si="158"/>
        <v>0</v>
      </c>
      <c r="AD486">
        <f t="shared" si="159"/>
        <v>0</v>
      </c>
      <c r="AE486">
        <f t="shared" si="160"/>
        <v>0</v>
      </c>
      <c r="AF486">
        <f t="shared" si="161"/>
        <v>0</v>
      </c>
      <c r="AG486">
        <f t="shared" si="162"/>
        <v>0</v>
      </c>
      <c r="AH486">
        <f t="shared" si="163"/>
        <v>0</v>
      </c>
      <c r="AI486">
        <f t="shared" si="165"/>
        <v>0</v>
      </c>
    </row>
    <row r="487" spans="11:35">
      <c r="K487" t="str">
        <f>Arkusz1!A388</f>
        <v>Moldova</v>
      </c>
      <c r="M487">
        <f>Arkusz1!S388</f>
        <v>1.6084029999999999E-2</v>
      </c>
      <c r="N487">
        <f>Arkusz1!T388</f>
        <v>2.9462769999999999E-2</v>
      </c>
      <c r="O487">
        <f>Arkusz1!U388</f>
        <v>3.9710910000000002E-2</v>
      </c>
      <c r="P487">
        <f>Arkusz1!V388</f>
        <v>4.9830939999999997E-2</v>
      </c>
      <c r="Q487">
        <f>Arkusz1!W388</f>
        <v>6.0875730000000003E-2</v>
      </c>
      <c r="R487">
        <f>Arkusz1!X388</f>
        <v>7.3905570000000004E-2</v>
      </c>
      <c r="S487">
        <f>Arkusz1!Y388</f>
        <v>9.0616569999999994E-2</v>
      </c>
      <c r="T487">
        <f>Arkusz1!Z388</f>
        <v>0.11466195</v>
      </c>
      <c r="U487">
        <f>Arkusz1!AA388</f>
        <v>0.1573107</v>
      </c>
      <c r="V487">
        <f>Arkusz1!AB388</f>
        <v>0.36754087000000002</v>
      </c>
      <c r="Z487">
        <f t="shared" si="164"/>
        <v>0</v>
      </c>
      <c r="AA487">
        <f t="shared" si="156"/>
        <v>0</v>
      </c>
      <c r="AB487">
        <f t="shared" si="157"/>
        <v>0</v>
      </c>
      <c r="AC487">
        <f t="shared" si="158"/>
        <v>0</v>
      </c>
      <c r="AD487">
        <f t="shared" si="159"/>
        <v>0</v>
      </c>
      <c r="AE487">
        <f t="shared" si="160"/>
        <v>0</v>
      </c>
      <c r="AF487">
        <f t="shared" si="161"/>
        <v>0</v>
      </c>
      <c r="AG487">
        <f t="shared" si="162"/>
        <v>0</v>
      </c>
      <c r="AH487">
        <f t="shared" si="163"/>
        <v>0</v>
      </c>
      <c r="AI487">
        <f t="shared" si="165"/>
        <v>0</v>
      </c>
    </row>
    <row r="488" spans="11:35">
      <c r="K488" t="str">
        <f>Arkusz1!A389</f>
        <v>Moldova</v>
      </c>
      <c r="M488">
        <f>Arkusz1!S389</f>
        <v>1.6084029999999999E-2</v>
      </c>
      <c r="N488">
        <f>Arkusz1!T389</f>
        <v>2.9462769999999999E-2</v>
      </c>
      <c r="O488">
        <f>Arkusz1!U389</f>
        <v>3.9710910000000002E-2</v>
      </c>
      <c r="P488">
        <f>Arkusz1!V389</f>
        <v>4.9830939999999997E-2</v>
      </c>
      <c r="Q488">
        <f>Arkusz1!W389</f>
        <v>6.0875730000000003E-2</v>
      </c>
      <c r="R488">
        <f>Arkusz1!X389</f>
        <v>7.3905570000000004E-2</v>
      </c>
      <c r="S488">
        <f>Arkusz1!Y389</f>
        <v>9.0616569999999994E-2</v>
      </c>
      <c r="T488">
        <f>Arkusz1!Z389</f>
        <v>0.11466195</v>
      </c>
      <c r="U488">
        <f>Arkusz1!AA389</f>
        <v>0.1573107</v>
      </c>
      <c r="V488">
        <f>Arkusz1!AB389</f>
        <v>0.36754087000000002</v>
      </c>
      <c r="Z488">
        <f t="shared" si="164"/>
        <v>0</v>
      </c>
      <c r="AA488">
        <f t="shared" si="156"/>
        <v>0</v>
      </c>
      <c r="AB488">
        <f t="shared" si="157"/>
        <v>0</v>
      </c>
      <c r="AC488">
        <f t="shared" si="158"/>
        <v>0</v>
      </c>
      <c r="AD488">
        <f t="shared" si="159"/>
        <v>0</v>
      </c>
      <c r="AE488">
        <f t="shared" si="160"/>
        <v>0</v>
      </c>
      <c r="AF488">
        <f t="shared" si="161"/>
        <v>0</v>
      </c>
      <c r="AG488">
        <f t="shared" si="162"/>
        <v>0</v>
      </c>
      <c r="AH488">
        <f t="shared" si="163"/>
        <v>0</v>
      </c>
      <c r="AI488">
        <f t="shared" si="165"/>
        <v>0</v>
      </c>
    </row>
    <row r="489" spans="11:35">
      <c r="K489" t="str">
        <f>Arkusz1!A390</f>
        <v>Moldova</v>
      </c>
      <c r="M489">
        <f>Arkusz1!S390</f>
        <v>1.6084029999999999E-2</v>
      </c>
      <c r="N489">
        <f>Arkusz1!T390</f>
        <v>2.9462769999999999E-2</v>
      </c>
      <c r="O489">
        <f>Arkusz1!U390</f>
        <v>3.9710910000000002E-2</v>
      </c>
      <c r="P489">
        <f>Arkusz1!V390</f>
        <v>4.9830939999999997E-2</v>
      </c>
      <c r="Q489">
        <f>Arkusz1!W390</f>
        <v>6.0875730000000003E-2</v>
      </c>
      <c r="R489">
        <f>Arkusz1!X390</f>
        <v>7.3905570000000004E-2</v>
      </c>
      <c r="S489">
        <f>Arkusz1!Y390</f>
        <v>9.0616569999999994E-2</v>
      </c>
      <c r="T489">
        <f>Arkusz1!Z390</f>
        <v>0.11466195</v>
      </c>
      <c r="U489">
        <f>Arkusz1!AA390</f>
        <v>0.1573107</v>
      </c>
      <c r="V489">
        <f>Arkusz1!AB390</f>
        <v>0.36754087000000002</v>
      </c>
      <c r="Z489">
        <f t="shared" si="164"/>
        <v>0</v>
      </c>
      <c r="AA489">
        <f t="shared" si="156"/>
        <v>0</v>
      </c>
      <c r="AB489">
        <f t="shared" si="157"/>
        <v>0</v>
      </c>
      <c r="AC489">
        <f t="shared" si="158"/>
        <v>0</v>
      </c>
      <c r="AD489">
        <f t="shared" si="159"/>
        <v>0</v>
      </c>
      <c r="AE489">
        <f t="shared" si="160"/>
        <v>0</v>
      </c>
      <c r="AF489">
        <f t="shared" si="161"/>
        <v>0</v>
      </c>
      <c r="AG489">
        <f t="shared" si="162"/>
        <v>0</v>
      </c>
      <c r="AH489">
        <f t="shared" si="163"/>
        <v>0</v>
      </c>
      <c r="AI489">
        <f t="shared" si="165"/>
        <v>0</v>
      </c>
    </row>
    <row r="490" spans="11:35">
      <c r="K490" t="str">
        <f>Arkusz1!A391</f>
        <v>Moldova</v>
      </c>
      <c r="M490">
        <f>Arkusz1!S391</f>
        <v>1.6084029999999999E-2</v>
      </c>
      <c r="N490">
        <f>Arkusz1!T391</f>
        <v>2.9462769999999999E-2</v>
      </c>
      <c r="O490">
        <f>Arkusz1!U391</f>
        <v>3.9710910000000002E-2</v>
      </c>
      <c r="P490">
        <f>Arkusz1!V391</f>
        <v>4.9830939999999997E-2</v>
      </c>
      <c r="Q490">
        <f>Arkusz1!W391</f>
        <v>6.0875730000000003E-2</v>
      </c>
      <c r="R490">
        <f>Arkusz1!X391</f>
        <v>7.3905570000000004E-2</v>
      </c>
      <c r="S490">
        <f>Arkusz1!Y391</f>
        <v>9.0616569999999994E-2</v>
      </c>
      <c r="T490">
        <f>Arkusz1!Z391</f>
        <v>0.11466195</v>
      </c>
      <c r="U490">
        <f>Arkusz1!AA391</f>
        <v>0.1573107</v>
      </c>
      <c r="V490">
        <f>Arkusz1!AB391</f>
        <v>0.36754087000000002</v>
      </c>
      <c r="Z490">
        <f t="shared" si="164"/>
        <v>0</v>
      </c>
      <c r="AA490">
        <f t="shared" si="156"/>
        <v>0</v>
      </c>
      <c r="AB490">
        <f t="shared" si="157"/>
        <v>0</v>
      </c>
      <c r="AC490">
        <f t="shared" si="158"/>
        <v>0</v>
      </c>
      <c r="AD490">
        <f t="shared" si="159"/>
        <v>0</v>
      </c>
      <c r="AE490">
        <f t="shared" si="160"/>
        <v>0</v>
      </c>
      <c r="AF490">
        <f t="shared" si="161"/>
        <v>0</v>
      </c>
      <c r="AG490">
        <f t="shared" si="162"/>
        <v>0</v>
      </c>
      <c r="AH490">
        <f t="shared" si="163"/>
        <v>0</v>
      </c>
      <c r="AI490">
        <f t="shared" si="165"/>
        <v>0</v>
      </c>
    </row>
    <row r="491" spans="11:35">
      <c r="K491" t="e">
        <f>Arkusz1!#REF!</f>
        <v>#REF!</v>
      </c>
      <c r="M491" t="e">
        <f>Arkusz1!#REF!</f>
        <v>#REF!</v>
      </c>
      <c r="N491" t="e">
        <f>Arkusz1!#REF!</f>
        <v>#REF!</v>
      </c>
      <c r="O491" t="e">
        <f>Arkusz1!#REF!</f>
        <v>#REF!</v>
      </c>
      <c r="P491" t="e">
        <f>Arkusz1!#REF!</f>
        <v>#REF!</v>
      </c>
      <c r="Q491" t="e">
        <f>Arkusz1!#REF!</f>
        <v>#REF!</v>
      </c>
      <c r="R491" t="e">
        <f>Arkusz1!#REF!</f>
        <v>#REF!</v>
      </c>
      <c r="S491" t="e">
        <f>Arkusz1!#REF!</f>
        <v>#REF!</v>
      </c>
      <c r="T491" t="e">
        <f>Arkusz1!#REF!</f>
        <v>#REF!</v>
      </c>
      <c r="U491" t="e">
        <f>Arkusz1!#REF!</f>
        <v>#REF!</v>
      </c>
      <c r="V491" t="e">
        <f>Arkusz1!#REF!</f>
        <v>#REF!</v>
      </c>
      <c r="Z491" t="e">
        <f t="shared" si="164"/>
        <v>#REF!</v>
      </c>
      <c r="AA491" t="e">
        <f t="shared" si="156"/>
        <v>#REF!</v>
      </c>
      <c r="AB491" t="e">
        <f t="shared" si="157"/>
        <v>#REF!</v>
      </c>
      <c r="AC491" t="e">
        <f t="shared" si="158"/>
        <v>#REF!</v>
      </c>
      <c r="AD491" t="e">
        <f t="shared" si="159"/>
        <v>#REF!</v>
      </c>
      <c r="AE491" t="e">
        <f t="shared" si="160"/>
        <v>#REF!</v>
      </c>
      <c r="AF491" t="e">
        <f t="shared" si="161"/>
        <v>#REF!</v>
      </c>
      <c r="AG491" t="e">
        <f t="shared" si="162"/>
        <v>#REF!</v>
      </c>
      <c r="AH491" t="e">
        <f t="shared" si="163"/>
        <v>#REF!</v>
      </c>
      <c r="AI491" t="e">
        <f t="shared" si="165"/>
        <v>#REF!</v>
      </c>
    </row>
    <row r="492" spans="11:35">
      <c r="K492" t="e">
        <f>Arkusz1!#REF!</f>
        <v>#REF!</v>
      </c>
      <c r="M492" t="e">
        <f>Arkusz1!#REF!</f>
        <v>#REF!</v>
      </c>
      <c r="N492" t="e">
        <f>Arkusz1!#REF!</f>
        <v>#REF!</v>
      </c>
      <c r="O492" t="e">
        <f>Arkusz1!#REF!</f>
        <v>#REF!</v>
      </c>
      <c r="P492" t="e">
        <f>Arkusz1!#REF!</f>
        <v>#REF!</v>
      </c>
      <c r="Q492" t="e">
        <f>Arkusz1!#REF!</f>
        <v>#REF!</v>
      </c>
      <c r="R492" t="e">
        <f>Arkusz1!#REF!</f>
        <v>#REF!</v>
      </c>
      <c r="S492" t="e">
        <f>Arkusz1!#REF!</f>
        <v>#REF!</v>
      </c>
      <c r="T492" t="e">
        <f>Arkusz1!#REF!</f>
        <v>#REF!</v>
      </c>
      <c r="U492" t="e">
        <f>Arkusz1!#REF!</f>
        <v>#REF!</v>
      </c>
      <c r="V492" t="e">
        <f>Arkusz1!#REF!</f>
        <v>#REF!</v>
      </c>
      <c r="Z492" t="e">
        <f t="shared" si="164"/>
        <v>#REF!</v>
      </c>
      <c r="AA492" t="e">
        <f t="shared" si="156"/>
        <v>#REF!</v>
      </c>
      <c r="AB492" t="e">
        <f t="shared" si="157"/>
        <v>#REF!</v>
      </c>
      <c r="AC492" t="e">
        <f t="shared" si="158"/>
        <v>#REF!</v>
      </c>
      <c r="AD492" t="e">
        <f t="shared" si="159"/>
        <v>#REF!</v>
      </c>
      <c r="AE492" t="e">
        <f t="shared" si="160"/>
        <v>#REF!</v>
      </c>
      <c r="AF492" t="e">
        <f t="shared" si="161"/>
        <v>#REF!</v>
      </c>
      <c r="AG492" t="e">
        <f t="shared" si="162"/>
        <v>#REF!</v>
      </c>
      <c r="AH492" t="e">
        <f t="shared" si="163"/>
        <v>#REF!</v>
      </c>
      <c r="AI492" t="e">
        <f t="shared" si="165"/>
        <v>#REF!</v>
      </c>
    </row>
    <row r="493" spans="11:35">
      <c r="K493" t="e">
        <f>Arkusz1!#REF!</f>
        <v>#REF!</v>
      </c>
      <c r="M493" t="e">
        <f>Arkusz1!#REF!</f>
        <v>#REF!</v>
      </c>
      <c r="N493" t="e">
        <f>Arkusz1!#REF!</f>
        <v>#REF!</v>
      </c>
      <c r="O493" t="e">
        <f>Arkusz1!#REF!</f>
        <v>#REF!</v>
      </c>
      <c r="P493" t="e">
        <f>Arkusz1!#REF!</f>
        <v>#REF!</v>
      </c>
      <c r="Q493" t="e">
        <f>Arkusz1!#REF!</f>
        <v>#REF!</v>
      </c>
      <c r="R493" t="e">
        <f>Arkusz1!#REF!</f>
        <v>#REF!</v>
      </c>
      <c r="S493" t="e">
        <f>Arkusz1!#REF!</f>
        <v>#REF!</v>
      </c>
      <c r="T493" t="e">
        <f>Arkusz1!#REF!</f>
        <v>#REF!</v>
      </c>
      <c r="U493" t="e">
        <f>Arkusz1!#REF!</f>
        <v>#REF!</v>
      </c>
      <c r="V493" t="e">
        <f>Arkusz1!#REF!</f>
        <v>#REF!</v>
      </c>
      <c r="Z493" t="e">
        <f t="shared" si="164"/>
        <v>#REF!</v>
      </c>
      <c r="AA493" t="e">
        <f t="shared" si="156"/>
        <v>#REF!</v>
      </c>
      <c r="AB493" t="e">
        <f t="shared" si="157"/>
        <v>#REF!</v>
      </c>
      <c r="AC493" t="e">
        <f t="shared" si="158"/>
        <v>#REF!</v>
      </c>
      <c r="AD493" t="e">
        <f t="shared" si="159"/>
        <v>#REF!</v>
      </c>
      <c r="AE493" t="e">
        <f t="shared" si="160"/>
        <v>#REF!</v>
      </c>
      <c r="AF493" t="e">
        <f t="shared" si="161"/>
        <v>#REF!</v>
      </c>
      <c r="AG493" t="e">
        <f t="shared" si="162"/>
        <v>#REF!</v>
      </c>
      <c r="AH493" t="e">
        <f t="shared" si="163"/>
        <v>#REF!</v>
      </c>
      <c r="AI493" t="e">
        <f t="shared" si="165"/>
        <v>#REF!</v>
      </c>
    </row>
    <row r="494" spans="11:35">
      <c r="K494" t="e">
        <f>Arkusz1!#REF!</f>
        <v>#REF!</v>
      </c>
      <c r="M494" t="e">
        <f>Arkusz1!#REF!</f>
        <v>#REF!</v>
      </c>
      <c r="N494" t="e">
        <f>Arkusz1!#REF!</f>
        <v>#REF!</v>
      </c>
      <c r="O494" t="e">
        <f>Arkusz1!#REF!</f>
        <v>#REF!</v>
      </c>
      <c r="P494" t="e">
        <f>Arkusz1!#REF!</f>
        <v>#REF!</v>
      </c>
      <c r="Q494" t="e">
        <f>Arkusz1!#REF!</f>
        <v>#REF!</v>
      </c>
      <c r="R494" t="e">
        <f>Arkusz1!#REF!</f>
        <v>#REF!</v>
      </c>
      <c r="S494" t="e">
        <f>Arkusz1!#REF!</f>
        <v>#REF!</v>
      </c>
      <c r="T494" t="e">
        <f>Arkusz1!#REF!</f>
        <v>#REF!</v>
      </c>
      <c r="U494" t="e">
        <f>Arkusz1!#REF!</f>
        <v>#REF!</v>
      </c>
      <c r="V494" t="e">
        <f>Arkusz1!#REF!</f>
        <v>#REF!</v>
      </c>
      <c r="Z494" t="e">
        <f t="shared" si="164"/>
        <v>#REF!</v>
      </c>
      <c r="AA494" t="e">
        <f t="shared" si="156"/>
        <v>#REF!</v>
      </c>
      <c r="AB494" t="e">
        <f t="shared" si="157"/>
        <v>#REF!</v>
      </c>
      <c r="AC494" t="e">
        <f t="shared" si="158"/>
        <v>#REF!</v>
      </c>
      <c r="AD494" t="e">
        <f t="shared" si="159"/>
        <v>#REF!</v>
      </c>
      <c r="AE494" t="e">
        <f t="shared" si="160"/>
        <v>#REF!</v>
      </c>
      <c r="AF494" t="e">
        <f t="shared" si="161"/>
        <v>#REF!</v>
      </c>
      <c r="AG494" t="e">
        <f t="shared" si="162"/>
        <v>#REF!</v>
      </c>
      <c r="AH494" t="e">
        <f t="shared" si="163"/>
        <v>#REF!</v>
      </c>
      <c r="AI494" t="e">
        <f t="shared" si="165"/>
        <v>#REF!</v>
      </c>
    </row>
    <row r="495" spans="11:35">
      <c r="K495" t="e">
        <f>Arkusz1!#REF!</f>
        <v>#REF!</v>
      </c>
      <c r="M495" t="e">
        <f>Arkusz1!#REF!</f>
        <v>#REF!</v>
      </c>
      <c r="N495" t="e">
        <f>Arkusz1!#REF!</f>
        <v>#REF!</v>
      </c>
      <c r="O495" t="e">
        <f>Arkusz1!#REF!</f>
        <v>#REF!</v>
      </c>
      <c r="P495" t="e">
        <f>Arkusz1!#REF!</f>
        <v>#REF!</v>
      </c>
      <c r="Q495" t="e">
        <f>Arkusz1!#REF!</f>
        <v>#REF!</v>
      </c>
      <c r="R495" t="e">
        <f>Arkusz1!#REF!</f>
        <v>#REF!</v>
      </c>
      <c r="S495" t="e">
        <f>Arkusz1!#REF!</f>
        <v>#REF!</v>
      </c>
      <c r="T495" t="e">
        <f>Arkusz1!#REF!</f>
        <v>#REF!</v>
      </c>
      <c r="U495" t="e">
        <f>Arkusz1!#REF!</f>
        <v>#REF!</v>
      </c>
      <c r="V495" t="e">
        <f>Arkusz1!#REF!</f>
        <v>#REF!</v>
      </c>
      <c r="Z495" t="e">
        <f t="shared" si="164"/>
        <v>#REF!</v>
      </c>
      <c r="AA495" t="e">
        <f t="shared" si="156"/>
        <v>#REF!</v>
      </c>
      <c r="AB495" t="e">
        <f t="shared" si="157"/>
        <v>#REF!</v>
      </c>
      <c r="AC495" t="e">
        <f t="shared" si="158"/>
        <v>#REF!</v>
      </c>
      <c r="AD495" t="e">
        <f t="shared" si="159"/>
        <v>#REF!</v>
      </c>
      <c r="AE495" t="e">
        <f t="shared" si="160"/>
        <v>#REF!</v>
      </c>
      <c r="AF495" t="e">
        <f t="shared" si="161"/>
        <v>#REF!</v>
      </c>
      <c r="AG495" t="e">
        <f t="shared" si="162"/>
        <v>#REF!</v>
      </c>
      <c r="AH495" t="e">
        <f t="shared" si="163"/>
        <v>#REF!</v>
      </c>
      <c r="AI495" t="e">
        <f t="shared" si="165"/>
        <v>#REF!</v>
      </c>
    </row>
    <row r="496" spans="11:35">
      <c r="Y496" s="9"/>
      <c r="Z496" s="9" t="e">
        <f>AVERAGE(Z498:Z561)</f>
        <v>#REF!</v>
      </c>
      <c r="AA496" s="9" t="e">
        <f t="shared" ref="AA496:AI496" si="166">AVERAGE(AA498:AA561)</f>
        <v>#REF!</v>
      </c>
      <c r="AB496" s="9" t="e">
        <f t="shared" si="166"/>
        <v>#REF!</v>
      </c>
      <c r="AC496" s="9" t="e">
        <f t="shared" si="166"/>
        <v>#REF!</v>
      </c>
      <c r="AD496" s="9" t="e">
        <f t="shared" si="166"/>
        <v>#REF!</v>
      </c>
      <c r="AE496" s="9" t="e">
        <f t="shared" si="166"/>
        <v>#REF!</v>
      </c>
      <c r="AF496" s="9" t="e">
        <f t="shared" si="166"/>
        <v>#REF!</v>
      </c>
      <c r="AG496" s="9" t="e">
        <f t="shared" si="166"/>
        <v>#REF!</v>
      </c>
      <c r="AH496" s="9" t="e">
        <f t="shared" si="166"/>
        <v>#REF!</v>
      </c>
      <c r="AI496" s="9" t="e">
        <f t="shared" si="166"/>
        <v>#REF!</v>
      </c>
    </row>
    <row r="497" spans="11:35">
      <c r="K497" t="e">
        <f>Arkusz1!#REF!</f>
        <v>#REF!</v>
      </c>
      <c r="M497" t="e">
        <f>Arkusz1!#REF!</f>
        <v>#REF!</v>
      </c>
      <c r="N497" t="e">
        <f>Arkusz1!#REF!</f>
        <v>#REF!</v>
      </c>
      <c r="O497" t="e">
        <f>Arkusz1!#REF!</f>
        <v>#REF!</v>
      </c>
      <c r="P497" t="e">
        <f>Arkusz1!#REF!</f>
        <v>#REF!</v>
      </c>
      <c r="Q497" t="e">
        <f>Arkusz1!#REF!</f>
        <v>#REF!</v>
      </c>
      <c r="R497" t="e">
        <f>Arkusz1!#REF!</f>
        <v>#REF!</v>
      </c>
      <c r="S497" t="e">
        <f>Arkusz1!#REF!</f>
        <v>#REF!</v>
      </c>
      <c r="T497" t="e">
        <f>Arkusz1!#REF!</f>
        <v>#REF!</v>
      </c>
      <c r="U497" t="e">
        <f>Arkusz1!#REF!</f>
        <v>#REF!</v>
      </c>
      <c r="V497" t="e">
        <f>Arkusz1!#REF!</f>
        <v>#REF!</v>
      </c>
    </row>
    <row r="498" spans="11:35">
      <c r="K498" t="str">
        <f>Arkusz1!A392</f>
        <v>Macedonia, FYR</v>
      </c>
      <c r="M498">
        <f>Arkusz1!S392</f>
        <v>3.107743E-2</v>
      </c>
      <c r="N498">
        <f>Arkusz1!T392</f>
        <v>4.519865E-2</v>
      </c>
      <c r="O498">
        <f>Arkusz1!U392</f>
        <v>5.7258620000000003E-2</v>
      </c>
      <c r="P498">
        <f>Arkusz1!V392</f>
        <v>6.8488359999999998E-2</v>
      </c>
      <c r="Q498">
        <f>Arkusz1!W392</f>
        <v>7.9730679999999998E-2</v>
      </c>
      <c r="R498">
        <f>Arkusz1!X392</f>
        <v>9.1823059999999998E-2</v>
      </c>
      <c r="S498">
        <f>Arkusz1!Y392</f>
        <v>0.10595882</v>
      </c>
      <c r="T498">
        <f>Arkusz1!Z392</f>
        <v>0.12448848999999999</v>
      </c>
      <c r="U498">
        <f>Arkusz1!AA392</f>
        <v>0.15411126999999999</v>
      </c>
      <c r="V498">
        <f>Arkusz1!AB392</f>
        <v>0.24186464999999999</v>
      </c>
      <c r="Z498" t="e">
        <f>M498-M497</f>
        <v>#REF!</v>
      </c>
      <c r="AA498" t="e">
        <f t="shared" ref="AA498:AA528" si="167">N498-N497</f>
        <v>#REF!</v>
      </c>
      <c r="AB498" t="e">
        <f t="shared" ref="AB498:AB528" si="168">O498-O497</f>
        <v>#REF!</v>
      </c>
      <c r="AC498" t="e">
        <f t="shared" ref="AC498:AC528" si="169">P498-P497</f>
        <v>#REF!</v>
      </c>
      <c r="AD498" t="e">
        <f t="shared" ref="AD498:AD528" si="170">Q498-Q497</f>
        <v>#REF!</v>
      </c>
      <c r="AE498" t="e">
        <f t="shared" ref="AE498:AE528" si="171">R498-R497</f>
        <v>#REF!</v>
      </c>
      <c r="AF498" t="e">
        <f t="shared" ref="AF498:AF528" si="172">S498-S497</f>
        <v>#REF!</v>
      </c>
      <c r="AG498" t="e">
        <f t="shared" ref="AG498:AG528" si="173">T498-T497</f>
        <v>#REF!</v>
      </c>
      <c r="AH498" t="e">
        <f t="shared" ref="AH498:AH528" si="174">U498-U497</f>
        <v>#REF!</v>
      </c>
      <c r="AI498" t="e">
        <f>V498-V497</f>
        <v>#REF!</v>
      </c>
    </row>
    <row r="499" spans="11:35">
      <c r="K499" t="str">
        <f>Arkusz1!A393</f>
        <v>Macedonia, FYR</v>
      </c>
      <c r="M499">
        <f>Arkusz1!S393</f>
        <v>2.719951E-2</v>
      </c>
      <c r="N499">
        <f>Arkusz1!T393</f>
        <v>4.1299099999999998E-2</v>
      </c>
      <c r="O499">
        <f>Arkusz1!U393</f>
        <v>5.3685820000000002E-2</v>
      </c>
      <c r="P499">
        <f>Arkusz1!V393</f>
        <v>6.5417909999999996E-2</v>
      </c>
      <c r="Q499">
        <f>Arkusz1!W393</f>
        <v>7.7300740000000007E-2</v>
      </c>
      <c r="R499">
        <f>Arkusz1!X393</f>
        <v>9.019489E-2</v>
      </c>
      <c r="S499">
        <f>Arkusz1!Y393</f>
        <v>0.10537895999999999</v>
      </c>
      <c r="T499">
        <f>Arkusz1!Z393</f>
        <v>0.12542395000000001</v>
      </c>
      <c r="U499">
        <f>Arkusz1!AA393</f>
        <v>0.15775649999999999</v>
      </c>
      <c r="V499">
        <f>Arkusz1!AB393</f>
        <v>0.25634266</v>
      </c>
      <c r="Z499">
        <f t="shared" ref="Y499:Z528" si="175">M499-M498</f>
        <v>-3.87792E-3</v>
      </c>
      <c r="AA499">
        <f t="shared" si="167"/>
        <v>-3.8995500000000016E-3</v>
      </c>
      <c r="AB499">
        <f t="shared" si="168"/>
        <v>-3.572800000000001E-3</v>
      </c>
      <c r="AC499">
        <f t="shared" si="169"/>
        <v>-3.0704500000000023E-3</v>
      </c>
      <c r="AD499">
        <f t="shared" si="170"/>
        <v>-2.4299399999999916E-3</v>
      </c>
      <c r="AE499">
        <f t="shared" si="171"/>
        <v>-1.6281699999999982E-3</v>
      </c>
      <c r="AF499">
        <f t="shared" si="172"/>
        <v>-5.7986000000000149E-4</v>
      </c>
      <c r="AG499">
        <f t="shared" si="173"/>
        <v>9.3546000000001295E-4</v>
      </c>
      <c r="AH499">
        <f t="shared" si="174"/>
        <v>3.6452299999999993E-3</v>
      </c>
      <c r="AI499">
        <f t="shared" ref="AI499:AI528" si="176">V499-V498</f>
        <v>1.4478010000000013E-2</v>
      </c>
    </row>
    <row r="500" spans="11:35">
      <c r="K500" t="str">
        <f>Arkusz1!A394</f>
        <v>Macedonia, FYR</v>
      </c>
      <c r="M500">
        <f>Arkusz1!S394</f>
        <v>2.5774330000000002E-2</v>
      </c>
      <c r="N500">
        <f>Arkusz1!T394</f>
        <v>3.8014909999999999E-2</v>
      </c>
      <c r="O500">
        <f>Arkusz1!U394</f>
        <v>4.9723719999999999E-2</v>
      </c>
      <c r="P500">
        <f>Arkusz1!V394</f>
        <v>6.1505089999999998E-2</v>
      </c>
      <c r="Q500">
        <f>Arkusz1!W394</f>
        <v>7.3982919999999994E-2</v>
      </c>
      <c r="R500">
        <f>Arkusz1!X394</f>
        <v>8.7983790000000006E-2</v>
      </c>
      <c r="S500">
        <f>Arkusz1!Y394</f>
        <v>0.10488105</v>
      </c>
      <c r="T500">
        <f>Arkusz1!Z394</f>
        <v>0.12754071</v>
      </c>
      <c r="U500">
        <f>Arkusz1!AA394</f>
        <v>0.16415455000000001</v>
      </c>
      <c r="V500">
        <f>Arkusz1!AB394</f>
        <v>0.26643897</v>
      </c>
      <c r="Z500">
        <f t="shared" si="175"/>
        <v>-1.4251799999999981E-3</v>
      </c>
      <c r="AA500">
        <f t="shared" si="167"/>
        <v>-3.2841899999999993E-3</v>
      </c>
      <c r="AB500">
        <f t="shared" si="168"/>
        <v>-3.9621000000000031E-3</v>
      </c>
      <c r="AC500">
        <f t="shared" si="169"/>
        <v>-3.9128199999999974E-3</v>
      </c>
      <c r="AD500">
        <f t="shared" si="170"/>
        <v>-3.317820000000013E-3</v>
      </c>
      <c r="AE500">
        <f t="shared" si="171"/>
        <v>-2.2110999999999936E-3</v>
      </c>
      <c r="AF500">
        <f t="shared" si="172"/>
        <v>-4.979099999999903E-4</v>
      </c>
      <c r="AG500">
        <f t="shared" si="173"/>
        <v>2.1167599999999953E-3</v>
      </c>
      <c r="AH500">
        <f t="shared" si="174"/>
        <v>6.3980500000000162E-3</v>
      </c>
      <c r="AI500">
        <f t="shared" si="176"/>
        <v>1.0096309999999997E-2</v>
      </c>
    </row>
    <row r="501" spans="11:35">
      <c r="K501" t="str">
        <f>Arkusz1!A395</f>
        <v>Macedonia, FYR</v>
      </c>
      <c r="M501">
        <f>Arkusz1!S395</f>
        <v>2.4981099999999999E-2</v>
      </c>
      <c r="N501">
        <f>Arkusz1!T395</f>
        <v>3.7234209999999997E-2</v>
      </c>
      <c r="O501">
        <f>Arkusz1!U395</f>
        <v>4.8935939999999997E-2</v>
      </c>
      <c r="P501">
        <f>Arkusz1!V395</f>
        <v>6.0699419999999997E-2</v>
      </c>
      <c r="Q501">
        <f>Arkusz1!W395</f>
        <v>7.3154499999999997E-2</v>
      </c>
      <c r="R501">
        <f>Arkusz1!X395</f>
        <v>8.7134680000000006E-2</v>
      </c>
      <c r="S501">
        <f>Arkusz1!Y395</f>
        <v>0.10402798000000001</v>
      </c>
      <c r="T501">
        <f>Arkusz1!Z395</f>
        <v>0.12674794</v>
      </c>
      <c r="U501">
        <f>Arkusz1!AA395</f>
        <v>0.16373088</v>
      </c>
      <c r="V501">
        <f>Arkusz1!AB395</f>
        <v>0.27335337999999998</v>
      </c>
      <c r="Z501">
        <f t="shared" si="175"/>
        <v>-7.9323000000000241E-4</v>
      </c>
      <c r="AA501">
        <f t="shared" si="167"/>
        <v>-7.8070000000000223E-4</v>
      </c>
      <c r="AB501">
        <f t="shared" si="168"/>
        <v>-7.8778000000000181E-4</v>
      </c>
      <c r="AC501">
        <f t="shared" si="169"/>
        <v>-8.0567000000000139E-4</v>
      </c>
      <c r="AD501">
        <f t="shared" si="170"/>
        <v>-8.2841999999999638E-4</v>
      </c>
      <c r="AE501">
        <f t="shared" si="171"/>
        <v>-8.4911000000000014E-4</v>
      </c>
      <c r="AF501">
        <f t="shared" si="172"/>
        <v>-8.5306999999999744E-4</v>
      </c>
      <c r="AG501">
        <f t="shared" si="173"/>
        <v>-7.927699999999982E-4</v>
      </c>
      <c r="AH501">
        <f t="shared" si="174"/>
        <v>-4.2367000000001487E-4</v>
      </c>
      <c r="AI501">
        <f t="shared" si="176"/>
        <v>6.914409999999982E-3</v>
      </c>
    </row>
    <row r="502" spans="11:35">
      <c r="K502" t="str">
        <f>Arkusz1!A396</f>
        <v>Macedonia, FYR</v>
      </c>
      <c r="M502">
        <f>Arkusz1!S396</f>
        <v>2.406345E-2</v>
      </c>
      <c r="N502">
        <f>Arkusz1!T396</f>
        <v>3.6331059999999998E-2</v>
      </c>
      <c r="O502">
        <f>Arkusz1!U396</f>
        <v>4.8024600000000001E-2</v>
      </c>
      <c r="P502">
        <f>Arkusz1!V396</f>
        <v>5.9767380000000002E-2</v>
      </c>
      <c r="Q502">
        <f>Arkusz1!W396</f>
        <v>7.2196140000000006E-2</v>
      </c>
      <c r="R502">
        <f>Arkusz1!X396</f>
        <v>8.6152389999999995E-2</v>
      </c>
      <c r="S502">
        <f>Arkusz1!Y396</f>
        <v>0.10304112</v>
      </c>
      <c r="T502">
        <f>Arkusz1!Z396</f>
        <v>0.12583083</v>
      </c>
      <c r="U502">
        <f>Arkusz1!AA396</f>
        <v>0.16324076000000001</v>
      </c>
      <c r="V502">
        <f>Arkusz1!AB396</f>
        <v>0.28135227000000002</v>
      </c>
      <c r="Z502">
        <f t="shared" si="175"/>
        <v>-9.1764999999999902E-4</v>
      </c>
      <c r="AA502">
        <f t="shared" si="167"/>
        <v>-9.031499999999984E-4</v>
      </c>
      <c r="AB502">
        <f t="shared" si="168"/>
        <v>-9.113399999999966E-4</v>
      </c>
      <c r="AC502">
        <f t="shared" si="169"/>
        <v>-9.3203999999999509E-4</v>
      </c>
      <c r="AD502">
        <f t="shared" si="170"/>
        <v>-9.5835999999999144E-4</v>
      </c>
      <c r="AE502">
        <f t="shared" si="171"/>
        <v>-9.8229000000001065E-4</v>
      </c>
      <c r="AF502">
        <f t="shared" si="172"/>
        <v>-9.8686000000000607E-4</v>
      </c>
      <c r="AG502">
        <f t="shared" si="173"/>
        <v>-9.1710999999999876E-4</v>
      </c>
      <c r="AH502">
        <f t="shared" si="174"/>
        <v>-4.9011999999998279E-4</v>
      </c>
      <c r="AI502">
        <f t="shared" si="176"/>
        <v>7.9988900000000362E-3</v>
      </c>
    </row>
    <row r="503" spans="11:35">
      <c r="K503" t="str">
        <f>Arkusz1!A397</f>
        <v>Macedonia, FYR</v>
      </c>
      <c r="M503">
        <f>Arkusz1!S397</f>
        <v>2.2989639999999999E-2</v>
      </c>
      <c r="N503">
        <f>Arkusz1!T397</f>
        <v>3.527421E-2</v>
      </c>
      <c r="O503">
        <f>Arkusz1!U397</f>
        <v>4.6958159999999999E-2</v>
      </c>
      <c r="P503">
        <f>Arkusz1!V397</f>
        <v>5.8676720000000002E-2</v>
      </c>
      <c r="Q503">
        <f>Arkusz1!W397</f>
        <v>7.1074680000000001E-2</v>
      </c>
      <c r="R503">
        <f>Arkusz1!X397</f>
        <v>8.5002930000000004E-2</v>
      </c>
      <c r="S503">
        <f>Arkusz1!Y397</f>
        <v>0.1018863</v>
      </c>
      <c r="T503">
        <f>Arkusz1!Z397</f>
        <v>0.12475762999999999</v>
      </c>
      <c r="U503">
        <f>Arkusz1!AA397</f>
        <v>0.16266722</v>
      </c>
      <c r="V503">
        <f>Arkusz1!AB397</f>
        <v>0.29071249999999998</v>
      </c>
      <c r="Z503">
        <f t="shared" si="175"/>
        <v>-1.0738100000000014E-3</v>
      </c>
      <c r="AA503">
        <f t="shared" si="167"/>
        <v>-1.0568499999999981E-3</v>
      </c>
      <c r="AB503">
        <f t="shared" si="168"/>
        <v>-1.0664400000000018E-3</v>
      </c>
      <c r="AC503">
        <f t="shared" si="169"/>
        <v>-1.0906600000000002E-3</v>
      </c>
      <c r="AD503">
        <f t="shared" si="170"/>
        <v>-1.1214600000000047E-3</v>
      </c>
      <c r="AE503">
        <f t="shared" si="171"/>
        <v>-1.149459999999991E-3</v>
      </c>
      <c r="AF503">
        <f t="shared" si="172"/>
        <v>-1.1548200000000008E-3</v>
      </c>
      <c r="AG503">
        <f t="shared" si="173"/>
        <v>-1.0732000000000103E-3</v>
      </c>
      <c r="AH503">
        <f t="shared" si="174"/>
        <v>-5.7354000000001126E-4</v>
      </c>
      <c r="AI503">
        <f t="shared" si="176"/>
        <v>9.3602299999999694E-3</v>
      </c>
    </row>
    <row r="504" spans="11:35">
      <c r="K504" t="str">
        <f>Arkusz1!A398</f>
        <v>Macedonia, FYR</v>
      </c>
      <c r="M504">
        <f>Arkusz1!S398</f>
        <v>2.1716070000000001E-2</v>
      </c>
      <c r="N504">
        <f>Arkusz1!T398</f>
        <v>3.4020750000000002E-2</v>
      </c>
      <c r="O504">
        <f>Arkusz1!U398</f>
        <v>4.5693339999999999E-2</v>
      </c>
      <c r="P504">
        <f>Arkusz1!V398</f>
        <v>5.7383179999999999E-2</v>
      </c>
      <c r="Q504">
        <f>Arkusz1!W398</f>
        <v>6.9744609999999999E-2</v>
      </c>
      <c r="R504">
        <f>Arkusz1!X398</f>
        <v>8.3639640000000001E-2</v>
      </c>
      <c r="S504">
        <f>Arkusz1!Y398</f>
        <v>0.10051667</v>
      </c>
      <c r="T504">
        <f>Arkusz1!Z398</f>
        <v>0.12348480000000001</v>
      </c>
      <c r="U504">
        <f>Arkusz1!AA398</f>
        <v>0.16198699999999999</v>
      </c>
      <c r="V504">
        <f>Arkusz1!AB398</f>
        <v>0.30181390000000002</v>
      </c>
      <c r="Z504">
        <f t="shared" si="175"/>
        <v>-1.2735699999999982E-3</v>
      </c>
      <c r="AA504">
        <f t="shared" si="167"/>
        <v>-1.2534599999999979E-3</v>
      </c>
      <c r="AB504">
        <f t="shared" si="168"/>
        <v>-1.2648199999999998E-3</v>
      </c>
      <c r="AC504">
        <f t="shared" si="169"/>
        <v>-1.2935400000000027E-3</v>
      </c>
      <c r="AD504">
        <f t="shared" si="170"/>
        <v>-1.3300700000000026E-3</v>
      </c>
      <c r="AE504">
        <f t="shared" si="171"/>
        <v>-1.3632900000000031E-3</v>
      </c>
      <c r="AF504">
        <f t="shared" si="172"/>
        <v>-1.3696299999999967E-3</v>
      </c>
      <c r="AG504">
        <f t="shared" si="173"/>
        <v>-1.2728299999999887E-3</v>
      </c>
      <c r="AH504">
        <f t="shared" si="174"/>
        <v>-6.8022000000000915E-4</v>
      </c>
      <c r="AI504">
        <f t="shared" si="176"/>
        <v>1.1101400000000039E-2</v>
      </c>
    </row>
    <row r="505" spans="11:35">
      <c r="K505" t="str">
        <f>Arkusz1!A399</f>
        <v>Macedonia, FYR</v>
      </c>
      <c r="M505">
        <f>Arkusz1!S399</f>
        <v>1.5627180000000001E-2</v>
      </c>
      <c r="N505">
        <f>Arkusz1!T399</f>
        <v>2.6935609999999999E-2</v>
      </c>
      <c r="O505">
        <f>Arkusz1!U399</f>
        <v>3.6702930000000002E-2</v>
      </c>
      <c r="P505">
        <f>Arkusz1!V399</f>
        <v>4.705695E-2</v>
      </c>
      <c r="Q505">
        <f>Arkusz1!W399</f>
        <v>5.868847E-2</v>
      </c>
      <c r="R505">
        <f>Arkusz1!X399</f>
        <v>7.2421029999999997E-2</v>
      </c>
      <c r="S505">
        <f>Arkusz1!Y399</f>
        <v>8.9684529999999998E-2</v>
      </c>
      <c r="T505">
        <f>Arkusz1!Z399</f>
        <v>0.11365773</v>
      </c>
      <c r="U505">
        <f>Arkusz1!AA399</f>
        <v>0.15438668</v>
      </c>
      <c r="V505">
        <f>Arkusz1!AB399</f>
        <v>0.38483890999999998</v>
      </c>
      <c r="Z505">
        <f t="shared" si="175"/>
        <v>-6.0888899999999996E-3</v>
      </c>
      <c r="AA505">
        <f t="shared" si="167"/>
        <v>-7.0851400000000037E-3</v>
      </c>
      <c r="AB505">
        <f t="shared" si="168"/>
        <v>-8.9904099999999973E-3</v>
      </c>
      <c r="AC505">
        <f t="shared" si="169"/>
        <v>-1.0326229999999999E-2</v>
      </c>
      <c r="AD505">
        <f t="shared" si="170"/>
        <v>-1.1056139999999999E-2</v>
      </c>
      <c r="AE505">
        <f t="shared" si="171"/>
        <v>-1.1218610000000004E-2</v>
      </c>
      <c r="AF505">
        <f t="shared" si="172"/>
        <v>-1.0832140000000004E-2</v>
      </c>
      <c r="AG505">
        <f t="shared" si="173"/>
        <v>-9.8270700000000072E-3</v>
      </c>
      <c r="AH505">
        <f t="shared" si="174"/>
        <v>-7.6003199999999937E-3</v>
      </c>
      <c r="AI505">
        <f t="shared" si="176"/>
        <v>8.3025009999999955E-2</v>
      </c>
    </row>
    <row r="506" spans="11:35">
      <c r="K506" t="str">
        <f>Arkusz1!A400</f>
        <v>Macedonia, FYR</v>
      </c>
      <c r="M506">
        <f>Arkusz1!S400</f>
        <v>1.5953209999999999E-2</v>
      </c>
      <c r="N506">
        <f>Arkusz1!T400</f>
        <v>2.6552119999999999E-2</v>
      </c>
      <c r="O506">
        <f>Arkusz1!U400</f>
        <v>3.5823199999999999E-2</v>
      </c>
      <c r="P506">
        <f>Arkusz1!V400</f>
        <v>4.5722819999999997E-2</v>
      </c>
      <c r="Q506">
        <f>Arkusz1!W400</f>
        <v>5.6920310000000002E-2</v>
      </c>
      <c r="R506">
        <f>Arkusz1!X400</f>
        <v>7.0238229999999999E-2</v>
      </c>
      <c r="S506">
        <f>Arkusz1!Y400</f>
        <v>8.7124980000000005E-2</v>
      </c>
      <c r="T506">
        <f>Arkusz1!Z400</f>
        <v>0.11082994</v>
      </c>
      <c r="U506">
        <f>Arkusz1!AA400</f>
        <v>0.15172569</v>
      </c>
      <c r="V506">
        <f>Arkusz1!AB400</f>
        <v>0.39910947000000002</v>
      </c>
      <c r="Z506">
        <f t="shared" si="175"/>
        <v>3.2602999999999799E-4</v>
      </c>
      <c r="AA506">
        <f t="shared" si="167"/>
        <v>-3.8349000000000022E-4</v>
      </c>
      <c r="AB506">
        <f t="shared" si="168"/>
        <v>-8.7973000000000218E-4</v>
      </c>
      <c r="AC506">
        <f t="shared" si="169"/>
        <v>-1.3341300000000028E-3</v>
      </c>
      <c r="AD506">
        <f t="shared" si="170"/>
        <v>-1.7681599999999978E-3</v>
      </c>
      <c r="AE506">
        <f t="shared" si="171"/>
        <v>-2.1827999999999986E-3</v>
      </c>
      <c r="AF506">
        <f t="shared" si="172"/>
        <v>-2.5595499999999938E-3</v>
      </c>
      <c r="AG506">
        <f t="shared" si="173"/>
        <v>-2.8277899999999967E-3</v>
      </c>
      <c r="AH506">
        <f t="shared" si="174"/>
        <v>-2.660990000000002E-3</v>
      </c>
      <c r="AI506">
        <f t="shared" si="176"/>
        <v>1.4270560000000043E-2</v>
      </c>
    </row>
    <row r="507" spans="11:35">
      <c r="K507" t="str">
        <f>Arkusz1!A401</f>
        <v>Macedonia, FYR</v>
      </c>
      <c r="M507">
        <f>Arkusz1!S401</f>
        <v>1.72081E-2</v>
      </c>
      <c r="N507">
        <f>Arkusz1!T401</f>
        <v>2.8428720000000001E-2</v>
      </c>
      <c r="O507">
        <f>Arkusz1!U401</f>
        <v>3.8037540000000002E-2</v>
      </c>
      <c r="P507">
        <f>Arkusz1!V401</f>
        <v>4.8197759999999999E-2</v>
      </c>
      <c r="Q507">
        <f>Arkusz1!W401</f>
        <v>5.9596459999999997E-2</v>
      </c>
      <c r="R507">
        <f>Arkusz1!X401</f>
        <v>7.3043570000000002E-2</v>
      </c>
      <c r="S507">
        <f>Arkusz1!Y401</f>
        <v>8.9940199999999998E-2</v>
      </c>
      <c r="T507">
        <f>Arkusz1!Z401</f>
        <v>0.11339811</v>
      </c>
      <c r="U507">
        <f>Arkusz1!AA401</f>
        <v>0.15325025</v>
      </c>
      <c r="V507">
        <f>Arkusz1!AB401</f>
        <v>0.37889928</v>
      </c>
      <c r="Z507">
        <f t="shared" si="175"/>
        <v>1.2548900000000016E-3</v>
      </c>
      <c r="AA507">
        <f t="shared" si="167"/>
        <v>1.8766000000000026E-3</v>
      </c>
      <c r="AB507">
        <f t="shared" si="168"/>
        <v>2.2143400000000021E-3</v>
      </c>
      <c r="AC507">
        <f t="shared" si="169"/>
        <v>2.4749400000000019E-3</v>
      </c>
      <c r="AD507">
        <f t="shared" si="170"/>
        <v>2.6761499999999952E-3</v>
      </c>
      <c r="AE507">
        <f t="shared" si="171"/>
        <v>2.8053400000000034E-3</v>
      </c>
      <c r="AF507">
        <f t="shared" si="172"/>
        <v>2.8152199999999933E-3</v>
      </c>
      <c r="AG507">
        <f t="shared" si="173"/>
        <v>2.5681699999999946E-3</v>
      </c>
      <c r="AH507">
        <f t="shared" si="174"/>
        <v>1.5245600000000081E-3</v>
      </c>
      <c r="AI507">
        <f t="shared" si="176"/>
        <v>-2.0210190000000017E-2</v>
      </c>
    </row>
    <row r="508" spans="11:35">
      <c r="K508" t="str">
        <f>Arkusz1!A402</f>
        <v>Macedonia, FYR</v>
      </c>
      <c r="M508">
        <f>Arkusz1!S402</f>
        <v>1.704719E-2</v>
      </c>
      <c r="N508">
        <f>Arkusz1!T402</f>
        <v>2.7853470000000002E-2</v>
      </c>
      <c r="O508">
        <f>Arkusz1!U402</f>
        <v>3.7345200000000002E-2</v>
      </c>
      <c r="P508">
        <f>Arkusz1!V402</f>
        <v>4.7462209999999998E-2</v>
      </c>
      <c r="Q508">
        <f>Arkusz1!W402</f>
        <v>5.8865239999999999E-2</v>
      </c>
      <c r="R508">
        <f>Arkusz1!X402</f>
        <v>7.2361430000000004E-2</v>
      </c>
      <c r="S508">
        <f>Arkusz1!Y402</f>
        <v>8.9363990000000004E-2</v>
      </c>
      <c r="T508">
        <f>Arkusz1!Z402</f>
        <v>0.11302428</v>
      </c>
      <c r="U508">
        <f>Arkusz1!AA402</f>
        <v>0.15331929999999999</v>
      </c>
      <c r="V508">
        <f>Arkusz1!AB402</f>
        <v>0.38335772000000001</v>
      </c>
      <c r="Z508">
        <f t="shared" si="175"/>
        <v>-1.6091000000000022E-4</v>
      </c>
      <c r="AA508">
        <f t="shared" si="167"/>
        <v>-5.7524999999999937E-4</v>
      </c>
      <c r="AB508">
        <f t="shared" si="168"/>
        <v>-6.9233999999999962E-4</v>
      </c>
      <c r="AC508">
        <f t="shared" si="169"/>
        <v>-7.3555000000000148E-4</v>
      </c>
      <c r="AD508">
        <f t="shared" si="170"/>
        <v>-7.3121999999999771E-4</v>
      </c>
      <c r="AE508">
        <f t="shared" si="171"/>
        <v>-6.8213999999999775E-4</v>
      </c>
      <c r="AF508">
        <f t="shared" si="172"/>
        <v>-5.7620999999999367E-4</v>
      </c>
      <c r="AG508">
        <f t="shared" si="173"/>
        <v>-3.7382999999999167E-4</v>
      </c>
      <c r="AH508">
        <f t="shared" si="174"/>
        <v>6.9049999999987177E-5</v>
      </c>
      <c r="AI508">
        <f t="shared" si="176"/>
        <v>4.458440000000008E-3</v>
      </c>
    </row>
    <row r="509" spans="11:35">
      <c r="K509" t="str">
        <f>Arkusz1!A403</f>
        <v>Macedonia, FYR</v>
      </c>
      <c r="M509">
        <f>Arkusz1!S403</f>
        <v>1.8191789999999999E-2</v>
      </c>
      <c r="N509">
        <f>Arkusz1!T403</f>
        <v>2.78307E-2</v>
      </c>
      <c r="O509">
        <f>Arkusz1!U403</f>
        <v>3.7680079999999998E-2</v>
      </c>
      <c r="P509">
        <f>Arkusz1!V403</f>
        <v>4.8142070000000002E-2</v>
      </c>
      <c r="Q509">
        <f>Arkusz1!W403</f>
        <v>5.975225E-2</v>
      </c>
      <c r="R509">
        <f>Arkusz1!X403</f>
        <v>7.3349399999999995E-2</v>
      </c>
      <c r="S509">
        <f>Arkusz1!Y403</f>
        <v>9.0478710000000004E-2</v>
      </c>
      <c r="T509">
        <f>Arkusz1!Z403</f>
        <v>0.11462573</v>
      </c>
      <c r="U509">
        <f>Arkusz1!AA403</f>
        <v>0.15682756</v>
      </c>
      <c r="V509">
        <f>Arkusz1!AB403</f>
        <v>0.37312171</v>
      </c>
      <c r="Z509">
        <f t="shared" si="175"/>
        <v>1.1445999999999991E-3</v>
      </c>
      <c r="AA509">
        <f t="shared" si="167"/>
        <v>-2.2770000000001817E-5</v>
      </c>
      <c r="AB509">
        <f t="shared" si="168"/>
        <v>3.3487999999999574E-4</v>
      </c>
      <c r="AC509">
        <f t="shared" si="169"/>
        <v>6.7986000000000435E-4</v>
      </c>
      <c r="AD509">
        <f t="shared" si="170"/>
        <v>8.8701000000000058E-4</v>
      </c>
      <c r="AE509">
        <f t="shared" si="171"/>
        <v>9.879699999999908E-4</v>
      </c>
      <c r="AF509">
        <f t="shared" si="172"/>
        <v>1.1147199999999996E-3</v>
      </c>
      <c r="AG509">
        <f t="shared" si="173"/>
        <v>1.6014499999999904E-3</v>
      </c>
      <c r="AH509">
        <f t="shared" si="174"/>
        <v>3.508260000000013E-3</v>
      </c>
      <c r="AI509">
        <f t="shared" si="176"/>
        <v>-1.0236010000000018E-2</v>
      </c>
    </row>
    <row r="510" spans="11:35">
      <c r="K510" t="str">
        <f>Arkusz1!A404</f>
        <v>Macedonia, FYR</v>
      </c>
      <c r="M510">
        <f>Arkusz1!S404</f>
        <v>1.860939E-2</v>
      </c>
      <c r="N510">
        <f>Arkusz1!T404</f>
        <v>2.9223570000000001E-2</v>
      </c>
      <c r="O510">
        <f>Arkusz1!U404</f>
        <v>3.857199E-2</v>
      </c>
      <c r="P510">
        <f>Arkusz1!V404</f>
        <v>4.8540380000000001E-2</v>
      </c>
      <c r="Q510">
        <f>Arkusz1!W404</f>
        <v>5.9774649999999999E-2</v>
      </c>
      <c r="R510">
        <f>Arkusz1!X404</f>
        <v>7.3065550000000007E-2</v>
      </c>
      <c r="S510">
        <f>Arkusz1!Y404</f>
        <v>8.9797890000000005E-2</v>
      </c>
      <c r="T510">
        <f>Arkusz1!Z404</f>
        <v>0.11305808000000001</v>
      </c>
      <c r="U510">
        <f>Arkusz1!AA404</f>
        <v>0.15260778999999999</v>
      </c>
      <c r="V510">
        <f>Arkusz1!AB404</f>
        <v>0.37675069999999999</v>
      </c>
      <c r="Z510">
        <f t="shared" si="175"/>
        <v>4.1760000000000061E-4</v>
      </c>
      <c r="AA510">
        <f t="shared" si="167"/>
        <v>1.3928700000000009E-3</v>
      </c>
      <c r="AB510">
        <f t="shared" si="168"/>
        <v>8.919100000000027E-4</v>
      </c>
      <c r="AC510">
        <f t="shared" si="169"/>
        <v>3.9830999999999894E-4</v>
      </c>
      <c r="AD510">
        <f t="shared" si="170"/>
        <v>2.239999999999881E-5</v>
      </c>
      <c r="AE510">
        <f t="shared" si="171"/>
        <v>-2.8384999999998828E-4</v>
      </c>
      <c r="AF510">
        <f t="shared" si="172"/>
        <v>-6.8081999999999865E-4</v>
      </c>
      <c r="AG510">
        <f t="shared" si="173"/>
        <v>-1.5676499999999899E-3</v>
      </c>
      <c r="AH510">
        <f t="shared" si="174"/>
        <v>-4.2197700000000116E-3</v>
      </c>
      <c r="AI510">
        <f t="shared" si="176"/>
        <v>3.6289899999999986E-3</v>
      </c>
    </row>
    <row r="511" spans="11:35">
      <c r="K511" t="str">
        <f>Arkusz1!A405</f>
        <v>Macedonia, FYR</v>
      </c>
      <c r="M511">
        <f>Arkusz1!S405</f>
        <v>1.78461E-2</v>
      </c>
      <c r="N511">
        <f>Arkusz1!T405</f>
        <v>2.915272E-2</v>
      </c>
      <c r="O511">
        <f>Arkusz1!U405</f>
        <v>3.8703700000000001E-2</v>
      </c>
      <c r="P511">
        <f>Arkusz1!V405</f>
        <v>4.8763580000000001E-2</v>
      </c>
      <c r="Q511">
        <f>Arkusz1!W405</f>
        <v>6.0028669999999999E-2</v>
      </c>
      <c r="R511">
        <f>Arkusz1!X405</f>
        <v>7.330586E-2</v>
      </c>
      <c r="S511">
        <f>Arkusz1!Y405</f>
        <v>8.9983590000000002E-2</v>
      </c>
      <c r="T511">
        <f>Arkusz1!Z405</f>
        <v>0.11314195000000001</v>
      </c>
      <c r="U511">
        <f>Arkusz1!AA405</f>
        <v>0.15251696000000001</v>
      </c>
      <c r="V511">
        <f>Arkusz1!AB405</f>
        <v>0.37655684</v>
      </c>
      <c r="Z511">
        <f t="shared" si="175"/>
        <v>-7.632899999999998E-4</v>
      </c>
      <c r="AA511">
        <f t="shared" si="167"/>
        <v>-7.0850000000000773E-5</v>
      </c>
      <c r="AB511">
        <f t="shared" si="168"/>
        <v>1.3171000000000016E-4</v>
      </c>
      <c r="AC511">
        <f t="shared" si="169"/>
        <v>2.2319999999999979E-4</v>
      </c>
      <c r="AD511">
        <f t="shared" si="170"/>
        <v>2.5402000000000063E-4</v>
      </c>
      <c r="AE511">
        <f t="shared" si="171"/>
        <v>2.4030999999999358E-4</v>
      </c>
      <c r="AF511">
        <f t="shared" si="172"/>
        <v>1.8569999999999698E-4</v>
      </c>
      <c r="AG511">
        <f t="shared" si="173"/>
        <v>8.3869999999999778E-5</v>
      </c>
      <c r="AH511">
        <f t="shared" si="174"/>
        <v>-9.08299999999862E-5</v>
      </c>
      <c r="AI511">
        <f t="shared" si="176"/>
        <v>-1.9385999999999015E-4</v>
      </c>
    </row>
    <row r="512" spans="11:35">
      <c r="K512" t="str">
        <f>Arkusz1!A406</f>
        <v>Macedonia, FYR</v>
      </c>
      <c r="M512">
        <f>Arkusz1!S406</f>
        <v>1.741935E-2</v>
      </c>
      <c r="N512">
        <f>Arkusz1!T406</f>
        <v>2.8479580000000001E-2</v>
      </c>
      <c r="O512">
        <f>Arkusz1!U406</f>
        <v>3.8046299999999998E-2</v>
      </c>
      <c r="P512">
        <f>Arkusz1!V406</f>
        <v>4.8191009999999999E-2</v>
      </c>
      <c r="Q512">
        <f>Arkusz1!W406</f>
        <v>5.9588439999999999E-2</v>
      </c>
      <c r="R512">
        <f>Arkusz1!X406</f>
        <v>7.3044139999999994E-2</v>
      </c>
      <c r="S512">
        <f>Arkusz1!Y406</f>
        <v>8.995736E-2</v>
      </c>
      <c r="T512">
        <f>Arkusz1!Z406</f>
        <v>0.11343854</v>
      </c>
      <c r="U512">
        <f>Arkusz1!AA406</f>
        <v>0.15331548</v>
      </c>
      <c r="V512">
        <f>Arkusz1!AB406</f>
        <v>0.37851982000000001</v>
      </c>
      <c r="Z512">
        <f t="shared" si="175"/>
        <v>-4.2675000000000005E-4</v>
      </c>
      <c r="AA512">
        <f t="shared" si="167"/>
        <v>-6.7313999999999916E-4</v>
      </c>
      <c r="AB512">
        <f t="shared" si="168"/>
        <v>-6.5740000000000243E-4</v>
      </c>
      <c r="AC512">
        <f t="shared" si="169"/>
        <v>-5.7257000000000141E-4</v>
      </c>
      <c r="AD512">
        <f t="shared" si="170"/>
        <v>-4.4022999999999979E-4</v>
      </c>
      <c r="AE512">
        <f t="shared" si="171"/>
        <v>-2.6172000000000695E-4</v>
      </c>
      <c r="AF512">
        <f t="shared" si="172"/>
        <v>-2.6230000000002085E-5</v>
      </c>
      <c r="AG512">
        <f t="shared" si="173"/>
        <v>2.9658999999999935E-4</v>
      </c>
      <c r="AH512">
        <f t="shared" si="174"/>
        <v>7.9851999999999701E-4</v>
      </c>
      <c r="AI512">
        <f t="shared" si="176"/>
        <v>1.9629800000000031E-3</v>
      </c>
    </row>
    <row r="513" spans="11:35">
      <c r="K513" t="str">
        <f>Arkusz1!A407</f>
        <v>Macedonia, FYR</v>
      </c>
      <c r="M513">
        <f>Arkusz1!S407</f>
        <v>1.831472E-2</v>
      </c>
      <c r="N513">
        <f>Arkusz1!T407</f>
        <v>2.8070230000000002E-2</v>
      </c>
      <c r="O513">
        <f>Arkusz1!U407</f>
        <v>3.7981109999999998E-2</v>
      </c>
      <c r="P513">
        <f>Arkusz1!V407</f>
        <v>4.8458729999999998E-2</v>
      </c>
      <c r="Q513">
        <f>Arkusz1!W407</f>
        <v>6.0040629999999998E-2</v>
      </c>
      <c r="R513">
        <f>Arkusz1!X407</f>
        <v>7.355971E-2</v>
      </c>
      <c r="S513">
        <f>Arkusz1!Y407</f>
        <v>9.0542479999999995E-2</v>
      </c>
      <c r="T513">
        <f>Arkusz1!Z407</f>
        <v>0.11442467000000001</v>
      </c>
      <c r="U513">
        <f>Arkusz1!AA407</f>
        <v>0.15607679999999999</v>
      </c>
      <c r="V513">
        <f>Arkusz1!AB407</f>
        <v>0.37253091999999999</v>
      </c>
      <c r="Z513">
        <f t="shared" si="175"/>
        <v>8.953699999999995E-4</v>
      </c>
      <c r="AA513">
        <f t="shared" si="167"/>
        <v>-4.093499999999993E-4</v>
      </c>
      <c r="AB513">
        <f t="shared" si="168"/>
        <v>-6.5189999999999693E-5</v>
      </c>
      <c r="AC513">
        <f t="shared" si="169"/>
        <v>2.6771999999999907E-4</v>
      </c>
      <c r="AD513">
        <f t="shared" si="170"/>
        <v>4.5218999999999815E-4</v>
      </c>
      <c r="AE513">
        <f t="shared" si="171"/>
        <v>5.1557000000000686E-4</v>
      </c>
      <c r="AF513">
        <f t="shared" si="172"/>
        <v>5.8511999999999453E-4</v>
      </c>
      <c r="AG513">
        <f t="shared" si="173"/>
        <v>9.8613000000000173E-4</v>
      </c>
      <c r="AH513">
        <f t="shared" si="174"/>
        <v>2.7613199999999838E-3</v>
      </c>
      <c r="AI513">
        <f t="shared" si="176"/>
        <v>-5.9889000000000192E-3</v>
      </c>
    </row>
    <row r="514" spans="11:35">
      <c r="K514" t="str">
        <f>Arkusz1!A408</f>
        <v>Macedonia, FYR</v>
      </c>
      <c r="M514">
        <f>Arkusz1!S408</f>
        <v>1.871542E-2</v>
      </c>
      <c r="N514">
        <f>Arkusz1!T408</f>
        <v>2.8526590000000001E-2</v>
      </c>
      <c r="O514">
        <f>Arkusz1!U408</f>
        <v>3.8446769999999998E-2</v>
      </c>
      <c r="P514">
        <f>Arkusz1!V408</f>
        <v>4.8893880000000001E-2</v>
      </c>
      <c r="Q514">
        <f>Arkusz1!W408</f>
        <v>6.0405319999999998E-2</v>
      </c>
      <c r="R514">
        <f>Arkusz1!X408</f>
        <v>7.3806200000000002E-2</v>
      </c>
      <c r="S514">
        <f>Arkusz1!Y408</f>
        <v>9.0602080000000002E-2</v>
      </c>
      <c r="T514">
        <f>Arkusz1!Z408</f>
        <v>0.11417502</v>
      </c>
      <c r="U514">
        <f>Arkusz1!AA408</f>
        <v>0.15521793</v>
      </c>
      <c r="V514">
        <f>Arkusz1!AB408</f>
        <v>0.37121082999999999</v>
      </c>
      <c r="Z514">
        <f t="shared" si="175"/>
        <v>4.0070000000000036E-4</v>
      </c>
      <c r="AA514">
        <f t="shared" si="167"/>
        <v>4.5635999999999941E-4</v>
      </c>
      <c r="AB514">
        <f t="shared" si="168"/>
        <v>4.6565999999999969E-4</v>
      </c>
      <c r="AC514">
        <f t="shared" si="169"/>
        <v>4.351500000000022E-4</v>
      </c>
      <c r="AD514">
        <f t="shared" si="170"/>
        <v>3.6469000000000085E-4</v>
      </c>
      <c r="AE514">
        <f t="shared" si="171"/>
        <v>2.4649000000000199E-4</v>
      </c>
      <c r="AF514">
        <f t="shared" si="172"/>
        <v>5.960000000000687E-5</v>
      </c>
      <c r="AG514">
        <f t="shared" si="173"/>
        <v>-2.4965000000000404E-4</v>
      </c>
      <c r="AH514">
        <f t="shared" si="174"/>
        <v>-8.5886999999998381E-4</v>
      </c>
      <c r="AI514">
        <f t="shared" si="176"/>
        <v>-1.320089999999996E-3</v>
      </c>
    </row>
    <row r="515" spans="11:35">
      <c r="K515" t="str">
        <f>Arkusz1!A409</f>
        <v>Macedonia, FYR</v>
      </c>
      <c r="M515">
        <f>Arkusz1!S409</f>
        <v>1.7818919999999999E-2</v>
      </c>
      <c r="N515">
        <f>Arkusz1!T409</f>
        <v>2.9157499999999999E-2</v>
      </c>
      <c r="O515">
        <f>Arkusz1!U409</f>
        <v>3.8770390000000002E-2</v>
      </c>
      <c r="P515">
        <f>Arkusz1!V409</f>
        <v>4.8900489999999998E-2</v>
      </c>
      <c r="Q515">
        <f>Arkusz1!W409</f>
        <v>6.0241290000000003E-2</v>
      </c>
      <c r="R515">
        <f>Arkusz1!X409</f>
        <v>7.3598179999999999E-2</v>
      </c>
      <c r="S515">
        <f>Arkusz1!Y409</f>
        <v>9.035696E-2</v>
      </c>
      <c r="T515">
        <f>Arkusz1!Z409</f>
        <v>0.11358905</v>
      </c>
      <c r="U515">
        <f>Arkusz1!AA409</f>
        <v>0.15298740999999999</v>
      </c>
      <c r="V515">
        <f>Arkusz1!AB409</f>
        <v>0.37457984</v>
      </c>
      <c r="Z515">
        <f t="shared" si="175"/>
        <v>-8.9650000000000146E-4</v>
      </c>
      <c r="AA515">
        <f t="shared" si="167"/>
        <v>6.3090999999999842E-4</v>
      </c>
      <c r="AB515">
        <f t="shared" si="168"/>
        <v>3.2362000000000363E-4</v>
      </c>
      <c r="AC515">
        <f t="shared" si="169"/>
        <v>6.6099999999971737E-6</v>
      </c>
      <c r="AD515">
        <f t="shared" si="170"/>
        <v>-1.6402999999999557E-4</v>
      </c>
      <c r="AE515">
        <f t="shared" si="171"/>
        <v>-2.080200000000032E-4</v>
      </c>
      <c r="AF515">
        <f t="shared" si="172"/>
        <v>-2.4512000000000145E-4</v>
      </c>
      <c r="AG515">
        <f t="shared" si="173"/>
        <v>-5.859700000000051E-4</v>
      </c>
      <c r="AH515">
        <f t="shared" si="174"/>
        <v>-2.2305200000000136E-3</v>
      </c>
      <c r="AI515">
        <f t="shared" si="176"/>
        <v>3.3690100000000056E-3</v>
      </c>
    </row>
    <row r="516" spans="11:35">
      <c r="K516" t="str">
        <f>Arkusz1!A410</f>
        <v>Macedonia, FYR</v>
      </c>
      <c r="M516">
        <f>Arkusz1!S410</f>
        <v>1.909104E-2</v>
      </c>
      <c r="N516">
        <f>Arkusz1!T410</f>
        <v>2.891927E-2</v>
      </c>
      <c r="O516">
        <f>Arkusz1!U410</f>
        <v>3.88733E-2</v>
      </c>
      <c r="P516">
        <f>Arkusz1!V410</f>
        <v>4.937014E-2</v>
      </c>
      <c r="Q516">
        <f>Arkusz1!W410</f>
        <v>6.0949000000000003E-2</v>
      </c>
      <c r="R516">
        <f>Arkusz1!X410</f>
        <v>7.4440409999999999E-2</v>
      </c>
      <c r="S516">
        <f>Arkusz1!Y410</f>
        <v>9.1361929999999994E-2</v>
      </c>
      <c r="T516">
        <f>Arkusz1!Z410</f>
        <v>0.11512406</v>
      </c>
      <c r="U516">
        <f>Arkusz1!AA410</f>
        <v>0.15650649</v>
      </c>
      <c r="V516">
        <f>Arkusz1!AB410</f>
        <v>0.36536435</v>
      </c>
      <c r="Z516">
        <f t="shared" si="175"/>
        <v>1.2721200000000016E-3</v>
      </c>
      <c r="AA516">
        <f t="shared" si="167"/>
        <v>-2.38229999999999E-4</v>
      </c>
      <c r="AB516">
        <f t="shared" si="168"/>
        <v>1.0290999999999773E-4</v>
      </c>
      <c r="AC516">
        <f t="shared" si="169"/>
        <v>4.6965000000000201E-4</v>
      </c>
      <c r="AD516">
        <f t="shared" si="170"/>
        <v>7.0771000000000028E-4</v>
      </c>
      <c r="AE516">
        <f t="shared" si="171"/>
        <v>8.4222999999999937E-4</v>
      </c>
      <c r="AF516">
        <f t="shared" si="172"/>
        <v>1.0049699999999939E-3</v>
      </c>
      <c r="AG516">
        <f t="shared" si="173"/>
        <v>1.5350100000000033E-3</v>
      </c>
      <c r="AH516">
        <f t="shared" si="174"/>
        <v>3.5190800000000078E-3</v>
      </c>
      <c r="AI516">
        <f t="shared" si="176"/>
        <v>-9.2154899999999929E-3</v>
      </c>
    </row>
    <row r="517" spans="11:35">
      <c r="K517" t="str">
        <f>Arkusz1!A411</f>
        <v>Macedonia, FYR</v>
      </c>
      <c r="M517">
        <f>Arkusz1!S411</f>
        <v>2.0027670000000001E-2</v>
      </c>
      <c r="N517">
        <f>Arkusz1!T411</f>
        <v>2.9691789999999999E-2</v>
      </c>
      <c r="O517">
        <f>Arkusz1!U411</f>
        <v>3.9460290000000002E-2</v>
      </c>
      <c r="P517">
        <f>Arkusz1!V411</f>
        <v>4.9745129999999999E-2</v>
      </c>
      <c r="Q517">
        <f>Arkusz1!W411</f>
        <v>6.1075450000000003E-2</v>
      </c>
      <c r="R517">
        <f>Arkusz1!X411</f>
        <v>7.4263209999999996E-2</v>
      </c>
      <c r="S517">
        <f>Arkusz1!Y411</f>
        <v>9.078957E-2</v>
      </c>
      <c r="T517">
        <f>Arkusz1!Z411</f>
        <v>0.11398123</v>
      </c>
      <c r="U517">
        <f>Arkusz1!AA411</f>
        <v>0.15435560000000001</v>
      </c>
      <c r="V517">
        <f>Arkusz1!AB411</f>
        <v>0.36661007000000001</v>
      </c>
      <c r="Z517">
        <f t="shared" si="175"/>
        <v>9.366300000000008E-4</v>
      </c>
      <c r="AA517">
        <f t="shared" si="167"/>
        <v>7.7251999999999876E-4</v>
      </c>
      <c r="AB517">
        <f t="shared" si="168"/>
        <v>5.8699000000000251E-4</v>
      </c>
      <c r="AC517">
        <f t="shared" si="169"/>
        <v>3.7498999999999866E-4</v>
      </c>
      <c r="AD517">
        <f t="shared" si="170"/>
        <v>1.2645000000000017E-4</v>
      </c>
      <c r="AE517">
        <f t="shared" si="171"/>
        <v>-1.7720000000000236E-4</v>
      </c>
      <c r="AF517">
        <f t="shared" si="172"/>
        <v>-5.7235999999999398E-4</v>
      </c>
      <c r="AG517">
        <f t="shared" si="173"/>
        <v>-1.1428299999999975E-3</v>
      </c>
      <c r="AH517">
        <f t="shared" si="174"/>
        <v>-2.1508899999999886E-3</v>
      </c>
      <c r="AI517">
        <f t="shared" si="176"/>
        <v>1.2457200000000057E-3</v>
      </c>
    </row>
    <row r="518" spans="11:35">
      <c r="K518" t="str">
        <f>Arkusz1!A412</f>
        <v>Macedonia, FYR</v>
      </c>
      <c r="M518">
        <f>Arkusz1!S412</f>
        <v>1.973186E-2</v>
      </c>
      <c r="N518">
        <f>Arkusz1!T412</f>
        <v>3.0982929999999999E-2</v>
      </c>
      <c r="O518">
        <f>Arkusz1!U412</f>
        <v>4.0459830000000002E-2</v>
      </c>
      <c r="P518">
        <f>Arkusz1!V412</f>
        <v>5.0421000000000001E-2</v>
      </c>
      <c r="Q518">
        <f>Arkusz1!W412</f>
        <v>6.1551719999999997E-2</v>
      </c>
      <c r="R518">
        <f>Arkusz1!X412</f>
        <v>7.4638919999999997E-2</v>
      </c>
      <c r="S518">
        <f>Arkusz1!Y412</f>
        <v>9.1030550000000002E-2</v>
      </c>
      <c r="T518">
        <f>Arkusz1!Z412</f>
        <v>0.11370767</v>
      </c>
      <c r="U518">
        <f>Arkusz1!AA412</f>
        <v>0.15206077000000001</v>
      </c>
      <c r="V518">
        <f>Arkusz1!AB412</f>
        <v>0.36541475000000001</v>
      </c>
      <c r="Z518">
        <f t="shared" si="175"/>
        <v>-2.9581000000000052E-4</v>
      </c>
      <c r="AA518">
        <f t="shared" si="167"/>
        <v>1.2911399999999996E-3</v>
      </c>
      <c r="AB518">
        <f t="shared" si="168"/>
        <v>9.9954000000000015E-4</v>
      </c>
      <c r="AC518">
        <f t="shared" si="169"/>
        <v>6.7587000000000202E-4</v>
      </c>
      <c r="AD518">
        <f t="shared" si="170"/>
        <v>4.7626999999999392E-4</v>
      </c>
      <c r="AE518">
        <f t="shared" si="171"/>
        <v>3.7571000000000132E-4</v>
      </c>
      <c r="AF518">
        <f t="shared" si="172"/>
        <v>2.4098000000000175E-4</v>
      </c>
      <c r="AG518">
        <f t="shared" si="173"/>
        <v>-2.7356000000000602E-4</v>
      </c>
      <c r="AH518">
        <f t="shared" si="174"/>
        <v>-2.2948299999999977E-3</v>
      </c>
      <c r="AI518">
        <f t="shared" si="176"/>
        <v>-1.1953199999999997E-3</v>
      </c>
    </row>
    <row r="519" spans="11:35">
      <c r="K519" t="str">
        <f>Arkusz1!A413</f>
        <v>Macedonia, FYR</v>
      </c>
      <c r="M519">
        <f>Arkusz1!S413</f>
        <v>2.1414229999999999E-2</v>
      </c>
      <c r="N519">
        <f>Arkusz1!T413</f>
        <v>3.1048969999999999E-2</v>
      </c>
      <c r="O519">
        <f>Arkusz1!U413</f>
        <v>4.072742E-2</v>
      </c>
      <c r="P519">
        <f>Arkusz1!V413</f>
        <v>5.0866550000000003E-2</v>
      </c>
      <c r="Q519">
        <f>Arkusz1!W413</f>
        <v>6.1990429999999999E-2</v>
      </c>
      <c r="R519">
        <f>Arkusz1!X413</f>
        <v>7.4893280000000007E-2</v>
      </c>
      <c r="S519">
        <f>Arkusz1!Y413</f>
        <v>9.1015150000000003E-2</v>
      </c>
      <c r="T519">
        <f>Arkusz1!Z413</f>
        <v>0.11358186000000001</v>
      </c>
      <c r="U519">
        <f>Arkusz1!AA413</f>
        <v>0.15278067000000001</v>
      </c>
      <c r="V519">
        <f>Arkusz1!AB413</f>
        <v>0.36168141999999998</v>
      </c>
      <c r="Z519">
        <f t="shared" si="175"/>
        <v>1.682369999999999E-3</v>
      </c>
      <c r="AA519">
        <f t="shared" si="167"/>
        <v>6.6039999999999849E-5</v>
      </c>
      <c r="AB519">
        <f t="shared" si="168"/>
        <v>2.6758999999999811E-4</v>
      </c>
      <c r="AC519">
        <f t="shared" si="169"/>
        <v>4.4555000000000289E-4</v>
      </c>
      <c r="AD519">
        <f t="shared" si="170"/>
        <v>4.3871000000000188E-4</v>
      </c>
      <c r="AE519">
        <f t="shared" si="171"/>
        <v>2.5436000000000902E-4</v>
      </c>
      <c r="AF519">
        <f t="shared" si="172"/>
        <v>-1.5399999999998748E-5</v>
      </c>
      <c r="AG519">
        <f t="shared" si="173"/>
        <v>-1.258099999999901E-4</v>
      </c>
      <c r="AH519">
        <f t="shared" si="174"/>
        <v>7.1989999999999554E-4</v>
      </c>
      <c r="AI519">
        <f t="shared" si="176"/>
        <v>-3.7333300000000347E-3</v>
      </c>
    </row>
    <row r="520" spans="11:35">
      <c r="K520" t="str">
        <f>Arkusz1!A414</f>
        <v>Macedonia, FYR</v>
      </c>
      <c r="M520">
        <f>Arkusz1!S414</f>
        <v>2.1676540000000001E-2</v>
      </c>
      <c r="N520">
        <f>Arkusz1!T414</f>
        <v>3.1305029999999998E-2</v>
      </c>
      <c r="O520">
        <f>Arkusz1!U414</f>
        <v>4.0975749999999998E-2</v>
      </c>
      <c r="P520">
        <f>Arkusz1!V414</f>
        <v>5.1105560000000001E-2</v>
      </c>
      <c r="Q520">
        <f>Arkusz1!W414</f>
        <v>6.221811E-2</v>
      </c>
      <c r="R520">
        <f>Arkusz1!X414</f>
        <v>7.5106729999999997E-2</v>
      </c>
      <c r="S520">
        <f>Arkusz1!Y414</f>
        <v>9.1209650000000003E-2</v>
      </c>
      <c r="T520">
        <f>Arkusz1!Z414</f>
        <v>0.1137484</v>
      </c>
      <c r="U520">
        <f>Arkusz1!AA414</f>
        <v>0.15289610000000001</v>
      </c>
      <c r="V520">
        <f>Arkusz1!AB414</f>
        <v>0.35975811000000002</v>
      </c>
      <c r="Z520">
        <f t="shared" si="175"/>
        <v>2.6231000000000171E-4</v>
      </c>
      <c r="AA520">
        <f t="shared" si="167"/>
        <v>2.5605999999999893E-4</v>
      </c>
      <c r="AB520">
        <f t="shared" si="168"/>
        <v>2.48329999999998E-4</v>
      </c>
      <c r="AC520">
        <f t="shared" si="169"/>
        <v>2.3900999999999784E-4</v>
      </c>
      <c r="AD520">
        <f t="shared" si="170"/>
        <v>2.2768000000000094E-4</v>
      </c>
      <c r="AE520">
        <f t="shared" si="171"/>
        <v>2.1344999999999004E-4</v>
      </c>
      <c r="AF520">
        <f t="shared" si="172"/>
        <v>1.9450000000000023E-4</v>
      </c>
      <c r="AG520">
        <f t="shared" si="173"/>
        <v>1.665399999999928E-4</v>
      </c>
      <c r="AH520">
        <f t="shared" si="174"/>
        <v>1.154299999999997E-4</v>
      </c>
      <c r="AI520">
        <f t="shared" si="176"/>
        <v>-1.9233099999999559E-3</v>
      </c>
    </row>
    <row r="521" spans="11:35">
      <c r="K521" t="str">
        <f>Arkusz1!A415</f>
        <v>Macedonia, FYR</v>
      </c>
      <c r="M521">
        <f>Arkusz1!S415</f>
        <v>2.2770289999999999E-2</v>
      </c>
      <c r="N521">
        <f>Arkusz1!T415</f>
        <v>3.2128990000000003E-2</v>
      </c>
      <c r="O521">
        <f>Arkusz1!U415</f>
        <v>4.159069E-2</v>
      </c>
      <c r="P521">
        <f>Arkusz1!V415</f>
        <v>5.1554120000000002E-2</v>
      </c>
      <c r="Q521">
        <f>Arkusz1!W415</f>
        <v>6.2531779999999995E-2</v>
      </c>
      <c r="R521">
        <f>Arkusz1!X415</f>
        <v>7.5310390000000005E-2</v>
      </c>
      <c r="S521">
        <f>Arkusz1!Y415</f>
        <v>9.1325310000000007E-2</v>
      </c>
      <c r="T521">
        <f>Arkusz1!Z415</f>
        <v>0.11380052</v>
      </c>
      <c r="U521">
        <f>Arkusz1!AA415</f>
        <v>0.1529278</v>
      </c>
      <c r="V521">
        <f>Arkusz1!AB415</f>
        <v>0.35606007000000001</v>
      </c>
      <c r="Z521">
        <f t="shared" si="175"/>
        <v>1.0937499999999975E-3</v>
      </c>
      <c r="AA521">
        <f t="shared" si="167"/>
        <v>8.2396000000000552E-4</v>
      </c>
      <c r="AB521">
        <f t="shared" si="168"/>
        <v>6.1494000000000132E-4</v>
      </c>
      <c r="AC521">
        <f t="shared" si="169"/>
        <v>4.4856000000000062E-4</v>
      </c>
      <c r="AD521">
        <f t="shared" si="170"/>
        <v>3.1366999999999506E-4</v>
      </c>
      <c r="AE521">
        <f t="shared" si="171"/>
        <v>2.0366000000000828E-4</v>
      </c>
      <c r="AF521">
        <f t="shared" si="172"/>
        <v>1.1566000000000354E-4</v>
      </c>
      <c r="AG521">
        <f t="shared" si="173"/>
        <v>5.212000000000272E-5</v>
      </c>
      <c r="AH521">
        <f t="shared" si="174"/>
        <v>3.1699999999995621E-5</v>
      </c>
      <c r="AI521">
        <f t="shared" si="176"/>
        <v>-3.6980400000000135E-3</v>
      </c>
    </row>
    <row r="522" spans="11:35">
      <c r="K522" t="str">
        <f>Arkusz1!A416</f>
        <v>Macedonia, FYR</v>
      </c>
      <c r="M522">
        <f>Arkusz1!S416</f>
        <v>2.2770289999999999E-2</v>
      </c>
      <c r="N522">
        <f>Arkusz1!T416</f>
        <v>3.2128990000000003E-2</v>
      </c>
      <c r="O522">
        <f>Arkusz1!U416</f>
        <v>4.159069E-2</v>
      </c>
      <c r="P522">
        <f>Arkusz1!V416</f>
        <v>5.1554120000000002E-2</v>
      </c>
      <c r="Q522">
        <f>Arkusz1!W416</f>
        <v>6.2531779999999995E-2</v>
      </c>
      <c r="R522">
        <f>Arkusz1!X416</f>
        <v>7.5310390000000005E-2</v>
      </c>
      <c r="S522">
        <f>Arkusz1!Y416</f>
        <v>9.1325310000000007E-2</v>
      </c>
      <c r="T522">
        <f>Arkusz1!Z416</f>
        <v>0.11380052</v>
      </c>
      <c r="U522">
        <f>Arkusz1!AA416</f>
        <v>0.1529278</v>
      </c>
      <c r="V522">
        <f>Arkusz1!AB416</f>
        <v>0.35606007000000001</v>
      </c>
      <c r="Z522">
        <f t="shared" si="175"/>
        <v>0</v>
      </c>
      <c r="AA522">
        <f t="shared" si="167"/>
        <v>0</v>
      </c>
      <c r="AB522">
        <f t="shared" si="168"/>
        <v>0</v>
      </c>
      <c r="AC522">
        <f t="shared" si="169"/>
        <v>0</v>
      </c>
      <c r="AD522">
        <f t="shared" si="170"/>
        <v>0</v>
      </c>
      <c r="AE522">
        <f t="shared" si="171"/>
        <v>0</v>
      </c>
      <c r="AF522">
        <f t="shared" si="172"/>
        <v>0</v>
      </c>
      <c r="AG522">
        <f t="shared" si="173"/>
        <v>0</v>
      </c>
      <c r="AH522">
        <f t="shared" si="174"/>
        <v>0</v>
      </c>
      <c r="AI522">
        <f t="shared" si="176"/>
        <v>0</v>
      </c>
    </row>
    <row r="523" spans="11:35">
      <c r="K523" t="str">
        <f>Arkusz1!A417</f>
        <v>Macedonia, FYR</v>
      </c>
      <c r="M523">
        <f>Arkusz1!S417</f>
        <v>2.2770289999999999E-2</v>
      </c>
      <c r="N523">
        <f>Arkusz1!T417</f>
        <v>3.2128990000000003E-2</v>
      </c>
      <c r="O523">
        <f>Arkusz1!U417</f>
        <v>4.159069E-2</v>
      </c>
      <c r="P523">
        <f>Arkusz1!V417</f>
        <v>5.1554120000000002E-2</v>
      </c>
      <c r="Q523">
        <f>Arkusz1!W417</f>
        <v>6.2531779999999995E-2</v>
      </c>
      <c r="R523">
        <f>Arkusz1!X417</f>
        <v>7.5310390000000005E-2</v>
      </c>
      <c r="S523">
        <f>Arkusz1!Y417</f>
        <v>9.1325310000000007E-2</v>
      </c>
      <c r="T523">
        <f>Arkusz1!Z417</f>
        <v>0.11380052</v>
      </c>
      <c r="U523">
        <f>Arkusz1!AA417</f>
        <v>0.1529278</v>
      </c>
      <c r="V523">
        <f>Arkusz1!AB417</f>
        <v>0.35606007000000001</v>
      </c>
      <c r="Z523">
        <f t="shared" si="175"/>
        <v>0</v>
      </c>
      <c r="AA523">
        <f t="shared" si="167"/>
        <v>0</v>
      </c>
      <c r="AB523">
        <f t="shared" si="168"/>
        <v>0</v>
      </c>
      <c r="AC523">
        <f t="shared" si="169"/>
        <v>0</v>
      </c>
      <c r="AD523">
        <f t="shared" si="170"/>
        <v>0</v>
      </c>
      <c r="AE523">
        <f t="shared" si="171"/>
        <v>0</v>
      </c>
      <c r="AF523">
        <f t="shared" si="172"/>
        <v>0</v>
      </c>
      <c r="AG523">
        <f t="shared" si="173"/>
        <v>0</v>
      </c>
      <c r="AH523">
        <f t="shared" si="174"/>
        <v>0</v>
      </c>
      <c r="AI523">
        <f t="shared" si="176"/>
        <v>0</v>
      </c>
    </row>
    <row r="524" spans="11:35">
      <c r="K524" t="e">
        <f>Arkusz1!#REF!</f>
        <v>#REF!</v>
      </c>
      <c r="M524" t="e">
        <f>Arkusz1!#REF!</f>
        <v>#REF!</v>
      </c>
      <c r="N524" t="e">
        <f>Arkusz1!#REF!</f>
        <v>#REF!</v>
      </c>
      <c r="O524" t="e">
        <f>Arkusz1!#REF!</f>
        <v>#REF!</v>
      </c>
      <c r="P524" t="e">
        <f>Arkusz1!#REF!</f>
        <v>#REF!</v>
      </c>
      <c r="Q524" t="e">
        <f>Arkusz1!#REF!</f>
        <v>#REF!</v>
      </c>
      <c r="R524" t="e">
        <f>Arkusz1!#REF!</f>
        <v>#REF!</v>
      </c>
      <c r="S524" t="e">
        <f>Arkusz1!#REF!</f>
        <v>#REF!</v>
      </c>
      <c r="T524" t="e">
        <f>Arkusz1!#REF!</f>
        <v>#REF!</v>
      </c>
      <c r="U524" t="e">
        <f>Arkusz1!#REF!</f>
        <v>#REF!</v>
      </c>
      <c r="V524" t="e">
        <f>Arkusz1!#REF!</f>
        <v>#REF!</v>
      </c>
      <c r="Z524" t="e">
        <f t="shared" si="175"/>
        <v>#REF!</v>
      </c>
      <c r="AA524" t="e">
        <f t="shared" si="167"/>
        <v>#REF!</v>
      </c>
      <c r="AB524" t="e">
        <f t="shared" si="168"/>
        <v>#REF!</v>
      </c>
      <c r="AC524" t="e">
        <f t="shared" si="169"/>
        <v>#REF!</v>
      </c>
      <c r="AD524" t="e">
        <f t="shared" si="170"/>
        <v>#REF!</v>
      </c>
      <c r="AE524" t="e">
        <f t="shared" si="171"/>
        <v>#REF!</v>
      </c>
      <c r="AF524" t="e">
        <f t="shared" si="172"/>
        <v>#REF!</v>
      </c>
      <c r="AG524" t="e">
        <f t="shared" si="173"/>
        <v>#REF!</v>
      </c>
      <c r="AH524" t="e">
        <f t="shared" si="174"/>
        <v>#REF!</v>
      </c>
      <c r="AI524" t="e">
        <f t="shared" si="176"/>
        <v>#REF!</v>
      </c>
    </row>
    <row r="525" spans="11:35">
      <c r="K525" t="e">
        <f>Arkusz1!#REF!</f>
        <v>#REF!</v>
      </c>
      <c r="M525" t="e">
        <f>Arkusz1!#REF!</f>
        <v>#REF!</v>
      </c>
      <c r="N525" t="e">
        <f>Arkusz1!#REF!</f>
        <v>#REF!</v>
      </c>
      <c r="O525" t="e">
        <f>Arkusz1!#REF!</f>
        <v>#REF!</v>
      </c>
      <c r="P525" t="e">
        <f>Arkusz1!#REF!</f>
        <v>#REF!</v>
      </c>
      <c r="Q525" t="e">
        <f>Arkusz1!#REF!</f>
        <v>#REF!</v>
      </c>
      <c r="R525" t="e">
        <f>Arkusz1!#REF!</f>
        <v>#REF!</v>
      </c>
      <c r="S525" t="e">
        <f>Arkusz1!#REF!</f>
        <v>#REF!</v>
      </c>
      <c r="T525" t="e">
        <f>Arkusz1!#REF!</f>
        <v>#REF!</v>
      </c>
      <c r="U525" t="e">
        <f>Arkusz1!#REF!</f>
        <v>#REF!</v>
      </c>
      <c r="V525" t="e">
        <f>Arkusz1!#REF!</f>
        <v>#REF!</v>
      </c>
      <c r="Z525" t="e">
        <f t="shared" si="175"/>
        <v>#REF!</v>
      </c>
      <c r="AA525" t="e">
        <f t="shared" si="167"/>
        <v>#REF!</v>
      </c>
      <c r="AB525" t="e">
        <f t="shared" si="168"/>
        <v>#REF!</v>
      </c>
      <c r="AC525" t="e">
        <f t="shared" si="169"/>
        <v>#REF!</v>
      </c>
      <c r="AD525" t="e">
        <f t="shared" si="170"/>
        <v>#REF!</v>
      </c>
      <c r="AE525" t="e">
        <f t="shared" si="171"/>
        <v>#REF!</v>
      </c>
      <c r="AF525" t="e">
        <f t="shared" si="172"/>
        <v>#REF!</v>
      </c>
      <c r="AG525" t="e">
        <f t="shared" si="173"/>
        <v>#REF!</v>
      </c>
      <c r="AH525" t="e">
        <f t="shared" si="174"/>
        <v>#REF!</v>
      </c>
      <c r="AI525" t="e">
        <f t="shared" si="176"/>
        <v>#REF!</v>
      </c>
    </row>
    <row r="526" spans="11:35">
      <c r="K526" t="e">
        <f>Arkusz1!#REF!</f>
        <v>#REF!</v>
      </c>
      <c r="M526" t="e">
        <f>Arkusz1!#REF!</f>
        <v>#REF!</v>
      </c>
      <c r="N526" t="e">
        <f>Arkusz1!#REF!</f>
        <v>#REF!</v>
      </c>
      <c r="O526" t="e">
        <f>Arkusz1!#REF!</f>
        <v>#REF!</v>
      </c>
      <c r="P526" t="e">
        <f>Arkusz1!#REF!</f>
        <v>#REF!</v>
      </c>
      <c r="Q526" t="e">
        <f>Arkusz1!#REF!</f>
        <v>#REF!</v>
      </c>
      <c r="R526" t="e">
        <f>Arkusz1!#REF!</f>
        <v>#REF!</v>
      </c>
      <c r="S526" t="e">
        <f>Arkusz1!#REF!</f>
        <v>#REF!</v>
      </c>
      <c r="T526" t="e">
        <f>Arkusz1!#REF!</f>
        <v>#REF!</v>
      </c>
      <c r="U526" t="e">
        <f>Arkusz1!#REF!</f>
        <v>#REF!</v>
      </c>
      <c r="V526" t="e">
        <f>Arkusz1!#REF!</f>
        <v>#REF!</v>
      </c>
      <c r="Z526" t="e">
        <f t="shared" si="175"/>
        <v>#REF!</v>
      </c>
      <c r="AA526" t="e">
        <f t="shared" si="167"/>
        <v>#REF!</v>
      </c>
      <c r="AB526" t="e">
        <f t="shared" si="168"/>
        <v>#REF!</v>
      </c>
      <c r="AC526" t="e">
        <f t="shared" si="169"/>
        <v>#REF!</v>
      </c>
      <c r="AD526" t="e">
        <f t="shared" si="170"/>
        <v>#REF!</v>
      </c>
      <c r="AE526" t="e">
        <f t="shared" si="171"/>
        <v>#REF!</v>
      </c>
      <c r="AF526" t="e">
        <f t="shared" si="172"/>
        <v>#REF!</v>
      </c>
      <c r="AG526" t="e">
        <f t="shared" si="173"/>
        <v>#REF!</v>
      </c>
      <c r="AH526" t="e">
        <f t="shared" si="174"/>
        <v>#REF!</v>
      </c>
      <c r="AI526" t="e">
        <f t="shared" si="176"/>
        <v>#REF!</v>
      </c>
    </row>
    <row r="527" spans="11:35">
      <c r="K527" t="e">
        <f>Arkusz1!#REF!</f>
        <v>#REF!</v>
      </c>
      <c r="M527" t="e">
        <f>Arkusz1!#REF!</f>
        <v>#REF!</v>
      </c>
      <c r="N527" t="e">
        <f>Arkusz1!#REF!</f>
        <v>#REF!</v>
      </c>
      <c r="O527" t="e">
        <f>Arkusz1!#REF!</f>
        <v>#REF!</v>
      </c>
      <c r="P527" t="e">
        <f>Arkusz1!#REF!</f>
        <v>#REF!</v>
      </c>
      <c r="Q527" t="e">
        <f>Arkusz1!#REF!</f>
        <v>#REF!</v>
      </c>
      <c r="R527" t="e">
        <f>Arkusz1!#REF!</f>
        <v>#REF!</v>
      </c>
      <c r="S527" t="e">
        <f>Arkusz1!#REF!</f>
        <v>#REF!</v>
      </c>
      <c r="T527" t="e">
        <f>Arkusz1!#REF!</f>
        <v>#REF!</v>
      </c>
      <c r="U527" t="e">
        <f>Arkusz1!#REF!</f>
        <v>#REF!</v>
      </c>
      <c r="V527" t="e">
        <f>Arkusz1!#REF!</f>
        <v>#REF!</v>
      </c>
      <c r="Z527" t="e">
        <f t="shared" si="175"/>
        <v>#REF!</v>
      </c>
      <c r="AA527" t="e">
        <f t="shared" si="167"/>
        <v>#REF!</v>
      </c>
      <c r="AB527" t="e">
        <f t="shared" si="168"/>
        <v>#REF!</v>
      </c>
      <c r="AC527" t="e">
        <f t="shared" si="169"/>
        <v>#REF!</v>
      </c>
      <c r="AD527" t="e">
        <f t="shared" si="170"/>
        <v>#REF!</v>
      </c>
      <c r="AE527" t="e">
        <f t="shared" si="171"/>
        <v>#REF!</v>
      </c>
      <c r="AF527" t="e">
        <f t="shared" si="172"/>
        <v>#REF!</v>
      </c>
      <c r="AG527" t="e">
        <f t="shared" si="173"/>
        <v>#REF!</v>
      </c>
      <c r="AH527" t="e">
        <f t="shared" si="174"/>
        <v>#REF!</v>
      </c>
      <c r="AI527" t="e">
        <f t="shared" si="176"/>
        <v>#REF!</v>
      </c>
    </row>
    <row r="528" spans="11:35">
      <c r="K528" t="e">
        <f>Arkusz1!#REF!</f>
        <v>#REF!</v>
      </c>
      <c r="M528" t="e">
        <f>Arkusz1!#REF!</f>
        <v>#REF!</v>
      </c>
      <c r="N528" t="e">
        <f>Arkusz1!#REF!</f>
        <v>#REF!</v>
      </c>
      <c r="O528" t="e">
        <f>Arkusz1!#REF!</f>
        <v>#REF!</v>
      </c>
      <c r="P528" t="e">
        <f>Arkusz1!#REF!</f>
        <v>#REF!</v>
      </c>
      <c r="Q528" t="e">
        <f>Arkusz1!#REF!</f>
        <v>#REF!</v>
      </c>
      <c r="R528" t="e">
        <f>Arkusz1!#REF!</f>
        <v>#REF!</v>
      </c>
      <c r="S528" t="e">
        <f>Arkusz1!#REF!</f>
        <v>#REF!</v>
      </c>
      <c r="T528" t="e">
        <f>Arkusz1!#REF!</f>
        <v>#REF!</v>
      </c>
      <c r="U528" t="e">
        <f>Arkusz1!#REF!</f>
        <v>#REF!</v>
      </c>
      <c r="V528" t="e">
        <f>Arkusz1!#REF!</f>
        <v>#REF!</v>
      </c>
      <c r="Z528" t="e">
        <f t="shared" si="175"/>
        <v>#REF!</v>
      </c>
      <c r="AA528" t="e">
        <f t="shared" si="167"/>
        <v>#REF!</v>
      </c>
      <c r="AB528" t="e">
        <f t="shared" si="168"/>
        <v>#REF!</v>
      </c>
      <c r="AC528" t="e">
        <f t="shared" si="169"/>
        <v>#REF!</v>
      </c>
      <c r="AD528" t="e">
        <f t="shared" si="170"/>
        <v>#REF!</v>
      </c>
      <c r="AE528" t="e">
        <f t="shared" si="171"/>
        <v>#REF!</v>
      </c>
      <c r="AF528" t="e">
        <f t="shared" si="172"/>
        <v>#REF!</v>
      </c>
      <c r="AG528" t="e">
        <f t="shared" si="173"/>
        <v>#REF!</v>
      </c>
      <c r="AH528" t="e">
        <f t="shared" si="174"/>
        <v>#REF!</v>
      </c>
      <c r="AI528" t="e">
        <f t="shared" si="176"/>
        <v>#REF!</v>
      </c>
    </row>
    <row r="529" spans="11:35">
      <c r="Y529" s="9"/>
      <c r="Z529" s="9" t="e">
        <f>AVERAGE(Z531:Z594)</f>
        <v>#REF!</v>
      </c>
      <c r="AA529" s="9" t="e">
        <f t="shared" ref="AA529:AI529" si="177">AVERAGE(AA531:AA594)</f>
        <v>#REF!</v>
      </c>
      <c r="AB529" s="9" t="e">
        <f t="shared" si="177"/>
        <v>#REF!</v>
      </c>
      <c r="AC529" s="9" t="e">
        <f t="shared" si="177"/>
        <v>#REF!</v>
      </c>
      <c r="AD529" s="9" t="e">
        <f t="shared" si="177"/>
        <v>#REF!</v>
      </c>
      <c r="AE529" s="9" t="e">
        <f t="shared" si="177"/>
        <v>#REF!</v>
      </c>
      <c r="AF529" s="9" t="e">
        <f t="shared" si="177"/>
        <v>#REF!</v>
      </c>
      <c r="AG529" s="9" t="e">
        <f t="shared" si="177"/>
        <v>#REF!</v>
      </c>
      <c r="AH529" s="9" t="e">
        <f t="shared" si="177"/>
        <v>#REF!</v>
      </c>
      <c r="AI529" s="9" t="e">
        <f t="shared" si="177"/>
        <v>#REF!</v>
      </c>
    </row>
    <row r="530" spans="11:35">
      <c r="K530" t="e">
        <f>Arkusz1!#REF!</f>
        <v>#REF!</v>
      </c>
      <c r="M530" t="e">
        <f>Arkusz1!#REF!</f>
        <v>#REF!</v>
      </c>
      <c r="N530" t="e">
        <f>Arkusz1!#REF!</f>
        <v>#REF!</v>
      </c>
      <c r="O530" t="e">
        <f>Arkusz1!#REF!</f>
        <v>#REF!</v>
      </c>
      <c r="P530" t="e">
        <f>Arkusz1!#REF!</f>
        <v>#REF!</v>
      </c>
      <c r="Q530" t="e">
        <f>Arkusz1!#REF!</f>
        <v>#REF!</v>
      </c>
      <c r="R530" t="e">
        <f>Arkusz1!#REF!</f>
        <v>#REF!</v>
      </c>
      <c r="S530" t="e">
        <f>Arkusz1!#REF!</f>
        <v>#REF!</v>
      </c>
      <c r="T530" t="e">
        <f>Arkusz1!#REF!</f>
        <v>#REF!</v>
      </c>
      <c r="U530" t="e">
        <f>Arkusz1!#REF!</f>
        <v>#REF!</v>
      </c>
      <c r="V530" t="e">
        <f>Arkusz1!#REF!</f>
        <v>#REF!</v>
      </c>
    </row>
    <row r="531" spans="11:35">
      <c r="K531" t="str">
        <f>Arkusz1!A418</f>
        <v>Poland</v>
      </c>
      <c r="M531">
        <f>Arkusz1!S418</f>
        <v>4.6381239999999997E-2</v>
      </c>
      <c r="N531">
        <f>Arkusz1!T418</f>
        <v>5.9608260000000003E-2</v>
      </c>
      <c r="O531">
        <f>Arkusz1!U418</f>
        <v>6.9710679999999997E-2</v>
      </c>
      <c r="P531">
        <f>Arkusz1!V418</f>
        <v>7.8477610000000003E-2</v>
      </c>
      <c r="Q531">
        <f>Arkusz1!W418</f>
        <v>8.6840070000000005E-2</v>
      </c>
      <c r="R531">
        <f>Arkusz1!X418</f>
        <v>9.5527760000000003E-2</v>
      </c>
      <c r="S531">
        <f>Arkusz1!Y418</f>
        <v>0.10543027000000001</v>
      </c>
      <c r="T531">
        <f>Arkusz1!Z418</f>
        <v>0.11818774</v>
      </c>
      <c r="U531">
        <f>Arkusz1!AA418</f>
        <v>0.13843304000000001</v>
      </c>
      <c r="V531">
        <f>Arkusz1!AB418</f>
        <v>0.20140336</v>
      </c>
      <c r="Z531" t="e">
        <f>M531-M530</f>
        <v>#REF!</v>
      </c>
      <c r="AA531" t="e">
        <f t="shared" ref="AA531:AA561" si="178">N531-N530</f>
        <v>#REF!</v>
      </c>
      <c r="AB531" t="e">
        <f t="shared" ref="AB531:AB561" si="179">O531-O530</f>
        <v>#REF!</v>
      </c>
      <c r="AC531" t="e">
        <f t="shared" ref="AC531:AC561" si="180">P531-P530</f>
        <v>#REF!</v>
      </c>
      <c r="AD531" t="e">
        <f t="shared" ref="AD531:AD561" si="181">Q531-Q530</f>
        <v>#REF!</v>
      </c>
      <c r="AE531" t="e">
        <f t="shared" ref="AE531:AE561" si="182">R531-R530</f>
        <v>#REF!</v>
      </c>
      <c r="AF531" t="e">
        <f t="shared" ref="AF531:AF561" si="183">S531-S530</f>
        <v>#REF!</v>
      </c>
      <c r="AG531" t="e">
        <f t="shared" ref="AG531:AG561" si="184">T531-T530</f>
        <v>#REF!</v>
      </c>
      <c r="AH531" t="e">
        <f t="shared" ref="AH531:AH561" si="185">U531-U530</f>
        <v>#REF!</v>
      </c>
      <c r="AI531" t="e">
        <f>V531-V530</f>
        <v>#REF!</v>
      </c>
    </row>
    <row r="532" spans="11:35">
      <c r="K532" t="str">
        <f>Arkusz1!A419</f>
        <v>Poland</v>
      </c>
      <c r="M532">
        <f>Arkusz1!S419</f>
        <v>3.7043949999999999E-2</v>
      </c>
      <c r="N532">
        <f>Arkusz1!T419</f>
        <v>4.9836680000000001E-2</v>
      </c>
      <c r="O532">
        <f>Arkusz1!U419</f>
        <v>6.0819199999999997E-2</v>
      </c>
      <c r="P532">
        <f>Arkusz1!V419</f>
        <v>7.1060280000000003E-2</v>
      </c>
      <c r="Q532">
        <f>Arkusz1!W419</f>
        <v>8.131592E-2</v>
      </c>
      <c r="R532">
        <f>Arkusz1!X419</f>
        <v>9.2347730000000003E-2</v>
      </c>
      <c r="S532">
        <f>Arkusz1!Y419</f>
        <v>0.10524728999999999</v>
      </c>
      <c r="T532">
        <f>Arkusz1!Z419</f>
        <v>0.12217256</v>
      </c>
      <c r="U532">
        <f>Arkusz1!AA419</f>
        <v>0.14930597000000001</v>
      </c>
      <c r="V532">
        <f>Arkusz1!AB419</f>
        <v>0.23085038999999999</v>
      </c>
      <c r="Z532">
        <f t="shared" ref="Y532:Z561" si="186">M532-M531</f>
        <v>-9.3372899999999981E-3</v>
      </c>
      <c r="AA532">
        <f t="shared" si="178"/>
        <v>-9.7715800000000019E-3</v>
      </c>
      <c r="AB532">
        <f t="shared" si="179"/>
        <v>-8.8914800000000002E-3</v>
      </c>
      <c r="AC532">
        <f t="shared" si="180"/>
        <v>-7.4173299999999998E-3</v>
      </c>
      <c r="AD532">
        <f t="shared" si="181"/>
        <v>-5.5241500000000054E-3</v>
      </c>
      <c r="AE532">
        <f t="shared" si="182"/>
        <v>-3.1800300000000004E-3</v>
      </c>
      <c r="AF532">
        <f t="shared" si="183"/>
        <v>-1.8298000000001313E-4</v>
      </c>
      <c r="AG532">
        <f t="shared" si="184"/>
        <v>3.98482E-3</v>
      </c>
      <c r="AH532">
        <f t="shared" si="185"/>
        <v>1.0872930000000003E-2</v>
      </c>
      <c r="AI532">
        <f t="shared" ref="AI532:AI561" si="187">V532-V531</f>
        <v>2.9447029999999985E-2</v>
      </c>
    </row>
    <row r="533" spans="11:35">
      <c r="K533" t="str">
        <f>Arkusz1!A420</f>
        <v>Poland</v>
      </c>
      <c r="M533">
        <f>Arkusz1!S420</f>
        <v>3.2840590000000003E-2</v>
      </c>
      <c r="N533">
        <f>Arkusz1!T420</f>
        <v>4.6834529999999999E-2</v>
      </c>
      <c r="O533">
        <f>Arkusz1!U420</f>
        <v>5.8759220000000001E-2</v>
      </c>
      <c r="P533">
        <f>Arkusz1!V420</f>
        <v>6.9947949999999995E-2</v>
      </c>
      <c r="Q533">
        <f>Arkusz1!W420</f>
        <v>8.1179989999999994E-2</v>
      </c>
      <c r="R533">
        <f>Arkusz1!X420</f>
        <v>9.3208940000000004E-2</v>
      </c>
      <c r="S533">
        <f>Arkusz1!Y420</f>
        <v>0.10709683</v>
      </c>
      <c r="T533">
        <f>Arkusz1!Z420</f>
        <v>0.12491682</v>
      </c>
      <c r="U533">
        <f>Arkusz1!AA420</f>
        <v>0.15253227</v>
      </c>
      <c r="V533">
        <f>Arkusz1!AB420</f>
        <v>0.23268285</v>
      </c>
      <c r="Z533">
        <f t="shared" si="186"/>
        <v>-4.2033599999999963E-3</v>
      </c>
      <c r="AA533">
        <f t="shared" si="178"/>
        <v>-3.002150000000002E-3</v>
      </c>
      <c r="AB533">
        <f t="shared" si="179"/>
        <v>-2.059979999999996E-3</v>
      </c>
      <c r="AC533">
        <f t="shared" si="180"/>
        <v>-1.1123300000000086E-3</v>
      </c>
      <c r="AD533">
        <f t="shared" si="181"/>
        <v>-1.3593000000000632E-4</v>
      </c>
      <c r="AE533">
        <f t="shared" si="182"/>
        <v>8.6121000000000114E-4</v>
      </c>
      <c r="AF533">
        <f t="shared" si="183"/>
        <v>1.8495400000000106E-3</v>
      </c>
      <c r="AG533">
        <f t="shared" si="184"/>
        <v>2.7442599999999984E-3</v>
      </c>
      <c r="AH533">
        <f t="shared" si="185"/>
        <v>3.2262999999999875E-3</v>
      </c>
      <c r="AI533">
        <f t="shared" si="187"/>
        <v>1.832460000000008E-3</v>
      </c>
    </row>
    <row r="534" spans="11:35">
      <c r="K534" t="str">
        <f>Arkusz1!A421</f>
        <v>Poland</v>
      </c>
      <c r="M534">
        <f>Arkusz1!S421</f>
        <v>2.6332700000000001E-2</v>
      </c>
      <c r="N534">
        <f>Arkusz1!T421</f>
        <v>4.2186420000000002E-2</v>
      </c>
      <c r="O534">
        <f>Arkusz1!U421</f>
        <v>5.5569840000000002E-2</v>
      </c>
      <c r="P534">
        <f>Arkusz1!V421</f>
        <v>6.822578E-2</v>
      </c>
      <c r="Q534">
        <f>Arkusz1!W421</f>
        <v>8.0969540000000007E-2</v>
      </c>
      <c r="R534">
        <f>Arkusz1!X421</f>
        <v>9.4542299999999996E-2</v>
      </c>
      <c r="S534">
        <f>Arkusz1!Y421</f>
        <v>0.10996038</v>
      </c>
      <c r="T534">
        <f>Arkusz1!Z421</f>
        <v>0.12916564</v>
      </c>
      <c r="U534">
        <f>Arkusz1!AA421</f>
        <v>0.15752742</v>
      </c>
      <c r="V534">
        <f>Arkusz1!AB421</f>
        <v>0.23551997999999999</v>
      </c>
      <c r="Z534">
        <f t="shared" si="186"/>
        <v>-6.5078900000000023E-3</v>
      </c>
      <c r="AA534">
        <f t="shared" si="178"/>
        <v>-4.648109999999997E-3</v>
      </c>
      <c r="AB534">
        <f t="shared" si="179"/>
        <v>-3.1893799999999986E-3</v>
      </c>
      <c r="AC534">
        <f t="shared" si="180"/>
        <v>-1.7221699999999951E-3</v>
      </c>
      <c r="AD534">
        <f t="shared" si="181"/>
        <v>-2.1044999999998704E-4</v>
      </c>
      <c r="AE534">
        <f t="shared" si="182"/>
        <v>1.3333599999999918E-3</v>
      </c>
      <c r="AF534">
        <f t="shared" si="183"/>
        <v>2.8635499999999925E-3</v>
      </c>
      <c r="AG534">
        <f t="shared" si="184"/>
        <v>4.2488200000000004E-3</v>
      </c>
      <c r="AH534">
        <f t="shared" si="185"/>
        <v>4.9951500000000038E-3</v>
      </c>
      <c r="AI534">
        <f t="shared" si="187"/>
        <v>2.8371299999999933E-3</v>
      </c>
    </row>
    <row r="535" spans="11:35">
      <c r="K535" t="str">
        <f>Arkusz1!A422</f>
        <v>Poland</v>
      </c>
      <c r="M535">
        <f>Arkusz1!S422</f>
        <v>1.490933E-2</v>
      </c>
      <c r="N535">
        <f>Arkusz1!T422</f>
        <v>3.4027549999999997E-2</v>
      </c>
      <c r="O535">
        <f>Arkusz1!U422</f>
        <v>4.9971479999999999E-2</v>
      </c>
      <c r="P535">
        <f>Arkusz1!V422</f>
        <v>6.5202830000000003E-2</v>
      </c>
      <c r="Q535">
        <f>Arkusz1!W422</f>
        <v>8.0600130000000006E-2</v>
      </c>
      <c r="R535">
        <f>Arkusz1!X422</f>
        <v>9.6882770000000007E-2</v>
      </c>
      <c r="S535">
        <f>Arkusz1!Y422</f>
        <v>0.11498680999999999</v>
      </c>
      <c r="T535">
        <f>Arkusz1!Z422</f>
        <v>0.13662365000000001</v>
      </c>
      <c r="U535">
        <f>Arkusz1!AA422</f>
        <v>0.16629543999999999</v>
      </c>
      <c r="V535">
        <f>Arkusz1!AB422</f>
        <v>0.24050002000000001</v>
      </c>
      <c r="Z535">
        <f t="shared" si="186"/>
        <v>-1.142337E-2</v>
      </c>
      <c r="AA535">
        <f t="shared" si="178"/>
        <v>-8.1588700000000056E-3</v>
      </c>
      <c r="AB535">
        <f t="shared" si="179"/>
        <v>-5.5983600000000036E-3</v>
      </c>
      <c r="AC535">
        <f t="shared" si="180"/>
        <v>-3.0229499999999965E-3</v>
      </c>
      <c r="AD535">
        <f t="shared" si="181"/>
        <v>-3.6941000000000057E-4</v>
      </c>
      <c r="AE535">
        <f t="shared" si="182"/>
        <v>2.3404700000000112E-3</v>
      </c>
      <c r="AF535">
        <f t="shared" si="183"/>
        <v>5.0264299999999984E-3</v>
      </c>
      <c r="AG535">
        <f t="shared" si="184"/>
        <v>7.4580100000000149E-3</v>
      </c>
      <c r="AH535">
        <f t="shared" si="185"/>
        <v>8.7680199999999875E-3</v>
      </c>
      <c r="AI535">
        <f t="shared" si="187"/>
        <v>4.9800400000000189E-3</v>
      </c>
    </row>
    <row r="536" spans="11:35">
      <c r="K536" t="str">
        <f>Arkusz1!A423</f>
        <v>Poland</v>
      </c>
      <c r="M536">
        <f>Arkusz1!S423</f>
        <v>1.730483E-2</v>
      </c>
      <c r="N536">
        <f>Arkusz1!T423</f>
        <v>3.632784E-2</v>
      </c>
      <c r="O536">
        <f>Arkusz1!U423</f>
        <v>5.1794159999999999E-2</v>
      </c>
      <c r="P536">
        <f>Arkusz1!V423</f>
        <v>6.6241190000000005E-2</v>
      </c>
      <c r="Q536">
        <f>Arkusz1!W423</f>
        <v>8.0663579999999999E-2</v>
      </c>
      <c r="R536">
        <f>Arkusz1!X423</f>
        <v>9.5854690000000006E-2</v>
      </c>
      <c r="S536">
        <f>Arkusz1!Y423</f>
        <v>0.11282109999999999</v>
      </c>
      <c r="T536">
        <f>Arkusz1!Z423</f>
        <v>0.13340901999999999</v>
      </c>
      <c r="U536">
        <f>Arkusz1!AA423</f>
        <v>0.16261832000000001</v>
      </c>
      <c r="V536">
        <f>Arkusz1!AB423</f>
        <v>0.24296525999999999</v>
      </c>
      <c r="Z536">
        <f t="shared" si="186"/>
        <v>2.3955000000000001E-3</v>
      </c>
      <c r="AA536">
        <f t="shared" si="178"/>
        <v>2.3002900000000034E-3</v>
      </c>
      <c r="AB536">
        <f t="shared" si="179"/>
        <v>1.8226800000000001E-3</v>
      </c>
      <c r="AC536">
        <f t="shared" si="180"/>
        <v>1.0383600000000021E-3</v>
      </c>
      <c r="AD536">
        <f t="shared" si="181"/>
        <v>6.3449999999992679E-5</v>
      </c>
      <c r="AE536">
        <f t="shared" si="182"/>
        <v>-1.0280800000000007E-3</v>
      </c>
      <c r="AF536">
        <f t="shared" si="183"/>
        <v>-2.1657100000000012E-3</v>
      </c>
      <c r="AG536">
        <f t="shared" si="184"/>
        <v>-3.2146300000000239E-3</v>
      </c>
      <c r="AH536">
        <f t="shared" si="185"/>
        <v>-3.6771199999999782E-3</v>
      </c>
      <c r="AI536">
        <f t="shared" si="187"/>
        <v>2.4652399999999797E-3</v>
      </c>
    </row>
    <row r="537" spans="11:35">
      <c r="K537" t="str">
        <f>Arkusz1!A424</f>
        <v>Poland</v>
      </c>
      <c r="M537">
        <f>Arkusz1!S424</f>
        <v>1.9783780000000001E-2</v>
      </c>
      <c r="N537">
        <f>Arkusz1!T424</f>
        <v>3.8708260000000001E-2</v>
      </c>
      <c r="O537">
        <f>Arkusz1!U424</f>
        <v>5.368034E-2</v>
      </c>
      <c r="P537">
        <f>Arkusz1!V424</f>
        <v>6.7315719999999996E-2</v>
      </c>
      <c r="Q537">
        <f>Arkusz1!W424</f>
        <v>8.0729250000000002E-2</v>
      </c>
      <c r="R537">
        <f>Arkusz1!X424</f>
        <v>9.4790799999999995E-2</v>
      </c>
      <c r="S537">
        <f>Arkusz1!Y424</f>
        <v>0.11057996</v>
      </c>
      <c r="T537">
        <f>Arkusz1!Z424</f>
        <v>0.13008242</v>
      </c>
      <c r="U537">
        <f>Arkusz1!AA424</f>
        <v>0.15881310000000001</v>
      </c>
      <c r="V537">
        <f>Arkusz1!AB424</f>
        <v>0.24551638000000001</v>
      </c>
      <c r="Z537">
        <f t="shared" si="186"/>
        <v>2.4789500000000006E-3</v>
      </c>
      <c r="AA537">
        <f t="shared" si="178"/>
        <v>2.3804200000000011E-3</v>
      </c>
      <c r="AB537">
        <f t="shared" si="179"/>
        <v>1.8861800000000012E-3</v>
      </c>
      <c r="AC537">
        <f t="shared" si="180"/>
        <v>1.0745299999999902E-3</v>
      </c>
      <c r="AD537">
        <f t="shared" si="181"/>
        <v>6.5670000000003781E-5</v>
      </c>
      <c r="AE537">
        <f t="shared" si="182"/>
        <v>-1.0638900000000118E-3</v>
      </c>
      <c r="AF537">
        <f t="shared" si="183"/>
        <v>-2.2411399999999887E-3</v>
      </c>
      <c r="AG537">
        <f t="shared" si="184"/>
        <v>-3.3265999999999851E-3</v>
      </c>
      <c r="AH537">
        <f t="shared" si="185"/>
        <v>-3.805219999999998E-3</v>
      </c>
      <c r="AI537">
        <f t="shared" si="187"/>
        <v>2.5511200000000178E-3</v>
      </c>
    </row>
    <row r="538" spans="11:35">
      <c r="K538" t="str">
        <f>Arkusz1!A425</f>
        <v>Poland</v>
      </c>
      <c r="M538">
        <f>Arkusz1!S425</f>
        <v>2.235061E-2</v>
      </c>
      <c r="N538">
        <f>Arkusz1!T425</f>
        <v>4.1173080000000001E-2</v>
      </c>
      <c r="O538">
        <f>Arkusz1!U425</f>
        <v>5.5633389999999998E-2</v>
      </c>
      <c r="P538">
        <f>Arkusz1!V425</f>
        <v>6.8428349999999999E-2</v>
      </c>
      <c r="Q538">
        <f>Arkusz1!W425</f>
        <v>8.0797240000000006E-2</v>
      </c>
      <c r="R538">
        <f>Arkusz1!X425</f>
        <v>9.3689190000000006E-2</v>
      </c>
      <c r="S538">
        <f>Arkusz1!Y425</f>
        <v>0.10825935</v>
      </c>
      <c r="T538">
        <f>Arkusz1!Z425</f>
        <v>0.12663788000000001</v>
      </c>
      <c r="U538">
        <f>Arkusz1!AA425</f>
        <v>0.15487297999999999</v>
      </c>
      <c r="V538">
        <f>Arkusz1!AB425</f>
        <v>0.24815793999999999</v>
      </c>
      <c r="Z538">
        <f t="shared" si="186"/>
        <v>2.5668299999999991E-3</v>
      </c>
      <c r="AA538">
        <f t="shared" si="178"/>
        <v>2.4648199999999995E-3</v>
      </c>
      <c r="AB538">
        <f t="shared" si="179"/>
        <v>1.9530499999999978E-3</v>
      </c>
      <c r="AC538">
        <f t="shared" si="180"/>
        <v>1.1126300000000033E-3</v>
      </c>
      <c r="AD538">
        <f t="shared" si="181"/>
        <v>6.7990000000003881E-5</v>
      </c>
      <c r="AE538">
        <f t="shared" si="182"/>
        <v>-1.101609999999989E-3</v>
      </c>
      <c r="AF538">
        <f t="shared" si="183"/>
        <v>-2.3206100000000007E-3</v>
      </c>
      <c r="AG538">
        <f t="shared" si="184"/>
        <v>-3.4445399999999959E-3</v>
      </c>
      <c r="AH538">
        <f t="shared" si="185"/>
        <v>-3.9401200000000192E-3</v>
      </c>
      <c r="AI538">
        <f t="shared" si="187"/>
        <v>2.6415599999999873E-3</v>
      </c>
    </row>
    <row r="539" spans="11:35">
      <c r="K539" t="str">
        <f>Arkusz1!A426</f>
        <v>Poland</v>
      </c>
      <c r="M539">
        <f>Arkusz1!S426</f>
        <v>2.5010080000000001E-2</v>
      </c>
      <c r="N539">
        <f>Arkusz1!T426</f>
        <v>4.3726849999999998E-2</v>
      </c>
      <c r="O539">
        <f>Arkusz1!U426</f>
        <v>5.7656930000000002E-2</v>
      </c>
      <c r="P539">
        <f>Arkusz1!V426</f>
        <v>6.958114E-2</v>
      </c>
      <c r="Q539">
        <f>Arkusz1!W426</f>
        <v>8.0867690000000006E-2</v>
      </c>
      <c r="R539">
        <f>Arkusz1!X426</f>
        <v>9.2547820000000003E-2</v>
      </c>
      <c r="S539">
        <f>Arkusz1!Y426</f>
        <v>0.105855</v>
      </c>
      <c r="T539">
        <f>Arkusz1!Z426</f>
        <v>0.12306902</v>
      </c>
      <c r="U539">
        <f>Arkusz1!AA426</f>
        <v>0.15079065</v>
      </c>
      <c r="V539">
        <f>Arkusz1!AB426</f>
        <v>0.25089484000000001</v>
      </c>
      <c r="Z539">
        <f t="shared" si="186"/>
        <v>2.6594700000000006E-3</v>
      </c>
      <c r="AA539">
        <f t="shared" si="178"/>
        <v>2.5537699999999969E-3</v>
      </c>
      <c r="AB539">
        <f t="shared" si="179"/>
        <v>2.0235400000000042E-3</v>
      </c>
      <c r="AC539">
        <f t="shared" si="180"/>
        <v>1.1527900000000008E-3</v>
      </c>
      <c r="AD539">
        <f t="shared" si="181"/>
        <v>7.044999999999968E-5</v>
      </c>
      <c r="AE539">
        <f t="shared" si="182"/>
        <v>-1.1413700000000027E-3</v>
      </c>
      <c r="AF539">
        <f t="shared" si="183"/>
        <v>-2.4043499999999995E-3</v>
      </c>
      <c r="AG539">
        <f t="shared" si="184"/>
        <v>-3.568860000000007E-3</v>
      </c>
      <c r="AH539">
        <f t="shared" si="185"/>
        <v>-4.0823299999999951E-3</v>
      </c>
      <c r="AI539">
        <f t="shared" si="187"/>
        <v>2.7369000000000143E-3</v>
      </c>
    </row>
    <row r="540" spans="11:35">
      <c r="K540" t="str">
        <f>Arkusz1!A427</f>
        <v>Poland</v>
      </c>
      <c r="M540">
        <f>Arkusz1!S427</f>
        <v>2.5299249999999999E-2</v>
      </c>
      <c r="N540">
        <f>Arkusz1!T427</f>
        <v>4.3044239999999998E-2</v>
      </c>
      <c r="O540">
        <f>Arkusz1!U427</f>
        <v>5.6671930000000002E-2</v>
      </c>
      <c r="P540">
        <f>Arkusz1!V427</f>
        <v>6.8556389999999995E-2</v>
      </c>
      <c r="Q540">
        <f>Arkusz1!W427</f>
        <v>7.994503E-2</v>
      </c>
      <c r="R540">
        <f>Arkusz1!X427</f>
        <v>9.1834360000000004E-2</v>
      </c>
      <c r="S540">
        <f>Arkusz1!Y427</f>
        <v>0.10546722</v>
      </c>
      <c r="T540">
        <f>Arkusz1!Z427</f>
        <v>0.12318606999999999</v>
      </c>
      <c r="U540">
        <f>Arkusz1!AA427</f>
        <v>0.15180713000000001</v>
      </c>
      <c r="V540">
        <f>Arkusz1!AB427</f>
        <v>0.25418837999999999</v>
      </c>
      <c r="Z540">
        <f t="shared" si="186"/>
        <v>2.8916999999999832E-4</v>
      </c>
      <c r="AA540">
        <f t="shared" si="178"/>
        <v>-6.8261000000000016E-4</v>
      </c>
      <c r="AB540">
        <f t="shared" si="179"/>
        <v>-9.8499999999999976E-4</v>
      </c>
      <c r="AC540">
        <f t="shared" si="180"/>
        <v>-1.0247500000000048E-3</v>
      </c>
      <c r="AD540">
        <f t="shared" si="181"/>
        <v>-9.226600000000057E-4</v>
      </c>
      <c r="AE540">
        <f t="shared" si="182"/>
        <v>-7.1345999999999909E-4</v>
      </c>
      <c r="AF540">
        <f t="shared" si="183"/>
        <v>-3.8778000000000423E-4</v>
      </c>
      <c r="AG540">
        <f t="shared" si="184"/>
        <v>1.1704999999999355E-4</v>
      </c>
      <c r="AH540">
        <f t="shared" si="185"/>
        <v>1.016480000000014E-3</v>
      </c>
      <c r="AI540">
        <f t="shared" si="187"/>
        <v>3.2935399999999837E-3</v>
      </c>
    </row>
    <row r="541" spans="11:35">
      <c r="K541" t="str">
        <f>Arkusz1!A428</f>
        <v>Poland</v>
      </c>
      <c r="M541">
        <f>Arkusz1!S428</f>
        <v>2.5600060000000001E-2</v>
      </c>
      <c r="N541">
        <f>Arkusz1!T428</f>
        <v>4.2334139999999999E-2</v>
      </c>
      <c r="O541">
        <f>Arkusz1!U428</f>
        <v>5.5647269999999999E-2</v>
      </c>
      <c r="P541">
        <f>Arkusz1!V428</f>
        <v>6.7490359999999999E-2</v>
      </c>
      <c r="Q541">
        <f>Arkusz1!W428</f>
        <v>7.8985200000000005E-2</v>
      </c>
      <c r="R541">
        <f>Arkusz1!X428</f>
        <v>9.1092160000000005E-2</v>
      </c>
      <c r="S541">
        <f>Arkusz1!Y428</f>
        <v>0.10506383</v>
      </c>
      <c r="T541">
        <f>Arkusz1!Z428</f>
        <v>0.12330782999999999</v>
      </c>
      <c r="U541">
        <f>Arkusz1!AA428</f>
        <v>0.15286456000000001</v>
      </c>
      <c r="V541">
        <f>Arkusz1!AB428</f>
        <v>0.25761457999999998</v>
      </c>
      <c r="Z541">
        <f t="shared" si="186"/>
        <v>3.0081000000000205E-4</v>
      </c>
      <c r="AA541">
        <f t="shared" si="178"/>
        <v>-7.1009999999999823E-4</v>
      </c>
      <c r="AB541">
        <f t="shared" si="179"/>
        <v>-1.0246600000000036E-3</v>
      </c>
      <c r="AC541">
        <f t="shared" si="180"/>
        <v>-1.0660299999999956E-3</v>
      </c>
      <c r="AD541">
        <f t="shared" si="181"/>
        <v>-9.5982999999999485E-4</v>
      </c>
      <c r="AE541">
        <f t="shared" si="182"/>
        <v>-7.4219999999999842E-4</v>
      </c>
      <c r="AF541">
        <f t="shared" si="183"/>
        <v>-4.0339000000000347E-4</v>
      </c>
      <c r="AG541">
        <f t="shared" si="184"/>
        <v>1.2175999999999854E-4</v>
      </c>
      <c r="AH541">
        <f t="shared" si="185"/>
        <v>1.0574299999999981E-3</v>
      </c>
      <c r="AI541">
        <f t="shared" si="187"/>
        <v>3.4261999999999904E-3</v>
      </c>
    </row>
    <row r="542" spans="11:35">
      <c r="K542" t="str">
        <f>Arkusz1!A429</f>
        <v>Poland</v>
      </c>
      <c r="M542">
        <f>Arkusz1!S429</f>
        <v>2.5230200000000001E-2</v>
      </c>
      <c r="N542">
        <f>Arkusz1!T429</f>
        <v>4.1181679999999998E-2</v>
      </c>
      <c r="O542">
        <f>Arkusz1!U429</f>
        <v>5.4237260000000002E-2</v>
      </c>
      <c r="P542">
        <f>Arkusz1!V429</f>
        <v>6.6055970000000006E-2</v>
      </c>
      <c r="Q542">
        <f>Arkusz1!W429</f>
        <v>7.7665090000000006E-2</v>
      </c>
      <c r="R542">
        <f>Arkusz1!X429</f>
        <v>9.0000239999999995E-2</v>
      </c>
      <c r="S542">
        <f>Arkusz1!Y429</f>
        <v>0.10433302</v>
      </c>
      <c r="T542">
        <f>Arkusz1!Z429</f>
        <v>0.12315587</v>
      </c>
      <c r="U542">
        <f>Arkusz1!AA429</f>
        <v>0.15381808999999999</v>
      </c>
      <c r="V542">
        <f>Arkusz1!AB429</f>
        <v>0.26432260000000002</v>
      </c>
      <c r="Z542">
        <f t="shared" si="186"/>
        <v>-3.6985999999999963E-4</v>
      </c>
      <c r="AA542">
        <f t="shared" si="178"/>
        <v>-1.152460000000001E-3</v>
      </c>
      <c r="AB542">
        <f t="shared" si="179"/>
        <v>-1.4100099999999963E-3</v>
      </c>
      <c r="AC542">
        <f t="shared" si="180"/>
        <v>-1.4343899999999937E-3</v>
      </c>
      <c r="AD542">
        <f t="shared" si="181"/>
        <v>-1.3201099999999993E-3</v>
      </c>
      <c r="AE542">
        <f t="shared" si="182"/>
        <v>-1.0919200000000101E-3</v>
      </c>
      <c r="AF542">
        <f t="shared" si="183"/>
        <v>-7.3080999999999841E-4</v>
      </c>
      <c r="AG542">
        <f t="shared" si="184"/>
        <v>-1.5195999999999266E-4</v>
      </c>
      <c r="AH542">
        <f t="shared" si="185"/>
        <v>9.5352999999998023E-4</v>
      </c>
      <c r="AI542">
        <f t="shared" si="187"/>
        <v>6.7080200000000367E-3</v>
      </c>
    </row>
    <row r="543" spans="11:35">
      <c r="K543" t="str">
        <f>Arkusz1!A430</f>
        <v>Poland</v>
      </c>
      <c r="M543">
        <f>Arkusz1!S430</f>
        <v>2.4923319999999999E-2</v>
      </c>
      <c r="N543">
        <f>Arkusz1!T430</f>
        <v>4.0638609999999999E-2</v>
      </c>
      <c r="O543">
        <f>Arkusz1!U430</f>
        <v>5.3655370000000001E-2</v>
      </c>
      <c r="P543">
        <f>Arkusz1!V430</f>
        <v>6.5527080000000001E-2</v>
      </c>
      <c r="Q543">
        <f>Arkusz1!W430</f>
        <v>7.7247440000000001E-2</v>
      </c>
      <c r="R543">
        <f>Arkusz1!X430</f>
        <v>8.9745690000000003E-2</v>
      </c>
      <c r="S543">
        <f>Arkusz1!Y430</f>
        <v>0.10430554</v>
      </c>
      <c r="T543">
        <f>Arkusz1!Z430</f>
        <v>0.12345939</v>
      </c>
      <c r="U543">
        <f>Arkusz1!AA430</f>
        <v>0.15467766999999999</v>
      </c>
      <c r="V543">
        <f>Arkusz1!AB430</f>
        <v>0.2658199</v>
      </c>
      <c r="Z543">
        <f t="shared" si="186"/>
        <v>-3.0688000000000243E-4</v>
      </c>
      <c r="AA543">
        <f t="shared" si="178"/>
        <v>-5.4306999999999966E-4</v>
      </c>
      <c r="AB543">
        <f t="shared" si="179"/>
        <v>-5.8189000000000157E-4</v>
      </c>
      <c r="AC543">
        <f t="shared" si="180"/>
        <v>-5.2889000000000408E-4</v>
      </c>
      <c r="AD543">
        <f t="shared" si="181"/>
        <v>-4.1765000000000552E-4</v>
      </c>
      <c r="AE543">
        <f t="shared" si="182"/>
        <v>-2.5454999999999228E-4</v>
      </c>
      <c r="AF543">
        <f t="shared" si="183"/>
        <v>-2.7479999999996396E-5</v>
      </c>
      <c r="AG543">
        <f t="shared" si="184"/>
        <v>3.0352000000000157E-4</v>
      </c>
      <c r="AH543">
        <f t="shared" si="185"/>
        <v>8.5957999999999868E-4</v>
      </c>
      <c r="AI543">
        <f t="shared" si="187"/>
        <v>1.4972999999999792E-3</v>
      </c>
    </row>
    <row r="544" spans="11:35">
      <c r="K544" t="str">
        <f>Arkusz1!A431</f>
        <v>Poland</v>
      </c>
      <c r="M544">
        <f>Arkusz1!S431</f>
        <v>2.0199229999999999E-2</v>
      </c>
      <c r="N544">
        <f>Arkusz1!T431</f>
        <v>3.6202949999999998E-2</v>
      </c>
      <c r="O544">
        <f>Arkusz1!U431</f>
        <v>4.9761510000000002E-2</v>
      </c>
      <c r="P544">
        <f>Arkusz1!V431</f>
        <v>6.2308309999999999E-2</v>
      </c>
      <c r="Q544">
        <f>Arkusz1!W431</f>
        <v>7.4821689999999996E-2</v>
      </c>
      <c r="R544">
        <f>Arkusz1!X431</f>
        <v>8.8266460000000005E-2</v>
      </c>
      <c r="S544">
        <f>Arkusz1!Y431</f>
        <v>0.10402035</v>
      </c>
      <c r="T544">
        <f>Arkusz1!Z431</f>
        <v>0.12484163</v>
      </c>
      <c r="U544">
        <f>Arkusz1!AA431</f>
        <v>0.15890921999999999</v>
      </c>
      <c r="V544">
        <f>Arkusz1!AB431</f>
        <v>0.28066868</v>
      </c>
      <c r="Z544">
        <f t="shared" si="186"/>
        <v>-4.7240900000000002E-3</v>
      </c>
      <c r="AA544">
        <f t="shared" si="178"/>
        <v>-4.435660000000001E-3</v>
      </c>
      <c r="AB544">
        <f t="shared" si="179"/>
        <v>-3.893859999999999E-3</v>
      </c>
      <c r="AC544">
        <f t="shared" si="180"/>
        <v>-3.2187700000000027E-3</v>
      </c>
      <c r="AD544">
        <f t="shared" si="181"/>
        <v>-2.4257500000000043E-3</v>
      </c>
      <c r="AE544">
        <f t="shared" si="182"/>
        <v>-1.479229999999998E-3</v>
      </c>
      <c r="AF544">
        <f t="shared" si="183"/>
        <v>-2.8519000000000461E-4</v>
      </c>
      <c r="AG544">
        <f t="shared" si="184"/>
        <v>1.3822399999999929E-3</v>
      </c>
      <c r="AH544">
        <f t="shared" si="185"/>
        <v>4.2315500000000006E-3</v>
      </c>
      <c r="AI544">
        <f t="shared" si="187"/>
        <v>1.4848780000000006E-2</v>
      </c>
    </row>
    <row r="545" spans="11:35">
      <c r="K545" t="str">
        <f>Arkusz1!A432</f>
        <v>Poland</v>
      </c>
      <c r="M545">
        <f>Arkusz1!S432</f>
        <v>2.461172E-2</v>
      </c>
      <c r="N545">
        <f>Arkusz1!T432</f>
        <v>3.9444439999999997E-2</v>
      </c>
      <c r="O545">
        <f>Arkusz1!U432</f>
        <v>5.2251690000000003E-2</v>
      </c>
      <c r="P545">
        <f>Arkusz1!V432</f>
        <v>6.4247529999999997E-2</v>
      </c>
      <c r="Q545">
        <f>Arkusz1!W432</f>
        <v>7.6308340000000002E-2</v>
      </c>
      <c r="R545">
        <f>Arkusz1!X432</f>
        <v>8.933547E-2</v>
      </c>
      <c r="S545">
        <f>Arkusz1!Y432</f>
        <v>0.10464434</v>
      </c>
      <c r="T545">
        <f>Arkusz1!Z432</f>
        <v>0.12487858</v>
      </c>
      <c r="U545">
        <f>Arkusz1!AA432</f>
        <v>0.15779194999999999</v>
      </c>
      <c r="V545">
        <f>Arkusz1!AB432</f>
        <v>0.26648595000000003</v>
      </c>
      <c r="Z545">
        <f t="shared" si="186"/>
        <v>4.4124900000000015E-3</v>
      </c>
      <c r="AA545">
        <f t="shared" si="178"/>
        <v>3.2414899999999996E-3</v>
      </c>
      <c r="AB545">
        <f t="shared" si="179"/>
        <v>2.4901800000000016E-3</v>
      </c>
      <c r="AC545">
        <f t="shared" si="180"/>
        <v>1.9392199999999984E-3</v>
      </c>
      <c r="AD545">
        <f t="shared" si="181"/>
        <v>1.486650000000006E-3</v>
      </c>
      <c r="AE545">
        <f t="shared" si="182"/>
        <v>1.0690099999999952E-3</v>
      </c>
      <c r="AF545">
        <f t="shared" si="183"/>
        <v>6.2399000000000482E-4</v>
      </c>
      <c r="AG545">
        <f t="shared" si="184"/>
        <v>3.695000000000781E-5</v>
      </c>
      <c r="AH545">
        <f t="shared" si="185"/>
        <v>-1.1172700000000035E-3</v>
      </c>
      <c r="AI545">
        <f t="shared" si="187"/>
        <v>-1.4182729999999977E-2</v>
      </c>
    </row>
    <row r="546" spans="11:35">
      <c r="K546" t="str">
        <f>Arkusz1!A433</f>
        <v>Poland</v>
      </c>
      <c r="M546">
        <f>Arkusz1!S433</f>
        <v>2.66717E-2</v>
      </c>
      <c r="N546">
        <f>Arkusz1!T433</f>
        <v>4.1743290000000002E-2</v>
      </c>
      <c r="O546">
        <f>Arkusz1!U433</f>
        <v>5.4348840000000002E-2</v>
      </c>
      <c r="P546">
        <f>Arkusz1!V433</f>
        <v>6.5917020000000007E-2</v>
      </c>
      <c r="Q546">
        <f>Arkusz1!W433</f>
        <v>7.7387150000000002E-2</v>
      </c>
      <c r="R546">
        <f>Arkusz1!X433</f>
        <v>8.965766E-2</v>
      </c>
      <c r="S546">
        <f>Arkusz1!Y433</f>
        <v>0.10398739</v>
      </c>
      <c r="T546">
        <f>Arkusz1!Z433</f>
        <v>0.1228757</v>
      </c>
      <c r="U546">
        <f>Arkusz1!AA433</f>
        <v>0.15371204999999999</v>
      </c>
      <c r="V546">
        <f>Arkusz1!AB433</f>
        <v>0.26369919000000003</v>
      </c>
      <c r="Z546">
        <f t="shared" si="186"/>
        <v>2.0599799999999995E-3</v>
      </c>
      <c r="AA546">
        <f t="shared" si="178"/>
        <v>2.2988500000000051E-3</v>
      </c>
      <c r="AB546">
        <f t="shared" si="179"/>
        <v>2.097149999999999E-3</v>
      </c>
      <c r="AC546">
        <f t="shared" si="180"/>
        <v>1.6694900000000096E-3</v>
      </c>
      <c r="AD546">
        <f t="shared" si="181"/>
        <v>1.0788099999999995E-3</v>
      </c>
      <c r="AE546">
        <f t="shared" si="182"/>
        <v>3.2218999999999998E-4</v>
      </c>
      <c r="AF546">
        <f t="shared" si="183"/>
        <v>-6.5695000000000336E-4</v>
      </c>
      <c r="AG546">
        <f t="shared" si="184"/>
        <v>-2.0028799999999986E-3</v>
      </c>
      <c r="AH546">
        <f t="shared" si="185"/>
        <v>-4.0798999999999974E-3</v>
      </c>
      <c r="AI546">
        <f t="shared" si="187"/>
        <v>-2.7867599999999992E-3</v>
      </c>
    </row>
    <row r="547" spans="11:35">
      <c r="K547" t="str">
        <f>Arkusz1!A434</f>
        <v>Poland</v>
      </c>
      <c r="M547">
        <f>Arkusz1!S434</f>
        <v>2.8209640000000001E-2</v>
      </c>
      <c r="N547">
        <f>Arkusz1!T434</f>
        <v>4.3113199999999997E-2</v>
      </c>
      <c r="O547">
        <f>Arkusz1!U434</f>
        <v>5.544222E-2</v>
      </c>
      <c r="P547">
        <f>Arkusz1!V434</f>
        <v>6.6680210000000004E-2</v>
      </c>
      <c r="Q547">
        <f>Arkusz1!W434</f>
        <v>7.7773529999999994E-2</v>
      </c>
      <c r="R547">
        <f>Arkusz1!X434</f>
        <v>8.960659E-2</v>
      </c>
      <c r="S547">
        <f>Arkusz1!Y434</f>
        <v>0.10340297</v>
      </c>
      <c r="T547">
        <f>Arkusz1!Z434</f>
        <v>0.12158515</v>
      </c>
      <c r="U547">
        <f>Arkusz1!AA434</f>
        <v>0.15135239</v>
      </c>
      <c r="V547">
        <f>Arkusz1!AB434</f>
        <v>0.26283410000000001</v>
      </c>
      <c r="Z547">
        <f t="shared" si="186"/>
        <v>1.5379400000000015E-3</v>
      </c>
      <c r="AA547">
        <f t="shared" si="178"/>
        <v>1.369909999999995E-3</v>
      </c>
      <c r="AB547">
        <f t="shared" si="179"/>
        <v>1.093379999999998E-3</v>
      </c>
      <c r="AC547">
        <f t="shared" si="180"/>
        <v>7.6318999999999693E-4</v>
      </c>
      <c r="AD547">
        <f t="shared" si="181"/>
        <v>3.8637999999999173E-4</v>
      </c>
      <c r="AE547">
        <f t="shared" si="182"/>
        <v>-5.1070000000000282E-5</v>
      </c>
      <c r="AF547">
        <f t="shared" si="183"/>
        <v>-5.8442000000000216E-4</v>
      </c>
      <c r="AG547">
        <f t="shared" si="184"/>
        <v>-1.2905500000000014E-3</v>
      </c>
      <c r="AH547">
        <f t="shared" si="185"/>
        <v>-2.3596599999999857E-3</v>
      </c>
      <c r="AI547">
        <f t="shared" si="187"/>
        <v>-8.6509000000001279E-4</v>
      </c>
    </row>
    <row r="548" spans="11:35">
      <c r="K548" t="str">
        <f>Arkusz1!A435</f>
        <v>Poland</v>
      </c>
      <c r="M548">
        <f>Arkusz1!S435</f>
        <v>2.9368640000000001E-2</v>
      </c>
      <c r="N548">
        <f>Arkusz1!T435</f>
        <v>4.4007060000000001E-2</v>
      </c>
      <c r="O548">
        <f>Arkusz1!U435</f>
        <v>5.617142E-2</v>
      </c>
      <c r="P548">
        <f>Arkusz1!V435</f>
        <v>6.7289619999999994E-2</v>
      </c>
      <c r="Q548">
        <f>Arkusz1!W435</f>
        <v>7.8283630000000007E-2</v>
      </c>
      <c r="R548">
        <f>Arkusz1!X435</f>
        <v>9.0022909999999998E-2</v>
      </c>
      <c r="S548">
        <f>Arkusz1!Y435</f>
        <v>0.10371573000000001</v>
      </c>
      <c r="T548">
        <f>Arkusz1!Z435</f>
        <v>0.12175493</v>
      </c>
      <c r="U548">
        <f>Arkusz1!AA435</f>
        <v>0.15122515</v>
      </c>
      <c r="V548">
        <f>Arkusz1!AB435</f>
        <v>0.25816091000000002</v>
      </c>
      <c r="Z548">
        <f t="shared" si="186"/>
        <v>1.1590000000000003E-3</v>
      </c>
      <c r="AA548">
        <f t="shared" si="178"/>
        <v>8.9386000000000326E-4</v>
      </c>
      <c r="AB548">
        <f t="shared" si="179"/>
        <v>7.2919999999999929E-4</v>
      </c>
      <c r="AC548">
        <f t="shared" si="180"/>
        <v>6.0940999999999079E-4</v>
      </c>
      <c r="AD548">
        <f t="shared" si="181"/>
        <v>5.1010000000001332E-4</v>
      </c>
      <c r="AE548">
        <f t="shared" si="182"/>
        <v>4.163199999999978E-4</v>
      </c>
      <c r="AF548">
        <f t="shared" si="183"/>
        <v>3.1276000000000914E-4</v>
      </c>
      <c r="AG548">
        <f t="shared" si="184"/>
        <v>1.6977999999999438E-4</v>
      </c>
      <c r="AH548">
        <f t="shared" si="185"/>
        <v>-1.2724000000000069E-4</v>
      </c>
      <c r="AI548">
        <f t="shared" si="187"/>
        <v>-4.6731899999999937E-3</v>
      </c>
    </row>
    <row r="549" spans="11:35">
      <c r="K549" t="str">
        <f>Arkusz1!A436</f>
        <v>Poland</v>
      </c>
      <c r="M549">
        <f>Arkusz1!S436</f>
        <v>2.868134E-2</v>
      </c>
      <c r="N549">
        <f>Arkusz1!T436</f>
        <v>4.4008970000000001E-2</v>
      </c>
      <c r="O549">
        <f>Arkusz1!U436</f>
        <v>5.6453999999999997E-2</v>
      </c>
      <c r="P549">
        <f>Arkusz1!V436</f>
        <v>6.766577E-2</v>
      </c>
      <c r="Q549">
        <f>Arkusz1!W436</f>
        <v>7.8644400000000003E-2</v>
      </c>
      <c r="R549">
        <f>Arkusz1!X436</f>
        <v>9.0286130000000006E-2</v>
      </c>
      <c r="S549">
        <f>Arkusz1!Y436</f>
        <v>0.1037979</v>
      </c>
      <c r="T549">
        <f>Arkusz1!Z436</f>
        <v>0.12154018</v>
      </c>
      <c r="U549">
        <f>Arkusz1!AA436</f>
        <v>0.15049700999999999</v>
      </c>
      <c r="V549">
        <f>Arkusz1!AB436</f>
        <v>0.25842427000000001</v>
      </c>
      <c r="Z549">
        <f t="shared" si="186"/>
        <v>-6.873000000000018E-4</v>
      </c>
      <c r="AA549">
        <f t="shared" si="178"/>
        <v>1.9100000000007999E-6</v>
      </c>
      <c r="AB549">
        <f t="shared" si="179"/>
        <v>2.8257999999999756E-4</v>
      </c>
      <c r="AC549">
        <f t="shared" si="180"/>
        <v>3.7615000000000565E-4</v>
      </c>
      <c r="AD549">
        <f t="shared" si="181"/>
        <v>3.6076999999999637E-4</v>
      </c>
      <c r="AE549">
        <f t="shared" si="182"/>
        <v>2.6322000000000845E-4</v>
      </c>
      <c r="AF549">
        <f t="shared" si="183"/>
        <v>8.2169999999992527E-5</v>
      </c>
      <c r="AG549">
        <f t="shared" si="184"/>
        <v>-2.1474999999999966E-4</v>
      </c>
      <c r="AH549">
        <f t="shared" si="185"/>
        <v>-7.28140000000016E-4</v>
      </c>
      <c r="AI549">
        <f t="shared" si="187"/>
        <v>2.6335999999999027E-4</v>
      </c>
    </row>
    <row r="550" spans="11:35">
      <c r="K550" t="str">
        <f>Arkusz1!A437</f>
        <v>Poland</v>
      </c>
      <c r="M550">
        <f>Arkusz1!S437</f>
        <v>2.8716249999999999E-2</v>
      </c>
      <c r="N550">
        <f>Arkusz1!T437</f>
        <v>4.4135510000000003E-2</v>
      </c>
      <c r="O550">
        <f>Arkusz1!U437</f>
        <v>5.6641589999999999E-2</v>
      </c>
      <c r="P550">
        <f>Arkusz1!V437</f>
        <v>6.7899890000000004E-2</v>
      </c>
      <c r="Q550">
        <f>Arkusz1!W437</f>
        <v>7.8917130000000002E-2</v>
      </c>
      <c r="R550">
        <f>Arkusz1!X437</f>
        <v>9.0592560000000003E-2</v>
      </c>
      <c r="S550">
        <f>Arkusz1!Y437</f>
        <v>0.10413356</v>
      </c>
      <c r="T550">
        <f>Arkusz1!Z437</f>
        <v>0.12189543</v>
      </c>
      <c r="U550">
        <f>Arkusz1!AA437</f>
        <v>0.15082266999999999</v>
      </c>
      <c r="V550">
        <f>Arkusz1!AB437</f>
        <v>0.25624543999999999</v>
      </c>
      <c r="Z550">
        <f t="shared" si="186"/>
        <v>3.4909999999999108E-5</v>
      </c>
      <c r="AA550">
        <f t="shared" si="178"/>
        <v>1.2654000000000137E-4</v>
      </c>
      <c r="AB550">
        <f t="shared" si="179"/>
        <v>1.8759000000000137E-4</v>
      </c>
      <c r="AC550">
        <f t="shared" si="180"/>
        <v>2.3412000000000432E-4</v>
      </c>
      <c r="AD550">
        <f t="shared" si="181"/>
        <v>2.7272999999999881E-4</v>
      </c>
      <c r="AE550">
        <f t="shared" si="182"/>
        <v>3.0642999999999643E-4</v>
      </c>
      <c r="AF550">
        <f t="shared" si="183"/>
        <v>3.3566000000000151E-4</v>
      </c>
      <c r="AG550">
        <f t="shared" si="184"/>
        <v>3.552500000000014E-4</v>
      </c>
      <c r="AH550">
        <f t="shared" si="185"/>
        <v>3.2566000000000539E-4</v>
      </c>
      <c r="AI550">
        <f t="shared" si="187"/>
        <v>-2.1788300000000205E-3</v>
      </c>
    </row>
    <row r="551" spans="11:35">
      <c r="K551" t="str">
        <f>Arkusz1!A438</f>
        <v>Poland</v>
      </c>
      <c r="M551">
        <f>Arkusz1!S438</f>
        <v>2.863864E-2</v>
      </c>
      <c r="N551">
        <f>Arkusz1!T438</f>
        <v>4.3872559999999998E-2</v>
      </c>
      <c r="O551">
        <f>Arkusz1!U438</f>
        <v>5.6398829999999997E-2</v>
      </c>
      <c r="P551">
        <f>Arkusz1!V438</f>
        <v>6.7768969999999998E-2</v>
      </c>
      <c r="Q551">
        <f>Arkusz1!W438</f>
        <v>7.8955220000000007E-2</v>
      </c>
      <c r="R551">
        <f>Arkusz1!X438</f>
        <v>9.0850440000000005E-2</v>
      </c>
      <c r="S551">
        <f>Arkusz1!Y438</f>
        <v>0.10467227</v>
      </c>
      <c r="T551">
        <f>Arkusz1!Z438</f>
        <v>0.12280428</v>
      </c>
      <c r="U551">
        <f>Arkusz1!AA438</f>
        <v>0.15223025000000001</v>
      </c>
      <c r="V551">
        <f>Arkusz1!AB438</f>
        <v>0.25380855000000002</v>
      </c>
      <c r="Z551">
        <f t="shared" si="186"/>
        <v>-7.7609999999998791E-5</v>
      </c>
      <c r="AA551">
        <f t="shared" si="178"/>
        <v>-2.6295000000000485E-4</v>
      </c>
      <c r="AB551">
        <f t="shared" si="179"/>
        <v>-2.4276000000000159E-4</v>
      </c>
      <c r="AC551">
        <f t="shared" si="180"/>
        <v>-1.3092000000000659E-4</v>
      </c>
      <c r="AD551">
        <f t="shared" si="181"/>
        <v>3.8090000000004509E-5</v>
      </c>
      <c r="AE551">
        <f t="shared" si="182"/>
        <v>2.57880000000002E-4</v>
      </c>
      <c r="AF551">
        <f t="shared" si="183"/>
        <v>5.387099999999978E-4</v>
      </c>
      <c r="AG551">
        <f t="shared" si="184"/>
        <v>9.0885000000000271E-4</v>
      </c>
      <c r="AH551">
        <f t="shared" si="185"/>
        <v>1.4075800000000194E-3</v>
      </c>
      <c r="AI551">
        <f t="shared" si="187"/>
        <v>-2.4368899999999694E-3</v>
      </c>
    </row>
    <row r="552" spans="11:35">
      <c r="K552" t="str">
        <f>Arkusz1!A439</f>
        <v>Poland</v>
      </c>
      <c r="M552">
        <f>Arkusz1!S439</f>
        <v>2.8429019999999999E-2</v>
      </c>
      <c r="N552">
        <f>Arkusz1!T439</f>
        <v>4.3844830000000001E-2</v>
      </c>
      <c r="O552">
        <f>Arkusz1!U439</f>
        <v>5.6509299999999998E-2</v>
      </c>
      <c r="P552">
        <f>Arkusz1!V439</f>
        <v>6.7996230000000005E-2</v>
      </c>
      <c r="Q552">
        <f>Arkusz1!W439</f>
        <v>7.9288739999999996E-2</v>
      </c>
      <c r="R552">
        <f>Arkusz1!X439</f>
        <v>9.128617E-2</v>
      </c>
      <c r="S552">
        <f>Arkusz1!Y439</f>
        <v>0.10520975</v>
      </c>
      <c r="T552">
        <f>Arkusz1!Z439</f>
        <v>0.12343936</v>
      </c>
      <c r="U552">
        <f>Arkusz1!AA439</f>
        <v>0.15290007</v>
      </c>
      <c r="V552">
        <f>Arkusz1!AB439</f>
        <v>0.25109653999999998</v>
      </c>
      <c r="Z552">
        <f t="shared" si="186"/>
        <v>-2.0962000000000064E-4</v>
      </c>
      <c r="AA552">
        <f t="shared" si="178"/>
        <v>-2.7729999999996646E-5</v>
      </c>
      <c r="AB552">
        <f t="shared" si="179"/>
        <v>1.104700000000014E-4</v>
      </c>
      <c r="AC552">
        <f t="shared" si="180"/>
        <v>2.272600000000069E-4</v>
      </c>
      <c r="AD552">
        <f t="shared" si="181"/>
        <v>3.3351999999998994E-4</v>
      </c>
      <c r="AE552">
        <f t="shared" si="182"/>
        <v>4.3572999999999529E-4</v>
      </c>
      <c r="AF552">
        <f t="shared" si="183"/>
        <v>5.3748000000000684E-4</v>
      </c>
      <c r="AG552">
        <f t="shared" si="184"/>
        <v>6.350799999999962E-4</v>
      </c>
      <c r="AH552">
        <f t="shared" si="185"/>
        <v>6.6981999999998765E-4</v>
      </c>
      <c r="AI552">
        <f t="shared" si="187"/>
        <v>-2.7120100000000424E-3</v>
      </c>
    </row>
    <row r="553" spans="11:35">
      <c r="K553" t="str">
        <f>Arkusz1!A440</f>
        <v>Poland</v>
      </c>
      <c r="M553">
        <f>Arkusz1!S440</f>
        <v>2.844816E-2</v>
      </c>
      <c r="N553">
        <f>Arkusz1!T440</f>
        <v>4.370715E-2</v>
      </c>
      <c r="O553">
        <f>Arkusz1!U440</f>
        <v>5.63098E-2</v>
      </c>
      <c r="P553">
        <f>Arkusz1!V440</f>
        <v>6.7779210000000006E-2</v>
      </c>
      <c r="Q553">
        <f>Arkusz1!W440</f>
        <v>7.9080860000000003E-2</v>
      </c>
      <c r="R553">
        <f>Arkusz1!X440</f>
        <v>9.1108739999999994E-2</v>
      </c>
      <c r="S553">
        <f>Arkusz1!Y440</f>
        <v>0.10508641000000001</v>
      </c>
      <c r="T553">
        <f>Arkusz1!Z440</f>
        <v>0.12340706</v>
      </c>
      <c r="U553">
        <f>Arkusz1!AA440</f>
        <v>0.15304456</v>
      </c>
      <c r="V553">
        <f>Arkusz1!AB440</f>
        <v>0.25202804000000001</v>
      </c>
      <c r="Z553">
        <f t="shared" si="186"/>
        <v>1.9140000000000823E-5</v>
      </c>
      <c r="AA553">
        <f t="shared" si="178"/>
        <v>-1.3768000000000113E-4</v>
      </c>
      <c r="AB553">
        <f t="shared" si="179"/>
        <v>-1.9949999999999829E-4</v>
      </c>
      <c r="AC553">
        <f t="shared" si="180"/>
        <v>-2.1701999999999833E-4</v>
      </c>
      <c r="AD553">
        <f t="shared" si="181"/>
        <v>-2.0787999999999363E-4</v>
      </c>
      <c r="AE553">
        <f t="shared" si="182"/>
        <v>-1.7743000000000619E-4</v>
      </c>
      <c r="AF553">
        <f t="shared" si="183"/>
        <v>-1.2333999999999956E-4</v>
      </c>
      <c r="AG553">
        <f t="shared" si="184"/>
        <v>-3.2299999999998996E-5</v>
      </c>
      <c r="AH553">
        <f t="shared" si="185"/>
        <v>1.4448999999999712E-4</v>
      </c>
      <c r="AI553">
        <f t="shared" si="187"/>
        <v>9.3150000000002953E-4</v>
      </c>
    </row>
    <row r="554" spans="11:35">
      <c r="K554" t="str">
        <f>Arkusz1!A441</f>
        <v>Poland</v>
      </c>
      <c r="M554">
        <f>Arkusz1!S441</f>
        <v>2.844816E-2</v>
      </c>
      <c r="N554">
        <f>Arkusz1!T441</f>
        <v>4.370715E-2</v>
      </c>
      <c r="O554">
        <f>Arkusz1!U441</f>
        <v>5.63098E-2</v>
      </c>
      <c r="P554">
        <f>Arkusz1!V441</f>
        <v>6.7779210000000006E-2</v>
      </c>
      <c r="Q554">
        <f>Arkusz1!W441</f>
        <v>7.9080860000000003E-2</v>
      </c>
      <c r="R554">
        <f>Arkusz1!X441</f>
        <v>9.1108739999999994E-2</v>
      </c>
      <c r="S554">
        <f>Arkusz1!Y441</f>
        <v>0.10508641000000001</v>
      </c>
      <c r="T554">
        <f>Arkusz1!Z441</f>
        <v>0.12340706</v>
      </c>
      <c r="U554">
        <f>Arkusz1!AA441</f>
        <v>0.15304456</v>
      </c>
      <c r="V554">
        <f>Arkusz1!AB441</f>
        <v>0.25202804000000001</v>
      </c>
      <c r="Z554">
        <f t="shared" si="186"/>
        <v>0</v>
      </c>
      <c r="AA554">
        <f t="shared" si="178"/>
        <v>0</v>
      </c>
      <c r="AB554">
        <f t="shared" si="179"/>
        <v>0</v>
      </c>
      <c r="AC554">
        <f t="shared" si="180"/>
        <v>0</v>
      </c>
      <c r="AD554">
        <f t="shared" si="181"/>
        <v>0</v>
      </c>
      <c r="AE554">
        <f t="shared" si="182"/>
        <v>0</v>
      </c>
      <c r="AF554">
        <f t="shared" si="183"/>
        <v>0</v>
      </c>
      <c r="AG554">
        <f t="shared" si="184"/>
        <v>0</v>
      </c>
      <c r="AH554">
        <f t="shared" si="185"/>
        <v>0</v>
      </c>
      <c r="AI554">
        <f t="shared" si="187"/>
        <v>0</v>
      </c>
    </row>
    <row r="555" spans="11:35">
      <c r="K555" t="str">
        <f>Arkusz1!A442</f>
        <v>Poland</v>
      </c>
      <c r="M555">
        <f>Arkusz1!S442</f>
        <v>2.844816E-2</v>
      </c>
      <c r="N555">
        <f>Arkusz1!T442</f>
        <v>4.370715E-2</v>
      </c>
      <c r="O555">
        <f>Arkusz1!U442</f>
        <v>5.63098E-2</v>
      </c>
      <c r="P555">
        <f>Arkusz1!V442</f>
        <v>6.7779210000000006E-2</v>
      </c>
      <c r="Q555">
        <f>Arkusz1!W442</f>
        <v>7.9080860000000003E-2</v>
      </c>
      <c r="R555">
        <f>Arkusz1!X442</f>
        <v>9.1108739999999994E-2</v>
      </c>
      <c r="S555">
        <f>Arkusz1!Y442</f>
        <v>0.10508641000000001</v>
      </c>
      <c r="T555">
        <f>Arkusz1!Z442</f>
        <v>0.12340706</v>
      </c>
      <c r="U555">
        <f>Arkusz1!AA442</f>
        <v>0.15304456</v>
      </c>
      <c r="V555">
        <f>Arkusz1!AB442</f>
        <v>0.25202804000000001</v>
      </c>
      <c r="Z555">
        <f t="shared" si="186"/>
        <v>0</v>
      </c>
      <c r="AA555">
        <f t="shared" si="178"/>
        <v>0</v>
      </c>
      <c r="AB555">
        <f t="shared" si="179"/>
        <v>0</v>
      </c>
      <c r="AC555">
        <f t="shared" si="180"/>
        <v>0</v>
      </c>
      <c r="AD555">
        <f t="shared" si="181"/>
        <v>0</v>
      </c>
      <c r="AE555">
        <f t="shared" si="182"/>
        <v>0</v>
      </c>
      <c r="AF555">
        <f t="shared" si="183"/>
        <v>0</v>
      </c>
      <c r="AG555">
        <f t="shared" si="184"/>
        <v>0</v>
      </c>
      <c r="AH555">
        <f t="shared" si="185"/>
        <v>0</v>
      </c>
      <c r="AI555">
        <f t="shared" si="187"/>
        <v>0</v>
      </c>
    </row>
    <row r="556" spans="11:35">
      <c r="K556" t="str">
        <f>Arkusz1!A443</f>
        <v>Poland</v>
      </c>
      <c r="M556">
        <f>Arkusz1!S443</f>
        <v>2.844816E-2</v>
      </c>
      <c r="N556">
        <f>Arkusz1!T443</f>
        <v>4.370715E-2</v>
      </c>
      <c r="O556">
        <f>Arkusz1!U443</f>
        <v>5.63098E-2</v>
      </c>
      <c r="P556">
        <f>Arkusz1!V443</f>
        <v>6.7779210000000006E-2</v>
      </c>
      <c r="Q556">
        <f>Arkusz1!W443</f>
        <v>7.9080860000000003E-2</v>
      </c>
      <c r="R556">
        <f>Arkusz1!X443</f>
        <v>9.1108739999999994E-2</v>
      </c>
      <c r="S556">
        <f>Arkusz1!Y443</f>
        <v>0.10508641000000001</v>
      </c>
      <c r="T556">
        <f>Arkusz1!Z443</f>
        <v>0.12340706</v>
      </c>
      <c r="U556">
        <f>Arkusz1!AA443</f>
        <v>0.15304456</v>
      </c>
      <c r="V556">
        <f>Arkusz1!AB443</f>
        <v>0.25202804000000001</v>
      </c>
      <c r="Z556">
        <f t="shared" si="186"/>
        <v>0</v>
      </c>
      <c r="AA556">
        <f t="shared" si="178"/>
        <v>0</v>
      </c>
      <c r="AB556">
        <f t="shared" si="179"/>
        <v>0</v>
      </c>
      <c r="AC556">
        <f t="shared" si="180"/>
        <v>0</v>
      </c>
      <c r="AD556">
        <f t="shared" si="181"/>
        <v>0</v>
      </c>
      <c r="AE556">
        <f t="shared" si="182"/>
        <v>0</v>
      </c>
      <c r="AF556">
        <f t="shared" si="183"/>
        <v>0</v>
      </c>
      <c r="AG556">
        <f t="shared" si="184"/>
        <v>0</v>
      </c>
      <c r="AH556">
        <f t="shared" si="185"/>
        <v>0</v>
      </c>
      <c r="AI556">
        <f t="shared" si="187"/>
        <v>0</v>
      </c>
    </row>
    <row r="557" spans="11:35">
      <c r="K557" t="e">
        <f>Arkusz1!#REF!</f>
        <v>#REF!</v>
      </c>
      <c r="M557" t="e">
        <f>Arkusz1!#REF!</f>
        <v>#REF!</v>
      </c>
      <c r="N557" t="e">
        <f>Arkusz1!#REF!</f>
        <v>#REF!</v>
      </c>
      <c r="O557" t="e">
        <f>Arkusz1!#REF!</f>
        <v>#REF!</v>
      </c>
      <c r="P557" t="e">
        <f>Arkusz1!#REF!</f>
        <v>#REF!</v>
      </c>
      <c r="Q557" t="e">
        <f>Arkusz1!#REF!</f>
        <v>#REF!</v>
      </c>
      <c r="R557" t="e">
        <f>Arkusz1!#REF!</f>
        <v>#REF!</v>
      </c>
      <c r="S557" t="e">
        <f>Arkusz1!#REF!</f>
        <v>#REF!</v>
      </c>
      <c r="T557" t="e">
        <f>Arkusz1!#REF!</f>
        <v>#REF!</v>
      </c>
      <c r="U557" t="e">
        <f>Arkusz1!#REF!</f>
        <v>#REF!</v>
      </c>
      <c r="V557" t="e">
        <f>Arkusz1!#REF!</f>
        <v>#REF!</v>
      </c>
      <c r="Z557" t="e">
        <f t="shared" si="186"/>
        <v>#REF!</v>
      </c>
      <c r="AA557" t="e">
        <f t="shared" si="178"/>
        <v>#REF!</v>
      </c>
      <c r="AB557" t="e">
        <f t="shared" si="179"/>
        <v>#REF!</v>
      </c>
      <c r="AC557" t="e">
        <f t="shared" si="180"/>
        <v>#REF!</v>
      </c>
      <c r="AD557" t="e">
        <f t="shared" si="181"/>
        <v>#REF!</v>
      </c>
      <c r="AE557" t="e">
        <f t="shared" si="182"/>
        <v>#REF!</v>
      </c>
      <c r="AF557" t="e">
        <f t="shared" si="183"/>
        <v>#REF!</v>
      </c>
      <c r="AG557" t="e">
        <f t="shared" si="184"/>
        <v>#REF!</v>
      </c>
      <c r="AH557" t="e">
        <f t="shared" si="185"/>
        <v>#REF!</v>
      </c>
      <c r="AI557" t="e">
        <f t="shared" si="187"/>
        <v>#REF!</v>
      </c>
    </row>
    <row r="558" spans="11:35">
      <c r="K558" t="e">
        <f>Arkusz1!#REF!</f>
        <v>#REF!</v>
      </c>
      <c r="M558" t="e">
        <f>Arkusz1!#REF!</f>
        <v>#REF!</v>
      </c>
      <c r="N558" t="e">
        <f>Arkusz1!#REF!</f>
        <v>#REF!</v>
      </c>
      <c r="O558" t="e">
        <f>Arkusz1!#REF!</f>
        <v>#REF!</v>
      </c>
      <c r="P558" t="e">
        <f>Arkusz1!#REF!</f>
        <v>#REF!</v>
      </c>
      <c r="Q558" t="e">
        <f>Arkusz1!#REF!</f>
        <v>#REF!</v>
      </c>
      <c r="R558" t="e">
        <f>Arkusz1!#REF!</f>
        <v>#REF!</v>
      </c>
      <c r="S558" t="e">
        <f>Arkusz1!#REF!</f>
        <v>#REF!</v>
      </c>
      <c r="T558" t="e">
        <f>Arkusz1!#REF!</f>
        <v>#REF!</v>
      </c>
      <c r="U558" t="e">
        <f>Arkusz1!#REF!</f>
        <v>#REF!</v>
      </c>
      <c r="V558" t="e">
        <f>Arkusz1!#REF!</f>
        <v>#REF!</v>
      </c>
      <c r="Z558" t="e">
        <f t="shared" si="186"/>
        <v>#REF!</v>
      </c>
      <c r="AA558" t="e">
        <f t="shared" si="178"/>
        <v>#REF!</v>
      </c>
      <c r="AB558" t="e">
        <f t="shared" si="179"/>
        <v>#REF!</v>
      </c>
      <c r="AC558" t="e">
        <f t="shared" si="180"/>
        <v>#REF!</v>
      </c>
      <c r="AD558" t="e">
        <f t="shared" si="181"/>
        <v>#REF!</v>
      </c>
      <c r="AE558" t="e">
        <f t="shared" si="182"/>
        <v>#REF!</v>
      </c>
      <c r="AF558" t="e">
        <f t="shared" si="183"/>
        <v>#REF!</v>
      </c>
      <c r="AG558" t="e">
        <f t="shared" si="184"/>
        <v>#REF!</v>
      </c>
      <c r="AH558" t="e">
        <f t="shared" si="185"/>
        <v>#REF!</v>
      </c>
      <c r="AI558" t="e">
        <f t="shared" si="187"/>
        <v>#REF!</v>
      </c>
    </row>
    <row r="559" spans="11:35">
      <c r="K559" t="e">
        <f>Arkusz1!#REF!</f>
        <v>#REF!</v>
      </c>
      <c r="M559" t="e">
        <f>Arkusz1!#REF!</f>
        <v>#REF!</v>
      </c>
      <c r="N559" t="e">
        <f>Arkusz1!#REF!</f>
        <v>#REF!</v>
      </c>
      <c r="O559" t="e">
        <f>Arkusz1!#REF!</f>
        <v>#REF!</v>
      </c>
      <c r="P559" t="e">
        <f>Arkusz1!#REF!</f>
        <v>#REF!</v>
      </c>
      <c r="Q559" t="e">
        <f>Arkusz1!#REF!</f>
        <v>#REF!</v>
      </c>
      <c r="R559" t="e">
        <f>Arkusz1!#REF!</f>
        <v>#REF!</v>
      </c>
      <c r="S559" t="e">
        <f>Arkusz1!#REF!</f>
        <v>#REF!</v>
      </c>
      <c r="T559" t="e">
        <f>Arkusz1!#REF!</f>
        <v>#REF!</v>
      </c>
      <c r="U559" t="e">
        <f>Arkusz1!#REF!</f>
        <v>#REF!</v>
      </c>
      <c r="V559" t="e">
        <f>Arkusz1!#REF!</f>
        <v>#REF!</v>
      </c>
      <c r="Z559" t="e">
        <f t="shared" si="186"/>
        <v>#REF!</v>
      </c>
      <c r="AA559" t="e">
        <f t="shared" si="178"/>
        <v>#REF!</v>
      </c>
      <c r="AB559" t="e">
        <f t="shared" si="179"/>
        <v>#REF!</v>
      </c>
      <c r="AC559" t="e">
        <f t="shared" si="180"/>
        <v>#REF!</v>
      </c>
      <c r="AD559" t="e">
        <f t="shared" si="181"/>
        <v>#REF!</v>
      </c>
      <c r="AE559" t="e">
        <f t="shared" si="182"/>
        <v>#REF!</v>
      </c>
      <c r="AF559" t="e">
        <f t="shared" si="183"/>
        <v>#REF!</v>
      </c>
      <c r="AG559" t="e">
        <f t="shared" si="184"/>
        <v>#REF!</v>
      </c>
      <c r="AH559" t="e">
        <f t="shared" si="185"/>
        <v>#REF!</v>
      </c>
      <c r="AI559" t="e">
        <f t="shared" si="187"/>
        <v>#REF!</v>
      </c>
    </row>
    <row r="560" spans="11:35">
      <c r="K560" t="e">
        <f>Arkusz1!#REF!</f>
        <v>#REF!</v>
      </c>
      <c r="M560" t="e">
        <f>Arkusz1!#REF!</f>
        <v>#REF!</v>
      </c>
      <c r="N560" t="e">
        <f>Arkusz1!#REF!</f>
        <v>#REF!</v>
      </c>
      <c r="O560" t="e">
        <f>Arkusz1!#REF!</f>
        <v>#REF!</v>
      </c>
      <c r="P560" t="e">
        <f>Arkusz1!#REF!</f>
        <v>#REF!</v>
      </c>
      <c r="Q560" t="e">
        <f>Arkusz1!#REF!</f>
        <v>#REF!</v>
      </c>
      <c r="R560" t="e">
        <f>Arkusz1!#REF!</f>
        <v>#REF!</v>
      </c>
      <c r="S560" t="e">
        <f>Arkusz1!#REF!</f>
        <v>#REF!</v>
      </c>
      <c r="T560" t="e">
        <f>Arkusz1!#REF!</f>
        <v>#REF!</v>
      </c>
      <c r="U560" t="e">
        <f>Arkusz1!#REF!</f>
        <v>#REF!</v>
      </c>
      <c r="V560" t="e">
        <f>Arkusz1!#REF!</f>
        <v>#REF!</v>
      </c>
      <c r="Z560" t="e">
        <f t="shared" si="186"/>
        <v>#REF!</v>
      </c>
      <c r="AA560" t="e">
        <f t="shared" si="178"/>
        <v>#REF!</v>
      </c>
      <c r="AB560" t="e">
        <f t="shared" si="179"/>
        <v>#REF!</v>
      </c>
      <c r="AC560" t="e">
        <f t="shared" si="180"/>
        <v>#REF!</v>
      </c>
      <c r="AD560" t="e">
        <f t="shared" si="181"/>
        <v>#REF!</v>
      </c>
      <c r="AE560" t="e">
        <f t="shared" si="182"/>
        <v>#REF!</v>
      </c>
      <c r="AF560" t="e">
        <f t="shared" si="183"/>
        <v>#REF!</v>
      </c>
      <c r="AG560" t="e">
        <f t="shared" si="184"/>
        <v>#REF!</v>
      </c>
      <c r="AH560" t="e">
        <f t="shared" si="185"/>
        <v>#REF!</v>
      </c>
      <c r="AI560" t="e">
        <f t="shared" si="187"/>
        <v>#REF!</v>
      </c>
    </row>
    <row r="561" spans="11:35">
      <c r="K561" t="e">
        <f>Arkusz1!#REF!</f>
        <v>#REF!</v>
      </c>
      <c r="M561" t="e">
        <f>Arkusz1!#REF!</f>
        <v>#REF!</v>
      </c>
      <c r="N561" t="e">
        <f>Arkusz1!#REF!</f>
        <v>#REF!</v>
      </c>
      <c r="O561" t="e">
        <f>Arkusz1!#REF!</f>
        <v>#REF!</v>
      </c>
      <c r="P561" t="e">
        <f>Arkusz1!#REF!</f>
        <v>#REF!</v>
      </c>
      <c r="Q561" t="e">
        <f>Arkusz1!#REF!</f>
        <v>#REF!</v>
      </c>
      <c r="R561" t="e">
        <f>Arkusz1!#REF!</f>
        <v>#REF!</v>
      </c>
      <c r="S561" t="e">
        <f>Arkusz1!#REF!</f>
        <v>#REF!</v>
      </c>
      <c r="T561" t="e">
        <f>Arkusz1!#REF!</f>
        <v>#REF!</v>
      </c>
      <c r="U561" t="e">
        <f>Arkusz1!#REF!</f>
        <v>#REF!</v>
      </c>
      <c r="V561" t="e">
        <f>Arkusz1!#REF!</f>
        <v>#REF!</v>
      </c>
      <c r="Z561" t="e">
        <f t="shared" si="186"/>
        <v>#REF!</v>
      </c>
      <c r="AA561" t="e">
        <f t="shared" si="178"/>
        <v>#REF!</v>
      </c>
      <c r="AB561" t="e">
        <f t="shared" si="179"/>
        <v>#REF!</v>
      </c>
      <c r="AC561" t="e">
        <f t="shared" si="180"/>
        <v>#REF!</v>
      </c>
      <c r="AD561" t="e">
        <f t="shared" si="181"/>
        <v>#REF!</v>
      </c>
      <c r="AE561" t="e">
        <f t="shared" si="182"/>
        <v>#REF!</v>
      </c>
      <c r="AF561" t="e">
        <f t="shared" si="183"/>
        <v>#REF!</v>
      </c>
      <c r="AG561" t="e">
        <f t="shared" si="184"/>
        <v>#REF!</v>
      </c>
      <c r="AH561" t="e">
        <f t="shared" si="185"/>
        <v>#REF!</v>
      </c>
      <c r="AI561" t="e">
        <f t="shared" si="187"/>
        <v>#REF!</v>
      </c>
    </row>
    <row r="562" spans="11:35">
      <c r="Y562" s="9"/>
      <c r="Z562" s="9" t="e">
        <f>AVERAGE(Z564:Z627)</f>
        <v>#REF!</v>
      </c>
      <c r="AA562" s="9" t="e">
        <f t="shared" ref="AA562:AI562" si="188">AVERAGE(AA564:AA627)</f>
        <v>#REF!</v>
      </c>
      <c r="AB562" s="9" t="e">
        <f t="shared" si="188"/>
        <v>#REF!</v>
      </c>
      <c r="AC562" s="9" t="e">
        <f t="shared" si="188"/>
        <v>#REF!</v>
      </c>
      <c r="AD562" s="9" t="e">
        <f t="shared" si="188"/>
        <v>#REF!</v>
      </c>
      <c r="AE562" s="9" t="e">
        <f t="shared" si="188"/>
        <v>#REF!</v>
      </c>
      <c r="AF562" s="9" t="e">
        <f t="shared" si="188"/>
        <v>#REF!</v>
      </c>
      <c r="AG562" s="9" t="e">
        <f t="shared" si="188"/>
        <v>#REF!</v>
      </c>
      <c r="AH562" s="9" t="e">
        <f t="shared" si="188"/>
        <v>#REF!</v>
      </c>
      <c r="AI562" s="9" t="e">
        <f t="shared" si="188"/>
        <v>#REF!</v>
      </c>
    </row>
    <row r="563" spans="11:35">
      <c r="K563" t="e">
        <f>Arkusz1!#REF!</f>
        <v>#REF!</v>
      </c>
      <c r="M563" t="e">
        <f>Arkusz1!#REF!</f>
        <v>#REF!</v>
      </c>
      <c r="N563" t="e">
        <f>Arkusz1!#REF!</f>
        <v>#REF!</v>
      </c>
      <c r="O563" t="e">
        <f>Arkusz1!#REF!</f>
        <v>#REF!</v>
      </c>
      <c r="P563" t="e">
        <f>Arkusz1!#REF!</f>
        <v>#REF!</v>
      </c>
      <c r="Q563" t="e">
        <f>Arkusz1!#REF!</f>
        <v>#REF!</v>
      </c>
      <c r="R563" t="e">
        <f>Arkusz1!#REF!</f>
        <v>#REF!</v>
      </c>
      <c r="S563" t="e">
        <f>Arkusz1!#REF!</f>
        <v>#REF!</v>
      </c>
      <c r="T563" t="e">
        <f>Arkusz1!#REF!</f>
        <v>#REF!</v>
      </c>
      <c r="U563" t="e">
        <f>Arkusz1!#REF!</f>
        <v>#REF!</v>
      </c>
      <c r="V563" t="e">
        <f>Arkusz1!#REF!</f>
        <v>#REF!</v>
      </c>
    </row>
    <row r="564" spans="11:35">
      <c r="K564" t="str">
        <f>Arkusz1!A444</f>
        <v>Romania</v>
      </c>
      <c r="M564">
        <f>Arkusz1!S444</f>
        <v>3.9097609999999998E-2</v>
      </c>
      <c r="N564">
        <f>Arkusz1!T444</f>
        <v>5.5559900000000002E-2</v>
      </c>
      <c r="O564">
        <f>Arkusz1!U444</f>
        <v>6.7689289999999999E-2</v>
      </c>
      <c r="P564">
        <f>Arkusz1!V444</f>
        <v>7.7991829999999998E-2</v>
      </c>
      <c r="Q564">
        <f>Arkusz1!W444</f>
        <v>8.7663229999999995E-2</v>
      </c>
      <c r="R564">
        <f>Arkusz1!X444</f>
        <v>9.7567860000000006E-2</v>
      </c>
      <c r="S564">
        <f>Arkusz1!Y444</f>
        <v>0.10868385999999999</v>
      </c>
      <c r="T564">
        <f>Arkusz1!Z444</f>
        <v>0.12270862</v>
      </c>
      <c r="U564">
        <f>Arkusz1!AA444</f>
        <v>0.14412264</v>
      </c>
      <c r="V564">
        <f>Arkusz1!AB444</f>
        <v>0.19891516000000001</v>
      </c>
      <c r="Z564" t="e">
        <f>M564-M563</f>
        <v>#REF!</v>
      </c>
      <c r="AA564" t="e">
        <f t="shared" ref="AA564:AA594" si="189">N564-N563</f>
        <v>#REF!</v>
      </c>
      <c r="AB564" t="e">
        <f t="shared" ref="AB564:AB594" si="190">O564-O563</f>
        <v>#REF!</v>
      </c>
      <c r="AC564" t="e">
        <f t="shared" ref="AC564:AC594" si="191">P564-P563</f>
        <v>#REF!</v>
      </c>
      <c r="AD564" t="e">
        <f t="shared" ref="AD564:AD594" si="192">Q564-Q563</f>
        <v>#REF!</v>
      </c>
      <c r="AE564" t="e">
        <f t="shared" ref="AE564:AE594" si="193">R564-R563</f>
        <v>#REF!</v>
      </c>
      <c r="AF564" t="e">
        <f t="shared" ref="AF564:AF594" si="194">S564-S563</f>
        <v>#REF!</v>
      </c>
      <c r="AG564" t="e">
        <f t="shared" ref="AG564:AG594" si="195">T564-T563</f>
        <v>#REF!</v>
      </c>
      <c r="AH564" t="e">
        <f t="shared" ref="AH564:AH594" si="196">U564-U563</f>
        <v>#REF!</v>
      </c>
      <c r="AI564" t="e">
        <f>V564-V563</f>
        <v>#REF!</v>
      </c>
    </row>
    <row r="565" spans="11:35">
      <c r="K565" t="str">
        <f>Arkusz1!A445</f>
        <v>Romania</v>
      </c>
      <c r="M565">
        <f>Arkusz1!S445</f>
        <v>3.7948379999999997E-2</v>
      </c>
      <c r="N565">
        <f>Arkusz1!T445</f>
        <v>5.4253610000000001E-2</v>
      </c>
      <c r="O565">
        <f>Arkusz1!U445</f>
        <v>6.6526790000000002E-2</v>
      </c>
      <c r="P565">
        <f>Arkusz1!V445</f>
        <v>7.7067720000000006E-2</v>
      </c>
      <c r="Q565">
        <f>Arkusz1!W445</f>
        <v>8.7029750000000003E-2</v>
      </c>
      <c r="R565">
        <f>Arkusz1!X445</f>
        <v>9.7276899999999999E-2</v>
      </c>
      <c r="S565">
        <f>Arkusz1!Y445</f>
        <v>0.10881033</v>
      </c>
      <c r="T565">
        <f>Arkusz1!Z445</f>
        <v>0.12338502</v>
      </c>
      <c r="U565">
        <f>Arkusz1!AA445</f>
        <v>0.14563533000000001</v>
      </c>
      <c r="V565">
        <f>Arkusz1!AB445</f>
        <v>0.20206616999999999</v>
      </c>
      <c r="Z565">
        <f t="shared" ref="Y565:Z594" si="197">M565-M564</f>
        <v>-1.1492300000000011E-3</v>
      </c>
      <c r="AA565">
        <f t="shared" si="189"/>
        <v>-1.3062900000000016E-3</v>
      </c>
      <c r="AB565">
        <f t="shared" si="190"/>
        <v>-1.1624999999999969E-3</v>
      </c>
      <c r="AC565">
        <f t="shared" si="191"/>
        <v>-9.2410999999999188E-4</v>
      </c>
      <c r="AD565">
        <f t="shared" si="192"/>
        <v>-6.3347999999999183E-4</v>
      </c>
      <c r="AE565">
        <f t="shared" si="193"/>
        <v>-2.9096000000000677E-4</v>
      </c>
      <c r="AF565">
        <f t="shared" si="194"/>
        <v>1.2647000000000352E-4</v>
      </c>
      <c r="AG565">
        <f t="shared" si="195"/>
        <v>6.7639999999999367E-4</v>
      </c>
      <c r="AH565">
        <f t="shared" si="196"/>
        <v>1.512690000000011E-3</v>
      </c>
      <c r="AI565">
        <f t="shared" ref="AI565:AI594" si="198">V565-V564</f>
        <v>3.1510099999999819E-3</v>
      </c>
    </row>
    <row r="566" spans="11:35">
      <c r="K566" t="str">
        <f>Arkusz1!A446</f>
        <v>Romania</v>
      </c>
      <c r="M566">
        <f>Arkusz1!S446</f>
        <v>3.7558710000000002E-2</v>
      </c>
      <c r="N566">
        <f>Arkusz1!T446</f>
        <v>5.235037E-2</v>
      </c>
      <c r="O566">
        <f>Arkusz1!U446</f>
        <v>6.4084740000000001E-2</v>
      </c>
      <c r="P566">
        <f>Arkusz1!V446</f>
        <v>7.4511800000000003E-2</v>
      </c>
      <c r="Q566">
        <f>Arkusz1!W446</f>
        <v>8.4610879999999999E-2</v>
      </c>
      <c r="R566">
        <f>Arkusz1!X446</f>
        <v>9.5201549999999996E-2</v>
      </c>
      <c r="S566">
        <f>Arkusz1!Y446</f>
        <v>0.10732345</v>
      </c>
      <c r="T566">
        <f>Arkusz1!Z446</f>
        <v>0.12290317000000001</v>
      </c>
      <c r="U566">
        <f>Arkusz1!AA446</f>
        <v>0.14723386999999999</v>
      </c>
      <c r="V566">
        <f>Arkusz1!AB446</f>
        <v>0.21422145000000001</v>
      </c>
      <c r="Z566">
        <f t="shared" si="197"/>
        <v>-3.8966999999999474E-4</v>
      </c>
      <c r="AA566">
        <f t="shared" si="189"/>
        <v>-1.9032400000000005E-3</v>
      </c>
      <c r="AB566">
        <f t="shared" si="190"/>
        <v>-2.4420500000000012E-3</v>
      </c>
      <c r="AC566">
        <f t="shared" si="191"/>
        <v>-2.5559200000000032E-3</v>
      </c>
      <c r="AD566">
        <f t="shared" si="192"/>
        <v>-2.4188700000000035E-3</v>
      </c>
      <c r="AE566">
        <f t="shared" si="193"/>
        <v>-2.0753500000000036E-3</v>
      </c>
      <c r="AF566">
        <f t="shared" si="194"/>
        <v>-1.486879999999996E-3</v>
      </c>
      <c r="AG566">
        <f t="shared" si="195"/>
        <v>-4.8184999999999201E-4</v>
      </c>
      <c r="AH566">
        <f t="shared" si="196"/>
        <v>1.5985399999999816E-3</v>
      </c>
      <c r="AI566">
        <f t="shared" si="198"/>
        <v>1.2155280000000018E-2</v>
      </c>
    </row>
    <row r="567" spans="11:35">
      <c r="K567" t="str">
        <f>Arkusz1!A447</f>
        <v>Romania</v>
      </c>
      <c r="M567">
        <f>Arkusz1!S447</f>
        <v>3.7181829999999999E-2</v>
      </c>
      <c r="N567">
        <f>Arkusz1!T447</f>
        <v>5.050955E-2</v>
      </c>
      <c r="O567">
        <f>Arkusz1!U447</f>
        <v>6.1722779999999998E-2</v>
      </c>
      <c r="P567">
        <f>Arkusz1!V447</f>
        <v>7.2039710000000007E-2</v>
      </c>
      <c r="Q567">
        <f>Arkusz1!W447</f>
        <v>8.2271339999999998E-2</v>
      </c>
      <c r="R567">
        <f>Arkusz1!X447</f>
        <v>9.3194269999999996E-2</v>
      </c>
      <c r="S567">
        <f>Arkusz1!Y447</f>
        <v>0.10588533999999999</v>
      </c>
      <c r="T567">
        <f>Arkusz1!Z447</f>
        <v>0.12243711</v>
      </c>
      <c r="U567">
        <f>Arkusz1!AA447</f>
        <v>0.14877997000000001</v>
      </c>
      <c r="V567">
        <f>Arkusz1!AB447</f>
        <v>0.22597806000000001</v>
      </c>
      <c r="Z567">
        <f t="shared" si="197"/>
        <v>-3.7688000000000305E-4</v>
      </c>
      <c r="AA567">
        <f t="shared" si="189"/>
        <v>-1.84082E-3</v>
      </c>
      <c r="AB567">
        <f t="shared" si="190"/>
        <v>-2.3619600000000032E-3</v>
      </c>
      <c r="AC567">
        <f t="shared" si="191"/>
        <v>-2.4720899999999962E-3</v>
      </c>
      <c r="AD567">
        <f t="shared" si="192"/>
        <v>-2.3395400000000011E-3</v>
      </c>
      <c r="AE567">
        <f t="shared" si="193"/>
        <v>-2.0072800000000002E-3</v>
      </c>
      <c r="AF567">
        <f t="shared" si="194"/>
        <v>-1.4381100000000063E-3</v>
      </c>
      <c r="AG567">
        <f t="shared" si="195"/>
        <v>-4.6606000000000425E-4</v>
      </c>
      <c r="AH567">
        <f t="shared" si="196"/>
        <v>1.5461000000000225E-3</v>
      </c>
      <c r="AI567">
        <f t="shared" si="198"/>
        <v>1.1756610000000001E-2</v>
      </c>
    </row>
    <row r="568" spans="11:35">
      <c r="K568" t="str">
        <f>Arkusz1!A448</f>
        <v>Romania</v>
      </c>
      <c r="M568">
        <f>Arkusz1!S448</f>
        <v>3.116737E-2</v>
      </c>
      <c r="N568">
        <f>Arkusz1!T448</f>
        <v>4.7207619999999999E-2</v>
      </c>
      <c r="O568">
        <f>Arkusz1!U448</f>
        <v>5.9668409999999998E-2</v>
      </c>
      <c r="P568">
        <f>Arkusz1!V448</f>
        <v>7.0598720000000004E-2</v>
      </c>
      <c r="Q568">
        <f>Arkusz1!W448</f>
        <v>8.1110329999999994E-2</v>
      </c>
      <c r="R568">
        <f>Arkusz1!X448</f>
        <v>9.2111079999999998E-2</v>
      </c>
      <c r="S568">
        <f>Arkusz1!Y448</f>
        <v>0.10474913</v>
      </c>
      <c r="T568">
        <f>Arkusz1!Z448</f>
        <v>0.12120335</v>
      </c>
      <c r="U568">
        <f>Arkusz1!AA448</f>
        <v>0.14783788</v>
      </c>
      <c r="V568">
        <f>Arkusz1!AB448</f>
        <v>0.24434612</v>
      </c>
      <c r="Z568">
        <f t="shared" si="197"/>
        <v>-6.0144599999999993E-3</v>
      </c>
      <c r="AA568">
        <f t="shared" si="189"/>
        <v>-3.3019300000000015E-3</v>
      </c>
      <c r="AB568">
        <f t="shared" si="190"/>
        <v>-2.0543699999999998E-3</v>
      </c>
      <c r="AC568">
        <f t="shared" si="191"/>
        <v>-1.4409900000000031E-3</v>
      </c>
      <c r="AD568">
        <f t="shared" si="192"/>
        <v>-1.161010000000004E-3</v>
      </c>
      <c r="AE568">
        <f t="shared" si="193"/>
        <v>-1.0831899999999978E-3</v>
      </c>
      <c r="AF568">
        <f t="shared" si="194"/>
        <v>-1.1362099999999986E-3</v>
      </c>
      <c r="AG568">
        <f t="shared" si="195"/>
        <v>-1.2337600000000004E-3</v>
      </c>
      <c r="AH568">
        <f t="shared" si="196"/>
        <v>-9.4209000000000653E-4</v>
      </c>
      <c r="AI568">
        <f t="shared" si="198"/>
        <v>1.8368059999999992E-2</v>
      </c>
    </row>
    <row r="569" spans="11:35">
      <c r="K569" t="str">
        <f>Arkusz1!A449</f>
        <v>Romania</v>
      </c>
      <c r="M569">
        <f>Arkusz1!S449</f>
        <v>3.1820969999999997E-2</v>
      </c>
      <c r="N569">
        <f>Arkusz1!T449</f>
        <v>4.7801059999999999E-2</v>
      </c>
      <c r="O569">
        <f>Arkusz1!U449</f>
        <v>6.0128979999999999E-2</v>
      </c>
      <c r="P569">
        <f>Arkusz1!V449</f>
        <v>7.0900729999999995E-2</v>
      </c>
      <c r="Q569">
        <f>Arkusz1!W449</f>
        <v>8.1234990000000007E-2</v>
      </c>
      <c r="R569">
        <f>Arkusz1!X449</f>
        <v>9.2033970000000007E-2</v>
      </c>
      <c r="S569">
        <f>Arkusz1!Y449</f>
        <v>0.10443027000000001</v>
      </c>
      <c r="T569">
        <f>Arkusz1!Z449</f>
        <v>0.12056925</v>
      </c>
      <c r="U569">
        <f>Arkusz1!AA449</f>
        <v>0.14673333999999999</v>
      </c>
      <c r="V569">
        <f>Arkusz1!AB449</f>
        <v>0.24434644999999999</v>
      </c>
      <c r="Z569">
        <f t="shared" si="197"/>
        <v>6.5359999999999724E-4</v>
      </c>
      <c r="AA569">
        <f t="shared" si="189"/>
        <v>5.9344000000000063E-4</v>
      </c>
      <c r="AB569">
        <f t="shared" si="190"/>
        <v>4.6057000000000042E-4</v>
      </c>
      <c r="AC569">
        <f t="shared" si="191"/>
        <v>3.0200999999999145E-4</v>
      </c>
      <c r="AD569">
        <f t="shared" si="192"/>
        <v>1.2466000000001254E-4</v>
      </c>
      <c r="AE569">
        <f t="shared" si="193"/>
        <v>-7.7109999999991352E-5</v>
      </c>
      <c r="AF569">
        <f t="shared" si="194"/>
        <v>-3.1885999999999026E-4</v>
      </c>
      <c r="AG569">
        <f t="shared" si="195"/>
        <v>-6.3409999999999855E-4</v>
      </c>
      <c r="AH569">
        <f t="shared" si="196"/>
        <v>-1.104540000000015E-3</v>
      </c>
      <c r="AI569">
        <f t="shared" si="198"/>
        <v>3.2999999999283602E-7</v>
      </c>
    </row>
    <row r="570" spans="11:35">
      <c r="K570" t="str">
        <f>Arkusz1!A450</f>
        <v>Romania</v>
      </c>
      <c r="M570">
        <f>Arkusz1!S450</f>
        <v>3.2563370000000001E-2</v>
      </c>
      <c r="N570">
        <f>Arkusz1!T450</f>
        <v>4.8475129999999998E-2</v>
      </c>
      <c r="O570">
        <f>Arkusz1!U450</f>
        <v>6.0652129999999999E-2</v>
      </c>
      <c r="P570">
        <f>Arkusz1!V450</f>
        <v>7.1243760000000003E-2</v>
      </c>
      <c r="Q570">
        <f>Arkusz1!W450</f>
        <v>8.1376589999999999E-2</v>
      </c>
      <c r="R570">
        <f>Arkusz1!X450</f>
        <v>9.1946369999999999E-2</v>
      </c>
      <c r="S570">
        <f>Arkusz1!Y450</f>
        <v>0.10406809</v>
      </c>
      <c r="T570">
        <f>Arkusz1!Z450</f>
        <v>0.119849</v>
      </c>
      <c r="U570">
        <f>Arkusz1!AA450</f>
        <v>0.14547874</v>
      </c>
      <c r="V570">
        <f>Arkusz1!AB450</f>
        <v>0.24434682999999999</v>
      </c>
      <c r="Z570">
        <f t="shared" si="197"/>
        <v>7.4240000000000417E-4</v>
      </c>
      <c r="AA570">
        <f t="shared" si="189"/>
        <v>6.7406999999999884E-4</v>
      </c>
      <c r="AB570">
        <f t="shared" si="190"/>
        <v>5.2315E-4</v>
      </c>
      <c r="AC570">
        <f t="shared" si="191"/>
        <v>3.4303000000000805E-4</v>
      </c>
      <c r="AD570">
        <f t="shared" si="192"/>
        <v>1.4159999999999173E-4</v>
      </c>
      <c r="AE570">
        <f t="shared" si="193"/>
        <v>-8.7600000000007117E-5</v>
      </c>
      <c r="AF570">
        <f t="shared" si="194"/>
        <v>-3.6218000000000361E-4</v>
      </c>
      <c r="AG570">
        <f t="shared" si="195"/>
        <v>-7.2025000000000561E-4</v>
      </c>
      <c r="AH570">
        <f t="shared" si="196"/>
        <v>-1.2545999999999946E-3</v>
      </c>
      <c r="AI570">
        <f t="shared" si="198"/>
        <v>3.7999999999427381E-7</v>
      </c>
    </row>
    <row r="571" spans="11:35">
      <c r="K571" t="str">
        <f>Arkusz1!A451</f>
        <v>Romania</v>
      </c>
      <c r="M571">
        <f>Arkusz1!S451</f>
        <v>2.5859429999999999E-2</v>
      </c>
      <c r="N571">
        <f>Arkusz1!T451</f>
        <v>4.2373359999999999E-2</v>
      </c>
      <c r="O571">
        <f>Arkusz1!U451</f>
        <v>5.3662000000000001E-2</v>
      </c>
      <c r="P571">
        <f>Arkusz1!V451</f>
        <v>6.4081449999999998E-2</v>
      </c>
      <c r="Q571">
        <f>Arkusz1!W451</f>
        <v>7.4812219999999999E-2</v>
      </c>
      <c r="R571">
        <f>Arkusz1!X451</f>
        <v>8.6789580000000005E-2</v>
      </c>
      <c r="S571">
        <f>Arkusz1!Y451</f>
        <v>0.10130102000000001</v>
      </c>
      <c r="T571">
        <f>Arkusz1!Z451</f>
        <v>0.12090233</v>
      </c>
      <c r="U571">
        <f>Arkusz1!AA451</f>
        <v>0.15300227999999999</v>
      </c>
      <c r="V571">
        <f>Arkusz1!AB451</f>
        <v>0.27721635</v>
      </c>
      <c r="Z571">
        <f t="shared" si="197"/>
        <v>-6.703940000000002E-3</v>
      </c>
      <c r="AA571">
        <f t="shared" si="189"/>
        <v>-6.1017699999999994E-3</v>
      </c>
      <c r="AB571">
        <f t="shared" si="190"/>
        <v>-6.9901299999999972E-3</v>
      </c>
      <c r="AC571">
        <f t="shared" si="191"/>
        <v>-7.1623100000000051E-3</v>
      </c>
      <c r="AD571">
        <f t="shared" si="192"/>
        <v>-6.5643699999999999E-3</v>
      </c>
      <c r="AE571">
        <f t="shared" si="193"/>
        <v>-5.1567899999999944E-3</v>
      </c>
      <c r="AF571">
        <f t="shared" si="194"/>
        <v>-2.7670699999999965E-3</v>
      </c>
      <c r="AG571">
        <f t="shared" si="195"/>
        <v>1.0533300000000051E-3</v>
      </c>
      <c r="AH571">
        <f t="shared" si="196"/>
        <v>7.5235399999999952E-3</v>
      </c>
      <c r="AI571">
        <f t="shared" si="198"/>
        <v>3.2869520000000013E-2</v>
      </c>
    </row>
    <row r="572" spans="11:35">
      <c r="K572" t="str">
        <f>Arkusz1!A452</f>
        <v>Romania</v>
      </c>
      <c r="M572">
        <f>Arkusz1!S452</f>
        <v>2.6720290000000001E-2</v>
      </c>
      <c r="N572">
        <f>Arkusz1!T452</f>
        <v>4.3254389999999997E-2</v>
      </c>
      <c r="O572">
        <f>Arkusz1!U452</f>
        <v>5.4456860000000003E-2</v>
      </c>
      <c r="P572">
        <f>Arkusz1!V452</f>
        <v>6.4762470000000003E-2</v>
      </c>
      <c r="Q572">
        <f>Arkusz1!W452</f>
        <v>7.5354610000000002E-2</v>
      </c>
      <c r="R572">
        <f>Arkusz1!X452</f>
        <v>8.7160660000000001E-2</v>
      </c>
      <c r="S572">
        <f>Arkusz1!Y452</f>
        <v>0.101449</v>
      </c>
      <c r="T572">
        <f>Arkusz1!Z452</f>
        <v>0.12073017</v>
      </c>
      <c r="U572">
        <f>Arkusz1!AA452</f>
        <v>0.15227077999999999</v>
      </c>
      <c r="V572">
        <f>Arkusz1!AB452</f>
        <v>0.27384078000000001</v>
      </c>
      <c r="Z572">
        <f t="shared" si="197"/>
        <v>8.6086000000000149E-4</v>
      </c>
      <c r="AA572">
        <f t="shared" si="189"/>
        <v>8.8102999999999793E-4</v>
      </c>
      <c r="AB572">
        <f t="shared" si="190"/>
        <v>7.948600000000014E-4</v>
      </c>
      <c r="AC572">
        <f t="shared" si="191"/>
        <v>6.810200000000044E-4</v>
      </c>
      <c r="AD572">
        <f t="shared" si="192"/>
        <v>5.423900000000037E-4</v>
      </c>
      <c r="AE572">
        <f t="shared" si="193"/>
        <v>3.7107999999999586E-4</v>
      </c>
      <c r="AF572">
        <f t="shared" si="194"/>
        <v>1.4797999999999201E-4</v>
      </c>
      <c r="AG572">
        <f t="shared" si="195"/>
        <v>-1.7216000000000453E-4</v>
      </c>
      <c r="AH572">
        <f t="shared" si="196"/>
        <v>-7.3149999999999604E-4</v>
      </c>
      <c r="AI572">
        <f t="shared" si="198"/>
        <v>-3.3755699999999944E-3</v>
      </c>
    </row>
    <row r="573" spans="11:35">
      <c r="K573" t="str">
        <f>Arkusz1!A453</f>
        <v>Romania</v>
      </c>
      <c r="M573">
        <f>Arkusz1!S453</f>
        <v>2.674228E-2</v>
      </c>
      <c r="N573">
        <f>Arkusz1!T453</f>
        <v>4.3284299999999998E-2</v>
      </c>
      <c r="O573">
        <f>Arkusz1!U453</f>
        <v>5.448969E-2</v>
      </c>
      <c r="P573">
        <f>Arkusz1!V453</f>
        <v>6.4796229999999996E-2</v>
      </c>
      <c r="Q573">
        <f>Arkusz1!W453</f>
        <v>7.5387629999999997E-2</v>
      </c>
      <c r="R573">
        <f>Arkusz1!X453</f>
        <v>8.7190900000000002E-2</v>
      </c>
      <c r="S573">
        <f>Arkusz1!Y453</f>
        <v>0.10147333</v>
      </c>
      <c r="T573">
        <f>Arkusz1!Z453</f>
        <v>0.12074269</v>
      </c>
      <c r="U573">
        <f>Arkusz1!AA453</f>
        <v>0.152256</v>
      </c>
      <c r="V573">
        <f>Arkusz1!AB453</f>
        <v>0.27363696999999998</v>
      </c>
      <c r="Z573">
        <f t="shared" si="197"/>
        <v>2.198999999999951E-5</v>
      </c>
      <c r="AA573">
        <f t="shared" si="189"/>
        <v>2.9910000000001047E-5</v>
      </c>
      <c r="AB573">
        <f t="shared" si="190"/>
        <v>3.2829999999997583E-5</v>
      </c>
      <c r="AC573">
        <f t="shared" si="191"/>
        <v>3.3759999999993795E-5</v>
      </c>
      <c r="AD573">
        <f t="shared" si="192"/>
        <v>3.301999999999472E-5</v>
      </c>
      <c r="AE573">
        <f t="shared" si="193"/>
        <v>3.0240000000000822E-5</v>
      </c>
      <c r="AF573">
        <f t="shared" si="194"/>
        <v>2.433000000000296E-5</v>
      </c>
      <c r="AG573">
        <f t="shared" si="195"/>
        <v>1.2520000000001974E-5</v>
      </c>
      <c r="AH573">
        <f t="shared" si="196"/>
        <v>-1.4779999999992022E-5</v>
      </c>
      <c r="AI573">
        <f t="shared" si="198"/>
        <v>-2.0381000000002647E-4</v>
      </c>
    </row>
    <row r="574" spans="11:35">
      <c r="K574" t="str">
        <f>Arkusz1!A454</f>
        <v>Romania</v>
      </c>
      <c r="M574">
        <f>Arkusz1!S454</f>
        <v>2.65198E-2</v>
      </c>
      <c r="N574">
        <f>Arkusz1!T454</f>
        <v>4.3127600000000002E-2</v>
      </c>
      <c r="O574">
        <f>Arkusz1!U454</f>
        <v>5.4403640000000003E-2</v>
      </c>
      <c r="P574">
        <f>Arkusz1!V454</f>
        <v>6.4775819999999998E-2</v>
      </c>
      <c r="Q574">
        <f>Arkusz1!W454</f>
        <v>7.5429079999999996E-2</v>
      </c>
      <c r="R574">
        <f>Arkusz1!X454</f>
        <v>8.7291110000000005E-2</v>
      </c>
      <c r="S574">
        <f>Arkusz1!Y454</f>
        <v>0.10162864000000001</v>
      </c>
      <c r="T574">
        <f>Arkusz1!Z454</f>
        <v>0.12094551000000001</v>
      </c>
      <c r="U574">
        <f>Arkusz1!AA454</f>
        <v>0.15247964999999999</v>
      </c>
      <c r="V574">
        <f>Arkusz1!AB454</f>
        <v>0.27339913999999998</v>
      </c>
      <c r="Z574">
        <f t="shared" si="197"/>
        <v>-2.2248000000000059E-4</v>
      </c>
      <c r="AA574">
        <f t="shared" si="189"/>
        <v>-1.5669999999999573E-4</v>
      </c>
      <c r="AB574">
        <f t="shared" si="190"/>
        <v>-8.604999999999724E-5</v>
      </c>
      <c r="AC574">
        <f t="shared" si="191"/>
        <v>-2.0409999999998485E-5</v>
      </c>
      <c r="AD574">
        <f t="shared" si="192"/>
        <v>4.1449999999998433E-5</v>
      </c>
      <c r="AE574">
        <f t="shared" si="193"/>
        <v>1.0021000000000335E-4</v>
      </c>
      <c r="AF574">
        <f t="shared" si="194"/>
        <v>1.5531000000000572E-4</v>
      </c>
      <c r="AG574">
        <f t="shared" si="195"/>
        <v>2.0282000000000633E-4</v>
      </c>
      <c r="AH574">
        <f t="shared" si="196"/>
        <v>2.2364999999999191E-4</v>
      </c>
      <c r="AI574">
        <f t="shared" si="198"/>
        <v>-2.3782999999999443E-4</v>
      </c>
    </row>
    <row r="575" spans="11:35">
      <c r="K575" t="str">
        <f>Arkusz1!A455</f>
        <v>Romania</v>
      </c>
      <c r="M575">
        <f>Arkusz1!S455</f>
        <v>2.6129909999999999E-2</v>
      </c>
      <c r="N575">
        <f>Arkusz1!T455</f>
        <v>4.2736330000000003E-2</v>
      </c>
      <c r="O575">
        <f>Arkusz1!U455</f>
        <v>5.405716E-2</v>
      </c>
      <c r="P575">
        <f>Arkusz1!V455</f>
        <v>6.4485420000000002E-2</v>
      </c>
      <c r="Q575">
        <f>Arkusz1!W455</f>
        <v>7.520491E-2</v>
      </c>
      <c r="R575">
        <f>Arkusz1!X455</f>
        <v>8.7146719999999997E-2</v>
      </c>
      <c r="S575">
        <f>Arkusz1!Y455</f>
        <v>0.10158554</v>
      </c>
      <c r="T575">
        <f>Arkusz1!Z455</f>
        <v>0.12104384999999999</v>
      </c>
      <c r="U575">
        <f>Arkusz1!AA455</f>
        <v>0.15281726000000001</v>
      </c>
      <c r="V575">
        <f>Arkusz1!AB455</f>
        <v>0.27479292</v>
      </c>
      <c r="Z575">
        <f t="shared" si="197"/>
        <v>-3.8989000000000038E-4</v>
      </c>
      <c r="AA575">
        <f t="shared" si="189"/>
        <v>-3.9126999999999912E-4</v>
      </c>
      <c r="AB575">
        <f t="shared" si="190"/>
        <v>-3.4648000000000317E-4</v>
      </c>
      <c r="AC575">
        <f t="shared" si="191"/>
        <v>-2.9039999999999622E-4</v>
      </c>
      <c r="AD575">
        <f t="shared" si="192"/>
        <v>-2.2416999999999576E-4</v>
      </c>
      <c r="AE575">
        <f t="shared" si="193"/>
        <v>-1.4439000000000812E-4</v>
      </c>
      <c r="AF575">
        <f t="shared" si="194"/>
        <v>-4.3100000000004246E-5</v>
      </c>
      <c r="AG575">
        <f t="shared" si="195"/>
        <v>9.8339999999988437E-5</v>
      </c>
      <c r="AH575">
        <f t="shared" si="196"/>
        <v>3.3761000000001595E-4</v>
      </c>
      <c r="AI575">
        <f t="shared" si="198"/>
        <v>1.3937800000000111E-3</v>
      </c>
    </row>
    <row r="576" spans="11:35">
      <c r="K576" t="str">
        <f>Arkusz1!A456</f>
        <v>Romania</v>
      </c>
      <c r="M576">
        <f>Arkusz1!S456</f>
        <v>2.654581E-2</v>
      </c>
      <c r="N576">
        <f>Arkusz1!T456</f>
        <v>4.3026259999999997E-2</v>
      </c>
      <c r="O576">
        <f>Arkusz1!U456</f>
        <v>5.4211809999999999E-2</v>
      </c>
      <c r="P576">
        <f>Arkusz1!V456</f>
        <v>6.4514500000000002E-2</v>
      </c>
      <c r="Q576">
        <f>Arkusz1!W456</f>
        <v>7.5115810000000005E-2</v>
      </c>
      <c r="R576">
        <f>Arkusz1!X456</f>
        <v>8.6945709999999995E-2</v>
      </c>
      <c r="S576">
        <f>Arkusz1!Y456</f>
        <v>0.10128038</v>
      </c>
      <c r="T576">
        <f>Arkusz1!Z456</f>
        <v>0.12065062</v>
      </c>
      <c r="U576">
        <f>Arkusz1!AA456</f>
        <v>0.15239158</v>
      </c>
      <c r="V576">
        <f>Arkusz1!AB456</f>
        <v>0.27531752999999998</v>
      </c>
      <c r="Z576">
        <f t="shared" si="197"/>
        <v>4.159000000000003E-4</v>
      </c>
      <c r="AA576">
        <f t="shared" si="189"/>
        <v>2.899299999999938E-4</v>
      </c>
      <c r="AB576">
        <f t="shared" si="190"/>
        <v>1.5464999999999923E-4</v>
      </c>
      <c r="AC576">
        <f t="shared" si="191"/>
        <v>2.9080000000000772E-5</v>
      </c>
      <c r="AD576">
        <f t="shared" si="192"/>
        <v>-8.9099999999994739E-5</v>
      </c>
      <c r="AE576">
        <f t="shared" si="193"/>
        <v>-2.0101000000000147E-4</v>
      </c>
      <c r="AF576">
        <f t="shared" si="194"/>
        <v>-3.0515999999999877E-4</v>
      </c>
      <c r="AG576">
        <f t="shared" si="195"/>
        <v>-3.9322999999999442E-4</v>
      </c>
      <c r="AH576">
        <f t="shared" si="196"/>
        <v>-4.256800000000116E-4</v>
      </c>
      <c r="AI576">
        <f t="shared" si="198"/>
        <v>5.2460999999998092E-4</v>
      </c>
    </row>
    <row r="577" spans="11:35">
      <c r="K577" t="str">
        <f>Arkusz1!A457</f>
        <v>Romania</v>
      </c>
      <c r="M577">
        <f>Arkusz1!S457</f>
        <v>2.628109E-2</v>
      </c>
      <c r="N577">
        <f>Arkusz1!T457</f>
        <v>4.2831649999999999E-2</v>
      </c>
      <c r="O577">
        <f>Arkusz1!U457</f>
        <v>5.409601E-2</v>
      </c>
      <c r="P577">
        <f>Arkusz1!V457</f>
        <v>6.4473000000000003E-2</v>
      </c>
      <c r="Q577">
        <f>Arkusz1!W457</f>
        <v>7.5145370000000003E-2</v>
      </c>
      <c r="R577">
        <f>Arkusz1!X457</f>
        <v>8.704402E-2</v>
      </c>
      <c r="S577">
        <f>Arkusz1!Y457</f>
        <v>0.10144506</v>
      </c>
      <c r="T577">
        <f>Arkusz1!Z457</f>
        <v>0.12087636</v>
      </c>
      <c r="U577">
        <f>Arkusz1!AA457</f>
        <v>0.15265644</v>
      </c>
      <c r="V577">
        <f>Arkusz1!AB457</f>
        <v>0.27515102000000002</v>
      </c>
      <c r="Z577">
        <f t="shared" si="197"/>
        <v>-2.6471999999999954E-4</v>
      </c>
      <c r="AA577">
        <f t="shared" si="189"/>
        <v>-1.9460999999999784E-4</v>
      </c>
      <c r="AB577">
        <f t="shared" si="190"/>
        <v>-1.1579999999999924E-4</v>
      </c>
      <c r="AC577">
        <f t="shared" si="191"/>
        <v>-4.149999999999987E-5</v>
      </c>
      <c r="AD577">
        <f t="shared" si="192"/>
        <v>2.9559999999997921E-5</v>
      </c>
      <c r="AE577">
        <f t="shared" si="193"/>
        <v>9.8310000000004227E-5</v>
      </c>
      <c r="AF577">
        <f t="shared" si="194"/>
        <v>1.6468000000000038E-4</v>
      </c>
      <c r="AG577">
        <f t="shared" si="195"/>
        <v>2.2574000000000205E-4</v>
      </c>
      <c r="AH577">
        <f t="shared" si="196"/>
        <v>2.6486000000000565E-4</v>
      </c>
      <c r="AI577">
        <f t="shared" si="198"/>
        <v>-1.6650999999995308E-4</v>
      </c>
    </row>
    <row r="578" spans="11:35">
      <c r="K578" t="str">
        <f>Arkusz1!A458</f>
        <v>Romania</v>
      </c>
      <c r="M578">
        <f>Arkusz1!S458</f>
        <v>2.6502689999999999E-2</v>
      </c>
      <c r="N578">
        <f>Arkusz1!T458</f>
        <v>4.3009279999999997E-2</v>
      </c>
      <c r="O578">
        <f>Arkusz1!U458</f>
        <v>5.4217719999999997E-2</v>
      </c>
      <c r="P578">
        <f>Arkusz1!V458</f>
        <v>6.4540029999999998E-2</v>
      </c>
      <c r="Q578">
        <f>Arkusz1!W458</f>
        <v>7.5158349999999999E-2</v>
      </c>
      <c r="R578">
        <f>Arkusz1!X458</f>
        <v>8.700252E-2</v>
      </c>
      <c r="S578">
        <f>Arkusz1!Y458</f>
        <v>0.10134754999999999</v>
      </c>
      <c r="T578">
        <f>Arkusz1!Z458</f>
        <v>0.12072056</v>
      </c>
      <c r="U578">
        <f>Arkusz1!AA458</f>
        <v>0.15244242</v>
      </c>
      <c r="V578">
        <f>Arkusz1!AB458</f>
        <v>0.27505885000000002</v>
      </c>
      <c r="Z578">
        <f t="shared" si="197"/>
        <v>2.2159999999999888E-4</v>
      </c>
      <c r="AA578">
        <f t="shared" si="189"/>
        <v>1.7762999999999807E-4</v>
      </c>
      <c r="AB578">
        <f t="shared" si="190"/>
        <v>1.217099999999971E-4</v>
      </c>
      <c r="AC578">
        <f t="shared" si="191"/>
        <v>6.7029999999995704E-5</v>
      </c>
      <c r="AD578">
        <f t="shared" si="192"/>
        <v>1.2979999999995773E-5</v>
      </c>
      <c r="AE578">
        <f t="shared" si="193"/>
        <v>-4.149999999999987E-5</v>
      </c>
      <c r="AF578">
        <f t="shared" si="194"/>
        <v>-9.7510000000008978E-5</v>
      </c>
      <c r="AG578">
        <f t="shared" si="195"/>
        <v>-1.5579999999999761E-4</v>
      </c>
      <c r="AH578">
        <f t="shared" si="196"/>
        <v>-2.140200000000092E-4</v>
      </c>
      <c r="AI578">
        <f t="shared" si="198"/>
        <v>-9.2170000000002528E-5</v>
      </c>
    </row>
    <row r="579" spans="11:35">
      <c r="K579" t="str">
        <f>Arkusz1!A459</f>
        <v>Romania</v>
      </c>
      <c r="M579">
        <f>Arkusz1!S459</f>
        <v>1.641022E-2</v>
      </c>
      <c r="N579">
        <f>Arkusz1!T459</f>
        <v>3.4106070000000002E-2</v>
      </c>
      <c r="O579">
        <f>Arkusz1!U459</f>
        <v>4.8552020000000001E-2</v>
      </c>
      <c r="P579">
        <f>Arkusz1!V459</f>
        <v>6.1611510000000001E-2</v>
      </c>
      <c r="Q579">
        <f>Arkusz1!W459</f>
        <v>7.4431319999999995E-2</v>
      </c>
      <c r="R579">
        <f>Arkusz1!X459</f>
        <v>8.8052489999999997E-2</v>
      </c>
      <c r="S579">
        <f>Arkusz1!Y459</f>
        <v>0.10388992</v>
      </c>
      <c r="T579">
        <f>Arkusz1!Z459</f>
        <v>0.12472608</v>
      </c>
      <c r="U579">
        <f>Arkusz1!AA459</f>
        <v>0.15883162000000001</v>
      </c>
      <c r="V579">
        <f>Arkusz1!AB459</f>
        <v>0.28938876000000002</v>
      </c>
      <c r="Z579">
        <f t="shared" si="197"/>
        <v>-1.0092469999999999E-2</v>
      </c>
      <c r="AA579">
        <f t="shared" si="189"/>
        <v>-8.9032099999999947E-3</v>
      </c>
      <c r="AB579">
        <f t="shared" si="190"/>
        <v>-5.6656999999999957E-3</v>
      </c>
      <c r="AC579">
        <f t="shared" si="191"/>
        <v>-2.928519999999997E-3</v>
      </c>
      <c r="AD579">
        <f t="shared" si="192"/>
        <v>-7.2703000000000351E-4</v>
      </c>
      <c r="AE579">
        <f t="shared" si="193"/>
        <v>1.0499699999999973E-3</v>
      </c>
      <c r="AF579">
        <f t="shared" si="194"/>
        <v>2.5423700000000021E-3</v>
      </c>
      <c r="AG579">
        <f t="shared" si="195"/>
        <v>4.0055199999999985E-3</v>
      </c>
      <c r="AH579">
        <f t="shared" si="196"/>
        <v>6.3892000000000115E-3</v>
      </c>
      <c r="AI579">
        <f t="shared" si="198"/>
        <v>1.4329910000000001E-2</v>
      </c>
    </row>
    <row r="580" spans="11:35">
      <c r="K580" t="str">
        <f>Arkusz1!A460</f>
        <v>Romania</v>
      </c>
      <c r="M580">
        <f>Arkusz1!S460</f>
        <v>1.8305160000000001E-2</v>
      </c>
      <c r="N580">
        <f>Arkusz1!T460</f>
        <v>3.5512259999999997E-2</v>
      </c>
      <c r="O580">
        <f>Arkusz1!U460</f>
        <v>4.9871029999999997E-2</v>
      </c>
      <c r="P580">
        <f>Arkusz1!V460</f>
        <v>6.3022159999999994E-2</v>
      </c>
      <c r="Q580">
        <f>Arkusz1!W460</f>
        <v>7.6035370000000005E-2</v>
      </c>
      <c r="R580">
        <f>Arkusz1!X460</f>
        <v>8.9923119999999995E-2</v>
      </c>
      <c r="S580">
        <f>Arkusz1!Y460</f>
        <v>0.10608819</v>
      </c>
      <c r="T580">
        <f>Arkusz1!Z460</f>
        <v>0.12728269</v>
      </c>
      <c r="U580">
        <f>Arkusz1!AA460</f>
        <v>0.16149385999999999</v>
      </c>
      <c r="V580">
        <f>Arkusz1!AB460</f>
        <v>0.27246611999999998</v>
      </c>
      <c r="Z580">
        <f t="shared" si="197"/>
        <v>1.8949400000000012E-3</v>
      </c>
      <c r="AA580">
        <f t="shared" si="189"/>
        <v>1.4061899999999947E-3</v>
      </c>
      <c r="AB580">
        <f t="shared" si="190"/>
        <v>1.3190099999999955E-3</v>
      </c>
      <c r="AC580">
        <f t="shared" si="191"/>
        <v>1.4106499999999925E-3</v>
      </c>
      <c r="AD580">
        <f t="shared" si="192"/>
        <v>1.6040500000000096E-3</v>
      </c>
      <c r="AE580">
        <f t="shared" si="193"/>
        <v>1.8706299999999981E-3</v>
      </c>
      <c r="AF580">
        <f t="shared" si="194"/>
        <v>2.1982700000000022E-3</v>
      </c>
      <c r="AG580">
        <f t="shared" si="195"/>
        <v>2.5566100000000008E-3</v>
      </c>
      <c r="AH580">
        <f t="shared" si="196"/>
        <v>2.6622399999999824E-3</v>
      </c>
      <c r="AI580">
        <f t="shared" si="198"/>
        <v>-1.6922640000000044E-2</v>
      </c>
    </row>
    <row r="581" spans="11:35">
      <c r="K581" t="str">
        <f>Arkusz1!A461</f>
        <v>Romania</v>
      </c>
      <c r="M581">
        <f>Arkusz1!S461</f>
        <v>1.8516009999999999E-2</v>
      </c>
      <c r="N581">
        <f>Arkusz1!T461</f>
        <v>3.6213599999999999E-2</v>
      </c>
      <c r="O581">
        <f>Arkusz1!U461</f>
        <v>5.079757E-2</v>
      </c>
      <c r="P581">
        <f>Arkusz1!V461</f>
        <v>6.4045669999999999E-2</v>
      </c>
      <c r="Q581">
        <f>Arkusz1!W461</f>
        <v>7.7076309999999995E-2</v>
      </c>
      <c r="R581">
        <f>Arkusz1!X461</f>
        <v>9.0915360000000001E-2</v>
      </c>
      <c r="S581">
        <f>Arkusz1!Y461</f>
        <v>0.10695307</v>
      </c>
      <c r="T581">
        <f>Arkusz1!Z461</f>
        <v>0.12788116999999999</v>
      </c>
      <c r="U581">
        <f>Arkusz1!AA461</f>
        <v>0.16142461</v>
      </c>
      <c r="V581">
        <f>Arkusz1!AB461</f>
        <v>0.26617664000000002</v>
      </c>
      <c r="Z581">
        <f t="shared" si="197"/>
        <v>2.1084999999999854E-4</v>
      </c>
      <c r="AA581">
        <f t="shared" si="189"/>
        <v>7.0134000000000168E-4</v>
      </c>
      <c r="AB581">
        <f t="shared" si="190"/>
        <v>9.2654000000000347E-4</v>
      </c>
      <c r="AC581">
        <f t="shared" si="191"/>
        <v>1.0235100000000052E-3</v>
      </c>
      <c r="AD581">
        <f t="shared" si="192"/>
        <v>1.0409399999999902E-3</v>
      </c>
      <c r="AE581">
        <f t="shared" si="193"/>
        <v>9.9224000000000534E-4</v>
      </c>
      <c r="AF581">
        <f t="shared" si="194"/>
        <v>8.6487999999999843E-4</v>
      </c>
      <c r="AG581">
        <f t="shared" si="195"/>
        <v>5.9847999999998458E-4</v>
      </c>
      <c r="AH581">
        <f t="shared" si="196"/>
        <v>-6.9249999999992928E-5</v>
      </c>
      <c r="AI581">
        <f t="shared" si="198"/>
        <v>-6.2894799999999584E-3</v>
      </c>
    </row>
    <row r="582" spans="11:35">
      <c r="K582" t="str">
        <f>Arkusz1!A462</f>
        <v>Romania</v>
      </c>
      <c r="M582">
        <f>Arkusz1!S462</f>
        <v>2.160689E-2</v>
      </c>
      <c r="N582">
        <f>Arkusz1!T462</f>
        <v>3.8296280000000002E-2</v>
      </c>
      <c r="O582">
        <f>Arkusz1!U462</f>
        <v>5.2459489999999998E-2</v>
      </c>
      <c r="P582">
        <f>Arkusz1!V462</f>
        <v>6.5553730000000004E-2</v>
      </c>
      <c r="Q582">
        <f>Arkusz1!W462</f>
        <v>7.8570959999999995E-2</v>
      </c>
      <c r="R582">
        <f>Arkusz1!X462</f>
        <v>9.2473070000000004E-2</v>
      </c>
      <c r="S582">
        <f>Arkusz1!Y462</f>
        <v>0.1085951</v>
      </c>
      <c r="T582">
        <f>Arkusz1!Z462</f>
        <v>0.12950539</v>
      </c>
      <c r="U582">
        <f>Arkusz1!AA462</f>
        <v>0.16230521000000001</v>
      </c>
      <c r="V582">
        <f>Arkusz1!AB462</f>
        <v>0.25063385999999999</v>
      </c>
      <c r="Z582">
        <f t="shared" si="197"/>
        <v>3.0908800000000007E-3</v>
      </c>
      <c r="AA582">
        <f t="shared" si="189"/>
        <v>2.0826800000000034E-3</v>
      </c>
      <c r="AB582">
        <f t="shared" si="190"/>
        <v>1.6619199999999973E-3</v>
      </c>
      <c r="AC582">
        <f t="shared" si="191"/>
        <v>1.5080600000000055E-3</v>
      </c>
      <c r="AD582">
        <f t="shared" si="192"/>
        <v>1.4946500000000001E-3</v>
      </c>
      <c r="AE582">
        <f t="shared" si="193"/>
        <v>1.5577100000000038E-3</v>
      </c>
      <c r="AF582">
        <f t="shared" si="194"/>
        <v>1.6420300000000027E-3</v>
      </c>
      <c r="AG582">
        <f t="shared" si="195"/>
        <v>1.6242200000000095E-3</v>
      </c>
      <c r="AH582">
        <f t="shared" si="196"/>
        <v>8.8060000000000915E-4</v>
      </c>
      <c r="AI582">
        <f t="shared" si="198"/>
        <v>-1.5542780000000034E-2</v>
      </c>
    </row>
    <row r="583" spans="11:35">
      <c r="K583" t="str">
        <f>Arkusz1!A463</f>
        <v>Romania</v>
      </c>
      <c r="M583">
        <f>Arkusz1!S463</f>
        <v>1.9225369999999999E-2</v>
      </c>
      <c r="N583">
        <f>Arkusz1!T463</f>
        <v>3.712186E-2</v>
      </c>
      <c r="O583">
        <f>Arkusz1!U463</f>
        <v>5.2090610000000002E-2</v>
      </c>
      <c r="P583">
        <f>Arkusz1!V463</f>
        <v>6.5790799999999997E-2</v>
      </c>
      <c r="Q583">
        <f>Arkusz1!W463</f>
        <v>7.9303070000000003E-2</v>
      </c>
      <c r="R583">
        <f>Arkusz1!X463</f>
        <v>9.3633060000000004E-2</v>
      </c>
      <c r="S583">
        <f>Arkusz1!Y463</f>
        <v>0.11013245000000001</v>
      </c>
      <c r="T583">
        <f>Arkusz1!Z463</f>
        <v>0.13134240999999999</v>
      </c>
      <c r="U583">
        <f>Arkusz1!AA463</f>
        <v>0.16411716000000001</v>
      </c>
      <c r="V583">
        <f>Arkusz1!AB463</f>
        <v>0.2472432</v>
      </c>
      <c r="Z583">
        <f t="shared" si="197"/>
        <v>-2.3815200000000016E-3</v>
      </c>
      <c r="AA583">
        <f t="shared" si="189"/>
        <v>-1.1744200000000024E-3</v>
      </c>
      <c r="AB583">
        <f t="shared" si="190"/>
        <v>-3.6887999999999505E-4</v>
      </c>
      <c r="AC583">
        <f t="shared" si="191"/>
        <v>2.3706999999999201E-4</v>
      </c>
      <c r="AD583">
        <f t="shared" si="192"/>
        <v>7.3211000000000803E-4</v>
      </c>
      <c r="AE583">
        <f t="shared" si="193"/>
        <v>1.1599899999999996E-3</v>
      </c>
      <c r="AF583">
        <f t="shared" si="194"/>
        <v>1.5373500000000068E-3</v>
      </c>
      <c r="AG583">
        <f t="shared" si="195"/>
        <v>1.8370199999999948E-3</v>
      </c>
      <c r="AH583">
        <f t="shared" si="196"/>
        <v>1.8119500000000066E-3</v>
      </c>
      <c r="AI583">
        <f t="shared" si="198"/>
        <v>-3.3906599999999898E-3</v>
      </c>
    </row>
    <row r="584" spans="11:35">
      <c r="K584" t="str">
        <f>Arkusz1!A464</f>
        <v>Romania</v>
      </c>
      <c r="M584">
        <f>Arkusz1!S464</f>
        <v>1.8697370000000001E-2</v>
      </c>
      <c r="N584">
        <f>Arkusz1!T464</f>
        <v>3.6193780000000002E-2</v>
      </c>
      <c r="O584">
        <f>Arkusz1!U464</f>
        <v>5.1349430000000001E-2</v>
      </c>
      <c r="P584">
        <f>Arkusz1!V464</f>
        <v>6.5516420000000006E-2</v>
      </c>
      <c r="Q584">
        <f>Arkusz1!W464</f>
        <v>7.9664090000000007E-2</v>
      </c>
      <c r="R584">
        <f>Arkusz1!X464</f>
        <v>9.4754909999999998E-2</v>
      </c>
      <c r="S584">
        <f>Arkusz1!Y464</f>
        <v>0.1121139</v>
      </c>
      <c r="T584">
        <f>Arkusz1!Z464</f>
        <v>0.13419586</v>
      </c>
      <c r="U584">
        <f>Arkusz1!AA464</f>
        <v>0.16726764999999999</v>
      </c>
      <c r="V584">
        <f>Arkusz1!AB464</f>
        <v>0.2402466</v>
      </c>
      <c r="Z584">
        <f t="shared" si="197"/>
        <v>-5.2799999999999722E-4</v>
      </c>
      <c r="AA584">
        <f t="shared" si="189"/>
        <v>-9.280799999999978E-4</v>
      </c>
      <c r="AB584">
        <f t="shared" si="190"/>
        <v>-7.41180000000001E-4</v>
      </c>
      <c r="AC584">
        <f t="shared" si="191"/>
        <v>-2.7437999999999074E-4</v>
      </c>
      <c r="AD584">
        <f t="shared" si="192"/>
        <v>3.6102000000000356E-4</v>
      </c>
      <c r="AE584">
        <f t="shared" si="193"/>
        <v>1.1218499999999937E-3</v>
      </c>
      <c r="AF584">
        <f t="shared" si="194"/>
        <v>1.9814499999999957E-3</v>
      </c>
      <c r="AG584">
        <f t="shared" si="195"/>
        <v>2.8534500000000074E-3</v>
      </c>
      <c r="AH584">
        <f t="shared" si="196"/>
        <v>3.150489999999978E-3</v>
      </c>
      <c r="AI584">
        <f t="shared" si="198"/>
        <v>-6.9965999999999917E-3</v>
      </c>
    </row>
    <row r="585" spans="11:35">
      <c r="K585" t="str">
        <f>Arkusz1!A465</f>
        <v>Romania</v>
      </c>
      <c r="M585">
        <f>Arkusz1!S465</f>
        <v>1.7672819999999999E-2</v>
      </c>
      <c r="N585">
        <f>Arkusz1!T465</f>
        <v>3.7375180000000001E-2</v>
      </c>
      <c r="O585">
        <f>Arkusz1!U465</f>
        <v>5.324636E-2</v>
      </c>
      <c r="P585">
        <f>Arkusz1!V465</f>
        <v>6.7422399999999993E-2</v>
      </c>
      <c r="Q585">
        <f>Arkusz1!W465</f>
        <v>8.1158480000000005E-2</v>
      </c>
      <c r="R585">
        <f>Arkusz1!X465</f>
        <v>9.5520670000000002E-2</v>
      </c>
      <c r="S585">
        <f>Arkusz1!Y465</f>
        <v>0.11184881000000001</v>
      </c>
      <c r="T585">
        <f>Arkusz1!Z465</f>
        <v>0.13256128</v>
      </c>
      <c r="U585">
        <f>Arkusz1!AA465</f>
        <v>0.16397976</v>
      </c>
      <c r="V585">
        <f>Arkusz1!AB465</f>
        <v>0.23921423999999999</v>
      </c>
      <c r="Z585">
        <f t="shared" si="197"/>
        <v>-1.0245500000000025E-3</v>
      </c>
      <c r="AA585">
        <f t="shared" si="189"/>
        <v>1.1813999999999991E-3</v>
      </c>
      <c r="AB585">
        <f t="shared" si="190"/>
        <v>1.8969299999999981E-3</v>
      </c>
      <c r="AC585">
        <f t="shared" si="191"/>
        <v>1.9059799999999877E-3</v>
      </c>
      <c r="AD585">
        <f t="shared" si="192"/>
        <v>1.4943899999999982E-3</v>
      </c>
      <c r="AE585">
        <f t="shared" si="193"/>
        <v>7.6576000000000422E-4</v>
      </c>
      <c r="AF585">
        <f t="shared" si="194"/>
        <v>-2.6508999999999561E-4</v>
      </c>
      <c r="AG585">
        <f t="shared" si="195"/>
        <v>-1.6345799999999966E-3</v>
      </c>
      <c r="AH585">
        <f t="shared" si="196"/>
        <v>-3.2878899999999878E-3</v>
      </c>
      <c r="AI585">
        <f t="shared" si="198"/>
        <v>-1.0323600000000099E-3</v>
      </c>
    </row>
    <row r="586" spans="11:35">
      <c r="K586" t="str">
        <f>Arkusz1!A466</f>
        <v>Romania</v>
      </c>
      <c r="M586">
        <f>Arkusz1!S466</f>
        <v>1.445565E-2</v>
      </c>
      <c r="N586">
        <f>Arkusz1!T466</f>
        <v>3.4242130000000003E-2</v>
      </c>
      <c r="O586">
        <f>Arkusz1!U466</f>
        <v>5.0470170000000002E-2</v>
      </c>
      <c r="P586">
        <f>Arkusz1!V466</f>
        <v>6.5131480000000005E-2</v>
      </c>
      <c r="Q586">
        <f>Arkusz1!W466</f>
        <v>7.9453360000000001E-2</v>
      </c>
      <c r="R586">
        <f>Arkusz1!X466</f>
        <v>9.4522499999999995E-2</v>
      </c>
      <c r="S586">
        <f>Arkusz1!Y466</f>
        <v>0.11174652</v>
      </c>
      <c r="T586">
        <f>Arkusz1!Z466</f>
        <v>0.13371042999999999</v>
      </c>
      <c r="U586">
        <f>Arkusz1!AA466</f>
        <v>0.16724907</v>
      </c>
      <c r="V586">
        <f>Arkusz1!AB466</f>
        <v>0.24901867999999999</v>
      </c>
      <c r="Z586">
        <f t="shared" si="197"/>
        <v>-3.2171699999999984E-3</v>
      </c>
      <c r="AA586">
        <f t="shared" si="189"/>
        <v>-3.1330499999999983E-3</v>
      </c>
      <c r="AB586">
        <f t="shared" si="190"/>
        <v>-2.7761899999999978E-3</v>
      </c>
      <c r="AC586">
        <f t="shared" si="191"/>
        <v>-2.290919999999988E-3</v>
      </c>
      <c r="AD586">
        <f t="shared" si="192"/>
        <v>-1.7051200000000044E-3</v>
      </c>
      <c r="AE586">
        <f t="shared" si="193"/>
        <v>-9.9817000000000655E-4</v>
      </c>
      <c r="AF586">
        <f t="shared" si="194"/>
        <v>-1.0229000000000488E-4</v>
      </c>
      <c r="AG586">
        <f t="shared" si="195"/>
        <v>1.1491499999999877E-3</v>
      </c>
      <c r="AH586">
        <f t="shared" si="196"/>
        <v>3.2693099999999975E-3</v>
      </c>
      <c r="AI586">
        <f t="shared" si="198"/>
        <v>9.8044399999999976E-3</v>
      </c>
    </row>
    <row r="587" spans="11:35">
      <c r="K587" t="str">
        <f>Arkusz1!A467</f>
        <v>Romania</v>
      </c>
      <c r="M587">
        <f>Arkusz1!S467</f>
        <v>1.445565E-2</v>
      </c>
      <c r="N587">
        <f>Arkusz1!T467</f>
        <v>3.4242130000000003E-2</v>
      </c>
      <c r="O587">
        <f>Arkusz1!U467</f>
        <v>5.0470170000000002E-2</v>
      </c>
      <c r="P587">
        <f>Arkusz1!V467</f>
        <v>6.5131480000000005E-2</v>
      </c>
      <c r="Q587">
        <f>Arkusz1!W467</f>
        <v>7.9453360000000001E-2</v>
      </c>
      <c r="R587">
        <f>Arkusz1!X467</f>
        <v>9.4522499999999995E-2</v>
      </c>
      <c r="S587">
        <f>Arkusz1!Y467</f>
        <v>0.11174652</v>
      </c>
      <c r="T587">
        <f>Arkusz1!Z467</f>
        <v>0.13371042999999999</v>
      </c>
      <c r="U587">
        <f>Arkusz1!AA467</f>
        <v>0.16724907</v>
      </c>
      <c r="V587">
        <f>Arkusz1!AB467</f>
        <v>0.24901867999999999</v>
      </c>
      <c r="Z587">
        <f t="shared" si="197"/>
        <v>0</v>
      </c>
      <c r="AA587">
        <f t="shared" si="189"/>
        <v>0</v>
      </c>
      <c r="AB587">
        <f t="shared" si="190"/>
        <v>0</v>
      </c>
      <c r="AC587">
        <f t="shared" si="191"/>
        <v>0</v>
      </c>
      <c r="AD587">
        <f t="shared" si="192"/>
        <v>0</v>
      </c>
      <c r="AE587">
        <f t="shared" si="193"/>
        <v>0</v>
      </c>
      <c r="AF587">
        <f t="shared" si="194"/>
        <v>0</v>
      </c>
      <c r="AG587">
        <f t="shared" si="195"/>
        <v>0</v>
      </c>
      <c r="AH587">
        <f t="shared" si="196"/>
        <v>0</v>
      </c>
      <c r="AI587">
        <f t="shared" si="198"/>
        <v>0</v>
      </c>
    </row>
    <row r="588" spans="11:35">
      <c r="K588" t="str">
        <f>Arkusz1!A468</f>
        <v>Romania</v>
      </c>
      <c r="M588">
        <f>Arkusz1!S468</f>
        <v>1.445565E-2</v>
      </c>
      <c r="N588">
        <f>Arkusz1!T468</f>
        <v>3.4242130000000003E-2</v>
      </c>
      <c r="O588">
        <f>Arkusz1!U468</f>
        <v>5.0470170000000002E-2</v>
      </c>
      <c r="P588">
        <f>Arkusz1!V468</f>
        <v>6.5131480000000005E-2</v>
      </c>
      <c r="Q588">
        <f>Arkusz1!W468</f>
        <v>7.9453360000000001E-2</v>
      </c>
      <c r="R588">
        <f>Arkusz1!X468</f>
        <v>9.4522499999999995E-2</v>
      </c>
      <c r="S588">
        <f>Arkusz1!Y468</f>
        <v>0.11174652</v>
      </c>
      <c r="T588">
        <f>Arkusz1!Z468</f>
        <v>0.13371042999999999</v>
      </c>
      <c r="U588">
        <f>Arkusz1!AA468</f>
        <v>0.16724907</v>
      </c>
      <c r="V588">
        <f>Arkusz1!AB468</f>
        <v>0.24901867999999999</v>
      </c>
      <c r="Z588">
        <f t="shared" si="197"/>
        <v>0</v>
      </c>
      <c r="AA588">
        <f t="shared" si="189"/>
        <v>0</v>
      </c>
      <c r="AB588">
        <f t="shared" si="190"/>
        <v>0</v>
      </c>
      <c r="AC588">
        <f t="shared" si="191"/>
        <v>0</v>
      </c>
      <c r="AD588">
        <f t="shared" si="192"/>
        <v>0</v>
      </c>
      <c r="AE588">
        <f t="shared" si="193"/>
        <v>0</v>
      </c>
      <c r="AF588">
        <f t="shared" si="194"/>
        <v>0</v>
      </c>
      <c r="AG588">
        <f t="shared" si="195"/>
        <v>0</v>
      </c>
      <c r="AH588">
        <f t="shared" si="196"/>
        <v>0</v>
      </c>
      <c r="AI588">
        <f t="shared" si="198"/>
        <v>0</v>
      </c>
    </row>
    <row r="589" spans="11:35">
      <c r="K589" t="str">
        <f>Arkusz1!A469</f>
        <v>Romania</v>
      </c>
      <c r="M589">
        <f>Arkusz1!S469</f>
        <v>1.445565E-2</v>
      </c>
      <c r="N589">
        <f>Arkusz1!T469</f>
        <v>3.4242130000000003E-2</v>
      </c>
      <c r="O589">
        <f>Arkusz1!U469</f>
        <v>5.0470170000000002E-2</v>
      </c>
      <c r="P589">
        <f>Arkusz1!V469</f>
        <v>6.5131480000000005E-2</v>
      </c>
      <c r="Q589">
        <f>Arkusz1!W469</f>
        <v>7.9453360000000001E-2</v>
      </c>
      <c r="R589">
        <f>Arkusz1!X469</f>
        <v>9.4522499999999995E-2</v>
      </c>
      <c r="S589">
        <f>Arkusz1!Y469</f>
        <v>0.11174652</v>
      </c>
      <c r="T589">
        <f>Arkusz1!Z469</f>
        <v>0.13371042999999999</v>
      </c>
      <c r="U589">
        <f>Arkusz1!AA469</f>
        <v>0.16724907</v>
      </c>
      <c r="V589">
        <f>Arkusz1!AB469</f>
        <v>0.24901867999999999</v>
      </c>
      <c r="Z589">
        <f t="shared" si="197"/>
        <v>0</v>
      </c>
      <c r="AA589">
        <f t="shared" si="189"/>
        <v>0</v>
      </c>
      <c r="AB589">
        <f t="shared" si="190"/>
        <v>0</v>
      </c>
      <c r="AC589">
        <f t="shared" si="191"/>
        <v>0</v>
      </c>
      <c r="AD589">
        <f t="shared" si="192"/>
        <v>0</v>
      </c>
      <c r="AE589">
        <f t="shared" si="193"/>
        <v>0</v>
      </c>
      <c r="AF589">
        <f t="shared" si="194"/>
        <v>0</v>
      </c>
      <c r="AG589">
        <f t="shared" si="195"/>
        <v>0</v>
      </c>
      <c r="AH589">
        <f t="shared" si="196"/>
        <v>0</v>
      </c>
      <c r="AI589">
        <f t="shared" si="198"/>
        <v>0</v>
      </c>
    </row>
    <row r="590" spans="11:35">
      <c r="K590" t="e">
        <f>Arkusz1!#REF!</f>
        <v>#REF!</v>
      </c>
      <c r="M590" t="e">
        <f>Arkusz1!#REF!</f>
        <v>#REF!</v>
      </c>
      <c r="N590" t="e">
        <f>Arkusz1!#REF!</f>
        <v>#REF!</v>
      </c>
      <c r="O590" t="e">
        <f>Arkusz1!#REF!</f>
        <v>#REF!</v>
      </c>
      <c r="P590" t="e">
        <f>Arkusz1!#REF!</f>
        <v>#REF!</v>
      </c>
      <c r="Q590" t="e">
        <f>Arkusz1!#REF!</f>
        <v>#REF!</v>
      </c>
      <c r="R590" t="e">
        <f>Arkusz1!#REF!</f>
        <v>#REF!</v>
      </c>
      <c r="S590" t="e">
        <f>Arkusz1!#REF!</f>
        <v>#REF!</v>
      </c>
      <c r="T590" t="e">
        <f>Arkusz1!#REF!</f>
        <v>#REF!</v>
      </c>
      <c r="U590" t="e">
        <f>Arkusz1!#REF!</f>
        <v>#REF!</v>
      </c>
      <c r="V590" t="e">
        <f>Arkusz1!#REF!</f>
        <v>#REF!</v>
      </c>
      <c r="Z590" t="e">
        <f t="shared" si="197"/>
        <v>#REF!</v>
      </c>
      <c r="AA590" t="e">
        <f t="shared" si="189"/>
        <v>#REF!</v>
      </c>
      <c r="AB590" t="e">
        <f t="shared" si="190"/>
        <v>#REF!</v>
      </c>
      <c r="AC590" t="e">
        <f t="shared" si="191"/>
        <v>#REF!</v>
      </c>
      <c r="AD590" t="e">
        <f t="shared" si="192"/>
        <v>#REF!</v>
      </c>
      <c r="AE590" t="e">
        <f t="shared" si="193"/>
        <v>#REF!</v>
      </c>
      <c r="AF590" t="e">
        <f t="shared" si="194"/>
        <v>#REF!</v>
      </c>
      <c r="AG590" t="e">
        <f t="shared" si="195"/>
        <v>#REF!</v>
      </c>
      <c r="AH590" t="e">
        <f t="shared" si="196"/>
        <v>#REF!</v>
      </c>
      <c r="AI590" t="e">
        <f t="shared" si="198"/>
        <v>#REF!</v>
      </c>
    </row>
    <row r="591" spans="11:35">
      <c r="K591" t="e">
        <f>Arkusz1!#REF!</f>
        <v>#REF!</v>
      </c>
      <c r="M591" t="e">
        <f>Arkusz1!#REF!</f>
        <v>#REF!</v>
      </c>
      <c r="N591" t="e">
        <f>Arkusz1!#REF!</f>
        <v>#REF!</v>
      </c>
      <c r="O591" t="e">
        <f>Arkusz1!#REF!</f>
        <v>#REF!</v>
      </c>
      <c r="P591" t="e">
        <f>Arkusz1!#REF!</f>
        <v>#REF!</v>
      </c>
      <c r="Q591" t="e">
        <f>Arkusz1!#REF!</f>
        <v>#REF!</v>
      </c>
      <c r="R591" t="e">
        <f>Arkusz1!#REF!</f>
        <v>#REF!</v>
      </c>
      <c r="S591" t="e">
        <f>Arkusz1!#REF!</f>
        <v>#REF!</v>
      </c>
      <c r="T591" t="e">
        <f>Arkusz1!#REF!</f>
        <v>#REF!</v>
      </c>
      <c r="U591" t="e">
        <f>Arkusz1!#REF!</f>
        <v>#REF!</v>
      </c>
      <c r="V591" t="e">
        <f>Arkusz1!#REF!</f>
        <v>#REF!</v>
      </c>
      <c r="Z591" t="e">
        <f t="shared" si="197"/>
        <v>#REF!</v>
      </c>
      <c r="AA591" t="e">
        <f t="shared" si="189"/>
        <v>#REF!</v>
      </c>
      <c r="AB591" t="e">
        <f t="shared" si="190"/>
        <v>#REF!</v>
      </c>
      <c r="AC591" t="e">
        <f t="shared" si="191"/>
        <v>#REF!</v>
      </c>
      <c r="AD591" t="e">
        <f t="shared" si="192"/>
        <v>#REF!</v>
      </c>
      <c r="AE591" t="e">
        <f t="shared" si="193"/>
        <v>#REF!</v>
      </c>
      <c r="AF591" t="e">
        <f t="shared" si="194"/>
        <v>#REF!</v>
      </c>
      <c r="AG591" t="e">
        <f t="shared" si="195"/>
        <v>#REF!</v>
      </c>
      <c r="AH591" t="e">
        <f t="shared" si="196"/>
        <v>#REF!</v>
      </c>
      <c r="AI591" t="e">
        <f t="shared" si="198"/>
        <v>#REF!</v>
      </c>
    </row>
    <row r="592" spans="11:35">
      <c r="K592" t="e">
        <f>Arkusz1!#REF!</f>
        <v>#REF!</v>
      </c>
      <c r="M592" t="e">
        <f>Arkusz1!#REF!</f>
        <v>#REF!</v>
      </c>
      <c r="N592" t="e">
        <f>Arkusz1!#REF!</f>
        <v>#REF!</v>
      </c>
      <c r="O592" t="e">
        <f>Arkusz1!#REF!</f>
        <v>#REF!</v>
      </c>
      <c r="P592" t="e">
        <f>Arkusz1!#REF!</f>
        <v>#REF!</v>
      </c>
      <c r="Q592" t="e">
        <f>Arkusz1!#REF!</f>
        <v>#REF!</v>
      </c>
      <c r="R592" t="e">
        <f>Arkusz1!#REF!</f>
        <v>#REF!</v>
      </c>
      <c r="S592" t="e">
        <f>Arkusz1!#REF!</f>
        <v>#REF!</v>
      </c>
      <c r="T592" t="e">
        <f>Arkusz1!#REF!</f>
        <v>#REF!</v>
      </c>
      <c r="U592" t="e">
        <f>Arkusz1!#REF!</f>
        <v>#REF!</v>
      </c>
      <c r="V592" t="e">
        <f>Arkusz1!#REF!</f>
        <v>#REF!</v>
      </c>
      <c r="Z592" t="e">
        <f t="shared" si="197"/>
        <v>#REF!</v>
      </c>
      <c r="AA592" t="e">
        <f t="shared" si="189"/>
        <v>#REF!</v>
      </c>
      <c r="AB592" t="e">
        <f t="shared" si="190"/>
        <v>#REF!</v>
      </c>
      <c r="AC592" t="e">
        <f t="shared" si="191"/>
        <v>#REF!</v>
      </c>
      <c r="AD592" t="e">
        <f t="shared" si="192"/>
        <v>#REF!</v>
      </c>
      <c r="AE592" t="e">
        <f t="shared" si="193"/>
        <v>#REF!</v>
      </c>
      <c r="AF592" t="e">
        <f t="shared" si="194"/>
        <v>#REF!</v>
      </c>
      <c r="AG592" t="e">
        <f t="shared" si="195"/>
        <v>#REF!</v>
      </c>
      <c r="AH592" t="e">
        <f t="shared" si="196"/>
        <v>#REF!</v>
      </c>
      <c r="AI592" t="e">
        <f t="shared" si="198"/>
        <v>#REF!</v>
      </c>
    </row>
    <row r="593" spans="11:35">
      <c r="K593" t="e">
        <f>Arkusz1!#REF!</f>
        <v>#REF!</v>
      </c>
      <c r="M593" t="e">
        <f>Arkusz1!#REF!</f>
        <v>#REF!</v>
      </c>
      <c r="N593" t="e">
        <f>Arkusz1!#REF!</f>
        <v>#REF!</v>
      </c>
      <c r="O593" t="e">
        <f>Arkusz1!#REF!</f>
        <v>#REF!</v>
      </c>
      <c r="P593" t="e">
        <f>Arkusz1!#REF!</f>
        <v>#REF!</v>
      </c>
      <c r="Q593" t="e">
        <f>Arkusz1!#REF!</f>
        <v>#REF!</v>
      </c>
      <c r="R593" t="e">
        <f>Arkusz1!#REF!</f>
        <v>#REF!</v>
      </c>
      <c r="S593" t="e">
        <f>Arkusz1!#REF!</f>
        <v>#REF!</v>
      </c>
      <c r="T593" t="e">
        <f>Arkusz1!#REF!</f>
        <v>#REF!</v>
      </c>
      <c r="U593" t="e">
        <f>Arkusz1!#REF!</f>
        <v>#REF!</v>
      </c>
      <c r="V593" t="e">
        <f>Arkusz1!#REF!</f>
        <v>#REF!</v>
      </c>
      <c r="Z593" t="e">
        <f t="shared" si="197"/>
        <v>#REF!</v>
      </c>
      <c r="AA593" t="e">
        <f t="shared" si="189"/>
        <v>#REF!</v>
      </c>
      <c r="AB593" t="e">
        <f t="shared" si="190"/>
        <v>#REF!</v>
      </c>
      <c r="AC593" t="e">
        <f t="shared" si="191"/>
        <v>#REF!</v>
      </c>
      <c r="AD593" t="e">
        <f t="shared" si="192"/>
        <v>#REF!</v>
      </c>
      <c r="AE593" t="e">
        <f t="shared" si="193"/>
        <v>#REF!</v>
      </c>
      <c r="AF593" t="e">
        <f t="shared" si="194"/>
        <v>#REF!</v>
      </c>
      <c r="AG593" t="e">
        <f t="shared" si="195"/>
        <v>#REF!</v>
      </c>
      <c r="AH593" t="e">
        <f t="shared" si="196"/>
        <v>#REF!</v>
      </c>
      <c r="AI593" t="e">
        <f t="shared" si="198"/>
        <v>#REF!</v>
      </c>
    </row>
    <row r="594" spans="11:35">
      <c r="K594" t="e">
        <f>Arkusz1!#REF!</f>
        <v>#REF!</v>
      </c>
      <c r="M594" t="e">
        <f>Arkusz1!#REF!</f>
        <v>#REF!</v>
      </c>
      <c r="N594" t="e">
        <f>Arkusz1!#REF!</f>
        <v>#REF!</v>
      </c>
      <c r="O594" t="e">
        <f>Arkusz1!#REF!</f>
        <v>#REF!</v>
      </c>
      <c r="P594" t="e">
        <f>Arkusz1!#REF!</f>
        <v>#REF!</v>
      </c>
      <c r="Q594" t="e">
        <f>Arkusz1!#REF!</f>
        <v>#REF!</v>
      </c>
      <c r="R594" t="e">
        <f>Arkusz1!#REF!</f>
        <v>#REF!</v>
      </c>
      <c r="S594" t="e">
        <f>Arkusz1!#REF!</f>
        <v>#REF!</v>
      </c>
      <c r="T594" t="e">
        <f>Arkusz1!#REF!</f>
        <v>#REF!</v>
      </c>
      <c r="U594" t="e">
        <f>Arkusz1!#REF!</f>
        <v>#REF!</v>
      </c>
      <c r="V594" t="e">
        <f>Arkusz1!#REF!</f>
        <v>#REF!</v>
      </c>
      <c r="Z594" t="e">
        <f t="shared" si="197"/>
        <v>#REF!</v>
      </c>
      <c r="AA594" t="e">
        <f t="shared" si="189"/>
        <v>#REF!</v>
      </c>
      <c r="AB594" t="e">
        <f t="shared" si="190"/>
        <v>#REF!</v>
      </c>
      <c r="AC594" t="e">
        <f t="shared" si="191"/>
        <v>#REF!</v>
      </c>
      <c r="AD594" t="e">
        <f t="shared" si="192"/>
        <v>#REF!</v>
      </c>
      <c r="AE594" t="e">
        <f t="shared" si="193"/>
        <v>#REF!</v>
      </c>
      <c r="AF594" t="e">
        <f t="shared" si="194"/>
        <v>#REF!</v>
      </c>
      <c r="AG594" t="e">
        <f t="shared" si="195"/>
        <v>#REF!</v>
      </c>
      <c r="AH594" t="e">
        <f t="shared" si="196"/>
        <v>#REF!</v>
      </c>
      <c r="AI594" t="e">
        <f t="shared" si="198"/>
        <v>#REF!</v>
      </c>
    </row>
    <row r="595" spans="11:35">
      <c r="Y595" s="9"/>
      <c r="Z595" s="9" t="e">
        <f>AVERAGE(Z597:Z660)</f>
        <v>#REF!</v>
      </c>
      <c r="AA595" s="9" t="e">
        <f t="shared" ref="AA595:AI595" si="199">AVERAGE(AA597:AA660)</f>
        <v>#REF!</v>
      </c>
      <c r="AB595" s="9" t="e">
        <f t="shared" si="199"/>
        <v>#REF!</v>
      </c>
      <c r="AC595" s="9" t="e">
        <f t="shared" si="199"/>
        <v>#REF!</v>
      </c>
      <c r="AD595" s="9" t="e">
        <f t="shared" si="199"/>
        <v>#REF!</v>
      </c>
      <c r="AE595" s="9" t="e">
        <f t="shared" si="199"/>
        <v>#REF!</v>
      </c>
      <c r="AF595" s="9" t="e">
        <f t="shared" si="199"/>
        <v>#REF!</v>
      </c>
      <c r="AG595" s="9" t="e">
        <f t="shared" si="199"/>
        <v>#REF!</v>
      </c>
      <c r="AH595" s="9" t="e">
        <f t="shared" si="199"/>
        <v>#REF!</v>
      </c>
      <c r="AI595" s="9" t="e">
        <f t="shared" si="199"/>
        <v>#REF!</v>
      </c>
    </row>
    <row r="596" spans="11:35">
      <c r="K596" t="e">
        <f>Arkusz1!#REF!</f>
        <v>#REF!</v>
      </c>
      <c r="M596" t="e">
        <f>Arkusz1!#REF!</f>
        <v>#REF!</v>
      </c>
      <c r="N596" t="e">
        <f>Arkusz1!#REF!</f>
        <v>#REF!</v>
      </c>
      <c r="O596" t="e">
        <f>Arkusz1!#REF!</f>
        <v>#REF!</v>
      </c>
      <c r="P596" t="e">
        <f>Arkusz1!#REF!</f>
        <v>#REF!</v>
      </c>
      <c r="Q596" t="e">
        <f>Arkusz1!#REF!</f>
        <v>#REF!</v>
      </c>
      <c r="R596" t="e">
        <f>Arkusz1!#REF!</f>
        <v>#REF!</v>
      </c>
      <c r="S596" t="e">
        <f>Arkusz1!#REF!</f>
        <v>#REF!</v>
      </c>
      <c r="T596" t="e">
        <f>Arkusz1!#REF!</f>
        <v>#REF!</v>
      </c>
      <c r="U596" t="e">
        <f>Arkusz1!#REF!</f>
        <v>#REF!</v>
      </c>
      <c r="V596" t="e">
        <f>Arkusz1!#REF!</f>
        <v>#REF!</v>
      </c>
    </row>
    <row r="597" spans="11:35">
      <c r="K597" t="str">
        <f>Arkusz1!A470</f>
        <v>Russian Federation</v>
      </c>
      <c r="M597">
        <f>Arkusz1!S470</f>
        <v>2.3883160000000001E-2</v>
      </c>
      <c r="N597">
        <f>Arkusz1!T470</f>
        <v>3.8575640000000001E-2</v>
      </c>
      <c r="O597">
        <f>Arkusz1!U470</f>
        <v>4.9806669999999997E-2</v>
      </c>
      <c r="P597">
        <f>Arkusz1!V470</f>
        <v>6.0450280000000002E-2</v>
      </c>
      <c r="Q597">
        <f>Arkusz1!W470</f>
        <v>7.1554740000000006E-2</v>
      </c>
      <c r="R597">
        <f>Arkusz1!X470</f>
        <v>8.4076020000000001E-2</v>
      </c>
      <c r="S597">
        <f>Arkusz1!Y470</f>
        <v>9.9413500000000002E-2</v>
      </c>
      <c r="T597">
        <f>Arkusz1!Z470</f>
        <v>0.12041338</v>
      </c>
      <c r="U597">
        <f>Arkusz1!AA470</f>
        <v>0.15541859</v>
      </c>
      <c r="V597">
        <f>Arkusz1!AB470</f>
        <v>0.29640801</v>
      </c>
      <c r="Z597" t="e">
        <f>M597-M596</f>
        <v>#REF!</v>
      </c>
      <c r="AA597" t="e">
        <f t="shared" ref="AA597:AA627" si="200">N597-N596</f>
        <v>#REF!</v>
      </c>
      <c r="AB597" t="e">
        <f t="shared" ref="AB597:AB627" si="201">O597-O596</f>
        <v>#REF!</v>
      </c>
      <c r="AC597" t="e">
        <f t="shared" ref="AC597:AC627" si="202">P597-P596</f>
        <v>#REF!</v>
      </c>
      <c r="AD597" t="e">
        <f t="shared" ref="AD597:AD627" si="203">Q597-Q596</f>
        <v>#REF!</v>
      </c>
      <c r="AE597" t="e">
        <f t="shared" ref="AE597:AE627" si="204">R597-R596</f>
        <v>#REF!</v>
      </c>
      <c r="AF597" t="e">
        <f t="shared" ref="AF597:AF627" si="205">S597-S596</f>
        <v>#REF!</v>
      </c>
      <c r="AG597" t="e">
        <f t="shared" ref="AG597:AG627" si="206">T597-T596</f>
        <v>#REF!</v>
      </c>
      <c r="AH597" t="e">
        <f t="shared" ref="AH597:AH627" si="207">U597-U596</f>
        <v>#REF!</v>
      </c>
      <c r="AI597" t="e">
        <f>V597-V596</f>
        <v>#REF!</v>
      </c>
    </row>
    <row r="598" spans="11:35">
      <c r="K598" t="str">
        <f>Arkusz1!A471</f>
        <v>Russian Federation</v>
      </c>
      <c r="M598">
        <f>Arkusz1!S471</f>
        <v>1.7708640000000001E-2</v>
      </c>
      <c r="N598">
        <f>Arkusz1!T471</f>
        <v>3.2541899999999999E-2</v>
      </c>
      <c r="O598">
        <f>Arkusz1!U471</f>
        <v>4.3729079999999997E-2</v>
      </c>
      <c r="P598">
        <f>Arkusz1!V471</f>
        <v>5.4565160000000001E-2</v>
      </c>
      <c r="Q598">
        <f>Arkusz1!W471</f>
        <v>6.6142110000000004E-2</v>
      </c>
      <c r="R598">
        <f>Arkusz1!X471</f>
        <v>7.9483760000000001E-2</v>
      </c>
      <c r="S598">
        <f>Arkusz1!Y471</f>
        <v>9.6151200000000006E-2</v>
      </c>
      <c r="T598">
        <f>Arkusz1!Z471</f>
        <v>0.11940528</v>
      </c>
      <c r="U598">
        <f>Arkusz1!AA471</f>
        <v>0.15902237</v>
      </c>
      <c r="V598">
        <f>Arkusz1!AB471</f>
        <v>0.33125048000000001</v>
      </c>
      <c r="Z598">
        <f t="shared" ref="Y598:Z627" si="208">M598-M597</f>
        <v>-6.1745199999999993E-3</v>
      </c>
      <c r="AA598">
        <f t="shared" si="200"/>
        <v>-6.0337400000000027E-3</v>
      </c>
      <c r="AB598">
        <f t="shared" si="201"/>
        <v>-6.0775900000000008E-3</v>
      </c>
      <c r="AC598">
        <f t="shared" si="202"/>
        <v>-5.8851200000000006E-3</v>
      </c>
      <c r="AD598">
        <f t="shared" si="203"/>
        <v>-5.4126300000000016E-3</v>
      </c>
      <c r="AE598">
        <f t="shared" si="204"/>
        <v>-4.5922600000000008E-3</v>
      </c>
      <c r="AF598">
        <f t="shared" si="205"/>
        <v>-3.2622999999999958E-3</v>
      </c>
      <c r="AG598">
        <f t="shared" si="206"/>
        <v>-1.0080999999999979E-3</v>
      </c>
      <c r="AH598">
        <f t="shared" si="207"/>
        <v>3.6037800000000009E-3</v>
      </c>
      <c r="AI598">
        <f t="shared" ref="AI598:AI627" si="209">V598-V597</f>
        <v>3.4842470000000014E-2</v>
      </c>
    </row>
    <row r="599" spans="11:35">
      <c r="K599" t="str">
        <f>Arkusz1!A472</f>
        <v>Russian Federation</v>
      </c>
      <c r="M599">
        <f>Arkusz1!S472</f>
        <v>1.8116259999999999E-2</v>
      </c>
      <c r="N599">
        <f>Arkusz1!T472</f>
        <v>3.087873E-2</v>
      </c>
      <c r="O599">
        <f>Arkusz1!U472</f>
        <v>4.0317579999999999E-2</v>
      </c>
      <c r="P599">
        <f>Arkusz1!V472</f>
        <v>4.96143E-2</v>
      </c>
      <c r="Q599">
        <f>Arkusz1!W472</f>
        <v>5.9818610000000001E-2</v>
      </c>
      <c r="R599">
        <f>Arkusz1!X472</f>
        <v>7.1980530000000001E-2</v>
      </c>
      <c r="S599">
        <f>Arkusz1!Y472</f>
        <v>8.7793159999999995E-2</v>
      </c>
      <c r="T599">
        <f>Arkusz1!Z472</f>
        <v>0.11094646</v>
      </c>
      <c r="U599">
        <f>Arkusz1!AA472</f>
        <v>0.15300082000000001</v>
      </c>
      <c r="V599">
        <f>Arkusz1!AB472</f>
        <v>0.37753355999999999</v>
      </c>
      <c r="Z599">
        <f t="shared" si="208"/>
        <v>4.0761999999999743E-4</v>
      </c>
      <c r="AA599">
        <f t="shared" si="200"/>
        <v>-1.6631699999999985E-3</v>
      </c>
      <c r="AB599">
        <f t="shared" si="201"/>
        <v>-3.4114999999999979E-3</v>
      </c>
      <c r="AC599">
        <f t="shared" si="202"/>
        <v>-4.9508600000000014E-3</v>
      </c>
      <c r="AD599">
        <f t="shared" si="203"/>
        <v>-6.3235000000000027E-3</v>
      </c>
      <c r="AE599">
        <f t="shared" si="204"/>
        <v>-7.5032299999999996E-3</v>
      </c>
      <c r="AF599">
        <f t="shared" si="205"/>
        <v>-8.358040000000011E-3</v>
      </c>
      <c r="AG599">
        <f t="shared" si="206"/>
        <v>-8.4588200000000058E-3</v>
      </c>
      <c r="AH599">
        <f t="shared" si="207"/>
        <v>-6.0215499999999866E-3</v>
      </c>
      <c r="AI599">
        <f t="shared" si="209"/>
        <v>4.6283079999999976E-2</v>
      </c>
    </row>
    <row r="600" spans="11:35">
      <c r="K600" t="str">
        <f>Arkusz1!A473</f>
        <v>Russian Federation</v>
      </c>
      <c r="M600">
        <f>Arkusz1!S473</f>
        <v>2.5686469999999999E-2</v>
      </c>
      <c r="N600">
        <f>Arkusz1!T473</f>
        <v>3.6761130000000003E-2</v>
      </c>
      <c r="O600">
        <f>Arkusz1!U473</f>
        <v>4.7671060000000001E-2</v>
      </c>
      <c r="P600">
        <f>Arkusz1!V473</f>
        <v>5.8909139999999999E-2</v>
      </c>
      <c r="Q600">
        <f>Arkusz1!W473</f>
        <v>7.1047819999999998E-2</v>
      </c>
      <c r="R600">
        <f>Arkusz1!X473</f>
        <v>8.4907979999999994E-2</v>
      </c>
      <c r="S600">
        <f>Arkusz1!Y473</f>
        <v>0.10191933</v>
      </c>
      <c r="T600">
        <f>Arkusz1!Z473</f>
        <v>0.12516068</v>
      </c>
      <c r="U600">
        <f>Arkusz1!AA473</f>
        <v>0.16374953</v>
      </c>
      <c r="V600">
        <f>Arkusz1!AB473</f>
        <v>0.28418686999999998</v>
      </c>
      <c r="Z600">
        <f t="shared" si="208"/>
        <v>7.5702100000000008E-3</v>
      </c>
      <c r="AA600">
        <f t="shared" si="200"/>
        <v>5.8824000000000029E-3</v>
      </c>
      <c r="AB600">
        <f t="shared" si="201"/>
        <v>7.3534800000000025E-3</v>
      </c>
      <c r="AC600">
        <f t="shared" si="202"/>
        <v>9.2948399999999987E-3</v>
      </c>
      <c r="AD600">
        <f t="shared" si="203"/>
        <v>1.1229209999999996E-2</v>
      </c>
      <c r="AE600">
        <f t="shared" si="204"/>
        <v>1.2927449999999993E-2</v>
      </c>
      <c r="AF600">
        <f t="shared" si="205"/>
        <v>1.4126170000000007E-2</v>
      </c>
      <c r="AG600">
        <f t="shared" si="206"/>
        <v>1.421422E-2</v>
      </c>
      <c r="AH600">
        <f t="shared" si="207"/>
        <v>1.0748709999999995E-2</v>
      </c>
      <c r="AI600">
        <f t="shared" si="209"/>
        <v>-9.334669000000001E-2</v>
      </c>
    </row>
    <row r="601" spans="11:35">
      <c r="K601" t="str">
        <f>Arkusz1!A474</f>
        <v>Russian Federation</v>
      </c>
      <c r="M601">
        <f>Arkusz1!S474</f>
        <v>1.2985099999999999E-2</v>
      </c>
      <c r="N601">
        <f>Arkusz1!T474</f>
        <v>2.9804089999999998E-2</v>
      </c>
      <c r="O601">
        <f>Arkusz1!U474</f>
        <v>4.3910860000000003E-2</v>
      </c>
      <c r="P601">
        <f>Arkusz1!V474</f>
        <v>5.6889439999999999E-2</v>
      </c>
      <c r="Q601">
        <f>Arkusz1!W474</f>
        <v>6.9792469999999995E-2</v>
      </c>
      <c r="R601">
        <f>Arkusz1!X474</f>
        <v>8.3640900000000004E-2</v>
      </c>
      <c r="S601">
        <f>Arkusz1!Y474</f>
        <v>9.9887039999999996E-2</v>
      </c>
      <c r="T601">
        <f>Arkusz1!Z474</f>
        <v>0.12146192</v>
      </c>
      <c r="U601">
        <f>Arkusz1!AA474</f>
        <v>0.15726383999999999</v>
      </c>
      <c r="V601">
        <f>Arkusz1!AB474</f>
        <v>0.32436432999999998</v>
      </c>
      <c r="Z601">
        <f t="shared" si="208"/>
        <v>-1.270137E-2</v>
      </c>
      <c r="AA601">
        <f t="shared" si="200"/>
        <v>-6.9570400000000046E-3</v>
      </c>
      <c r="AB601">
        <f t="shared" si="201"/>
        <v>-3.7601999999999983E-3</v>
      </c>
      <c r="AC601">
        <f t="shared" si="202"/>
        <v>-2.0196999999999993E-3</v>
      </c>
      <c r="AD601">
        <f t="shared" si="203"/>
        <v>-1.2553500000000023E-3</v>
      </c>
      <c r="AE601">
        <f t="shared" si="204"/>
        <v>-1.2670799999999899E-3</v>
      </c>
      <c r="AF601">
        <f t="shared" si="205"/>
        <v>-2.032290000000006E-3</v>
      </c>
      <c r="AG601">
        <f t="shared" si="206"/>
        <v>-3.6987599999999954E-3</v>
      </c>
      <c r="AH601">
        <f t="shared" si="207"/>
        <v>-6.4856900000000162E-3</v>
      </c>
      <c r="AI601">
        <f t="shared" si="209"/>
        <v>4.0177459999999998E-2</v>
      </c>
    </row>
    <row r="602" spans="11:35">
      <c r="K602" t="str">
        <f>Arkusz1!A475</f>
        <v>Russian Federation</v>
      </c>
      <c r="M602">
        <f>Arkusz1!S475</f>
        <v>1.3203599999999999E-2</v>
      </c>
      <c r="N602">
        <f>Arkusz1!T475</f>
        <v>2.4386740000000001E-2</v>
      </c>
      <c r="O602">
        <f>Arkusz1!U475</f>
        <v>3.4190610000000003E-2</v>
      </c>
      <c r="P602">
        <f>Arkusz1!V475</f>
        <v>4.4645879999999999E-2</v>
      </c>
      <c r="Q602">
        <f>Arkusz1!W475</f>
        <v>5.6444559999999998E-2</v>
      </c>
      <c r="R602">
        <f>Arkusz1!X475</f>
        <v>7.0433339999999997E-2</v>
      </c>
      <c r="S602">
        <f>Arkusz1!Y475</f>
        <v>8.8097499999999995E-2</v>
      </c>
      <c r="T602">
        <f>Arkusz1!Z475</f>
        <v>0.11275623</v>
      </c>
      <c r="U602">
        <f>Arkusz1!AA475</f>
        <v>0.15494933999999999</v>
      </c>
      <c r="V602">
        <f>Arkusz1!AB475</f>
        <v>0.40089221000000003</v>
      </c>
      <c r="Z602">
        <f t="shared" si="208"/>
        <v>2.1849999999999994E-4</v>
      </c>
      <c r="AA602">
        <f t="shared" si="200"/>
        <v>-5.4173499999999979E-3</v>
      </c>
      <c r="AB602">
        <f t="shared" si="201"/>
        <v>-9.7202499999999997E-3</v>
      </c>
      <c r="AC602">
        <f t="shared" si="202"/>
        <v>-1.2243560000000001E-2</v>
      </c>
      <c r="AD602">
        <f t="shared" si="203"/>
        <v>-1.3347909999999998E-2</v>
      </c>
      <c r="AE602">
        <f t="shared" si="204"/>
        <v>-1.3207560000000007E-2</v>
      </c>
      <c r="AF602">
        <f t="shared" si="205"/>
        <v>-1.1789540000000001E-2</v>
      </c>
      <c r="AG602">
        <f t="shared" si="206"/>
        <v>-8.705690000000002E-3</v>
      </c>
      <c r="AH602">
        <f t="shared" si="207"/>
        <v>-2.3144999999999971E-3</v>
      </c>
      <c r="AI602">
        <f t="shared" si="209"/>
        <v>7.6527880000000048E-2</v>
      </c>
    </row>
    <row r="603" spans="11:35">
      <c r="K603" t="str">
        <f>Arkusz1!A476</f>
        <v>Russian Federation</v>
      </c>
      <c r="M603">
        <f>Arkusz1!S476</f>
        <v>1.6966019999999998E-2</v>
      </c>
      <c r="N603">
        <f>Arkusz1!T476</f>
        <v>2.6803299999999999E-2</v>
      </c>
      <c r="O603">
        <f>Arkusz1!U476</f>
        <v>3.6802849999999998E-2</v>
      </c>
      <c r="P603">
        <f>Arkusz1!V476</f>
        <v>4.7379070000000002E-2</v>
      </c>
      <c r="Q603">
        <f>Arkusz1!W476</f>
        <v>5.907449E-2</v>
      </c>
      <c r="R603">
        <f>Arkusz1!X476</f>
        <v>7.2730619999999996E-2</v>
      </c>
      <c r="S603">
        <f>Arkusz1!Y476</f>
        <v>8.9890680000000001E-2</v>
      </c>
      <c r="T603">
        <f>Arkusz1!Z476</f>
        <v>0.11402899</v>
      </c>
      <c r="U603">
        <f>Arkusz1!AA476</f>
        <v>0.15614119000000001</v>
      </c>
      <c r="V603">
        <f>Arkusz1!AB476</f>
        <v>0.38018279999999999</v>
      </c>
      <c r="Z603">
        <f t="shared" si="208"/>
        <v>3.762419999999999E-3</v>
      </c>
      <c r="AA603">
        <f t="shared" si="200"/>
        <v>2.4165599999999982E-3</v>
      </c>
      <c r="AB603">
        <f t="shared" si="201"/>
        <v>2.6122399999999948E-3</v>
      </c>
      <c r="AC603">
        <f t="shared" si="202"/>
        <v>2.7331900000000034E-3</v>
      </c>
      <c r="AD603">
        <f t="shared" si="203"/>
        <v>2.6299300000000025E-3</v>
      </c>
      <c r="AE603">
        <f t="shared" si="204"/>
        <v>2.2972799999999988E-3</v>
      </c>
      <c r="AF603">
        <f t="shared" si="205"/>
        <v>1.7931800000000053E-3</v>
      </c>
      <c r="AG603">
        <f t="shared" si="206"/>
        <v>1.2727599999999978E-3</v>
      </c>
      <c r="AH603">
        <f t="shared" si="207"/>
        <v>1.1918500000000221E-3</v>
      </c>
      <c r="AI603">
        <f t="shared" si="209"/>
        <v>-2.0709410000000039E-2</v>
      </c>
    </row>
    <row r="604" spans="11:35">
      <c r="K604" t="str">
        <f>Arkusz1!A477</f>
        <v>Russian Federation</v>
      </c>
      <c r="M604">
        <f>Arkusz1!S477</f>
        <v>1.6829960000000001E-2</v>
      </c>
      <c r="N604">
        <f>Arkusz1!T477</f>
        <v>2.6658620000000001E-2</v>
      </c>
      <c r="O604">
        <f>Arkusz1!U477</f>
        <v>3.6693610000000002E-2</v>
      </c>
      <c r="P604">
        <f>Arkusz1!V477</f>
        <v>4.7345529999999997E-2</v>
      </c>
      <c r="Q604">
        <f>Arkusz1!W477</f>
        <v>5.9159820000000002E-2</v>
      </c>
      <c r="R604">
        <f>Arkusz1!X477</f>
        <v>7.298934E-2</v>
      </c>
      <c r="S604">
        <f>Arkusz1!Y477</f>
        <v>9.0404139999999994E-2</v>
      </c>
      <c r="T604">
        <f>Arkusz1!Z477</f>
        <v>0.11494459999999999</v>
      </c>
      <c r="U604">
        <f>Arkusz1!AA477</f>
        <v>0.15781951</v>
      </c>
      <c r="V604">
        <f>Arkusz1!AB477</f>
        <v>0.37715484999999999</v>
      </c>
      <c r="Z604">
        <f t="shared" si="208"/>
        <v>-1.3605999999999688E-4</v>
      </c>
      <c r="AA604">
        <f t="shared" si="200"/>
        <v>-1.4467999999999773E-4</v>
      </c>
      <c r="AB604">
        <f t="shared" si="201"/>
        <v>-1.0923999999999656E-4</v>
      </c>
      <c r="AC604">
        <f t="shared" si="202"/>
        <v>-3.354000000000551E-5</v>
      </c>
      <c r="AD604">
        <f t="shared" si="203"/>
        <v>8.5330000000001516E-5</v>
      </c>
      <c r="AE604">
        <f t="shared" si="204"/>
        <v>2.5872000000000395E-4</v>
      </c>
      <c r="AF604">
        <f t="shared" si="205"/>
        <v>5.1345999999999337E-4</v>
      </c>
      <c r="AG604">
        <f t="shared" si="206"/>
        <v>9.1560999999999726E-4</v>
      </c>
      <c r="AH604">
        <f t="shared" si="207"/>
        <v>1.6783199999999832E-3</v>
      </c>
      <c r="AI604">
        <f t="shared" si="209"/>
        <v>-3.0279500000000015E-3</v>
      </c>
    </row>
    <row r="605" spans="11:35">
      <c r="K605" t="str">
        <f>Arkusz1!A478</f>
        <v>Russian Federation</v>
      </c>
      <c r="M605">
        <f>Arkusz1!S478</f>
        <v>1.6936730000000001E-2</v>
      </c>
      <c r="N605">
        <f>Arkusz1!T478</f>
        <v>2.6797310000000001E-2</v>
      </c>
      <c r="O605">
        <f>Arkusz1!U478</f>
        <v>3.6874400000000002E-2</v>
      </c>
      <c r="P605">
        <f>Arkusz1!V478</f>
        <v>4.7579139999999999E-2</v>
      </c>
      <c r="Q605">
        <f>Arkusz1!W478</f>
        <v>5.9459339999999999E-2</v>
      </c>
      <c r="R605">
        <f>Arkusz1!X478</f>
        <v>7.337291E-2</v>
      </c>
      <c r="S605">
        <f>Arkusz1!Y478</f>
        <v>9.0900229999999999E-2</v>
      </c>
      <c r="T605">
        <f>Arkusz1!Z478</f>
        <v>0.11560521999999999</v>
      </c>
      <c r="U605">
        <f>Arkusz1!AA478</f>
        <v>0.15876602000000001</v>
      </c>
      <c r="V605">
        <f>Arkusz1!AB478</f>
        <v>0.3737087</v>
      </c>
      <c r="Z605">
        <f t="shared" si="208"/>
        <v>1.0676999999999909E-4</v>
      </c>
      <c r="AA605">
        <f t="shared" si="200"/>
        <v>1.3869000000000034E-4</v>
      </c>
      <c r="AB605">
        <f t="shared" si="201"/>
        <v>1.8079000000000012E-4</v>
      </c>
      <c r="AC605">
        <f t="shared" si="202"/>
        <v>2.3361000000000215E-4</v>
      </c>
      <c r="AD605">
        <f t="shared" si="203"/>
        <v>2.9951999999999757E-4</v>
      </c>
      <c r="AE605">
        <f t="shared" si="204"/>
        <v>3.8356999999999974E-4</v>
      </c>
      <c r="AF605">
        <f t="shared" si="205"/>
        <v>4.9609000000000458E-4</v>
      </c>
      <c r="AG605">
        <f t="shared" si="206"/>
        <v>6.6062000000000065E-4</v>
      </c>
      <c r="AH605">
        <f t="shared" si="207"/>
        <v>9.4651000000001151E-4</v>
      </c>
      <c r="AI605">
        <f t="shared" si="209"/>
        <v>-3.4461499999999812E-3</v>
      </c>
    </row>
    <row r="606" spans="11:35">
      <c r="K606" t="str">
        <f>Arkusz1!A479</f>
        <v>Russian Federation</v>
      </c>
      <c r="M606">
        <f>Arkusz1!S479</f>
        <v>1.6329590000000001E-2</v>
      </c>
      <c r="N606">
        <f>Arkusz1!T479</f>
        <v>3.220953E-2</v>
      </c>
      <c r="O606">
        <f>Arkusz1!U479</f>
        <v>4.460107E-2</v>
      </c>
      <c r="P606">
        <f>Arkusz1!V479</f>
        <v>5.6590920000000003E-2</v>
      </c>
      <c r="Q606">
        <f>Arkusz1!W479</f>
        <v>6.924727E-2</v>
      </c>
      <c r="R606">
        <f>Arkusz1!X479</f>
        <v>8.3555729999999995E-2</v>
      </c>
      <c r="S606">
        <f>Arkusz1!Y479</f>
        <v>0.10098001</v>
      </c>
      <c r="T606">
        <f>Arkusz1!Z479</f>
        <v>0.12450037999999999</v>
      </c>
      <c r="U606">
        <f>Arkusz1!AA479</f>
        <v>0.16279969</v>
      </c>
      <c r="V606">
        <f>Arkusz1!AB479</f>
        <v>0.30918580000000001</v>
      </c>
      <c r="Z606">
        <f t="shared" si="208"/>
        <v>-6.0713999999999907E-4</v>
      </c>
      <c r="AA606">
        <f t="shared" si="200"/>
        <v>5.4122199999999988E-3</v>
      </c>
      <c r="AB606">
        <f t="shared" si="201"/>
        <v>7.726669999999998E-3</v>
      </c>
      <c r="AC606">
        <f t="shared" si="202"/>
        <v>9.011780000000004E-3</v>
      </c>
      <c r="AD606">
        <f t="shared" si="203"/>
        <v>9.7879300000000002E-3</v>
      </c>
      <c r="AE606">
        <f t="shared" si="204"/>
        <v>1.0182819999999995E-2</v>
      </c>
      <c r="AF606">
        <f t="shared" si="205"/>
        <v>1.0079779999999997E-2</v>
      </c>
      <c r="AG606">
        <f t="shared" si="206"/>
        <v>8.8951599999999992E-3</v>
      </c>
      <c r="AH606">
        <f t="shared" si="207"/>
        <v>4.0336699999999892E-3</v>
      </c>
      <c r="AI606">
        <f t="shared" si="209"/>
        <v>-6.4522899999999994E-2</v>
      </c>
    </row>
    <row r="607" spans="11:35">
      <c r="K607" t="str">
        <f>Arkusz1!A480</f>
        <v>Russian Federation</v>
      </c>
      <c r="M607">
        <f>Arkusz1!S480</f>
        <v>1.7518769999999999E-2</v>
      </c>
      <c r="N607">
        <f>Arkusz1!T480</f>
        <v>3.3259179999999999E-2</v>
      </c>
      <c r="O607">
        <f>Arkusz1!U480</f>
        <v>4.5842239999999999E-2</v>
      </c>
      <c r="P607">
        <f>Arkusz1!V480</f>
        <v>5.7886029999999998E-2</v>
      </c>
      <c r="Q607">
        <f>Arkusz1!W480</f>
        <v>7.042255E-2</v>
      </c>
      <c r="R607">
        <f>Arkusz1!X480</f>
        <v>8.4425139999999996E-2</v>
      </c>
      <c r="S607">
        <f>Arkusz1!Y480</f>
        <v>0.10133077</v>
      </c>
      <c r="T607">
        <f>Arkusz1!Z480</f>
        <v>0.12406149</v>
      </c>
      <c r="U607">
        <f>Arkusz1!AA480</f>
        <v>0.16120053000000001</v>
      </c>
      <c r="V607">
        <f>Arkusz1!AB480</f>
        <v>0.30405330000000003</v>
      </c>
      <c r="Z607">
        <f t="shared" si="208"/>
        <v>1.189179999999998E-3</v>
      </c>
      <c r="AA607">
        <f t="shared" si="200"/>
        <v>1.0496499999999992E-3</v>
      </c>
      <c r="AB607">
        <f t="shared" si="201"/>
        <v>1.2411699999999998E-3</v>
      </c>
      <c r="AC607">
        <f t="shared" si="202"/>
        <v>1.2951099999999952E-3</v>
      </c>
      <c r="AD607">
        <f t="shared" si="203"/>
        <v>1.1752800000000008E-3</v>
      </c>
      <c r="AE607">
        <f t="shared" si="204"/>
        <v>8.6941000000000102E-4</v>
      </c>
      <c r="AF607">
        <f t="shared" si="205"/>
        <v>3.5076000000000551E-4</v>
      </c>
      <c r="AG607">
        <f t="shared" si="206"/>
        <v>-4.3888999999999734E-4</v>
      </c>
      <c r="AH607">
        <f t="shared" si="207"/>
        <v>-1.5991599999999884E-3</v>
      </c>
      <c r="AI607">
        <f t="shared" si="209"/>
        <v>-5.1324999999999843E-3</v>
      </c>
    </row>
    <row r="608" spans="11:35">
      <c r="K608" t="str">
        <f>Arkusz1!A481</f>
        <v>Russian Federation</v>
      </c>
      <c r="M608">
        <f>Arkusz1!S481</f>
        <v>1.865342E-2</v>
      </c>
      <c r="N608">
        <f>Arkusz1!T481</f>
        <v>3.4260699999999998E-2</v>
      </c>
      <c r="O608">
        <f>Arkusz1!U481</f>
        <v>4.7026480000000002E-2</v>
      </c>
      <c r="P608">
        <f>Arkusz1!V481</f>
        <v>5.9121739999999999E-2</v>
      </c>
      <c r="Q608">
        <f>Arkusz1!W481</f>
        <v>7.1543919999999997E-2</v>
      </c>
      <c r="R608">
        <f>Arkusz1!X481</f>
        <v>8.5254689999999994E-2</v>
      </c>
      <c r="S608">
        <f>Arkusz1!Y481</f>
        <v>0.10166543</v>
      </c>
      <c r="T608">
        <f>Arkusz1!Z481</f>
        <v>0.12364273000000001</v>
      </c>
      <c r="U608">
        <f>Arkusz1!AA481</f>
        <v>0.1596747</v>
      </c>
      <c r="V608">
        <f>Arkusz1!AB481</f>
        <v>0.29915618999999999</v>
      </c>
      <c r="Z608">
        <f t="shared" si="208"/>
        <v>1.1346500000000009E-3</v>
      </c>
      <c r="AA608">
        <f t="shared" si="200"/>
        <v>1.0015199999999988E-3</v>
      </c>
      <c r="AB608">
        <f t="shared" si="201"/>
        <v>1.1842400000000031E-3</v>
      </c>
      <c r="AC608">
        <f t="shared" si="202"/>
        <v>1.235710000000001E-3</v>
      </c>
      <c r="AD608">
        <f t="shared" si="203"/>
        <v>1.1213699999999965E-3</v>
      </c>
      <c r="AE608">
        <f t="shared" si="204"/>
        <v>8.2954999999999834E-4</v>
      </c>
      <c r="AF608">
        <f t="shared" si="205"/>
        <v>3.3466000000000051E-4</v>
      </c>
      <c r="AG608">
        <f t="shared" si="206"/>
        <v>-4.1875999999999025E-4</v>
      </c>
      <c r="AH608">
        <f t="shared" si="207"/>
        <v>-1.5258300000000058E-3</v>
      </c>
      <c r="AI608">
        <f t="shared" si="209"/>
        <v>-4.8971100000000378E-3</v>
      </c>
    </row>
    <row r="609" spans="11:35">
      <c r="K609" t="str">
        <f>Arkusz1!A482</f>
        <v>Russian Federation</v>
      </c>
      <c r="M609">
        <f>Arkusz1!S482</f>
        <v>1.9737190000000002E-2</v>
      </c>
      <c r="N609">
        <f>Arkusz1!T482</f>
        <v>3.5217310000000002E-2</v>
      </c>
      <c r="O609">
        <f>Arkusz1!U482</f>
        <v>4.815763E-2</v>
      </c>
      <c r="P609">
        <f>Arkusz1!V482</f>
        <v>6.0302050000000003E-2</v>
      </c>
      <c r="Q609">
        <f>Arkusz1!W482</f>
        <v>7.2615029999999997E-2</v>
      </c>
      <c r="R609">
        <f>Arkusz1!X482</f>
        <v>8.6047040000000005E-2</v>
      </c>
      <c r="S609">
        <f>Arkusz1!Y482</f>
        <v>0.10198509</v>
      </c>
      <c r="T609">
        <f>Arkusz1!Z482</f>
        <v>0.12324274</v>
      </c>
      <c r="U609">
        <f>Arkusz1!AA482</f>
        <v>0.15821729000000001</v>
      </c>
      <c r="V609">
        <f>Arkusz1!AB482</f>
        <v>0.29447863000000002</v>
      </c>
      <c r="Z609">
        <f t="shared" si="208"/>
        <v>1.0837700000000013E-3</v>
      </c>
      <c r="AA609">
        <f t="shared" si="200"/>
        <v>9.5661000000000357E-4</v>
      </c>
      <c r="AB609">
        <f t="shared" si="201"/>
        <v>1.1311499999999974E-3</v>
      </c>
      <c r="AC609">
        <f t="shared" si="202"/>
        <v>1.1803100000000039E-3</v>
      </c>
      <c r="AD609">
        <f t="shared" si="203"/>
        <v>1.0711100000000001E-3</v>
      </c>
      <c r="AE609">
        <f t="shared" si="204"/>
        <v>7.923500000000111E-4</v>
      </c>
      <c r="AF609">
        <f t="shared" si="205"/>
        <v>3.1965999999999939E-4</v>
      </c>
      <c r="AG609">
        <f t="shared" si="206"/>
        <v>-3.9999000000000284E-4</v>
      </c>
      <c r="AH609">
        <f t="shared" si="207"/>
        <v>-1.4574099999999923E-3</v>
      </c>
      <c r="AI609">
        <f t="shared" si="209"/>
        <v>-4.6775599999999695E-3</v>
      </c>
    </row>
    <row r="610" spans="11:35">
      <c r="K610" t="str">
        <f>Arkusz1!A483</f>
        <v>Russian Federation</v>
      </c>
      <c r="M610">
        <f>Arkusz1!S483</f>
        <v>2.0773440000000001E-2</v>
      </c>
      <c r="N610">
        <f>Arkusz1!T483</f>
        <v>3.6131969999999999E-2</v>
      </c>
      <c r="O610">
        <f>Arkusz1!U483</f>
        <v>4.923918E-2</v>
      </c>
      <c r="P610">
        <f>Arkusz1!V483</f>
        <v>6.1430600000000002E-2</v>
      </c>
      <c r="Q610">
        <f>Arkusz1!W483</f>
        <v>7.3639159999999995E-2</v>
      </c>
      <c r="R610">
        <f>Arkusz1!X483</f>
        <v>8.6804640000000002E-2</v>
      </c>
      <c r="S610">
        <f>Arkusz1!Y483</f>
        <v>0.10229074</v>
      </c>
      <c r="T610">
        <f>Arkusz1!Z483</f>
        <v>0.12286029</v>
      </c>
      <c r="U610">
        <f>Arkusz1!AA483</f>
        <v>0.15682378999999999</v>
      </c>
      <c r="V610">
        <f>Arkusz1!AB483</f>
        <v>0.29000619</v>
      </c>
      <c r="Z610">
        <f t="shared" si="208"/>
        <v>1.036249999999999E-3</v>
      </c>
      <c r="AA610">
        <f t="shared" si="200"/>
        <v>9.146599999999977E-4</v>
      </c>
      <c r="AB610">
        <f t="shared" si="201"/>
        <v>1.0815500000000006E-3</v>
      </c>
      <c r="AC610">
        <f t="shared" si="202"/>
        <v>1.128549999999999E-3</v>
      </c>
      <c r="AD610">
        <f t="shared" si="203"/>
        <v>1.0241299999999981E-3</v>
      </c>
      <c r="AE610">
        <f t="shared" si="204"/>
        <v>7.5759999999999716E-4</v>
      </c>
      <c r="AF610">
        <f t="shared" si="205"/>
        <v>3.0565000000000453E-4</v>
      </c>
      <c r="AG610">
        <f t="shared" si="206"/>
        <v>-3.824500000000064E-4</v>
      </c>
      <c r="AH610">
        <f t="shared" si="207"/>
        <v>-1.3935000000000197E-3</v>
      </c>
      <c r="AI610">
        <f t="shared" si="209"/>
        <v>-4.472440000000022E-3</v>
      </c>
    </row>
    <row r="611" spans="11:35">
      <c r="K611" t="str">
        <f>Arkusz1!A484</f>
        <v>Russian Federation</v>
      </c>
      <c r="M611">
        <f>Arkusz1!S484</f>
        <v>2.142838E-2</v>
      </c>
      <c r="N611">
        <f>Arkusz1!T484</f>
        <v>3.7365849999999999E-2</v>
      </c>
      <c r="O611">
        <f>Arkusz1!U484</f>
        <v>5.0714679999999998E-2</v>
      </c>
      <c r="P611">
        <f>Arkusz1!V484</f>
        <v>6.2985260000000001E-2</v>
      </c>
      <c r="Q611">
        <f>Arkusz1!W484</f>
        <v>7.5171210000000002E-2</v>
      </c>
      <c r="R611">
        <f>Arkusz1!X484</f>
        <v>8.8227769999999997E-2</v>
      </c>
      <c r="S611">
        <f>Arkusz1!Y484</f>
        <v>0.10350081</v>
      </c>
      <c r="T611">
        <f>Arkusz1!Z484</f>
        <v>0.1236748</v>
      </c>
      <c r="U611">
        <f>Arkusz1!AA484</f>
        <v>0.15673297999999999</v>
      </c>
      <c r="V611">
        <f>Arkusz1!AB484</f>
        <v>0.28019825999999998</v>
      </c>
      <c r="Z611">
        <f t="shared" si="208"/>
        <v>6.5493999999999969E-4</v>
      </c>
      <c r="AA611">
        <f t="shared" si="200"/>
        <v>1.2338799999999997E-3</v>
      </c>
      <c r="AB611">
        <f t="shared" si="201"/>
        <v>1.4754999999999976E-3</v>
      </c>
      <c r="AC611">
        <f t="shared" si="202"/>
        <v>1.5546599999999994E-3</v>
      </c>
      <c r="AD611">
        <f t="shared" si="203"/>
        <v>1.532050000000007E-3</v>
      </c>
      <c r="AE611">
        <f t="shared" si="204"/>
        <v>1.4231299999999947E-3</v>
      </c>
      <c r="AF611">
        <f t="shared" si="205"/>
        <v>1.2100699999999937E-3</v>
      </c>
      <c r="AG611">
        <f t="shared" si="206"/>
        <v>8.145100000000044E-4</v>
      </c>
      <c r="AH611">
        <f t="shared" si="207"/>
        <v>-9.0809999999996727E-5</v>
      </c>
      <c r="AI611">
        <f t="shared" si="209"/>
        <v>-9.8079300000000202E-3</v>
      </c>
    </row>
    <row r="612" spans="11:35">
      <c r="K612" t="str">
        <f>Arkusz1!A485</f>
        <v>Russian Federation</v>
      </c>
      <c r="M612">
        <f>Arkusz1!S485</f>
        <v>2.2113629999999999E-2</v>
      </c>
      <c r="N612">
        <f>Arkusz1!T485</f>
        <v>3.8656820000000001E-2</v>
      </c>
      <c r="O612">
        <f>Arkusz1!U485</f>
        <v>5.2258449999999998E-2</v>
      </c>
      <c r="P612">
        <f>Arkusz1!V485</f>
        <v>6.4611849999999998E-2</v>
      </c>
      <c r="Q612">
        <f>Arkusz1!W485</f>
        <v>7.6774149999999999E-2</v>
      </c>
      <c r="R612">
        <f>Arkusz1!X485</f>
        <v>8.9716760000000007E-2</v>
      </c>
      <c r="S612">
        <f>Arkusz1!Y485</f>
        <v>0.10476686</v>
      </c>
      <c r="T612">
        <f>Arkusz1!Z485</f>
        <v>0.12452699</v>
      </c>
      <c r="U612">
        <f>Arkusz1!AA485</f>
        <v>0.15663798000000001</v>
      </c>
      <c r="V612">
        <f>Arkusz1!AB485</f>
        <v>0.26993650000000002</v>
      </c>
      <c r="Z612">
        <f t="shared" si="208"/>
        <v>6.8524999999999836E-4</v>
      </c>
      <c r="AA612">
        <f t="shared" si="200"/>
        <v>1.2909700000000024E-3</v>
      </c>
      <c r="AB612">
        <f t="shared" si="201"/>
        <v>1.5437699999999999E-3</v>
      </c>
      <c r="AC612">
        <f t="shared" si="202"/>
        <v>1.6265899999999972E-3</v>
      </c>
      <c r="AD612">
        <f t="shared" si="203"/>
        <v>1.6029399999999971E-3</v>
      </c>
      <c r="AE612">
        <f t="shared" si="204"/>
        <v>1.4889900000000095E-3</v>
      </c>
      <c r="AF612">
        <f t="shared" si="205"/>
        <v>1.2660500000000047E-3</v>
      </c>
      <c r="AG612">
        <f t="shared" si="206"/>
        <v>8.5219000000000267E-4</v>
      </c>
      <c r="AH612">
        <f t="shared" si="207"/>
        <v>-9.4999999999983986E-5</v>
      </c>
      <c r="AI612">
        <f t="shared" si="209"/>
        <v>-1.0261759999999953E-2</v>
      </c>
    </row>
    <row r="613" spans="11:35">
      <c r="K613" t="str">
        <f>Arkusz1!A486</f>
        <v>Russian Federation</v>
      </c>
      <c r="M613">
        <f>Arkusz1!S486</f>
        <v>2.283133E-2</v>
      </c>
      <c r="N613">
        <f>Arkusz1!T486</f>
        <v>4.000894E-2</v>
      </c>
      <c r="O613">
        <f>Arkusz1!U486</f>
        <v>5.3875340000000001E-2</v>
      </c>
      <c r="P613">
        <f>Arkusz1!V486</f>
        <v>6.6315490000000005E-2</v>
      </c>
      <c r="Q613">
        <f>Arkusz1!W486</f>
        <v>7.8453019999999998E-2</v>
      </c>
      <c r="R613">
        <f>Arkusz1!X486</f>
        <v>9.1276270000000007E-2</v>
      </c>
      <c r="S613">
        <f>Arkusz1!Y486</f>
        <v>0.10609289</v>
      </c>
      <c r="T613">
        <f>Arkusz1!Z486</f>
        <v>0.12541956000000001</v>
      </c>
      <c r="U613">
        <f>Arkusz1!AA486</f>
        <v>0.15653848000000001</v>
      </c>
      <c r="V613">
        <f>Arkusz1!AB486</f>
        <v>0.25918869</v>
      </c>
      <c r="Z613">
        <f t="shared" si="208"/>
        <v>7.1770000000000167E-4</v>
      </c>
      <c r="AA613">
        <f t="shared" si="200"/>
        <v>1.3521199999999983E-3</v>
      </c>
      <c r="AB613">
        <f t="shared" si="201"/>
        <v>1.6168900000000028E-3</v>
      </c>
      <c r="AC613">
        <f t="shared" si="202"/>
        <v>1.7036400000000063E-3</v>
      </c>
      <c r="AD613">
        <f t="shared" si="203"/>
        <v>1.678869999999999E-3</v>
      </c>
      <c r="AE613">
        <f t="shared" si="204"/>
        <v>1.5595100000000001E-3</v>
      </c>
      <c r="AF613">
        <f t="shared" si="205"/>
        <v>1.3260299999999919E-3</v>
      </c>
      <c r="AG613">
        <f t="shared" si="206"/>
        <v>8.9257000000000919E-4</v>
      </c>
      <c r="AH613">
        <f t="shared" si="207"/>
        <v>-9.9500000000002364E-5</v>
      </c>
      <c r="AI613">
        <f t="shared" si="209"/>
        <v>-1.0747810000000024E-2</v>
      </c>
    </row>
    <row r="614" spans="11:35">
      <c r="K614" t="str">
        <f>Arkusz1!A487</f>
        <v>Russian Federation</v>
      </c>
      <c r="M614">
        <f>Arkusz1!S487</f>
        <v>2.319276E-2</v>
      </c>
      <c r="N614">
        <f>Arkusz1!T487</f>
        <v>4.0520750000000001E-2</v>
      </c>
      <c r="O614">
        <f>Arkusz1!U487</f>
        <v>5.4319949999999999E-2</v>
      </c>
      <c r="P614">
        <f>Arkusz1!V487</f>
        <v>6.6604239999999995E-2</v>
      </c>
      <c r="Q614">
        <f>Arkusz1!W487</f>
        <v>7.8531879999999998E-2</v>
      </c>
      <c r="R614">
        <f>Arkusz1!X487</f>
        <v>9.1095090000000004E-2</v>
      </c>
      <c r="S614">
        <f>Arkusz1!Y487</f>
        <v>0.10558724999999999</v>
      </c>
      <c r="T614">
        <f>Arkusz1!Z487</f>
        <v>0.1244886</v>
      </c>
      <c r="U614">
        <f>Arkusz1!AA487</f>
        <v>0.15501369000000001</v>
      </c>
      <c r="V614">
        <f>Arkusz1!AB487</f>
        <v>0.26064577999999999</v>
      </c>
      <c r="Z614">
        <f t="shared" si="208"/>
        <v>3.6142999999999939E-4</v>
      </c>
      <c r="AA614">
        <f t="shared" si="200"/>
        <v>5.1181000000000143E-4</v>
      </c>
      <c r="AB614">
        <f t="shared" si="201"/>
        <v>4.4460999999999806E-4</v>
      </c>
      <c r="AC614">
        <f t="shared" si="202"/>
        <v>2.887499999999904E-4</v>
      </c>
      <c r="AD614">
        <f t="shared" si="203"/>
        <v>7.8860000000000041E-5</v>
      </c>
      <c r="AE614">
        <f t="shared" si="204"/>
        <v>-1.8118000000000301E-4</v>
      </c>
      <c r="AF614">
        <f t="shared" si="205"/>
        <v>-5.0564000000000164E-4</v>
      </c>
      <c r="AG614">
        <f t="shared" si="206"/>
        <v>-9.3096000000000845E-4</v>
      </c>
      <c r="AH614">
        <f t="shared" si="207"/>
        <v>-1.5247899999999981E-3</v>
      </c>
      <c r="AI614">
        <f t="shared" si="209"/>
        <v>1.4570899999999942E-3</v>
      </c>
    </row>
    <row r="615" spans="11:35">
      <c r="K615" t="str">
        <f>Arkusz1!A488</f>
        <v>Russian Federation</v>
      </c>
      <c r="M615">
        <f>Arkusz1!S488</f>
        <v>2.3531509999999999E-2</v>
      </c>
      <c r="N615">
        <f>Arkusz1!T488</f>
        <v>4.1000439999999999E-2</v>
      </c>
      <c r="O615">
        <f>Arkusz1!U488</f>
        <v>5.4736649999999998E-2</v>
      </c>
      <c r="P615">
        <f>Arkusz1!V488</f>
        <v>6.6874870000000003E-2</v>
      </c>
      <c r="Q615">
        <f>Arkusz1!W488</f>
        <v>7.8605800000000003E-2</v>
      </c>
      <c r="R615">
        <f>Arkusz1!X488</f>
        <v>9.0925270000000002E-2</v>
      </c>
      <c r="S615">
        <f>Arkusz1!Y488</f>
        <v>0.10511334999999999</v>
      </c>
      <c r="T615">
        <f>Arkusz1!Z488</f>
        <v>0.12361608</v>
      </c>
      <c r="U615">
        <f>Arkusz1!AA488</f>
        <v>0.15358459999999999</v>
      </c>
      <c r="V615">
        <f>Arkusz1!AB488</f>
        <v>0.26201141999999999</v>
      </c>
      <c r="Z615">
        <f t="shared" si="208"/>
        <v>3.3874999999999877E-4</v>
      </c>
      <c r="AA615">
        <f t="shared" si="200"/>
        <v>4.796899999999979E-4</v>
      </c>
      <c r="AB615">
        <f t="shared" si="201"/>
        <v>4.1669999999999902E-4</v>
      </c>
      <c r="AC615">
        <f t="shared" si="202"/>
        <v>2.7063000000000781E-4</v>
      </c>
      <c r="AD615">
        <f t="shared" si="203"/>
        <v>7.3920000000005093E-5</v>
      </c>
      <c r="AE615">
        <f t="shared" si="204"/>
        <v>-1.6982000000000108E-4</v>
      </c>
      <c r="AF615">
        <f t="shared" si="205"/>
        <v>-4.7389999999999932E-4</v>
      </c>
      <c r="AG615">
        <f t="shared" si="206"/>
        <v>-8.7252000000000163E-4</v>
      </c>
      <c r="AH615">
        <f t="shared" si="207"/>
        <v>-1.4290900000000217E-3</v>
      </c>
      <c r="AI615">
        <f t="shared" si="209"/>
        <v>1.3656400000000013E-3</v>
      </c>
    </row>
    <row r="616" spans="11:35">
      <c r="K616" t="str">
        <f>Arkusz1!A489</f>
        <v>Russian Federation</v>
      </c>
      <c r="M616">
        <f>Arkusz1!S489</f>
        <v>2.3849639999999998E-2</v>
      </c>
      <c r="N616">
        <f>Arkusz1!T489</f>
        <v>4.1450929999999997E-2</v>
      </c>
      <c r="O616">
        <f>Arkusz1!U489</f>
        <v>5.512798E-2</v>
      </c>
      <c r="P616">
        <f>Arkusz1!V489</f>
        <v>6.7129030000000006E-2</v>
      </c>
      <c r="Q616">
        <f>Arkusz1!W489</f>
        <v>7.8675209999999995E-2</v>
      </c>
      <c r="R616">
        <f>Arkusz1!X489</f>
        <v>9.0765799999999994E-2</v>
      </c>
      <c r="S616">
        <f>Arkusz1!Y489</f>
        <v>0.10466829</v>
      </c>
      <c r="T616">
        <f>Arkusz1!Z489</f>
        <v>0.12279666</v>
      </c>
      <c r="U616">
        <f>Arkusz1!AA489</f>
        <v>0.15224249000000001</v>
      </c>
      <c r="V616">
        <f>Arkusz1!AB489</f>
        <v>0.26329395</v>
      </c>
      <c r="Z616">
        <f t="shared" si="208"/>
        <v>3.181299999999998E-4</v>
      </c>
      <c r="AA616">
        <f t="shared" si="200"/>
        <v>4.5048999999999784E-4</v>
      </c>
      <c r="AB616">
        <f t="shared" si="201"/>
        <v>3.9133000000000223E-4</v>
      </c>
      <c r="AC616">
        <f t="shared" si="202"/>
        <v>2.5416000000000327E-4</v>
      </c>
      <c r="AD616">
        <f t="shared" si="203"/>
        <v>6.9409999999991978E-5</v>
      </c>
      <c r="AE616">
        <f t="shared" si="204"/>
        <v>-1.5947000000000877E-4</v>
      </c>
      <c r="AF616">
        <f t="shared" si="205"/>
        <v>-4.4505999999999712E-4</v>
      </c>
      <c r="AG616">
        <f t="shared" si="206"/>
        <v>-8.1942000000000126E-4</v>
      </c>
      <c r="AH616">
        <f t="shared" si="207"/>
        <v>-1.3421099999999797E-3</v>
      </c>
      <c r="AI616">
        <f t="shared" si="209"/>
        <v>1.2825300000000039E-3</v>
      </c>
    </row>
    <row r="617" spans="11:35">
      <c r="K617" t="str">
        <f>Arkusz1!A490</f>
        <v>Russian Federation</v>
      </c>
      <c r="M617">
        <f>Arkusz1!S490</f>
        <v>2.4894099999999999E-2</v>
      </c>
      <c r="N617">
        <f>Arkusz1!T490</f>
        <v>4.2214870000000002E-2</v>
      </c>
      <c r="O617">
        <f>Arkusz1!U490</f>
        <v>5.5699529999999997E-2</v>
      </c>
      <c r="P617">
        <f>Arkusz1!V490</f>
        <v>6.7544800000000002E-2</v>
      </c>
      <c r="Q617">
        <f>Arkusz1!W490</f>
        <v>7.8949160000000004E-2</v>
      </c>
      <c r="R617">
        <f>Arkusz1!X490</f>
        <v>9.0896850000000001E-2</v>
      </c>
      <c r="S617">
        <f>Arkusz1!Y490</f>
        <v>0.1046392</v>
      </c>
      <c r="T617">
        <f>Arkusz1!Z490</f>
        <v>0.12256121</v>
      </c>
      <c r="U617">
        <f>Arkusz1!AA490</f>
        <v>0.15166768</v>
      </c>
      <c r="V617">
        <f>Arkusz1!AB490</f>
        <v>0.26093258000000003</v>
      </c>
      <c r="Z617">
        <f t="shared" si="208"/>
        <v>1.0444600000000005E-3</v>
      </c>
      <c r="AA617">
        <f t="shared" si="200"/>
        <v>7.6394000000000462E-4</v>
      </c>
      <c r="AB617">
        <f t="shared" si="201"/>
        <v>5.7154999999999706E-4</v>
      </c>
      <c r="AC617">
        <f t="shared" si="202"/>
        <v>4.1576999999999587E-4</v>
      </c>
      <c r="AD617">
        <f t="shared" si="203"/>
        <v>2.7395000000000891E-4</v>
      </c>
      <c r="AE617">
        <f t="shared" si="204"/>
        <v>1.3105000000000755E-4</v>
      </c>
      <c r="AF617">
        <f t="shared" si="205"/>
        <v>-2.9089999999995508E-5</v>
      </c>
      <c r="AG617">
        <f t="shared" si="206"/>
        <v>-2.3544999999999816E-4</v>
      </c>
      <c r="AH617">
        <f t="shared" si="207"/>
        <v>-5.7481000000000892E-4</v>
      </c>
      <c r="AI617">
        <f t="shared" si="209"/>
        <v>-2.3613699999999738E-3</v>
      </c>
    </row>
    <row r="618" spans="11:35">
      <c r="K618" t="str">
        <f>Arkusz1!A491</f>
        <v>Russian Federation</v>
      </c>
      <c r="M618">
        <f>Arkusz1!S491</f>
        <v>2.597907E-2</v>
      </c>
      <c r="N618">
        <f>Arkusz1!T491</f>
        <v>4.3008440000000002E-2</v>
      </c>
      <c r="O618">
        <f>Arkusz1!U491</f>
        <v>5.6293250000000003E-2</v>
      </c>
      <c r="P618">
        <f>Arkusz1!V491</f>
        <v>6.7976690000000006E-2</v>
      </c>
      <c r="Q618">
        <f>Arkusz1!W491</f>
        <v>7.9233719999999994E-2</v>
      </c>
      <c r="R618">
        <f>Arkusz1!X491</f>
        <v>9.1033000000000003E-2</v>
      </c>
      <c r="S618">
        <f>Arkusz1!Y491</f>
        <v>0.10460898</v>
      </c>
      <c r="T618">
        <f>Arkusz1!Z491</f>
        <v>0.12231664</v>
      </c>
      <c r="U618">
        <f>Arkusz1!AA491</f>
        <v>0.15107058000000001</v>
      </c>
      <c r="V618">
        <f>Arkusz1!AB491</f>
        <v>0.25847964000000001</v>
      </c>
      <c r="Z618">
        <f t="shared" si="208"/>
        <v>1.0849700000000011E-3</v>
      </c>
      <c r="AA618">
        <f t="shared" si="200"/>
        <v>7.9357000000000039E-4</v>
      </c>
      <c r="AB618">
        <f t="shared" si="201"/>
        <v>5.9372000000000591E-4</v>
      </c>
      <c r="AC618">
        <f t="shared" si="202"/>
        <v>4.3189000000000421E-4</v>
      </c>
      <c r="AD618">
        <f t="shared" si="203"/>
        <v>2.8455999999998927E-4</v>
      </c>
      <c r="AE618">
        <f t="shared" si="204"/>
        <v>1.3615000000000155E-4</v>
      </c>
      <c r="AF618">
        <f t="shared" si="205"/>
        <v>-3.0219999999997471E-5</v>
      </c>
      <c r="AG618">
        <f t="shared" si="206"/>
        <v>-2.4456999999999951E-4</v>
      </c>
      <c r="AH618">
        <f t="shared" si="207"/>
        <v>-5.9709999999998931E-4</v>
      </c>
      <c r="AI618">
        <f t="shared" si="209"/>
        <v>-2.4529400000000146E-3</v>
      </c>
    </row>
    <row r="619" spans="11:35">
      <c r="K619" t="str">
        <f>Arkusz1!A492</f>
        <v>Russian Federation</v>
      </c>
      <c r="M619">
        <f>Arkusz1!S492</f>
        <v>2.7106950000000001E-2</v>
      </c>
      <c r="N619">
        <f>Arkusz1!T492</f>
        <v>4.3833400000000002E-2</v>
      </c>
      <c r="O619">
        <f>Arkusz1!U492</f>
        <v>5.6910450000000001E-2</v>
      </c>
      <c r="P619">
        <f>Arkusz1!V492</f>
        <v>6.8425659999999999E-2</v>
      </c>
      <c r="Q619">
        <f>Arkusz1!W492</f>
        <v>7.9529539999999996E-2</v>
      </c>
      <c r="R619">
        <f>Arkusz1!X492</f>
        <v>9.1174519999999995E-2</v>
      </c>
      <c r="S619">
        <f>Arkusz1!Y492</f>
        <v>0.10457756</v>
      </c>
      <c r="T619">
        <f>Arkusz1!Z492</f>
        <v>0.1220624</v>
      </c>
      <c r="U619">
        <f>Arkusz1!AA492</f>
        <v>0.15044985999999999</v>
      </c>
      <c r="V619">
        <f>Arkusz1!AB492</f>
        <v>0.25592968999999999</v>
      </c>
      <c r="Z619">
        <f t="shared" si="208"/>
        <v>1.1278800000000012E-3</v>
      </c>
      <c r="AA619">
        <f t="shared" si="200"/>
        <v>8.2495999999999958E-4</v>
      </c>
      <c r="AB619">
        <f t="shared" si="201"/>
        <v>6.1719999999999831E-4</v>
      </c>
      <c r="AC619">
        <f t="shared" si="202"/>
        <v>4.4896999999999299E-4</v>
      </c>
      <c r="AD619">
        <f t="shared" si="203"/>
        <v>2.9582000000000219E-4</v>
      </c>
      <c r="AE619">
        <f t="shared" si="204"/>
        <v>1.4151999999999221E-4</v>
      </c>
      <c r="AF619">
        <f t="shared" si="205"/>
        <v>-3.1420000000004222E-5</v>
      </c>
      <c r="AG619">
        <f t="shared" si="206"/>
        <v>-2.542400000000028E-4</v>
      </c>
      <c r="AH619">
        <f t="shared" si="207"/>
        <v>-6.2072000000001903E-4</v>
      </c>
      <c r="AI619">
        <f t="shared" si="209"/>
        <v>-2.549950000000023E-3</v>
      </c>
    </row>
    <row r="620" spans="11:35">
      <c r="K620" t="str">
        <f>Arkusz1!A493</f>
        <v>Russian Federation</v>
      </c>
      <c r="M620">
        <f>Arkusz1!S493</f>
        <v>2.7106950000000001E-2</v>
      </c>
      <c r="N620">
        <f>Arkusz1!T493</f>
        <v>4.3833400000000002E-2</v>
      </c>
      <c r="O620">
        <f>Arkusz1!U493</f>
        <v>5.6910450000000001E-2</v>
      </c>
      <c r="P620">
        <f>Arkusz1!V493</f>
        <v>6.8425659999999999E-2</v>
      </c>
      <c r="Q620">
        <f>Arkusz1!W493</f>
        <v>7.9529539999999996E-2</v>
      </c>
      <c r="R620">
        <f>Arkusz1!X493</f>
        <v>9.1174519999999995E-2</v>
      </c>
      <c r="S620">
        <f>Arkusz1!Y493</f>
        <v>0.10457756</v>
      </c>
      <c r="T620">
        <f>Arkusz1!Z493</f>
        <v>0.1220624</v>
      </c>
      <c r="U620">
        <f>Arkusz1!AA493</f>
        <v>0.15044985999999999</v>
      </c>
      <c r="V620">
        <f>Arkusz1!AB493</f>
        <v>0.25592968999999999</v>
      </c>
      <c r="Z620">
        <f t="shared" si="208"/>
        <v>0</v>
      </c>
      <c r="AA620">
        <f t="shared" si="200"/>
        <v>0</v>
      </c>
      <c r="AB620">
        <f t="shared" si="201"/>
        <v>0</v>
      </c>
      <c r="AC620">
        <f t="shared" si="202"/>
        <v>0</v>
      </c>
      <c r="AD620">
        <f t="shared" si="203"/>
        <v>0</v>
      </c>
      <c r="AE620">
        <f t="shared" si="204"/>
        <v>0</v>
      </c>
      <c r="AF620">
        <f t="shared" si="205"/>
        <v>0</v>
      </c>
      <c r="AG620">
        <f t="shared" si="206"/>
        <v>0</v>
      </c>
      <c r="AH620">
        <f t="shared" si="207"/>
        <v>0</v>
      </c>
      <c r="AI620">
        <f t="shared" si="209"/>
        <v>0</v>
      </c>
    </row>
    <row r="621" spans="11:35">
      <c r="K621" t="str">
        <f>Arkusz1!A494</f>
        <v>Russian Federation</v>
      </c>
      <c r="M621">
        <f>Arkusz1!S494</f>
        <v>2.7106950000000001E-2</v>
      </c>
      <c r="N621">
        <f>Arkusz1!T494</f>
        <v>4.3833400000000002E-2</v>
      </c>
      <c r="O621">
        <f>Arkusz1!U494</f>
        <v>5.6910450000000001E-2</v>
      </c>
      <c r="P621">
        <f>Arkusz1!V494</f>
        <v>6.8425659999999999E-2</v>
      </c>
      <c r="Q621">
        <f>Arkusz1!W494</f>
        <v>7.9529539999999996E-2</v>
      </c>
      <c r="R621">
        <f>Arkusz1!X494</f>
        <v>9.1174519999999995E-2</v>
      </c>
      <c r="S621">
        <f>Arkusz1!Y494</f>
        <v>0.10457756</v>
      </c>
      <c r="T621">
        <f>Arkusz1!Z494</f>
        <v>0.1220624</v>
      </c>
      <c r="U621">
        <f>Arkusz1!AA494</f>
        <v>0.15044985999999999</v>
      </c>
      <c r="V621">
        <f>Arkusz1!AB494</f>
        <v>0.25592968999999999</v>
      </c>
      <c r="Z621">
        <f t="shared" si="208"/>
        <v>0</v>
      </c>
      <c r="AA621">
        <f t="shared" si="200"/>
        <v>0</v>
      </c>
      <c r="AB621">
        <f t="shared" si="201"/>
        <v>0</v>
      </c>
      <c r="AC621">
        <f t="shared" si="202"/>
        <v>0</v>
      </c>
      <c r="AD621">
        <f t="shared" si="203"/>
        <v>0</v>
      </c>
      <c r="AE621">
        <f t="shared" si="204"/>
        <v>0</v>
      </c>
      <c r="AF621">
        <f t="shared" si="205"/>
        <v>0</v>
      </c>
      <c r="AG621">
        <f t="shared" si="206"/>
        <v>0</v>
      </c>
      <c r="AH621">
        <f t="shared" si="207"/>
        <v>0</v>
      </c>
      <c r="AI621">
        <f t="shared" si="209"/>
        <v>0</v>
      </c>
    </row>
    <row r="622" spans="11:35">
      <c r="K622" t="str">
        <f>Arkusz1!A495</f>
        <v>Russian Federation</v>
      </c>
      <c r="M622">
        <f>Arkusz1!S495</f>
        <v>2.7106950000000001E-2</v>
      </c>
      <c r="N622">
        <f>Arkusz1!T495</f>
        <v>4.3833400000000002E-2</v>
      </c>
      <c r="O622">
        <f>Arkusz1!U495</f>
        <v>5.6910450000000001E-2</v>
      </c>
      <c r="P622">
        <f>Arkusz1!V495</f>
        <v>6.8425659999999999E-2</v>
      </c>
      <c r="Q622">
        <f>Arkusz1!W495</f>
        <v>7.9529539999999996E-2</v>
      </c>
      <c r="R622">
        <f>Arkusz1!X495</f>
        <v>9.1174519999999995E-2</v>
      </c>
      <c r="S622">
        <f>Arkusz1!Y495</f>
        <v>0.10457756</v>
      </c>
      <c r="T622">
        <f>Arkusz1!Z495</f>
        <v>0.1220624</v>
      </c>
      <c r="U622">
        <f>Arkusz1!AA495</f>
        <v>0.15044985999999999</v>
      </c>
      <c r="V622">
        <f>Arkusz1!AB495</f>
        <v>0.25592968999999999</v>
      </c>
      <c r="Z622">
        <f t="shared" si="208"/>
        <v>0</v>
      </c>
      <c r="AA622">
        <f t="shared" si="200"/>
        <v>0</v>
      </c>
      <c r="AB622">
        <f t="shared" si="201"/>
        <v>0</v>
      </c>
      <c r="AC622">
        <f t="shared" si="202"/>
        <v>0</v>
      </c>
      <c r="AD622">
        <f t="shared" si="203"/>
        <v>0</v>
      </c>
      <c r="AE622">
        <f t="shared" si="204"/>
        <v>0</v>
      </c>
      <c r="AF622">
        <f t="shared" si="205"/>
        <v>0</v>
      </c>
      <c r="AG622">
        <f t="shared" si="206"/>
        <v>0</v>
      </c>
      <c r="AH622">
        <f t="shared" si="207"/>
        <v>0</v>
      </c>
      <c r="AI622">
        <f t="shared" si="209"/>
        <v>0</v>
      </c>
    </row>
    <row r="623" spans="11:35">
      <c r="K623" t="e">
        <f>Arkusz1!#REF!</f>
        <v>#REF!</v>
      </c>
      <c r="M623" t="e">
        <f>Arkusz1!#REF!</f>
        <v>#REF!</v>
      </c>
      <c r="N623" t="e">
        <f>Arkusz1!#REF!</f>
        <v>#REF!</v>
      </c>
      <c r="O623" t="e">
        <f>Arkusz1!#REF!</f>
        <v>#REF!</v>
      </c>
      <c r="P623" t="e">
        <f>Arkusz1!#REF!</f>
        <v>#REF!</v>
      </c>
      <c r="Q623" t="e">
        <f>Arkusz1!#REF!</f>
        <v>#REF!</v>
      </c>
      <c r="R623" t="e">
        <f>Arkusz1!#REF!</f>
        <v>#REF!</v>
      </c>
      <c r="S623" t="e">
        <f>Arkusz1!#REF!</f>
        <v>#REF!</v>
      </c>
      <c r="T623" t="e">
        <f>Arkusz1!#REF!</f>
        <v>#REF!</v>
      </c>
      <c r="U623" t="e">
        <f>Arkusz1!#REF!</f>
        <v>#REF!</v>
      </c>
      <c r="V623" t="e">
        <f>Arkusz1!#REF!</f>
        <v>#REF!</v>
      </c>
      <c r="Z623" t="e">
        <f t="shared" si="208"/>
        <v>#REF!</v>
      </c>
      <c r="AA623" t="e">
        <f t="shared" si="200"/>
        <v>#REF!</v>
      </c>
      <c r="AB623" t="e">
        <f t="shared" si="201"/>
        <v>#REF!</v>
      </c>
      <c r="AC623" t="e">
        <f t="shared" si="202"/>
        <v>#REF!</v>
      </c>
      <c r="AD623" t="e">
        <f t="shared" si="203"/>
        <v>#REF!</v>
      </c>
      <c r="AE623" t="e">
        <f t="shared" si="204"/>
        <v>#REF!</v>
      </c>
      <c r="AF623" t="e">
        <f t="shared" si="205"/>
        <v>#REF!</v>
      </c>
      <c r="AG623" t="e">
        <f t="shared" si="206"/>
        <v>#REF!</v>
      </c>
      <c r="AH623" t="e">
        <f t="shared" si="207"/>
        <v>#REF!</v>
      </c>
      <c r="AI623" t="e">
        <f t="shared" si="209"/>
        <v>#REF!</v>
      </c>
    </row>
    <row r="624" spans="11:35">
      <c r="K624" t="e">
        <f>Arkusz1!#REF!</f>
        <v>#REF!</v>
      </c>
      <c r="M624" t="e">
        <f>Arkusz1!#REF!</f>
        <v>#REF!</v>
      </c>
      <c r="N624" t="e">
        <f>Arkusz1!#REF!</f>
        <v>#REF!</v>
      </c>
      <c r="O624" t="e">
        <f>Arkusz1!#REF!</f>
        <v>#REF!</v>
      </c>
      <c r="P624" t="e">
        <f>Arkusz1!#REF!</f>
        <v>#REF!</v>
      </c>
      <c r="Q624" t="e">
        <f>Arkusz1!#REF!</f>
        <v>#REF!</v>
      </c>
      <c r="R624" t="e">
        <f>Arkusz1!#REF!</f>
        <v>#REF!</v>
      </c>
      <c r="S624" t="e">
        <f>Arkusz1!#REF!</f>
        <v>#REF!</v>
      </c>
      <c r="T624" t="e">
        <f>Arkusz1!#REF!</f>
        <v>#REF!</v>
      </c>
      <c r="U624" t="e">
        <f>Arkusz1!#REF!</f>
        <v>#REF!</v>
      </c>
      <c r="V624" t="e">
        <f>Arkusz1!#REF!</f>
        <v>#REF!</v>
      </c>
      <c r="Z624" t="e">
        <f t="shared" si="208"/>
        <v>#REF!</v>
      </c>
      <c r="AA624" t="e">
        <f t="shared" si="200"/>
        <v>#REF!</v>
      </c>
      <c r="AB624" t="e">
        <f t="shared" si="201"/>
        <v>#REF!</v>
      </c>
      <c r="AC624" t="e">
        <f t="shared" si="202"/>
        <v>#REF!</v>
      </c>
      <c r="AD624" t="e">
        <f t="shared" si="203"/>
        <v>#REF!</v>
      </c>
      <c r="AE624" t="e">
        <f t="shared" si="204"/>
        <v>#REF!</v>
      </c>
      <c r="AF624" t="e">
        <f t="shared" si="205"/>
        <v>#REF!</v>
      </c>
      <c r="AG624" t="e">
        <f t="shared" si="206"/>
        <v>#REF!</v>
      </c>
      <c r="AH624" t="e">
        <f t="shared" si="207"/>
        <v>#REF!</v>
      </c>
      <c r="AI624" t="e">
        <f t="shared" si="209"/>
        <v>#REF!</v>
      </c>
    </row>
    <row r="625" spans="11:35">
      <c r="K625" t="e">
        <f>Arkusz1!#REF!</f>
        <v>#REF!</v>
      </c>
      <c r="M625" t="e">
        <f>Arkusz1!#REF!</f>
        <v>#REF!</v>
      </c>
      <c r="N625" t="e">
        <f>Arkusz1!#REF!</f>
        <v>#REF!</v>
      </c>
      <c r="O625" t="e">
        <f>Arkusz1!#REF!</f>
        <v>#REF!</v>
      </c>
      <c r="P625" t="e">
        <f>Arkusz1!#REF!</f>
        <v>#REF!</v>
      </c>
      <c r="Q625" t="e">
        <f>Arkusz1!#REF!</f>
        <v>#REF!</v>
      </c>
      <c r="R625" t="e">
        <f>Arkusz1!#REF!</f>
        <v>#REF!</v>
      </c>
      <c r="S625" t="e">
        <f>Arkusz1!#REF!</f>
        <v>#REF!</v>
      </c>
      <c r="T625" t="e">
        <f>Arkusz1!#REF!</f>
        <v>#REF!</v>
      </c>
      <c r="U625" t="e">
        <f>Arkusz1!#REF!</f>
        <v>#REF!</v>
      </c>
      <c r="V625" t="e">
        <f>Arkusz1!#REF!</f>
        <v>#REF!</v>
      </c>
      <c r="Z625" t="e">
        <f t="shared" si="208"/>
        <v>#REF!</v>
      </c>
      <c r="AA625" t="e">
        <f t="shared" si="200"/>
        <v>#REF!</v>
      </c>
      <c r="AB625" t="e">
        <f t="shared" si="201"/>
        <v>#REF!</v>
      </c>
      <c r="AC625" t="e">
        <f t="shared" si="202"/>
        <v>#REF!</v>
      </c>
      <c r="AD625" t="e">
        <f t="shared" si="203"/>
        <v>#REF!</v>
      </c>
      <c r="AE625" t="e">
        <f t="shared" si="204"/>
        <v>#REF!</v>
      </c>
      <c r="AF625" t="e">
        <f t="shared" si="205"/>
        <v>#REF!</v>
      </c>
      <c r="AG625" t="e">
        <f t="shared" si="206"/>
        <v>#REF!</v>
      </c>
      <c r="AH625" t="e">
        <f t="shared" si="207"/>
        <v>#REF!</v>
      </c>
      <c r="AI625" t="e">
        <f t="shared" si="209"/>
        <v>#REF!</v>
      </c>
    </row>
    <row r="626" spans="11:35">
      <c r="K626" t="e">
        <f>Arkusz1!#REF!</f>
        <v>#REF!</v>
      </c>
      <c r="M626" t="e">
        <f>Arkusz1!#REF!</f>
        <v>#REF!</v>
      </c>
      <c r="N626" t="e">
        <f>Arkusz1!#REF!</f>
        <v>#REF!</v>
      </c>
      <c r="O626" t="e">
        <f>Arkusz1!#REF!</f>
        <v>#REF!</v>
      </c>
      <c r="P626" t="e">
        <f>Arkusz1!#REF!</f>
        <v>#REF!</v>
      </c>
      <c r="Q626" t="e">
        <f>Arkusz1!#REF!</f>
        <v>#REF!</v>
      </c>
      <c r="R626" t="e">
        <f>Arkusz1!#REF!</f>
        <v>#REF!</v>
      </c>
      <c r="S626" t="e">
        <f>Arkusz1!#REF!</f>
        <v>#REF!</v>
      </c>
      <c r="T626" t="e">
        <f>Arkusz1!#REF!</f>
        <v>#REF!</v>
      </c>
      <c r="U626" t="e">
        <f>Arkusz1!#REF!</f>
        <v>#REF!</v>
      </c>
      <c r="V626" t="e">
        <f>Arkusz1!#REF!</f>
        <v>#REF!</v>
      </c>
      <c r="Z626" t="e">
        <f t="shared" si="208"/>
        <v>#REF!</v>
      </c>
      <c r="AA626" t="e">
        <f t="shared" si="200"/>
        <v>#REF!</v>
      </c>
      <c r="AB626" t="e">
        <f t="shared" si="201"/>
        <v>#REF!</v>
      </c>
      <c r="AC626" t="e">
        <f t="shared" si="202"/>
        <v>#REF!</v>
      </c>
      <c r="AD626" t="e">
        <f t="shared" si="203"/>
        <v>#REF!</v>
      </c>
      <c r="AE626" t="e">
        <f t="shared" si="204"/>
        <v>#REF!</v>
      </c>
      <c r="AF626" t="e">
        <f t="shared" si="205"/>
        <v>#REF!</v>
      </c>
      <c r="AG626" t="e">
        <f t="shared" si="206"/>
        <v>#REF!</v>
      </c>
      <c r="AH626" t="e">
        <f t="shared" si="207"/>
        <v>#REF!</v>
      </c>
      <c r="AI626" t="e">
        <f t="shared" si="209"/>
        <v>#REF!</v>
      </c>
    </row>
    <row r="627" spans="11:35">
      <c r="K627" t="e">
        <f>Arkusz1!#REF!</f>
        <v>#REF!</v>
      </c>
      <c r="M627" t="e">
        <f>Arkusz1!#REF!</f>
        <v>#REF!</v>
      </c>
      <c r="N627" t="e">
        <f>Arkusz1!#REF!</f>
        <v>#REF!</v>
      </c>
      <c r="O627" t="e">
        <f>Arkusz1!#REF!</f>
        <v>#REF!</v>
      </c>
      <c r="P627" t="e">
        <f>Arkusz1!#REF!</f>
        <v>#REF!</v>
      </c>
      <c r="Q627" t="e">
        <f>Arkusz1!#REF!</f>
        <v>#REF!</v>
      </c>
      <c r="R627" t="e">
        <f>Arkusz1!#REF!</f>
        <v>#REF!</v>
      </c>
      <c r="S627" t="e">
        <f>Arkusz1!#REF!</f>
        <v>#REF!</v>
      </c>
      <c r="T627" t="e">
        <f>Arkusz1!#REF!</f>
        <v>#REF!</v>
      </c>
      <c r="U627" t="e">
        <f>Arkusz1!#REF!</f>
        <v>#REF!</v>
      </c>
      <c r="V627" t="e">
        <f>Arkusz1!#REF!</f>
        <v>#REF!</v>
      </c>
      <c r="Z627" t="e">
        <f t="shared" si="208"/>
        <v>#REF!</v>
      </c>
      <c r="AA627" t="e">
        <f t="shared" si="200"/>
        <v>#REF!</v>
      </c>
      <c r="AB627" t="e">
        <f t="shared" si="201"/>
        <v>#REF!</v>
      </c>
      <c r="AC627" t="e">
        <f t="shared" si="202"/>
        <v>#REF!</v>
      </c>
      <c r="AD627" t="e">
        <f t="shared" si="203"/>
        <v>#REF!</v>
      </c>
      <c r="AE627" t="e">
        <f t="shared" si="204"/>
        <v>#REF!</v>
      </c>
      <c r="AF627" t="e">
        <f t="shared" si="205"/>
        <v>#REF!</v>
      </c>
      <c r="AG627" t="e">
        <f t="shared" si="206"/>
        <v>#REF!</v>
      </c>
      <c r="AH627" t="e">
        <f t="shared" si="207"/>
        <v>#REF!</v>
      </c>
      <c r="AI627" t="e">
        <f t="shared" si="209"/>
        <v>#REF!</v>
      </c>
    </row>
    <row r="628" spans="11:35">
      <c r="Y628" s="9"/>
      <c r="Z628" s="9" t="e">
        <f>AVERAGE(Z630:Z693)</f>
        <v>#REF!</v>
      </c>
      <c r="AA628" s="9" t="e">
        <f t="shared" ref="AA628:AI628" si="210">AVERAGE(AA630:AA693)</f>
        <v>#REF!</v>
      </c>
      <c r="AB628" s="9" t="e">
        <f t="shared" si="210"/>
        <v>#REF!</v>
      </c>
      <c r="AC628" s="9" t="e">
        <f t="shared" si="210"/>
        <v>#REF!</v>
      </c>
      <c r="AD628" s="9" t="e">
        <f t="shared" si="210"/>
        <v>#REF!</v>
      </c>
      <c r="AE628" s="9" t="e">
        <f t="shared" si="210"/>
        <v>#REF!</v>
      </c>
      <c r="AF628" s="9" t="e">
        <f t="shared" si="210"/>
        <v>#REF!</v>
      </c>
      <c r="AG628" s="9" t="e">
        <f t="shared" si="210"/>
        <v>#REF!</v>
      </c>
      <c r="AH628" s="9" t="e">
        <f t="shared" si="210"/>
        <v>#REF!</v>
      </c>
      <c r="AI628" s="9" t="e">
        <f t="shared" si="210"/>
        <v>#REF!</v>
      </c>
    </row>
    <row r="629" spans="11:35">
      <c r="K629" t="e">
        <f>Arkusz1!#REF!</f>
        <v>#REF!</v>
      </c>
      <c r="M629" t="e">
        <f>Arkusz1!#REF!</f>
        <v>#REF!</v>
      </c>
      <c r="N629" t="e">
        <f>Arkusz1!#REF!</f>
        <v>#REF!</v>
      </c>
      <c r="O629" t="e">
        <f>Arkusz1!#REF!</f>
        <v>#REF!</v>
      </c>
      <c r="P629" t="e">
        <f>Arkusz1!#REF!</f>
        <v>#REF!</v>
      </c>
      <c r="Q629" t="e">
        <f>Arkusz1!#REF!</f>
        <v>#REF!</v>
      </c>
      <c r="R629" t="e">
        <f>Arkusz1!#REF!</f>
        <v>#REF!</v>
      </c>
      <c r="S629" t="e">
        <f>Arkusz1!#REF!</f>
        <v>#REF!</v>
      </c>
      <c r="T629" t="e">
        <f>Arkusz1!#REF!</f>
        <v>#REF!</v>
      </c>
      <c r="U629" t="e">
        <f>Arkusz1!#REF!</f>
        <v>#REF!</v>
      </c>
      <c r="V629" t="e">
        <f>Arkusz1!#REF!</f>
        <v>#REF!</v>
      </c>
    </row>
    <row r="630" spans="11:35">
      <c r="K630" t="str">
        <f>Arkusz1!A496</f>
        <v>Slovak Republic</v>
      </c>
      <c r="M630">
        <f>Arkusz1!S496</f>
        <v>5.1313490000000003E-2</v>
      </c>
      <c r="N630">
        <f>Arkusz1!T496</f>
        <v>6.4719369999999998E-2</v>
      </c>
      <c r="O630">
        <f>Arkusz1!U496</f>
        <v>7.4331599999999998E-2</v>
      </c>
      <c r="P630">
        <f>Arkusz1!V496</f>
        <v>8.2409919999999998E-2</v>
      </c>
      <c r="Q630">
        <f>Arkusz1!W496</f>
        <v>8.9959460000000005E-2</v>
      </c>
      <c r="R630">
        <f>Arkusz1!X496</f>
        <v>9.7681219999999999E-2</v>
      </c>
      <c r="S630">
        <f>Arkusz1!Y496</f>
        <v>0.10635791</v>
      </c>
      <c r="T630">
        <f>Arkusz1!Z496</f>
        <v>0.11735394</v>
      </c>
      <c r="U630">
        <f>Arkusz1!AA496</f>
        <v>0.13434847999999999</v>
      </c>
      <c r="V630">
        <f>Arkusz1!AB496</f>
        <v>0.18152461</v>
      </c>
      <c r="Z630" t="e">
        <f>M630-M629</f>
        <v>#REF!</v>
      </c>
      <c r="AA630" t="e">
        <f t="shared" ref="AA630:AA660" si="211">N630-N629</f>
        <v>#REF!</v>
      </c>
      <c r="AB630" t="e">
        <f t="shared" ref="AB630:AB660" si="212">O630-O629</f>
        <v>#REF!</v>
      </c>
      <c r="AC630" t="e">
        <f t="shared" ref="AC630:AC660" si="213">P630-P629</f>
        <v>#REF!</v>
      </c>
      <c r="AD630" t="e">
        <f t="shared" ref="AD630:AD660" si="214">Q630-Q629</f>
        <v>#REF!</v>
      </c>
      <c r="AE630" t="e">
        <f t="shared" ref="AE630:AE660" si="215">R630-R629</f>
        <v>#REF!</v>
      </c>
      <c r="AF630" t="e">
        <f t="shared" ref="AF630:AF660" si="216">S630-S629</f>
        <v>#REF!</v>
      </c>
      <c r="AG630" t="e">
        <f t="shared" ref="AG630:AG660" si="217">T630-T629</f>
        <v>#REF!</v>
      </c>
      <c r="AH630" t="e">
        <f t="shared" ref="AH630:AH660" si="218">U630-U629</f>
        <v>#REF!</v>
      </c>
      <c r="AI630" t="e">
        <f>V630-V629</f>
        <v>#REF!</v>
      </c>
    </row>
    <row r="631" spans="11:35">
      <c r="K631" t="str">
        <f>Arkusz1!A497</f>
        <v>Slovak Republic</v>
      </c>
      <c r="M631">
        <f>Arkusz1!S497</f>
        <v>5.039536E-2</v>
      </c>
      <c r="N631">
        <f>Arkusz1!T497</f>
        <v>6.468931E-2</v>
      </c>
      <c r="O631">
        <f>Arkusz1!U497</f>
        <v>7.4572089999999994E-2</v>
      </c>
      <c r="P631">
        <f>Arkusz1!V497</f>
        <v>8.269609E-2</v>
      </c>
      <c r="Q631">
        <f>Arkusz1!W497</f>
        <v>9.0180319999999994E-2</v>
      </c>
      <c r="R631">
        <f>Arkusz1!X497</f>
        <v>9.7765149999999995E-2</v>
      </c>
      <c r="S631">
        <f>Arkusz1!Y497</f>
        <v>0.10624506</v>
      </c>
      <c r="T631">
        <f>Arkusz1!Z497</f>
        <v>0.1169872</v>
      </c>
      <c r="U631">
        <f>Arkusz1!AA497</f>
        <v>0.13372285</v>
      </c>
      <c r="V631">
        <f>Arkusz1!AB497</f>
        <v>0.18274657999999999</v>
      </c>
      <c r="Z631">
        <f t="shared" ref="Y631:Z660" si="219">M631-M630</f>
        <v>-9.1813000000000311E-4</v>
      </c>
      <c r="AA631">
        <f t="shared" si="211"/>
        <v>-3.0059999999998421E-5</v>
      </c>
      <c r="AB631">
        <f t="shared" si="212"/>
        <v>2.4048999999999598E-4</v>
      </c>
      <c r="AC631">
        <f t="shared" si="213"/>
        <v>2.8617000000000226E-4</v>
      </c>
      <c r="AD631">
        <f t="shared" si="214"/>
        <v>2.208599999999894E-4</v>
      </c>
      <c r="AE631">
        <f t="shared" si="215"/>
        <v>8.3929999999995952E-5</v>
      </c>
      <c r="AF631">
        <f t="shared" si="216"/>
        <v>-1.1284999999999767E-4</v>
      </c>
      <c r="AG631">
        <f t="shared" si="217"/>
        <v>-3.6674000000000428E-4</v>
      </c>
      <c r="AH631">
        <f t="shared" si="218"/>
        <v>-6.2562999999998814E-4</v>
      </c>
      <c r="AI631">
        <f t="shared" ref="AI631:AI660" si="220">V631-V630</f>
        <v>1.2219699999999889E-3</v>
      </c>
    </row>
    <row r="632" spans="11:35">
      <c r="K632" t="str">
        <f>Arkusz1!A498</f>
        <v>Slovak Republic</v>
      </c>
      <c r="M632">
        <f>Arkusz1!S498</f>
        <v>5.7801400000000003E-2</v>
      </c>
      <c r="N632">
        <f>Arkusz1!T498</f>
        <v>6.7710350000000002E-2</v>
      </c>
      <c r="O632">
        <f>Arkusz1!U498</f>
        <v>7.5676270000000004E-2</v>
      </c>
      <c r="P632">
        <f>Arkusz1!V498</f>
        <v>8.2791569999999995E-2</v>
      </c>
      <c r="Q632">
        <f>Arkusz1!W498</f>
        <v>8.9697100000000002E-2</v>
      </c>
      <c r="R632">
        <f>Arkusz1!X498</f>
        <v>9.6941529999999998E-2</v>
      </c>
      <c r="S632">
        <f>Arkusz1!Y498</f>
        <v>0.10522608</v>
      </c>
      <c r="T632">
        <f>Arkusz1!Z498</f>
        <v>0.11584724</v>
      </c>
      <c r="U632">
        <f>Arkusz1!AA498</f>
        <v>0.13233054</v>
      </c>
      <c r="V632">
        <f>Arkusz1!AB498</f>
        <v>0.17597790999999999</v>
      </c>
      <c r="Z632">
        <f t="shared" si="219"/>
        <v>7.4060400000000026E-3</v>
      </c>
      <c r="AA632">
        <f t="shared" si="211"/>
        <v>3.0210400000000026E-3</v>
      </c>
      <c r="AB632">
        <f t="shared" si="212"/>
        <v>1.1041800000000102E-3</v>
      </c>
      <c r="AC632">
        <f t="shared" si="213"/>
        <v>9.5479999999995013E-5</v>
      </c>
      <c r="AD632">
        <f t="shared" si="214"/>
        <v>-4.8321999999999254E-4</v>
      </c>
      <c r="AE632">
        <f t="shared" si="215"/>
        <v>-8.2361999999999713E-4</v>
      </c>
      <c r="AF632">
        <f t="shared" si="216"/>
        <v>-1.0189800000000027E-3</v>
      </c>
      <c r="AG632">
        <f t="shared" si="217"/>
        <v>-1.1399599999999954E-3</v>
      </c>
      <c r="AH632">
        <f t="shared" si="218"/>
        <v>-1.3923100000000077E-3</v>
      </c>
      <c r="AI632">
        <f t="shared" si="220"/>
        <v>-6.7686700000000044E-3</v>
      </c>
    </row>
    <row r="633" spans="11:35">
      <c r="K633" t="str">
        <f>Arkusz1!A499</f>
        <v>Slovak Republic</v>
      </c>
      <c r="M633">
        <f>Arkusz1!S499</f>
        <v>4.0282980000000003E-2</v>
      </c>
      <c r="N633">
        <f>Arkusz1!T499</f>
        <v>5.9229419999999998E-2</v>
      </c>
      <c r="O633">
        <f>Arkusz1!U499</f>
        <v>7.0969210000000005E-2</v>
      </c>
      <c r="P633">
        <f>Arkusz1!V499</f>
        <v>8.0247360000000004E-2</v>
      </c>
      <c r="Q633">
        <f>Arkusz1!W499</f>
        <v>8.8639129999999997E-2</v>
      </c>
      <c r="R633">
        <f>Arkusz1!X499</f>
        <v>9.7066280000000005E-2</v>
      </c>
      <c r="S633">
        <f>Arkusz1!Y499</f>
        <v>0.10645399</v>
      </c>
      <c r="T633">
        <f>Arkusz1!Z499</f>
        <v>0.11836472000000001</v>
      </c>
      <c r="U633">
        <f>Arkusz1!AA499</f>
        <v>0.13713510000000001</v>
      </c>
      <c r="V633">
        <f>Arkusz1!AB499</f>
        <v>0.20161180000000001</v>
      </c>
      <c r="Z633">
        <f t="shared" si="219"/>
        <v>-1.751842E-2</v>
      </c>
      <c r="AA633">
        <f t="shared" si="211"/>
        <v>-8.4809300000000046E-3</v>
      </c>
      <c r="AB633">
        <f t="shared" si="212"/>
        <v>-4.707059999999999E-3</v>
      </c>
      <c r="AC633">
        <f t="shared" si="213"/>
        <v>-2.5442099999999912E-3</v>
      </c>
      <c r="AD633">
        <f t="shared" si="214"/>
        <v>-1.0579700000000053E-3</v>
      </c>
      <c r="AE633">
        <f t="shared" si="215"/>
        <v>1.247500000000068E-4</v>
      </c>
      <c r="AF633">
        <f t="shared" si="216"/>
        <v>1.2279099999999987E-3</v>
      </c>
      <c r="AG633">
        <f t="shared" si="217"/>
        <v>2.5174800000000025E-3</v>
      </c>
      <c r="AH633">
        <f t="shared" si="218"/>
        <v>4.8045600000000133E-3</v>
      </c>
      <c r="AI633">
        <f t="shared" si="220"/>
        <v>2.563389000000002E-2</v>
      </c>
    </row>
    <row r="634" spans="11:35">
      <c r="K634" t="str">
        <f>Arkusz1!A500</f>
        <v>Slovak Republic</v>
      </c>
      <c r="M634">
        <f>Arkusz1!S500</f>
        <v>3.4924459999999997E-2</v>
      </c>
      <c r="N634">
        <f>Arkusz1!T500</f>
        <v>5.6635280000000003E-2</v>
      </c>
      <c r="O634">
        <f>Arkusz1!U500</f>
        <v>6.952941E-2</v>
      </c>
      <c r="P634">
        <f>Arkusz1!V500</f>
        <v>7.9469139999999994E-2</v>
      </c>
      <c r="Q634">
        <f>Arkusz1!W500</f>
        <v>8.8315530000000003E-2</v>
      </c>
      <c r="R634">
        <f>Arkusz1!X500</f>
        <v>9.710444E-2</v>
      </c>
      <c r="S634">
        <f>Arkusz1!Y500</f>
        <v>0.10682959</v>
      </c>
      <c r="T634">
        <f>Arkusz1!Z500</f>
        <v>0.11913477</v>
      </c>
      <c r="U634">
        <f>Arkusz1!AA500</f>
        <v>0.13860471999999999</v>
      </c>
      <c r="V634">
        <f>Arkusz1!AB500</f>
        <v>0.20945268</v>
      </c>
      <c r="Z634">
        <f t="shared" si="219"/>
        <v>-5.3585200000000055E-3</v>
      </c>
      <c r="AA634">
        <f t="shared" si="211"/>
        <v>-2.5941399999999948E-3</v>
      </c>
      <c r="AB634">
        <f t="shared" si="212"/>
        <v>-1.439800000000005E-3</v>
      </c>
      <c r="AC634">
        <f t="shared" si="213"/>
        <v>-7.7822000000001001E-4</v>
      </c>
      <c r="AD634">
        <f t="shared" si="214"/>
        <v>-3.2359999999999334E-4</v>
      </c>
      <c r="AE634">
        <f t="shared" si="215"/>
        <v>3.815999999999542E-5</v>
      </c>
      <c r="AF634">
        <f t="shared" si="216"/>
        <v>3.7560000000000371E-4</v>
      </c>
      <c r="AG634">
        <f t="shared" si="217"/>
        <v>7.7004999999999435E-4</v>
      </c>
      <c r="AH634">
        <f t="shared" si="218"/>
        <v>1.4696199999999771E-3</v>
      </c>
      <c r="AI634">
        <f t="shared" si="220"/>
        <v>7.8408799999999945E-3</v>
      </c>
    </row>
    <row r="635" spans="11:35">
      <c r="K635" t="str">
        <f>Arkusz1!A501</f>
        <v>Slovak Republic</v>
      </c>
      <c r="M635">
        <f>Arkusz1!S501</f>
        <v>3.2327099999999998E-2</v>
      </c>
      <c r="N635">
        <f>Arkusz1!T501</f>
        <v>5.5377870000000003E-2</v>
      </c>
      <c r="O635">
        <f>Arkusz1!U501</f>
        <v>6.8831519999999993E-2</v>
      </c>
      <c r="P635">
        <f>Arkusz1!V501</f>
        <v>7.9091919999999996E-2</v>
      </c>
      <c r="Q635">
        <f>Arkusz1!W501</f>
        <v>8.8158669999999995E-2</v>
      </c>
      <c r="R635">
        <f>Arkusz1!X501</f>
        <v>9.7122929999999996E-2</v>
      </c>
      <c r="S635">
        <f>Arkusz1!Y501</f>
        <v>0.10701164000000001</v>
      </c>
      <c r="T635">
        <f>Arkusz1!Z501</f>
        <v>0.11950802000000001</v>
      </c>
      <c r="U635">
        <f>Arkusz1!AA501</f>
        <v>0.13931705999999999</v>
      </c>
      <c r="V635">
        <f>Arkusz1!AB501</f>
        <v>0.21325326999999999</v>
      </c>
      <c r="Z635">
        <f t="shared" si="219"/>
        <v>-2.5973599999999999E-3</v>
      </c>
      <c r="AA635">
        <f t="shared" si="211"/>
        <v>-1.2574100000000005E-3</v>
      </c>
      <c r="AB635">
        <f t="shared" si="212"/>
        <v>-6.9789000000000656E-4</v>
      </c>
      <c r="AC635">
        <f t="shared" si="213"/>
        <v>-3.7721999999999756E-4</v>
      </c>
      <c r="AD635">
        <f t="shared" si="214"/>
        <v>-1.5686000000000866E-4</v>
      </c>
      <c r="AE635">
        <f t="shared" si="215"/>
        <v>1.848999999999601E-5</v>
      </c>
      <c r="AF635">
        <f t="shared" si="216"/>
        <v>1.8205000000000304E-4</v>
      </c>
      <c r="AG635">
        <f t="shared" si="217"/>
        <v>3.7325000000000552E-4</v>
      </c>
      <c r="AH635">
        <f t="shared" si="218"/>
        <v>7.1234000000000575E-4</v>
      </c>
      <c r="AI635">
        <f t="shared" si="220"/>
        <v>3.8005899999999926E-3</v>
      </c>
    </row>
    <row r="636" spans="11:35">
      <c r="K636" t="str">
        <f>Arkusz1!A502</f>
        <v>Slovak Republic</v>
      </c>
      <c r="M636">
        <f>Arkusz1!S502</f>
        <v>4.8080459999999998E-2</v>
      </c>
      <c r="N636">
        <f>Arkusz1!T502</f>
        <v>6.1125069999999997E-2</v>
      </c>
      <c r="O636">
        <f>Arkusz1!U502</f>
        <v>7.0559609999999995E-2</v>
      </c>
      <c r="P636">
        <f>Arkusz1!V502</f>
        <v>7.8515699999999994E-2</v>
      </c>
      <c r="Q636">
        <f>Arkusz1!W502</f>
        <v>8.5980929999999997E-2</v>
      </c>
      <c r="R636">
        <f>Arkusz1!X502</f>
        <v>9.3668059999999997E-2</v>
      </c>
      <c r="S636">
        <f>Arkusz1!Y502</f>
        <v>0.10240833000000001</v>
      </c>
      <c r="T636">
        <f>Arkusz1!Z502</f>
        <v>0.11373192</v>
      </c>
      <c r="U636">
        <f>Arkusz1!AA502</f>
        <v>0.13213749999999999</v>
      </c>
      <c r="V636">
        <f>Arkusz1!AB502</f>
        <v>0.21379240999999999</v>
      </c>
      <c r="Z636">
        <f t="shared" si="219"/>
        <v>1.5753360000000001E-2</v>
      </c>
      <c r="AA636">
        <f t="shared" si="211"/>
        <v>5.747199999999994E-3</v>
      </c>
      <c r="AB636">
        <f t="shared" si="212"/>
        <v>1.7280900000000016E-3</v>
      </c>
      <c r="AC636">
        <f t="shared" si="213"/>
        <v>-5.7622000000000229E-4</v>
      </c>
      <c r="AD636">
        <f t="shared" si="214"/>
        <v>-2.1777399999999975E-3</v>
      </c>
      <c r="AE636">
        <f t="shared" si="215"/>
        <v>-3.4548699999999988E-3</v>
      </c>
      <c r="AF636">
        <f t="shared" si="216"/>
        <v>-4.6033099999999993E-3</v>
      </c>
      <c r="AG636">
        <f t="shared" si="217"/>
        <v>-5.7761000000000062E-3</v>
      </c>
      <c r="AH636">
        <f t="shared" si="218"/>
        <v>-7.1795600000000015E-3</v>
      </c>
      <c r="AI636">
        <f t="shared" si="220"/>
        <v>5.3913999999999351E-4</v>
      </c>
    </row>
    <row r="637" spans="11:35">
      <c r="K637" t="str">
        <f>Arkusz1!A503</f>
        <v>Slovak Republic</v>
      </c>
      <c r="M637">
        <f>Arkusz1!S503</f>
        <v>4.7001010000000003E-2</v>
      </c>
      <c r="N637">
        <f>Arkusz1!T503</f>
        <v>5.7551629999999999E-2</v>
      </c>
      <c r="O637">
        <f>Arkusz1!U503</f>
        <v>6.6349649999999996E-2</v>
      </c>
      <c r="P637">
        <f>Arkusz1!V503</f>
        <v>7.441296E-2</v>
      </c>
      <c r="Q637">
        <f>Arkusz1!W503</f>
        <v>8.2406510000000002E-2</v>
      </c>
      <c r="R637">
        <f>Arkusz1!X503</f>
        <v>9.0965699999999997E-2</v>
      </c>
      <c r="S637">
        <f>Arkusz1!Y503</f>
        <v>0.10098501</v>
      </c>
      <c r="T637">
        <f>Arkusz1!Z503</f>
        <v>0.11425831</v>
      </c>
      <c r="U637">
        <f>Arkusz1!AA503</f>
        <v>0.13619898999999999</v>
      </c>
      <c r="V637">
        <f>Arkusz1!AB503</f>
        <v>0.22987025999999999</v>
      </c>
      <c r="Z637">
        <f t="shared" si="219"/>
        <v>-1.0794499999999957E-3</v>
      </c>
      <c r="AA637">
        <f t="shared" si="211"/>
        <v>-3.5734399999999972E-3</v>
      </c>
      <c r="AB637">
        <f t="shared" si="212"/>
        <v>-4.2099599999999987E-3</v>
      </c>
      <c r="AC637">
        <f t="shared" si="213"/>
        <v>-4.1027399999999936E-3</v>
      </c>
      <c r="AD637">
        <f t="shared" si="214"/>
        <v>-3.5744199999999948E-3</v>
      </c>
      <c r="AE637">
        <f t="shared" si="215"/>
        <v>-2.7023600000000009E-3</v>
      </c>
      <c r="AF637">
        <f t="shared" si="216"/>
        <v>-1.4233200000000057E-3</v>
      </c>
      <c r="AG637">
        <f t="shared" si="217"/>
        <v>5.2639000000000158E-4</v>
      </c>
      <c r="AH637">
        <f t="shared" si="218"/>
        <v>4.0614900000000009E-3</v>
      </c>
      <c r="AI637">
        <f t="shared" si="220"/>
        <v>1.6077850000000005E-2</v>
      </c>
    </row>
    <row r="638" spans="11:35">
      <c r="K638" t="str">
        <f>Arkusz1!A504</f>
        <v>Slovak Republic</v>
      </c>
      <c r="M638">
        <f>Arkusz1!S504</f>
        <v>4.7317999999999999E-2</v>
      </c>
      <c r="N638">
        <f>Arkusz1!T504</f>
        <v>5.8913479999999997E-2</v>
      </c>
      <c r="O638">
        <f>Arkusz1!U504</f>
        <v>6.8298700000000004E-2</v>
      </c>
      <c r="P638">
        <f>Arkusz1!V504</f>
        <v>7.6733919999999997E-2</v>
      </c>
      <c r="Q638">
        <f>Arkusz1!W504</f>
        <v>8.4976079999999996E-2</v>
      </c>
      <c r="R638">
        <f>Arkusz1!X504</f>
        <v>9.3696020000000005E-2</v>
      </c>
      <c r="S638">
        <f>Arkusz1!Y504</f>
        <v>0.10378730999999999</v>
      </c>
      <c r="T638">
        <f>Arkusz1!Z504</f>
        <v>0.11697903</v>
      </c>
      <c r="U638">
        <f>Arkusz1!AA504</f>
        <v>0.13830951999999999</v>
      </c>
      <c r="V638">
        <f>Arkusz1!AB504</f>
        <v>0.21098794000000001</v>
      </c>
      <c r="Z638">
        <f t="shared" si="219"/>
        <v>3.1698999999999616E-4</v>
      </c>
      <c r="AA638">
        <f t="shared" si="211"/>
        <v>1.3618499999999978E-3</v>
      </c>
      <c r="AB638">
        <f t="shared" si="212"/>
        <v>1.9490500000000077E-3</v>
      </c>
      <c r="AC638">
        <f t="shared" si="213"/>
        <v>2.3209599999999969E-3</v>
      </c>
      <c r="AD638">
        <f t="shared" si="214"/>
        <v>2.5695699999999932E-3</v>
      </c>
      <c r="AE638">
        <f t="shared" si="215"/>
        <v>2.7303200000000083E-3</v>
      </c>
      <c r="AF638">
        <f t="shared" si="216"/>
        <v>2.8022999999999937E-3</v>
      </c>
      <c r="AG638">
        <f t="shared" si="217"/>
        <v>2.7207199999999959E-3</v>
      </c>
      <c r="AH638">
        <f t="shared" si="218"/>
        <v>2.1105299999999994E-3</v>
      </c>
      <c r="AI638">
        <f t="shared" si="220"/>
        <v>-1.888231999999998E-2</v>
      </c>
    </row>
    <row r="639" spans="11:35">
      <c r="K639" t="str">
        <f>Arkusz1!A505</f>
        <v>Slovak Republic</v>
      </c>
      <c r="M639">
        <f>Arkusz1!S505</f>
        <v>4.5631970000000001E-2</v>
      </c>
      <c r="N639">
        <f>Arkusz1!T505</f>
        <v>5.822447E-2</v>
      </c>
      <c r="O639">
        <f>Arkusz1!U505</f>
        <v>6.8110009999999999E-2</v>
      </c>
      <c r="P639">
        <f>Arkusz1!V505</f>
        <v>7.6832620000000004E-2</v>
      </c>
      <c r="Q639">
        <f>Arkusz1!W505</f>
        <v>8.5250859999999998E-2</v>
      </c>
      <c r="R639">
        <f>Arkusz1!X505</f>
        <v>9.4078709999999996E-2</v>
      </c>
      <c r="S639">
        <f>Arkusz1!Y505</f>
        <v>0.10422792</v>
      </c>
      <c r="T639">
        <f>Arkusz1!Z505</f>
        <v>0.11743006</v>
      </c>
      <c r="U639">
        <f>Arkusz1!AA505</f>
        <v>0.13870418000000001</v>
      </c>
      <c r="V639">
        <f>Arkusz1!AB505</f>
        <v>0.21150923999999999</v>
      </c>
      <c r="Z639">
        <f t="shared" si="219"/>
        <v>-1.6860299999999981E-3</v>
      </c>
      <c r="AA639">
        <f t="shared" si="211"/>
        <v>-6.8900999999999685E-4</v>
      </c>
      <c r="AB639">
        <f t="shared" si="212"/>
        <v>-1.8869000000000524E-4</v>
      </c>
      <c r="AC639">
        <f t="shared" si="213"/>
        <v>9.8700000000007115E-5</v>
      </c>
      <c r="AD639">
        <f t="shared" si="214"/>
        <v>2.7478000000000224E-4</v>
      </c>
      <c r="AE639">
        <f t="shared" si="215"/>
        <v>3.8268999999999109E-4</v>
      </c>
      <c r="AF639">
        <f t="shared" si="216"/>
        <v>4.4061000000000794E-4</v>
      </c>
      <c r="AG639">
        <f t="shared" si="217"/>
        <v>4.5103000000000504E-4</v>
      </c>
      <c r="AH639">
        <f t="shared" si="218"/>
        <v>3.9466000000001888E-4</v>
      </c>
      <c r="AI639">
        <f t="shared" si="220"/>
        <v>5.2129999999997456E-4</v>
      </c>
    </row>
    <row r="640" spans="11:35">
      <c r="K640" t="str">
        <f>Arkusz1!A506</f>
        <v>Slovak Republic</v>
      </c>
      <c r="M640">
        <f>Arkusz1!S506</f>
        <v>4.4043220000000001E-2</v>
      </c>
      <c r="N640">
        <f>Arkusz1!T506</f>
        <v>5.6331600000000003E-2</v>
      </c>
      <c r="O640">
        <f>Arkusz1!U506</f>
        <v>6.6045010000000001E-2</v>
      </c>
      <c r="P640">
        <f>Arkusz1!V506</f>
        <v>7.4657749999999995E-2</v>
      </c>
      <c r="Q640">
        <f>Arkusz1!W506</f>
        <v>8.3005410000000002E-2</v>
      </c>
      <c r="R640">
        <f>Arkusz1!X506</f>
        <v>9.1798050000000006E-2</v>
      </c>
      <c r="S640">
        <f>Arkusz1!Y506</f>
        <v>0.10196239999999999</v>
      </c>
      <c r="T640">
        <f>Arkusz1!Z506</f>
        <v>0.1152948</v>
      </c>
      <c r="U640">
        <f>Arkusz1!AA506</f>
        <v>0.13715369999999999</v>
      </c>
      <c r="V640">
        <f>Arkusz1!AB506</f>
        <v>0.22970804</v>
      </c>
      <c r="Z640">
        <f t="shared" si="219"/>
        <v>-1.5887499999999999E-3</v>
      </c>
      <c r="AA640">
        <f t="shared" si="211"/>
        <v>-1.8928699999999979E-3</v>
      </c>
      <c r="AB640">
        <f t="shared" si="212"/>
        <v>-2.0649999999999974E-3</v>
      </c>
      <c r="AC640">
        <f t="shared" si="213"/>
        <v>-2.1748700000000093E-3</v>
      </c>
      <c r="AD640">
        <f t="shared" si="214"/>
        <v>-2.2454499999999961E-3</v>
      </c>
      <c r="AE640">
        <f t="shared" si="215"/>
        <v>-2.2806599999999899E-3</v>
      </c>
      <c r="AF640">
        <f t="shared" si="216"/>
        <v>-2.265520000000007E-3</v>
      </c>
      <c r="AG640">
        <f t="shared" si="217"/>
        <v>-2.1352599999999999E-3</v>
      </c>
      <c r="AH640">
        <f t="shared" si="218"/>
        <v>-1.5504800000000207E-3</v>
      </c>
      <c r="AI640">
        <f t="shared" si="220"/>
        <v>1.8198800000000015E-2</v>
      </c>
    </row>
    <row r="641" spans="11:35">
      <c r="K641" t="str">
        <f>Arkusz1!A507</f>
        <v>Slovak Republic</v>
      </c>
      <c r="M641">
        <f>Arkusz1!S507</f>
        <v>4.425805E-2</v>
      </c>
      <c r="N641">
        <f>Arkusz1!T507</f>
        <v>5.588721E-2</v>
      </c>
      <c r="O641">
        <f>Arkusz1!U507</f>
        <v>6.5579020000000002E-2</v>
      </c>
      <c r="P641">
        <f>Arkusz1!V507</f>
        <v>7.4451299999999998E-2</v>
      </c>
      <c r="Q641">
        <f>Arkusz1!W507</f>
        <v>8.3231100000000002E-2</v>
      </c>
      <c r="R641">
        <f>Arkusz1!X507</f>
        <v>9.26067E-2</v>
      </c>
      <c r="S641">
        <f>Arkusz1!Y507</f>
        <v>0.10353469</v>
      </c>
      <c r="T641">
        <f>Arkusz1!Z507</f>
        <v>0.11790249999999999</v>
      </c>
      <c r="U641">
        <f>Arkusz1!AA507</f>
        <v>0.14124819</v>
      </c>
      <c r="V641">
        <f>Arkusz1!AB507</f>
        <v>0.22130124000000001</v>
      </c>
      <c r="Z641">
        <f t="shared" si="219"/>
        <v>2.1482999999999919E-4</v>
      </c>
      <c r="AA641">
        <f t="shared" si="211"/>
        <v>-4.4439000000000284E-4</v>
      </c>
      <c r="AB641">
        <f t="shared" si="212"/>
        <v>-4.6598999999999946E-4</v>
      </c>
      <c r="AC641">
        <f t="shared" si="213"/>
        <v>-2.0644999999999691E-4</v>
      </c>
      <c r="AD641">
        <f t="shared" si="214"/>
        <v>2.2569000000000061E-4</v>
      </c>
      <c r="AE641">
        <f t="shared" si="215"/>
        <v>8.086499999999941E-4</v>
      </c>
      <c r="AF641">
        <f t="shared" si="216"/>
        <v>1.572290000000004E-3</v>
      </c>
      <c r="AG641">
        <f t="shared" si="217"/>
        <v>2.6076999999999906E-3</v>
      </c>
      <c r="AH641">
        <f t="shared" si="218"/>
        <v>4.0944900000000062E-3</v>
      </c>
      <c r="AI641">
        <f t="shared" si="220"/>
        <v>-8.4067999999999921E-3</v>
      </c>
    </row>
    <row r="642" spans="11:35">
      <c r="K642" t="str">
        <f>Arkusz1!A508</f>
        <v>Slovak Republic</v>
      </c>
      <c r="M642">
        <f>Arkusz1!S508</f>
        <v>4.4060700000000001E-2</v>
      </c>
      <c r="N642">
        <f>Arkusz1!T508</f>
        <v>5.6623199999999999E-2</v>
      </c>
      <c r="O642">
        <f>Arkusz1!U508</f>
        <v>6.6604410000000003E-2</v>
      </c>
      <c r="P642">
        <f>Arkusz1!V508</f>
        <v>7.5477260000000004E-2</v>
      </c>
      <c r="Q642">
        <f>Arkusz1!W508</f>
        <v>8.4086090000000002E-2</v>
      </c>
      <c r="R642">
        <f>Arkusz1!X508</f>
        <v>9.3152410000000005E-2</v>
      </c>
      <c r="S642">
        <f>Arkusz1!Y508</f>
        <v>0.10361684</v>
      </c>
      <c r="T642">
        <f>Arkusz1!Z508</f>
        <v>0.11728917</v>
      </c>
      <c r="U642">
        <f>Arkusz1!AA508</f>
        <v>0.13947630999999999</v>
      </c>
      <c r="V642">
        <f>Arkusz1!AB508</f>
        <v>0.21961359999999999</v>
      </c>
      <c r="Z642">
        <f t="shared" si="219"/>
        <v>-1.9734999999999892E-4</v>
      </c>
      <c r="AA642">
        <f t="shared" si="211"/>
        <v>7.3598999999999887E-4</v>
      </c>
      <c r="AB642">
        <f t="shared" si="212"/>
        <v>1.025390000000001E-3</v>
      </c>
      <c r="AC642">
        <f t="shared" si="213"/>
        <v>1.0259600000000063E-3</v>
      </c>
      <c r="AD642">
        <f t="shared" si="214"/>
        <v>8.5498999999999992E-4</v>
      </c>
      <c r="AE642">
        <f t="shared" si="215"/>
        <v>5.457100000000048E-4</v>
      </c>
      <c r="AF642">
        <f t="shared" si="216"/>
        <v>8.2150000000003054E-5</v>
      </c>
      <c r="AG642">
        <f t="shared" si="217"/>
        <v>-6.1332999999999527E-4</v>
      </c>
      <c r="AH642">
        <f t="shared" si="218"/>
        <v>-1.7718800000000035E-3</v>
      </c>
      <c r="AI642">
        <f t="shared" si="220"/>
        <v>-1.687640000000018E-3</v>
      </c>
    </row>
    <row r="643" spans="11:35">
      <c r="K643" t="str">
        <f>Arkusz1!A509</f>
        <v>Slovak Republic</v>
      </c>
      <c r="M643">
        <f>Arkusz1!S509</f>
        <v>3.1187429999999999E-2</v>
      </c>
      <c r="N643">
        <f>Arkusz1!T509</f>
        <v>5.3747879999999998E-2</v>
      </c>
      <c r="O643">
        <f>Arkusz1!U509</f>
        <v>6.7313890000000001E-2</v>
      </c>
      <c r="P643">
        <f>Arkusz1!V509</f>
        <v>7.778881E-2</v>
      </c>
      <c r="Q643">
        <f>Arkusz1!W509</f>
        <v>8.7110820000000005E-2</v>
      </c>
      <c r="R643">
        <f>Arkusz1!X509</f>
        <v>9.6371299999999993E-2</v>
      </c>
      <c r="S643">
        <f>Arkusz1!Y509</f>
        <v>0.10662383</v>
      </c>
      <c r="T643">
        <f>Arkusz1!Z509</f>
        <v>0.11962172</v>
      </c>
      <c r="U643">
        <f>Arkusz1!AA509</f>
        <v>0.14030580000000001</v>
      </c>
      <c r="V643">
        <f>Arkusz1!AB509</f>
        <v>0.21992850999999999</v>
      </c>
      <c r="Z643">
        <f t="shared" si="219"/>
        <v>-1.2873270000000003E-2</v>
      </c>
      <c r="AA643">
        <f t="shared" si="211"/>
        <v>-2.8753200000000007E-3</v>
      </c>
      <c r="AB643">
        <f t="shared" si="212"/>
        <v>7.0947999999999845E-4</v>
      </c>
      <c r="AC643">
        <f t="shared" si="213"/>
        <v>2.3115499999999956E-3</v>
      </c>
      <c r="AD643">
        <f t="shared" si="214"/>
        <v>3.0247300000000032E-3</v>
      </c>
      <c r="AE643">
        <f t="shared" si="215"/>
        <v>3.2188899999999881E-3</v>
      </c>
      <c r="AF643">
        <f t="shared" si="216"/>
        <v>3.0069900000000011E-3</v>
      </c>
      <c r="AG643">
        <f t="shared" si="217"/>
        <v>2.3325500000000027E-3</v>
      </c>
      <c r="AH643">
        <f t="shared" si="218"/>
        <v>8.2949000000001605E-4</v>
      </c>
      <c r="AI643">
        <f t="shared" si="220"/>
        <v>3.1491000000000158E-4</v>
      </c>
    </row>
    <row r="644" spans="11:35">
      <c r="K644" t="str">
        <f>Arkusz1!A510</f>
        <v>Slovak Republic</v>
      </c>
      <c r="M644">
        <f>Arkusz1!S510</f>
        <v>3.3105370000000002E-2</v>
      </c>
      <c r="N644">
        <f>Arkusz1!T510</f>
        <v>5.53424E-2</v>
      </c>
      <c r="O644">
        <f>Arkusz1!U510</f>
        <v>6.8508440000000004E-2</v>
      </c>
      <c r="P644">
        <f>Arkusz1!V510</f>
        <v>7.861303E-2</v>
      </c>
      <c r="Q644">
        <f>Arkusz1!W510</f>
        <v>8.7576249999999994E-2</v>
      </c>
      <c r="R644">
        <f>Arkusz1!X510</f>
        <v>9.6462909999999999E-2</v>
      </c>
      <c r="S644">
        <f>Arkusz1!Y510</f>
        <v>0.10629</v>
      </c>
      <c r="T644">
        <f>Arkusz1!Z510</f>
        <v>0.11874198</v>
      </c>
      <c r="U644">
        <f>Arkusz1!AA510</f>
        <v>0.13856685999999999</v>
      </c>
      <c r="V644">
        <f>Arkusz1!AB510</f>
        <v>0.21679275000000001</v>
      </c>
      <c r="Z644">
        <f t="shared" si="219"/>
        <v>1.9179400000000034E-3</v>
      </c>
      <c r="AA644">
        <f t="shared" si="211"/>
        <v>1.594520000000002E-3</v>
      </c>
      <c r="AB644">
        <f t="shared" si="212"/>
        <v>1.1945500000000026E-3</v>
      </c>
      <c r="AC644">
        <f t="shared" si="213"/>
        <v>8.2422000000000051E-4</v>
      </c>
      <c r="AD644">
        <f t="shared" si="214"/>
        <v>4.6542999999998891E-4</v>
      </c>
      <c r="AE644">
        <f t="shared" si="215"/>
        <v>9.1610000000005853E-5</v>
      </c>
      <c r="AF644">
        <f t="shared" si="216"/>
        <v>-3.3383000000000718E-4</v>
      </c>
      <c r="AG644">
        <f t="shared" si="217"/>
        <v>-8.7974000000000385E-4</v>
      </c>
      <c r="AH644">
        <f t="shared" si="218"/>
        <v>-1.7389400000000221E-3</v>
      </c>
      <c r="AI644">
        <f t="shared" si="220"/>
        <v>-3.1357599999999874E-3</v>
      </c>
    </row>
    <row r="645" spans="11:35">
      <c r="K645" t="str">
        <f>Arkusz1!A511</f>
        <v>Slovak Republic</v>
      </c>
      <c r="M645">
        <f>Arkusz1!S511</f>
        <v>3.494274E-2</v>
      </c>
      <c r="N645">
        <f>Arkusz1!T511</f>
        <v>5.6869959999999997E-2</v>
      </c>
      <c r="O645">
        <f>Arkusz1!U511</f>
        <v>6.9652829999999999E-2</v>
      </c>
      <c r="P645">
        <f>Arkusz1!V511</f>
        <v>7.9402639999999997E-2</v>
      </c>
      <c r="Q645">
        <f>Arkusz1!W511</f>
        <v>8.8022130000000004E-2</v>
      </c>
      <c r="R645">
        <f>Arkusz1!X511</f>
        <v>9.655068E-2</v>
      </c>
      <c r="S645">
        <f>Arkusz1!Y511</f>
        <v>0.10597019000000001</v>
      </c>
      <c r="T645">
        <f>Arkusz1!Z511</f>
        <v>0.11789919</v>
      </c>
      <c r="U645">
        <f>Arkusz1!AA511</f>
        <v>0.13690095999999999</v>
      </c>
      <c r="V645">
        <f>Arkusz1!AB511</f>
        <v>0.21378869</v>
      </c>
      <c r="Z645">
        <f t="shared" si="219"/>
        <v>1.8373699999999979E-3</v>
      </c>
      <c r="AA645">
        <f t="shared" si="211"/>
        <v>1.5275599999999973E-3</v>
      </c>
      <c r="AB645">
        <f t="shared" si="212"/>
        <v>1.1443899999999951E-3</v>
      </c>
      <c r="AC645">
        <f t="shared" si="213"/>
        <v>7.8960999999999615E-4</v>
      </c>
      <c r="AD645">
        <f t="shared" si="214"/>
        <v>4.458800000000096E-4</v>
      </c>
      <c r="AE645">
        <f t="shared" si="215"/>
        <v>8.7770000000000903E-5</v>
      </c>
      <c r="AF645">
        <f t="shared" si="216"/>
        <v>-3.1980999999998982E-4</v>
      </c>
      <c r="AG645">
        <f t="shared" si="217"/>
        <v>-8.4278999999999604E-4</v>
      </c>
      <c r="AH645">
        <f t="shared" si="218"/>
        <v>-1.6658999999999979E-3</v>
      </c>
      <c r="AI645">
        <f t="shared" si="220"/>
        <v>-3.0040600000000028E-3</v>
      </c>
    </row>
    <row r="646" spans="11:35">
      <c r="K646" t="str">
        <f>Arkusz1!A512</f>
        <v>Slovak Republic</v>
      </c>
      <c r="M646">
        <f>Arkusz1!S512</f>
        <v>3.6704540000000001E-2</v>
      </c>
      <c r="N646">
        <f>Arkusz1!T512</f>
        <v>5.833468E-2</v>
      </c>
      <c r="O646">
        <f>Arkusz1!U512</f>
        <v>7.0750140000000003E-2</v>
      </c>
      <c r="P646">
        <f>Arkusz1!V512</f>
        <v>8.0159759999999997E-2</v>
      </c>
      <c r="Q646">
        <f>Arkusz1!W512</f>
        <v>8.8449669999999994E-2</v>
      </c>
      <c r="R646">
        <f>Arkusz1!X512</f>
        <v>9.6634830000000005E-2</v>
      </c>
      <c r="S646">
        <f>Arkusz1!Y512</f>
        <v>0.10566354</v>
      </c>
      <c r="T646">
        <f>Arkusz1!Z512</f>
        <v>0.11709106</v>
      </c>
      <c r="U646">
        <f>Arkusz1!AA512</f>
        <v>0.13530358000000001</v>
      </c>
      <c r="V646">
        <f>Arkusz1!AB512</f>
        <v>0.21090821000000001</v>
      </c>
      <c r="Z646">
        <f t="shared" si="219"/>
        <v>1.7618000000000009E-3</v>
      </c>
      <c r="AA646">
        <f t="shared" si="211"/>
        <v>1.4647200000000027E-3</v>
      </c>
      <c r="AB646">
        <f t="shared" si="212"/>
        <v>1.0973100000000041E-3</v>
      </c>
      <c r="AC646">
        <f t="shared" si="213"/>
        <v>7.5712000000000002E-4</v>
      </c>
      <c r="AD646">
        <f t="shared" si="214"/>
        <v>4.2753999999999015E-4</v>
      </c>
      <c r="AE646">
        <f t="shared" si="215"/>
        <v>8.4150000000005054E-5</v>
      </c>
      <c r="AF646">
        <f t="shared" si="216"/>
        <v>-3.0665000000000553E-4</v>
      </c>
      <c r="AG646">
        <f t="shared" si="217"/>
        <v>-8.0813000000000412E-4</v>
      </c>
      <c r="AH646">
        <f t="shared" si="218"/>
        <v>-1.5973799999999816E-3</v>
      </c>
      <c r="AI646">
        <f t="shared" si="220"/>
        <v>-2.8804799999999908E-3</v>
      </c>
    </row>
    <row r="647" spans="11:35">
      <c r="K647" t="str">
        <f>Arkusz1!A513</f>
        <v>Slovak Republic</v>
      </c>
      <c r="M647">
        <f>Arkusz1!S513</f>
        <v>3.5047719999999997E-2</v>
      </c>
      <c r="N647">
        <f>Arkusz1!T513</f>
        <v>5.6577669999999997E-2</v>
      </c>
      <c r="O647">
        <f>Arkusz1!U513</f>
        <v>6.932866E-2</v>
      </c>
      <c r="P647">
        <f>Arkusz1!V513</f>
        <v>7.9123739999999998E-2</v>
      </c>
      <c r="Q647">
        <f>Arkusz1!W513</f>
        <v>8.7818750000000001E-2</v>
      </c>
      <c r="R647">
        <f>Arkusz1!X513</f>
        <v>9.6444440000000006E-2</v>
      </c>
      <c r="S647">
        <f>Arkusz1!Y513</f>
        <v>0.10598745</v>
      </c>
      <c r="T647">
        <f>Arkusz1!Z513</f>
        <v>0.11808492</v>
      </c>
      <c r="U647">
        <f>Arkusz1!AA513</f>
        <v>0.13735623999999999</v>
      </c>
      <c r="V647">
        <f>Arkusz1!AB513</f>
        <v>0.21423038999999999</v>
      </c>
      <c r="Z647">
        <f t="shared" si="219"/>
        <v>-1.6568200000000033E-3</v>
      </c>
      <c r="AA647">
        <f t="shared" si="211"/>
        <v>-1.7570100000000033E-3</v>
      </c>
      <c r="AB647">
        <f t="shared" si="212"/>
        <v>-1.4214800000000027E-3</v>
      </c>
      <c r="AC647">
        <f t="shared" si="213"/>
        <v>-1.0360199999999986E-3</v>
      </c>
      <c r="AD647">
        <f t="shared" si="214"/>
        <v>-6.3091999999999315E-4</v>
      </c>
      <c r="AE647">
        <f t="shared" si="215"/>
        <v>-1.9038999999999862E-4</v>
      </c>
      <c r="AF647">
        <f t="shared" si="216"/>
        <v>3.239099999999967E-4</v>
      </c>
      <c r="AG647">
        <f t="shared" si="217"/>
        <v>9.9385999999999919E-4</v>
      </c>
      <c r="AH647">
        <f t="shared" si="218"/>
        <v>2.0526599999999839E-3</v>
      </c>
      <c r="AI647">
        <f t="shared" si="220"/>
        <v>3.3221799999999801E-3</v>
      </c>
    </row>
    <row r="648" spans="11:35">
      <c r="K648" t="str">
        <f>Arkusz1!A514</f>
        <v>Slovak Republic</v>
      </c>
      <c r="M648">
        <f>Arkusz1!S514</f>
        <v>3.3453049999999998E-2</v>
      </c>
      <c r="N648">
        <f>Arkusz1!T514</f>
        <v>5.4886589999999999E-2</v>
      </c>
      <c r="O648">
        <f>Arkusz1!U514</f>
        <v>6.7960519999999996E-2</v>
      </c>
      <c r="P648">
        <f>Arkusz1!V514</f>
        <v>7.8126589999999996E-2</v>
      </c>
      <c r="Q648">
        <f>Arkusz1!W514</f>
        <v>8.7211510000000006E-2</v>
      </c>
      <c r="R648">
        <f>Arkusz1!X514</f>
        <v>9.6261189999999996E-2</v>
      </c>
      <c r="S648">
        <f>Arkusz1!Y514</f>
        <v>0.10629922</v>
      </c>
      <c r="T648">
        <f>Arkusz1!Z514</f>
        <v>0.11904149</v>
      </c>
      <c r="U648">
        <f>Arkusz1!AA514</f>
        <v>0.13933189000000001</v>
      </c>
      <c r="V648">
        <f>Arkusz1!AB514</f>
        <v>0.21742793999999999</v>
      </c>
      <c r="Z648">
        <f t="shared" si="219"/>
        <v>-1.5946699999999994E-3</v>
      </c>
      <c r="AA648">
        <f t="shared" si="211"/>
        <v>-1.6910799999999976E-3</v>
      </c>
      <c r="AB648">
        <f t="shared" si="212"/>
        <v>-1.3681400000000038E-3</v>
      </c>
      <c r="AC648">
        <f t="shared" si="213"/>
        <v>-9.971500000000022E-4</v>
      </c>
      <c r="AD648">
        <f t="shared" si="214"/>
        <v>-6.0723999999999501E-4</v>
      </c>
      <c r="AE648">
        <f t="shared" si="215"/>
        <v>-1.8325000000000979E-4</v>
      </c>
      <c r="AF648">
        <f t="shared" si="216"/>
        <v>3.1177000000000288E-4</v>
      </c>
      <c r="AG648">
        <f t="shared" si="217"/>
        <v>9.5657000000000381E-4</v>
      </c>
      <c r="AH648">
        <f t="shared" si="218"/>
        <v>1.9756500000000232E-3</v>
      </c>
      <c r="AI648">
        <f t="shared" si="220"/>
        <v>3.1975499999999935E-3</v>
      </c>
    </row>
    <row r="649" spans="11:35">
      <c r="K649" t="str">
        <f>Arkusz1!A515</f>
        <v>Slovak Republic</v>
      </c>
      <c r="M649">
        <f>Arkusz1!S515</f>
        <v>3.1917109999999999E-2</v>
      </c>
      <c r="N649">
        <f>Arkusz1!T515</f>
        <v>5.3257779999999998E-2</v>
      </c>
      <c r="O649">
        <f>Arkusz1!U515</f>
        <v>6.6642750000000001E-2</v>
      </c>
      <c r="P649">
        <f>Arkusz1!V515</f>
        <v>7.7166159999999998E-2</v>
      </c>
      <c r="Q649">
        <f>Arkusz1!W515</f>
        <v>8.6626620000000001E-2</v>
      </c>
      <c r="R649">
        <f>Arkusz1!X515</f>
        <v>9.6084699999999995E-2</v>
      </c>
      <c r="S649">
        <f>Arkusz1!Y515</f>
        <v>0.1065995</v>
      </c>
      <c r="T649">
        <f>Arkusz1!Z515</f>
        <v>0.11996283000000001</v>
      </c>
      <c r="U649">
        <f>Arkusz1!AA515</f>
        <v>0.14123479</v>
      </c>
      <c r="V649">
        <f>Arkusz1!AB515</f>
        <v>0.22050773000000001</v>
      </c>
      <c r="Z649">
        <f t="shared" si="219"/>
        <v>-1.5359399999999995E-3</v>
      </c>
      <c r="AA649">
        <f t="shared" si="211"/>
        <v>-1.6288100000000014E-3</v>
      </c>
      <c r="AB649">
        <f t="shared" si="212"/>
        <v>-1.3177699999999959E-3</v>
      </c>
      <c r="AC649">
        <f t="shared" si="213"/>
        <v>-9.6042999999999823E-4</v>
      </c>
      <c r="AD649">
        <f t="shared" si="214"/>
        <v>-5.8489000000000457E-4</v>
      </c>
      <c r="AE649">
        <f t="shared" si="215"/>
        <v>-1.7649000000000137E-4</v>
      </c>
      <c r="AF649">
        <f t="shared" si="216"/>
        <v>3.0027999999999999E-4</v>
      </c>
      <c r="AG649">
        <f t="shared" si="217"/>
        <v>9.213400000000066E-4</v>
      </c>
      <c r="AH649">
        <f t="shared" si="218"/>
        <v>1.9028999999999852E-3</v>
      </c>
      <c r="AI649">
        <f t="shared" si="220"/>
        <v>3.0797900000000267E-3</v>
      </c>
    </row>
    <row r="650" spans="11:35">
      <c r="K650" t="str">
        <f>Arkusz1!A516</f>
        <v>Slovak Republic</v>
      </c>
      <c r="M650">
        <f>Arkusz1!S516</f>
        <v>3.1917109999999999E-2</v>
      </c>
      <c r="N650">
        <f>Arkusz1!T516</f>
        <v>5.3257779999999998E-2</v>
      </c>
      <c r="O650">
        <f>Arkusz1!U516</f>
        <v>6.6642750000000001E-2</v>
      </c>
      <c r="P650">
        <f>Arkusz1!V516</f>
        <v>7.7166159999999998E-2</v>
      </c>
      <c r="Q650">
        <f>Arkusz1!W516</f>
        <v>8.6626620000000001E-2</v>
      </c>
      <c r="R650">
        <f>Arkusz1!X516</f>
        <v>9.6084699999999995E-2</v>
      </c>
      <c r="S650">
        <f>Arkusz1!Y516</f>
        <v>0.1065995</v>
      </c>
      <c r="T650">
        <f>Arkusz1!Z516</f>
        <v>0.11996283000000001</v>
      </c>
      <c r="U650">
        <f>Arkusz1!AA516</f>
        <v>0.14123479</v>
      </c>
      <c r="V650">
        <f>Arkusz1!AB516</f>
        <v>0.22050773000000001</v>
      </c>
      <c r="Z650">
        <f t="shared" si="219"/>
        <v>0</v>
      </c>
      <c r="AA650">
        <f t="shared" si="211"/>
        <v>0</v>
      </c>
      <c r="AB650">
        <f t="shared" si="212"/>
        <v>0</v>
      </c>
      <c r="AC650">
        <f t="shared" si="213"/>
        <v>0</v>
      </c>
      <c r="AD650">
        <f t="shared" si="214"/>
        <v>0</v>
      </c>
      <c r="AE650">
        <f t="shared" si="215"/>
        <v>0</v>
      </c>
      <c r="AF650">
        <f t="shared" si="216"/>
        <v>0</v>
      </c>
      <c r="AG650">
        <f t="shared" si="217"/>
        <v>0</v>
      </c>
      <c r="AH650">
        <f t="shared" si="218"/>
        <v>0</v>
      </c>
      <c r="AI650">
        <f t="shared" si="220"/>
        <v>0</v>
      </c>
    </row>
    <row r="651" spans="11:35">
      <c r="K651" t="str">
        <f>Arkusz1!A517</f>
        <v>Slovak Republic</v>
      </c>
      <c r="M651">
        <f>Arkusz1!S517</f>
        <v>3.1917109999999999E-2</v>
      </c>
      <c r="N651">
        <f>Arkusz1!T517</f>
        <v>5.3257779999999998E-2</v>
      </c>
      <c r="O651">
        <f>Arkusz1!U517</f>
        <v>6.6642750000000001E-2</v>
      </c>
      <c r="P651">
        <f>Arkusz1!V517</f>
        <v>7.7166159999999998E-2</v>
      </c>
      <c r="Q651">
        <f>Arkusz1!W517</f>
        <v>8.6626620000000001E-2</v>
      </c>
      <c r="R651">
        <f>Arkusz1!X517</f>
        <v>9.6084699999999995E-2</v>
      </c>
      <c r="S651">
        <f>Arkusz1!Y517</f>
        <v>0.1065995</v>
      </c>
      <c r="T651">
        <f>Arkusz1!Z517</f>
        <v>0.11996283000000001</v>
      </c>
      <c r="U651">
        <f>Arkusz1!AA517</f>
        <v>0.14123479</v>
      </c>
      <c r="V651">
        <f>Arkusz1!AB517</f>
        <v>0.22050773000000001</v>
      </c>
      <c r="Z651">
        <f t="shared" si="219"/>
        <v>0</v>
      </c>
      <c r="AA651">
        <f t="shared" si="211"/>
        <v>0</v>
      </c>
      <c r="AB651">
        <f t="shared" si="212"/>
        <v>0</v>
      </c>
      <c r="AC651">
        <f t="shared" si="213"/>
        <v>0</v>
      </c>
      <c r="AD651">
        <f t="shared" si="214"/>
        <v>0</v>
      </c>
      <c r="AE651">
        <f t="shared" si="215"/>
        <v>0</v>
      </c>
      <c r="AF651">
        <f t="shared" si="216"/>
        <v>0</v>
      </c>
      <c r="AG651">
        <f t="shared" si="217"/>
        <v>0</v>
      </c>
      <c r="AH651">
        <f t="shared" si="218"/>
        <v>0</v>
      </c>
      <c r="AI651">
        <f t="shared" si="220"/>
        <v>0</v>
      </c>
    </row>
    <row r="652" spans="11:35">
      <c r="K652" t="str">
        <f>Arkusz1!A518</f>
        <v>Slovak Republic</v>
      </c>
      <c r="M652">
        <f>Arkusz1!S518</f>
        <v>3.1917109999999999E-2</v>
      </c>
      <c r="N652">
        <f>Arkusz1!T518</f>
        <v>5.3257779999999998E-2</v>
      </c>
      <c r="O652">
        <f>Arkusz1!U518</f>
        <v>6.6642750000000001E-2</v>
      </c>
      <c r="P652">
        <f>Arkusz1!V518</f>
        <v>7.7166159999999998E-2</v>
      </c>
      <c r="Q652">
        <f>Arkusz1!W518</f>
        <v>8.6626620000000001E-2</v>
      </c>
      <c r="R652">
        <f>Arkusz1!X518</f>
        <v>9.6084699999999995E-2</v>
      </c>
      <c r="S652">
        <f>Arkusz1!Y518</f>
        <v>0.1065995</v>
      </c>
      <c r="T652">
        <f>Arkusz1!Z518</f>
        <v>0.11996283000000001</v>
      </c>
      <c r="U652">
        <f>Arkusz1!AA518</f>
        <v>0.14123479</v>
      </c>
      <c r="V652">
        <f>Arkusz1!AB518</f>
        <v>0.22050773000000001</v>
      </c>
      <c r="Z652">
        <f t="shared" si="219"/>
        <v>0</v>
      </c>
      <c r="AA652">
        <f t="shared" si="211"/>
        <v>0</v>
      </c>
      <c r="AB652">
        <f t="shared" si="212"/>
        <v>0</v>
      </c>
      <c r="AC652">
        <f t="shared" si="213"/>
        <v>0</v>
      </c>
      <c r="AD652">
        <f t="shared" si="214"/>
        <v>0</v>
      </c>
      <c r="AE652">
        <f t="shared" si="215"/>
        <v>0</v>
      </c>
      <c r="AF652">
        <f t="shared" si="216"/>
        <v>0</v>
      </c>
      <c r="AG652">
        <f t="shared" si="217"/>
        <v>0</v>
      </c>
      <c r="AH652">
        <f t="shared" si="218"/>
        <v>0</v>
      </c>
      <c r="AI652">
        <f t="shared" si="220"/>
        <v>0</v>
      </c>
    </row>
    <row r="653" spans="11:35">
      <c r="K653" t="str">
        <f>Arkusz1!A519</f>
        <v>Slovak Republic</v>
      </c>
      <c r="M653">
        <f>Arkusz1!S519</f>
        <v>3.1917109999999999E-2</v>
      </c>
      <c r="N653">
        <f>Arkusz1!T519</f>
        <v>5.3257779999999998E-2</v>
      </c>
      <c r="O653">
        <f>Arkusz1!U519</f>
        <v>6.6642750000000001E-2</v>
      </c>
      <c r="P653">
        <f>Arkusz1!V519</f>
        <v>7.7166159999999998E-2</v>
      </c>
      <c r="Q653">
        <f>Arkusz1!W519</f>
        <v>8.6626620000000001E-2</v>
      </c>
      <c r="R653">
        <f>Arkusz1!X519</f>
        <v>9.6084699999999995E-2</v>
      </c>
      <c r="S653">
        <f>Arkusz1!Y519</f>
        <v>0.1065995</v>
      </c>
      <c r="T653">
        <f>Arkusz1!Z519</f>
        <v>0.11996283000000001</v>
      </c>
      <c r="U653">
        <f>Arkusz1!AA519</f>
        <v>0.14123479</v>
      </c>
      <c r="V653">
        <f>Arkusz1!AB519</f>
        <v>0.22050773000000001</v>
      </c>
      <c r="Z653">
        <f t="shared" si="219"/>
        <v>0</v>
      </c>
      <c r="AA653">
        <f t="shared" si="211"/>
        <v>0</v>
      </c>
      <c r="AB653">
        <f t="shared" si="212"/>
        <v>0</v>
      </c>
      <c r="AC653">
        <f t="shared" si="213"/>
        <v>0</v>
      </c>
      <c r="AD653">
        <f t="shared" si="214"/>
        <v>0</v>
      </c>
      <c r="AE653">
        <f t="shared" si="215"/>
        <v>0</v>
      </c>
      <c r="AF653">
        <f t="shared" si="216"/>
        <v>0</v>
      </c>
      <c r="AG653">
        <f t="shared" si="217"/>
        <v>0</v>
      </c>
      <c r="AH653">
        <f t="shared" si="218"/>
        <v>0</v>
      </c>
      <c r="AI653">
        <f t="shared" si="220"/>
        <v>0</v>
      </c>
    </row>
    <row r="654" spans="11:35">
      <c r="K654" t="str">
        <f>Arkusz1!A520</f>
        <v>Slovak Republic</v>
      </c>
      <c r="M654">
        <f>Arkusz1!S520</f>
        <v>3.1917109999999999E-2</v>
      </c>
      <c r="N654">
        <f>Arkusz1!T520</f>
        <v>5.3257779999999998E-2</v>
      </c>
      <c r="O654">
        <f>Arkusz1!U520</f>
        <v>6.6642750000000001E-2</v>
      </c>
      <c r="P654">
        <f>Arkusz1!V520</f>
        <v>7.7166159999999998E-2</v>
      </c>
      <c r="Q654">
        <f>Arkusz1!W520</f>
        <v>8.6626620000000001E-2</v>
      </c>
      <c r="R654">
        <f>Arkusz1!X520</f>
        <v>9.6084699999999995E-2</v>
      </c>
      <c r="S654">
        <f>Arkusz1!Y520</f>
        <v>0.1065995</v>
      </c>
      <c r="T654">
        <f>Arkusz1!Z520</f>
        <v>0.11996283000000001</v>
      </c>
      <c r="U654">
        <f>Arkusz1!AA520</f>
        <v>0.14123479</v>
      </c>
      <c r="V654">
        <f>Arkusz1!AB520</f>
        <v>0.22050773000000001</v>
      </c>
      <c r="Z654">
        <f t="shared" si="219"/>
        <v>0</v>
      </c>
      <c r="AA654">
        <f t="shared" si="211"/>
        <v>0</v>
      </c>
      <c r="AB654">
        <f t="shared" si="212"/>
        <v>0</v>
      </c>
      <c r="AC654">
        <f t="shared" si="213"/>
        <v>0</v>
      </c>
      <c r="AD654">
        <f t="shared" si="214"/>
        <v>0</v>
      </c>
      <c r="AE654">
        <f t="shared" si="215"/>
        <v>0</v>
      </c>
      <c r="AF654">
        <f t="shared" si="216"/>
        <v>0</v>
      </c>
      <c r="AG654">
        <f t="shared" si="217"/>
        <v>0</v>
      </c>
      <c r="AH654">
        <f t="shared" si="218"/>
        <v>0</v>
      </c>
      <c r="AI654">
        <f t="shared" si="220"/>
        <v>0</v>
      </c>
    </row>
    <row r="655" spans="11:35">
      <c r="K655" t="str">
        <f>Arkusz1!A521</f>
        <v>Slovak Republic</v>
      </c>
      <c r="M655">
        <f>Arkusz1!S521</f>
        <v>3.1917109999999999E-2</v>
      </c>
      <c r="N655">
        <f>Arkusz1!T521</f>
        <v>5.3257779999999998E-2</v>
      </c>
      <c r="O655">
        <f>Arkusz1!U521</f>
        <v>6.6642750000000001E-2</v>
      </c>
      <c r="P655">
        <f>Arkusz1!V521</f>
        <v>7.7166159999999998E-2</v>
      </c>
      <c r="Q655">
        <f>Arkusz1!W521</f>
        <v>8.6626620000000001E-2</v>
      </c>
      <c r="R655">
        <f>Arkusz1!X521</f>
        <v>9.6084699999999995E-2</v>
      </c>
      <c r="S655">
        <f>Arkusz1!Y521</f>
        <v>0.1065995</v>
      </c>
      <c r="T655">
        <f>Arkusz1!Z521</f>
        <v>0.11996283000000001</v>
      </c>
      <c r="U655">
        <f>Arkusz1!AA521</f>
        <v>0.14123479</v>
      </c>
      <c r="V655">
        <f>Arkusz1!AB521</f>
        <v>0.22050773000000001</v>
      </c>
      <c r="Z655">
        <f t="shared" si="219"/>
        <v>0</v>
      </c>
      <c r="AA655">
        <f t="shared" si="211"/>
        <v>0</v>
      </c>
      <c r="AB655">
        <f t="shared" si="212"/>
        <v>0</v>
      </c>
      <c r="AC655">
        <f t="shared" si="213"/>
        <v>0</v>
      </c>
      <c r="AD655">
        <f t="shared" si="214"/>
        <v>0</v>
      </c>
      <c r="AE655">
        <f t="shared" si="215"/>
        <v>0</v>
      </c>
      <c r="AF655">
        <f t="shared" si="216"/>
        <v>0</v>
      </c>
      <c r="AG655">
        <f t="shared" si="217"/>
        <v>0</v>
      </c>
      <c r="AH655">
        <f t="shared" si="218"/>
        <v>0</v>
      </c>
      <c r="AI655">
        <f t="shared" si="220"/>
        <v>0</v>
      </c>
    </row>
    <row r="656" spans="11:35">
      <c r="K656" t="e">
        <f>Arkusz1!#REF!</f>
        <v>#REF!</v>
      </c>
      <c r="M656" t="e">
        <f>Arkusz1!#REF!</f>
        <v>#REF!</v>
      </c>
      <c r="N656" t="e">
        <f>Arkusz1!#REF!</f>
        <v>#REF!</v>
      </c>
      <c r="O656" t="e">
        <f>Arkusz1!#REF!</f>
        <v>#REF!</v>
      </c>
      <c r="P656" t="e">
        <f>Arkusz1!#REF!</f>
        <v>#REF!</v>
      </c>
      <c r="Q656" t="e">
        <f>Arkusz1!#REF!</f>
        <v>#REF!</v>
      </c>
      <c r="R656" t="e">
        <f>Arkusz1!#REF!</f>
        <v>#REF!</v>
      </c>
      <c r="S656" t="e">
        <f>Arkusz1!#REF!</f>
        <v>#REF!</v>
      </c>
      <c r="T656" t="e">
        <f>Arkusz1!#REF!</f>
        <v>#REF!</v>
      </c>
      <c r="U656" t="e">
        <f>Arkusz1!#REF!</f>
        <v>#REF!</v>
      </c>
      <c r="V656" t="e">
        <f>Arkusz1!#REF!</f>
        <v>#REF!</v>
      </c>
      <c r="Z656" t="e">
        <f t="shared" si="219"/>
        <v>#REF!</v>
      </c>
      <c r="AA656" t="e">
        <f t="shared" si="211"/>
        <v>#REF!</v>
      </c>
      <c r="AB656" t="e">
        <f t="shared" si="212"/>
        <v>#REF!</v>
      </c>
      <c r="AC656" t="e">
        <f t="shared" si="213"/>
        <v>#REF!</v>
      </c>
      <c r="AD656" t="e">
        <f t="shared" si="214"/>
        <v>#REF!</v>
      </c>
      <c r="AE656" t="e">
        <f t="shared" si="215"/>
        <v>#REF!</v>
      </c>
      <c r="AF656" t="e">
        <f t="shared" si="216"/>
        <v>#REF!</v>
      </c>
      <c r="AG656" t="e">
        <f t="shared" si="217"/>
        <v>#REF!</v>
      </c>
      <c r="AH656" t="e">
        <f t="shared" si="218"/>
        <v>#REF!</v>
      </c>
      <c r="AI656" t="e">
        <f t="shared" si="220"/>
        <v>#REF!</v>
      </c>
    </row>
    <row r="657" spans="11:35">
      <c r="K657" t="e">
        <f>Arkusz1!#REF!</f>
        <v>#REF!</v>
      </c>
      <c r="M657" t="e">
        <f>Arkusz1!#REF!</f>
        <v>#REF!</v>
      </c>
      <c r="N657" t="e">
        <f>Arkusz1!#REF!</f>
        <v>#REF!</v>
      </c>
      <c r="O657" t="e">
        <f>Arkusz1!#REF!</f>
        <v>#REF!</v>
      </c>
      <c r="P657" t="e">
        <f>Arkusz1!#REF!</f>
        <v>#REF!</v>
      </c>
      <c r="Q657" t="e">
        <f>Arkusz1!#REF!</f>
        <v>#REF!</v>
      </c>
      <c r="R657" t="e">
        <f>Arkusz1!#REF!</f>
        <v>#REF!</v>
      </c>
      <c r="S657" t="e">
        <f>Arkusz1!#REF!</f>
        <v>#REF!</v>
      </c>
      <c r="T657" t="e">
        <f>Arkusz1!#REF!</f>
        <v>#REF!</v>
      </c>
      <c r="U657" t="e">
        <f>Arkusz1!#REF!</f>
        <v>#REF!</v>
      </c>
      <c r="V657" t="e">
        <f>Arkusz1!#REF!</f>
        <v>#REF!</v>
      </c>
      <c r="Z657" t="e">
        <f t="shared" si="219"/>
        <v>#REF!</v>
      </c>
      <c r="AA657" t="e">
        <f t="shared" si="211"/>
        <v>#REF!</v>
      </c>
      <c r="AB657" t="e">
        <f t="shared" si="212"/>
        <v>#REF!</v>
      </c>
      <c r="AC657" t="e">
        <f t="shared" si="213"/>
        <v>#REF!</v>
      </c>
      <c r="AD657" t="e">
        <f t="shared" si="214"/>
        <v>#REF!</v>
      </c>
      <c r="AE657" t="e">
        <f t="shared" si="215"/>
        <v>#REF!</v>
      </c>
      <c r="AF657" t="e">
        <f t="shared" si="216"/>
        <v>#REF!</v>
      </c>
      <c r="AG657" t="e">
        <f t="shared" si="217"/>
        <v>#REF!</v>
      </c>
      <c r="AH657" t="e">
        <f t="shared" si="218"/>
        <v>#REF!</v>
      </c>
      <c r="AI657" t="e">
        <f t="shared" si="220"/>
        <v>#REF!</v>
      </c>
    </row>
    <row r="658" spans="11:35">
      <c r="K658" t="e">
        <f>Arkusz1!#REF!</f>
        <v>#REF!</v>
      </c>
      <c r="M658" t="e">
        <f>Arkusz1!#REF!</f>
        <v>#REF!</v>
      </c>
      <c r="N658" t="e">
        <f>Arkusz1!#REF!</f>
        <v>#REF!</v>
      </c>
      <c r="O658" t="e">
        <f>Arkusz1!#REF!</f>
        <v>#REF!</v>
      </c>
      <c r="P658" t="e">
        <f>Arkusz1!#REF!</f>
        <v>#REF!</v>
      </c>
      <c r="Q658" t="e">
        <f>Arkusz1!#REF!</f>
        <v>#REF!</v>
      </c>
      <c r="R658" t="e">
        <f>Arkusz1!#REF!</f>
        <v>#REF!</v>
      </c>
      <c r="S658" t="e">
        <f>Arkusz1!#REF!</f>
        <v>#REF!</v>
      </c>
      <c r="T658" t="e">
        <f>Arkusz1!#REF!</f>
        <v>#REF!</v>
      </c>
      <c r="U658" t="e">
        <f>Arkusz1!#REF!</f>
        <v>#REF!</v>
      </c>
      <c r="V658" t="e">
        <f>Arkusz1!#REF!</f>
        <v>#REF!</v>
      </c>
      <c r="Z658" t="e">
        <f t="shared" si="219"/>
        <v>#REF!</v>
      </c>
      <c r="AA658" t="e">
        <f t="shared" si="211"/>
        <v>#REF!</v>
      </c>
      <c r="AB658" t="e">
        <f t="shared" si="212"/>
        <v>#REF!</v>
      </c>
      <c r="AC658" t="e">
        <f t="shared" si="213"/>
        <v>#REF!</v>
      </c>
      <c r="AD658" t="e">
        <f t="shared" si="214"/>
        <v>#REF!</v>
      </c>
      <c r="AE658" t="e">
        <f t="shared" si="215"/>
        <v>#REF!</v>
      </c>
      <c r="AF658" t="e">
        <f t="shared" si="216"/>
        <v>#REF!</v>
      </c>
      <c r="AG658" t="e">
        <f t="shared" si="217"/>
        <v>#REF!</v>
      </c>
      <c r="AH658" t="e">
        <f t="shared" si="218"/>
        <v>#REF!</v>
      </c>
      <c r="AI658" t="e">
        <f t="shared" si="220"/>
        <v>#REF!</v>
      </c>
    </row>
    <row r="659" spans="11:35">
      <c r="K659" t="e">
        <f>Arkusz1!#REF!</f>
        <v>#REF!</v>
      </c>
      <c r="M659" t="e">
        <f>Arkusz1!#REF!</f>
        <v>#REF!</v>
      </c>
      <c r="N659" t="e">
        <f>Arkusz1!#REF!</f>
        <v>#REF!</v>
      </c>
      <c r="O659" t="e">
        <f>Arkusz1!#REF!</f>
        <v>#REF!</v>
      </c>
      <c r="P659" t="e">
        <f>Arkusz1!#REF!</f>
        <v>#REF!</v>
      </c>
      <c r="Q659" t="e">
        <f>Arkusz1!#REF!</f>
        <v>#REF!</v>
      </c>
      <c r="R659" t="e">
        <f>Arkusz1!#REF!</f>
        <v>#REF!</v>
      </c>
      <c r="S659" t="e">
        <f>Arkusz1!#REF!</f>
        <v>#REF!</v>
      </c>
      <c r="T659" t="e">
        <f>Arkusz1!#REF!</f>
        <v>#REF!</v>
      </c>
      <c r="U659" t="e">
        <f>Arkusz1!#REF!</f>
        <v>#REF!</v>
      </c>
      <c r="V659" t="e">
        <f>Arkusz1!#REF!</f>
        <v>#REF!</v>
      </c>
      <c r="Z659" t="e">
        <f t="shared" si="219"/>
        <v>#REF!</v>
      </c>
      <c r="AA659" t="e">
        <f t="shared" si="211"/>
        <v>#REF!</v>
      </c>
      <c r="AB659" t="e">
        <f t="shared" si="212"/>
        <v>#REF!</v>
      </c>
      <c r="AC659" t="e">
        <f t="shared" si="213"/>
        <v>#REF!</v>
      </c>
      <c r="AD659" t="e">
        <f t="shared" si="214"/>
        <v>#REF!</v>
      </c>
      <c r="AE659" t="e">
        <f t="shared" si="215"/>
        <v>#REF!</v>
      </c>
      <c r="AF659" t="e">
        <f t="shared" si="216"/>
        <v>#REF!</v>
      </c>
      <c r="AG659" t="e">
        <f t="shared" si="217"/>
        <v>#REF!</v>
      </c>
      <c r="AH659" t="e">
        <f t="shared" si="218"/>
        <v>#REF!</v>
      </c>
      <c r="AI659" t="e">
        <f t="shared" si="220"/>
        <v>#REF!</v>
      </c>
    </row>
    <row r="660" spans="11:35">
      <c r="K660" t="e">
        <f>Arkusz1!#REF!</f>
        <v>#REF!</v>
      </c>
      <c r="M660" t="e">
        <f>Arkusz1!#REF!</f>
        <v>#REF!</v>
      </c>
      <c r="N660" t="e">
        <f>Arkusz1!#REF!</f>
        <v>#REF!</v>
      </c>
      <c r="O660" t="e">
        <f>Arkusz1!#REF!</f>
        <v>#REF!</v>
      </c>
      <c r="P660" t="e">
        <f>Arkusz1!#REF!</f>
        <v>#REF!</v>
      </c>
      <c r="Q660" t="e">
        <f>Arkusz1!#REF!</f>
        <v>#REF!</v>
      </c>
      <c r="R660" t="e">
        <f>Arkusz1!#REF!</f>
        <v>#REF!</v>
      </c>
      <c r="S660" t="e">
        <f>Arkusz1!#REF!</f>
        <v>#REF!</v>
      </c>
      <c r="T660" t="e">
        <f>Arkusz1!#REF!</f>
        <v>#REF!</v>
      </c>
      <c r="U660" t="e">
        <f>Arkusz1!#REF!</f>
        <v>#REF!</v>
      </c>
      <c r="V660" t="e">
        <f>Arkusz1!#REF!</f>
        <v>#REF!</v>
      </c>
      <c r="Z660" t="e">
        <f t="shared" si="219"/>
        <v>#REF!</v>
      </c>
      <c r="AA660" t="e">
        <f t="shared" si="211"/>
        <v>#REF!</v>
      </c>
      <c r="AB660" t="e">
        <f t="shared" si="212"/>
        <v>#REF!</v>
      </c>
      <c r="AC660" t="e">
        <f t="shared" si="213"/>
        <v>#REF!</v>
      </c>
      <c r="AD660" t="e">
        <f t="shared" si="214"/>
        <v>#REF!</v>
      </c>
      <c r="AE660" t="e">
        <f t="shared" si="215"/>
        <v>#REF!</v>
      </c>
      <c r="AF660" t="e">
        <f t="shared" si="216"/>
        <v>#REF!</v>
      </c>
      <c r="AG660" t="e">
        <f t="shared" si="217"/>
        <v>#REF!</v>
      </c>
      <c r="AH660" t="e">
        <f t="shared" si="218"/>
        <v>#REF!</v>
      </c>
      <c r="AI660" t="e">
        <f t="shared" si="220"/>
        <v>#REF!</v>
      </c>
    </row>
    <row r="661" spans="11:35">
      <c r="Y661" s="9"/>
      <c r="Z661" s="9" t="e">
        <f>AVERAGE(Z663:Z726)</f>
        <v>#REF!</v>
      </c>
      <c r="AA661" s="9" t="e">
        <f t="shared" ref="AA661:AI661" si="221">AVERAGE(AA663:AA726)</f>
        <v>#REF!</v>
      </c>
      <c r="AB661" s="9" t="e">
        <f t="shared" si="221"/>
        <v>#REF!</v>
      </c>
      <c r="AC661" s="9" t="e">
        <f t="shared" si="221"/>
        <v>#REF!</v>
      </c>
      <c r="AD661" s="9" t="e">
        <f t="shared" si="221"/>
        <v>#REF!</v>
      </c>
      <c r="AE661" s="9" t="e">
        <f t="shared" si="221"/>
        <v>#REF!</v>
      </c>
      <c r="AF661" s="9" t="e">
        <f t="shared" si="221"/>
        <v>#REF!</v>
      </c>
      <c r="AG661" s="9" t="e">
        <f t="shared" si="221"/>
        <v>#REF!</v>
      </c>
      <c r="AH661" s="9" t="e">
        <f t="shared" si="221"/>
        <v>#REF!</v>
      </c>
      <c r="AI661" s="9" t="e">
        <f t="shared" si="221"/>
        <v>#REF!</v>
      </c>
    </row>
    <row r="662" spans="11:35">
      <c r="K662" t="e">
        <f>Arkusz1!#REF!</f>
        <v>#REF!</v>
      </c>
      <c r="M662" t="e">
        <f>Arkusz1!#REF!</f>
        <v>#REF!</v>
      </c>
      <c r="N662" t="e">
        <f>Arkusz1!#REF!</f>
        <v>#REF!</v>
      </c>
      <c r="O662" t="e">
        <f>Arkusz1!#REF!</f>
        <v>#REF!</v>
      </c>
      <c r="P662" t="e">
        <f>Arkusz1!#REF!</f>
        <v>#REF!</v>
      </c>
      <c r="Q662" t="e">
        <f>Arkusz1!#REF!</f>
        <v>#REF!</v>
      </c>
      <c r="R662" t="e">
        <f>Arkusz1!#REF!</f>
        <v>#REF!</v>
      </c>
      <c r="S662" t="e">
        <f>Arkusz1!#REF!</f>
        <v>#REF!</v>
      </c>
      <c r="T662" t="e">
        <f>Arkusz1!#REF!</f>
        <v>#REF!</v>
      </c>
      <c r="U662" t="e">
        <f>Arkusz1!#REF!</f>
        <v>#REF!</v>
      </c>
      <c r="V662" t="e">
        <f>Arkusz1!#REF!</f>
        <v>#REF!</v>
      </c>
    </row>
    <row r="663" spans="11:35">
      <c r="K663" t="str">
        <f>Arkusz1!A522</f>
        <v>Slovenia</v>
      </c>
      <c r="M663">
        <f>Arkusz1!S522</f>
        <v>4.5088030000000001E-2</v>
      </c>
      <c r="N663">
        <f>Arkusz1!T522</f>
        <v>5.7242880000000003E-2</v>
      </c>
      <c r="O663">
        <f>Arkusz1!U522</f>
        <v>6.7280209999999993E-2</v>
      </c>
      <c r="P663">
        <f>Arkusz1!V522</f>
        <v>7.6402079999999997E-2</v>
      </c>
      <c r="Q663">
        <f>Arkusz1!W522</f>
        <v>8.5366869999999997E-2</v>
      </c>
      <c r="R663">
        <f>Arkusz1!X522</f>
        <v>9.4867320000000005E-2</v>
      </c>
      <c r="S663">
        <f>Arkusz1!Y522</f>
        <v>0.10583244</v>
      </c>
      <c r="T663">
        <f>Arkusz1!Z522</f>
        <v>0.12003183000000001</v>
      </c>
      <c r="U663">
        <f>Arkusz1!AA522</f>
        <v>0.14240042999999999</v>
      </c>
      <c r="V663">
        <f>Arkusz1!AB522</f>
        <v>0.20548791999999999</v>
      </c>
      <c r="Z663" t="e">
        <f>M663-M662</f>
        <v>#REF!</v>
      </c>
      <c r="AA663" t="e">
        <f t="shared" ref="AA663:AA693" si="222">N663-N662</f>
        <v>#REF!</v>
      </c>
      <c r="AB663" t="e">
        <f t="shared" ref="AB663:AB693" si="223">O663-O662</f>
        <v>#REF!</v>
      </c>
      <c r="AC663" t="e">
        <f t="shared" ref="AC663:AC693" si="224">P663-P662</f>
        <v>#REF!</v>
      </c>
      <c r="AD663" t="e">
        <f t="shared" ref="AD663:AD693" si="225">Q663-Q662</f>
        <v>#REF!</v>
      </c>
      <c r="AE663" t="e">
        <f t="shared" ref="AE663:AE693" si="226">R663-R662</f>
        <v>#REF!</v>
      </c>
      <c r="AF663" t="e">
        <f t="shared" ref="AF663:AF693" si="227">S663-S662</f>
        <v>#REF!</v>
      </c>
      <c r="AG663" t="e">
        <f t="shared" ref="AG663:AG693" si="228">T663-T662</f>
        <v>#REF!</v>
      </c>
      <c r="AH663" t="e">
        <f t="shared" ref="AH663:AH693" si="229">U663-U662</f>
        <v>#REF!</v>
      </c>
      <c r="AI663" t="e">
        <f>V663-V662</f>
        <v>#REF!</v>
      </c>
    </row>
    <row r="664" spans="11:35">
      <c r="K664" t="str">
        <f>Arkusz1!A523</f>
        <v>Slovenia</v>
      </c>
      <c r="M664">
        <f>Arkusz1!S523</f>
        <v>4.4762690000000001E-2</v>
      </c>
      <c r="N664">
        <f>Arkusz1!T523</f>
        <v>5.6923229999999998E-2</v>
      </c>
      <c r="O664">
        <f>Arkusz1!U523</f>
        <v>6.6973000000000005E-2</v>
      </c>
      <c r="P664">
        <f>Arkusz1!V523</f>
        <v>7.6112280000000004E-2</v>
      </c>
      <c r="Q664">
        <f>Arkusz1!W523</f>
        <v>8.5100410000000001E-2</v>
      </c>
      <c r="R664">
        <f>Arkusz1!X523</f>
        <v>9.4633439999999999E-2</v>
      </c>
      <c r="S664">
        <f>Arkusz1!Y523</f>
        <v>0.10564850000000001</v>
      </c>
      <c r="T664">
        <f>Arkusz1!Z523</f>
        <v>0.11993794000000001</v>
      </c>
      <c r="U664">
        <f>Arkusz1!AA523</f>
        <v>0.14252988999999999</v>
      </c>
      <c r="V664">
        <f>Arkusz1!AB523</f>
        <v>0.20737860999999999</v>
      </c>
      <c r="Z664">
        <f t="shared" ref="Y664:Z693" si="230">M664-M663</f>
        <v>-3.2534000000000035E-4</v>
      </c>
      <c r="AA664">
        <f t="shared" si="222"/>
        <v>-3.1965000000000465E-4</v>
      </c>
      <c r="AB664">
        <f t="shared" si="223"/>
        <v>-3.0720999999998833E-4</v>
      </c>
      <c r="AC664">
        <f t="shared" si="224"/>
        <v>-2.8979999999999284E-4</v>
      </c>
      <c r="AD664">
        <f t="shared" si="225"/>
        <v>-2.6645999999999614E-4</v>
      </c>
      <c r="AE664">
        <f t="shared" si="226"/>
        <v>-2.3388000000000575E-4</v>
      </c>
      <c r="AF664">
        <f t="shared" si="227"/>
        <v>-1.8393999999999355E-4</v>
      </c>
      <c r="AG664">
        <f t="shared" si="228"/>
        <v>-9.3889999999999252E-5</v>
      </c>
      <c r="AH664">
        <f t="shared" si="229"/>
        <v>1.2945999999999791E-4</v>
      </c>
      <c r="AI664">
        <f t="shared" ref="AI664:AI693" si="231">V664-V663</f>
        <v>1.8906900000000004E-3</v>
      </c>
    </row>
    <row r="665" spans="11:35">
      <c r="K665" t="str">
        <f>Arkusz1!A524</f>
        <v>Slovenia</v>
      </c>
      <c r="M665">
        <f>Arkusz1!S524</f>
        <v>4.443735E-2</v>
      </c>
      <c r="N665">
        <f>Arkusz1!T524</f>
        <v>5.6603580000000001E-2</v>
      </c>
      <c r="O665">
        <f>Arkusz1!U524</f>
        <v>6.6665779999999994E-2</v>
      </c>
      <c r="P665">
        <f>Arkusz1!V524</f>
        <v>7.5822490000000006E-2</v>
      </c>
      <c r="Q665">
        <f>Arkusz1!W524</f>
        <v>8.4833950000000005E-2</v>
      </c>
      <c r="R665">
        <f>Arkusz1!X524</f>
        <v>9.4399559999999993E-2</v>
      </c>
      <c r="S665">
        <f>Arkusz1!Y524</f>
        <v>0.10546456</v>
      </c>
      <c r="T665">
        <f>Arkusz1!Z524</f>
        <v>0.11984404999999999</v>
      </c>
      <c r="U665">
        <f>Arkusz1!AA524</f>
        <v>0.14265936000000001</v>
      </c>
      <c r="V665">
        <f>Arkusz1!AB524</f>
        <v>0.20926929</v>
      </c>
      <c r="Z665">
        <f t="shared" si="230"/>
        <v>-3.2534000000000035E-4</v>
      </c>
      <c r="AA665">
        <f t="shared" si="222"/>
        <v>-3.1964999999999771E-4</v>
      </c>
      <c r="AB665">
        <f t="shared" si="223"/>
        <v>-3.0722000000001082E-4</v>
      </c>
      <c r="AC665">
        <f t="shared" si="224"/>
        <v>-2.897899999999981E-4</v>
      </c>
      <c r="AD665">
        <f t="shared" si="225"/>
        <v>-2.6645999999999614E-4</v>
      </c>
      <c r="AE665">
        <f t="shared" si="226"/>
        <v>-2.3388000000000575E-4</v>
      </c>
      <c r="AF665">
        <f t="shared" si="227"/>
        <v>-1.8394000000000743E-4</v>
      </c>
      <c r="AG665">
        <f t="shared" si="228"/>
        <v>-9.389000000001313E-5</v>
      </c>
      <c r="AH665">
        <f t="shared" si="229"/>
        <v>1.294700000000204E-4</v>
      </c>
      <c r="AI665">
        <f t="shared" si="231"/>
        <v>1.8906800000000057E-3</v>
      </c>
    </row>
    <row r="666" spans="11:35">
      <c r="K666" t="str">
        <f>Arkusz1!A525</f>
        <v>Slovenia</v>
      </c>
      <c r="M666">
        <f>Arkusz1!S525</f>
        <v>4.8182250000000003E-2</v>
      </c>
      <c r="N666">
        <f>Arkusz1!T525</f>
        <v>6.1376739999999999E-2</v>
      </c>
      <c r="O666">
        <f>Arkusz1!U525</f>
        <v>7.1361339999999995E-2</v>
      </c>
      <c r="P666">
        <f>Arkusz1!V525</f>
        <v>7.9973810000000006E-2</v>
      </c>
      <c r="Q666">
        <f>Arkusz1!W525</f>
        <v>8.8149160000000004E-2</v>
      </c>
      <c r="R666">
        <f>Arkusz1!X525</f>
        <v>9.6602820000000006E-2</v>
      </c>
      <c r="S666">
        <f>Arkusz1!Y525</f>
        <v>0.10618651</v>
      </c>
      <c r="T666">
        <f>Arkusz1!Z525</f>
        <v>0.11843802</v>
      </c>
      <c r="U666">
        <f>Arkusz1!AA525</f>
        <v>0.13759004999999999</v>
      </c>
      <c r="V666">
        <f>Arkusz1!AB525</f>
        <v>0.19213932</v>
      </c>
      <c r="Z666">
        <f t="shared" si="230"/>
        <v>3.7449000000000024E-3</v>
      </c>
      <c r="AA666">
        <f t="shared" si="222"/>
        <v>4.7731599999999985E-3</v>
      </c>
      <c r="AB666">
        <f t="shared" si="223"/>
        <v>4.6955600000000014E-3</v>
      </c>
      <c r="AC666">
        <f t="shared" si="224"/>
        <v>4.15132E-3</v>
      </c>
      <c r="AD666">
        <f t="shared" si="225"/>
        <v>3.315209999999999E-3</v>
      </c>
      <c r="AE666">
        <f t="shared" si="226"/>
        <v>2.2032600000000124E-3</v>
      </c>
      <c r="AF666">
        <f t="shared" si="227"/>
        <v>7.2194999999999898E-4</v>
      </c>
      <c r="AG666">
        <f t="shared" si="228"/>
        <v>-1.4060299999999887E-3</v>
      </c>
      <c r="AH666">
        <f t="shared" si="229"/>
        <v>-5.0693100000000213E-3</v>
      </c>
      <c r="AI666">
        <f t="shared" si="231"/>
        <v>-1.7129969999999994E-2</v>
      </c>
    </row>
    <row r="667" spans="11:35">
      <c r="K667" t="str">
        <f>Arkusz1!A526</f>
        <v>Slovenia</v>
      </c>
      <c r="M667">
        <f>Arkusz1!S526</f>
        <v>4.4119419999999999E-2</v>
      </c>
      <c r="N667">
        <f>Arkusz1!T526</f>
        <v>5.8748710000000003E-2</v>
      </c>
      <c r="O667">
        <f>Arkusz1!U526</f>
        <v>6.9655549999999997E-2</v>
      </c>
      <c r="P667">
        <f>Arkusz1!V526</f>
        <v>7.8982620000000003E-2</v>
      </c>
      <c r="Q667">
        <f>Arkusz1!W526</f>
        <v>8.7784219999999996E-2</v>
      </c>
      <c r="R667">
        <f>Arkusz1!X526</f>
        <v>9.6843949999999998E-2</v>
      </c>
      <c r="S667">
        <f>Arkusz1!Y526</f>
        <v>0.10707323000000001</v>
      </c>
      <c r="T667">
        <f>Arkusz1!Z526</f>
        <v>0.12009358000000001</v>
      </c>
      <c r="U667">
        <f>Arkusz1!AA526</f>
        <v>0.14031766000000001</v>
      </c>
      <c r="V667">
        <f>Arkusz1!AB526</f>
        <v>0.19638106</v>
      </c>
      <c r="Z667">
        <f t="shared" si="230"/>
        <v>-4.0628300000000034E-3</v>
      </c>
      <c r="AA667">
        <f t="shared" si="222"/>
        <v>-2.6280299999999965E-3</v>
      </c>
      <c r="AB667">
        <f t="shared" si="223"/>
        <v>-1.7057899999999987E-3</v>
      </c>
      <c r="AC667">
        <f t="shared" si="224"/>
        <v>-9.911900000000029E-4</v>
      </c>
      <c r="AD667">
        <f t="shared" si="225"/>
        <v>-3.6494000000000804E-4</v>
      </c>
      <c r="AE667">
        <f t="shared" si="226"/>
        <v>2.4112999999999218E-4</v>
      </c>
      <c r="AF667">
        <f t="shared" si="227"/>
        <v>8.867200000000075E-4</v>
      </c>
      <c r="AG667">
        <f t="shared" si="228"/>
        <v>1.6555600000000004E-3</v>
      </c>
      <c r="AH667">
        <f t="shared" si="229"/>
        <v>2.7276100000000192E-3</v>
      </c>
      <c r="AI667">
        <f t="shared" si="231"/>
        <v>4.2417399999999938E-3</v>
      </c>
    </row>
    <row r="668" spans="11:35">
      <c r="K668" t="str">
        <f>Arkusz1!A527</f>
        <v>Slovenia</v>
      </c>
      <c r="M668">
        <f>Arkusz1!S527</f>
        <v>4.6007199999999998E-2</v>
      </c>
      <c r="N668">
        <f>Arkusz1!T527</f>
        <v>5.7894519999999998E-2</v>
      </c>
      <c r="O668">
        <f>Arkusz1!U527</f>
        <v>6.782067E-2</v>
      </c>
      <c r="P668">
        <f>Arkusz1!V527</f>
        <v>7.6900099999999999E-2</v>
      </c>
      <c r="Q668">
        <f>Arkusz1!W527</f>
        <v>8.5856409999999994E-2</v>
      </c>
      <c r="R668">
        <f>Arkusz1!X527</f>
        <v>9.5363539999999997E-2</v>
      </c>
      <c r="S668">
        <f>Arkusz1!Y527</f>
        <v>0.10633152999999999</v>
      </c>
      <c r="T668">
        <f>Arkusz1!Z527</f>
        <v>0.12048513</v>
      </c>
      <c r="U668">
        <f>Arkusz1!AA527</f>
        <v>0.14254530000000001</v>
      </c>
      <c r="V668">
        <f>Arkusz1!AB527</f>
        <v>0.20079561000000001</v>
      </c>
      <c r="Z668">
        <f t="shared" si="230"/>
        <v>1.8877799999999986E-3</v>
      </c>
      <c r="AA668">
        <f t="shared" si="222"/>
        <v>-8.5419000000000467E-4</v>
      </c>
      <c r="AB668">
        <f t="shared" si="223"/>
        <v>-1.8348799999999971E-3</v>
      </c>
      <c r="AC668">
        <f t="shared" si="224"/>
        <v>-2.0825200000000044E-3</v>
      </c>
      <c r="AD668">
        <f t="shared" si="225"/>
        <v>-1.927810000000002E-3</v>
      </c>
      <c r="AE668">
        <f t="shared" si="226"/>
        <v>-1.4804100000000014E-3</v>
      </c>
      <c r="AF668">
        <f t="shared" si="227"/>
        <v>-7.4170000000001179E-4</v>
      </c>
      <c r="AG668">
        <f t="shared" si="228"/>
        <v>3.9154999999999052E-4</v>
      </c>
      <c r="AH668">
        <f t="shared" si="229"/>
        <v>2.227640000000003E-3</v>
      </c>
      <c r="AI668">
        <f t="shared" si="231"/>
        <v>4.4145500000000171E-3</v>
      </c>
    </row>
    <row r="669" spans="11:35">
      <c r="K669" t="str">
        <f>Arkusz1!A528</f>
        <v>Slovenia</v>
      </c>
      <c r="M669">
        <f>Arkusz1!S528</f>
        <v>4.1773039999999997E-2</v>
      </c>
      <c r="N669">
        <f>Arkusz1!T528</f>
        <v>5.7945440000000001E-2</v>
      </c>
      <c r="O669">
        <f>Arkusz1!U528</f>
        <v>6.9350330000000002E-2</v>
      </c>
      <c r="P669">
        <f>Arkusz1!V528</f>
        <v>7.8825549999999994E-2</v>
      </c>
      <c r="Q669">
        <f>Arkusz1!W528</f>
        <v>8.7616680000000002E-2</v>
      </c>
      <c r="R669">
        <f>Arkusz1!X528</f>
        <v>9.6575759999999997E-2</v>
      </c>
      <c r="S669">
        <f>Arkusz1!Y528</f>
        <v>0.10664423000000001</v>
      </c>
      <c r="T669">
        <f>Arkusz1!Z528</f>
        <v>0.1194759</v>
      </c>
      <c r="U669">
        <f>Arkusz1!AA528</f>
        <v>0.13966698999999999</v>
      </c>
      <c r="V669">
        <f>Arkusz1!AB528</f>
        <v>0.20212606</v>
      </c>
      <c r="Z669">
        <f t="shared" si="230"/>
        <v>-4.2341600000000007E-3</v>
      </c>
      <c r="AA669">
        <f t="shared" si="222"/>
        <v>5.0920000000002907E-5</v>
      </c>
      <c r="AB669">
        <f t="shared" si="223"/>
        <v>1.5296600000000021E-3</v>
      </c>
      <c r="AC669">
        <f t="shared" si="224"/>
        <v>1.9254499999999952E-3</v>
      </c>
      <c r="AD669">
        <f t="shared" si="225"/>
        <v>1.7602700000000082E-3</v>
      </c>
      <c r="AE669">
        <f t="shared" si="226"/>
        <v>1.21222E-3</v>
      </c>
      <c r="AF669">
        <f t="shared" si="227"/>
        <v>3.1270000000001297E-4</v>
      </c>
      <c r="AG669">
        <f t="shared" si="228"/>
        <v>-1.0092299999999998E-3</v>
      </c>
      <c r="AH669">
        <f t="shared" si="229"/>
        <v>-2.8783100000000228E-3</v>
      </c>
      <c r="AI669">
        <f t="shared" si="231"/>
        <v>1.330449999999983E-3</v>
      </c>
    </row>
    <row r="670" spans="11:35">
      <c r="K670" t="str">
        <f>Arkusz1!A529</f>
        <v>Slovenia</v>
      </c>
      <c r="M670">
        <f>Arkusz1!S529</f>
        <v>2.1585E-2</v>
      </c>
      <c r="N670">
        <f>Arkusz1!T529</f>
        <v>3.5973940000000003E-2</v>
      </c>
      <c r="O670">
        <f>Arkusz1!U529</f>
        <v>4.6238359999999999E-2</v>
      </c>
      <c r="P670">
        <f>Arkusz1!V529</f>
        <v>5.6073070000000003E-2</v>
      </c>
      <c r="Q670">
        <f>Arkusz1!W529</f>
        <v>6.6587690000000005E-2</v>
      </c>
      <c r="R670">
        <f>Arkusz1!X529</f>
        <v>7.8789609999999996E-2</v>
      </c>
      <c r="S670">
        <f>Arkusz1!Y529</f>
        <v>9.4208340000000002E-2</v>
      </c>
      <c r="T670">
        <f>Arkusz1!Z529</f>
        <v>0.11606067</v>
      </c>
      <c r="U670">
        <f>Arkusz1!AA529</f>
        <v>0.15411027999999999</v>
      </c>
      <c r="V670">
        <f>Arkusz1!AB529</f>
        <v>0.33037306999999999</v>
      </c>
      <c r="Z670">
        <f t="shared" si="230"/>
        <v>-2.0188039999999997E-2</v>
      </c>
      <c r="AA670">
        <f t="shared" si="222"/>
        <v>-2.1971499999999998E-2</v>
      </c>
      <c r="AB670">
        <f t="shared" si="223"/>
        <v>-2.3111970000000003E-2</v>
      </c>
      <c r="AC670">
        <f t="shared" si="224"/>
        <v>-2.2752479999999992E-2</v>
      </c>
      <c r="AD670">
        <f t="shared" si="225"/>
        <v>-2.1028989999999997E-2</v>
      </c>
      <c r="AE670">
        <f t="shared" si="226"/>
        <v>-1.7786150000000001E-2</v>
      </c>
      <c r="AF670">
        <f t="shared" si="227"/>
        <v>-1.2435890000000005E-2</v>
      </c>
      <c r="AG670">
        <f t="shared" si="228"/>
        <v>-3.4152299999999913E-3</v>
      </c>
      <c r="AH670">
        <f t="shared" si="229"/>
        <v>1.4443289999999998E-2</v>
      </c>
      <c r="AI670">
        <f t="shared" si="231"/>
        <v>0.12824700999999999</v>
      </c>
    </row>
    <row r="671" spans="11:35">
      <c r="K671" t="str">
        <f>Arkusz1!A530</f>
        <v>Slovenia</v>
      </c>
      <c r="M671">
        <f>Arkusz1!S530</f>
        <v>4.1944429999999998E-2</v>
      </c>
      <c r="N671">
        <f>Arkusz1!T530</f>
        <v>5.8206920000000002E-2</v>
      </c>
      <c r="O671">
        <f>Arkusz1!U530</f>
        <v>6.9551360000000007E-2</v>
      </c>
      <c r="P671">
        <f>Arkusz1!V530</f>
        <v>7.8926389999999999E-2</v>
      </c>
      <c r="Q671">
        <f>Arkusz1!W530</f>
        <v>8.7599060000000006E-2</v>
      </c>
      <c r="R671">
        <f>Arkusz1!X530</f>
        <v>9.6423809999999999E-2</v>
      </c>
      <c r="S671">
        <f>Arkusz1!Y530</f>
        <v>0.10633724</v>
      </c>
      <c r="T671">
        <f>Arkusz1!Z530</f>
        <v>0.11898373</v>
      </c>
      <c r="U671">
        <f>Arkusz1!AA530</f>
        <v>0.13896401</v>
      </c>
      <c r="V671">
        <f>Arkusz1!AB530</f>
        <v>0.20306304999999999</v>
      </c>
      <c r="Z671">
        <f t="shared" si="230"/>
        <v>2.0359429999999998E-2</v>
      </c>
      <c r="AA671">
        <f t="shared" si="222"/>
        <v>2.2232979999999999E-2</v>
      </c>
      <c r="AB671">
        <f t="shared" si="223"/>
        <v>2.3313000000000007E-2</v>
      </c>
      <c r="AC671">
        <f t="shared" si="224"/>
        <v>2.2853319999999996E-2</v>
      </c>
      <c r="AD671">
        <f t="shared" si="225"/>
        <v>2.1011370000000001E-2</v>
      </c>
      <c r="AE671">
        <f t="shared" si="226"/>
        <v>1.7634200000000003E-2</v>
      </c>
      <c r="AF671">
        <f t="shared" si="227"/>
        <v>1.2128899999999998E-2</v>
      </c>
      <c r="AG671">
        <f t="shared" si="228"/>
        <v>2.9230599999999912E-3</v>
      </c>
      <c r="AH671">
        <f t="shared" si="229"/>
        <v>-1.5146269999999989E-2</v>
      </c>
      <c r="AI671">
        <f t="shared" si="231"/>
        <v>-0.12731002</v>
      </c>
    </row>
    <row r="672" spans="11:35">
      <c r="K672" t="str">
        <f>Arkusz1!A531</f>
        <v>Slovenia</v>
      </c>
      <c r="M672">
        <f>Arkusz1!S531</f>
        <v>4.1943359999999999E-2</v>
      </c>
      <c r="N672">
        <f>Arkusz1!T531</f>
        <v>5.6737849999999999E-2</v>
      </c>
      <c r="O672">
        <f>Arkusz1!U531</f>
        <v>6.777598E-2</v>
      </c>
      <c r="P672">
        <f>Arkusz1!V531</f>
        <v>7.7230289999999993E-2</v>
      </c>
      <c r="Q672">
        <f>Arkusz1!W531</f>
        <v>8.6173910000000006E-2</v>
      </c>
      <c r="R672">
        <f>Arkusz1!X531</f>
        <v>9.5413689999999995E-2</v>
      </c>
      <c r="S672">
        <f>Arkusz1!Y531</f>
        <v>0.1059061</v>
      </c>
      <c r="T672">
        <f>Arkusz1!Z531</f>
        <v>0.11939426</v>
      </c>
      <c r="U672">
        <f>Arkusz1!AA531</f>
        <v>0.14080148000000001</v>
      </c>
      <c r="V672">
        <f>Arkusz1!AB531</f>
        <v>0.20862307999999999</v>
      </c>
      <c r="Z672">
        <f t="shared" si="230"/>
        <v>-1.0699999999988496E-6</v>
      </c>
      <c r="AA672">
        <f t="shared" si="222"/>
        <v>-1.4690700000000029E-3</v>
      </c>
      <c r="AB672">
        <f t="shared" si="223"/>
        <v>-1.775380000000007E-3</v>
      </c>
      <c r="AC672">
        <f t="shared" si="224"/>
        <v>-1.6961000000000059E-3</v>
      </c>
      <c r="AD672">
        <f t="shared" si="225"/>
        <v>-1.42515E-3</v>
      </c>
      <c r="AE672">
        <f t="shared" si="226"/>
        <v>-1.0101200000000032E-3</v>
      </c>
      <c r="AF672">
        <f t="shared" si="227"/>
        <v>-4.3113999999999653E-4</v>
      </c>
      <c r="AG672">
        <f t="shared" si="228"/>
        <v>4.1053000000000617E-4</v>
      </c>
      <c r="AH672">
        <f t="shared" si="229"/>
        <v>1.8374700000000077E-3</v>
      </c>
      <c r="AI672">
        <f t="shared" si="231"/>
        <v>5.5600299999999936E-3</v>
      </c>
    </row>
    <row r="673" spans="11:35">
      <c r="K673" t="str">
        <f>Arkusz1!A532</f>
        <v>Slovenia</v>
      </c>
      <c r="M673">
        <f>Arkusz1!S532</f>
        <v>4.2044239999999997E-2</v>
      </c>
      <c r="N673">
        <f>Arkusz1!T532</f>
        <v>5.711339E-2</v>
      </c>
      <c r="O673">
        <f>Arkusz1!U532</f>
        <v>6.8275150000000007E-2</v>
      </c>
      <c r="P673">
        <f>Arkusz1!V532</f>
        <v>7.7793379999999995E-2</v>
      </c>
      <c r="Q673">
        <f>Arkusz1!W532</f>
        <v>8.6767999999999998E-2</v>
      </c>
      <c r="R673">
        <f>Arkusz1!X532</f>
        <v>9.6012860000000005E-2</v>
      </c>
      <c r="S673">
        <f>Arkusz1!Y532</f>
        <v>0.10647845</v>
      </c>
      <c r="T673">
        <f>Arkusz1!Z532</f>
        <v>0.11987636</v>
      </c>
      <c r="U673">
        <f>Arkusz1!AA532</f>
        <v>0.14097638000000001</v>
      </c>
      <c r="V673">
        <f>Arkusz1!AB532</f>
        <v>0.20466181999999999</v>
      </c>
      <c r="Z673">
        <f t="shared" si="230"/>
        <v>1.0087999999999764E-4</v>
      </c>
      <c r="AA673">
        <f t="shared" si="222"/>
        <v>3.755400000000006E-4</v>
      </c>
      <c r="AB673">
        <f t="shared" si="223"/>
        <v>4.9917000000000711E-4</v>
      </c>
      <c r="AC673">
        <f t="shared" si="224"/>
        <v>5.630900000000022E-4</v>
      </c>
      <c r="AD673">
        <f t="shared" si="225"/>
        <v>5.9408999999999157E-4</v>
      </c>
      <c r="AE673">
        <f t="shared" si="226"/>
        <v>5.9917000000000997E-4</v>
      </c>
      <c r="AF673">
        <f t="shared" si="227"/>
        <v>5.7234999999999925E-4</v>
      </c>
      <c r="AG673">
        <f t="shared" si="228"/>
        <v>4.820999999999992E-4</v>
      </c>
      <c r="AH673">
        <f t="shared" si="229"/>
        <v>1.7490000000000561E-4</v>
      </c>
      <c r="AI673">
        <f t="shared" si="231"/>
        <v>-3.9612599999999942E-3</v>
      </c>
    </row>
    <row r="674" spans="11:35">
      <c r="K674" t="str">
        <f>Arkusz1!A533</f>
        <v>Slovenia</v>
      </c>
      <c r="M674">
        <f>Arkusz1!S533</f>
        <v>2.0804159999999999E-2</v>
      </c>
      <c r="N674">
        <f>Arkusz1!T533</f>
        <v>3.5382579999999997E-2</v>
      </c>
      <c r="O674">
        <f>Arkusz1!U533</f>
        <v>4.5886589999999998E-2</v>
      </c>
      <c r="P674">
        <f>Arkusz1!V533</f>
        <v>5.5958460000000002E-2</v>
      </c>
      <c r="Q674">
        <f>Arkusz1!W533</f>
        <v>6.6710110000000003E-2</v>
      </c>
      <c r="R674">
        <f>Arkusz1!X533</f>
        <v>7.9152749999999994E-2</v>
      </c>
      <c r="S674">
        <f>Arkusz1!Y533</f>
        <v>9.4818260000000001E-2</v>
      </c>
      <c r="T674">
        <f>Arkusz1!Z533</f>
        <v>0.11691849</v>
      </c>
      <c r="U674">
        <f>Arkusz1!AA533</f>
        <v>0.15516594</v>
      </c>
      <c r="V674">
        <f>Arkusz1!AB533</f>
        <v>0.32920263999999999</v>
      </c>
      <c r="Z674">
        <f t="shared" si="230"/>
        <v>-2.1240079999999998E-2</v>
      </c>
      <c r="AA674">
        <f t="shared" si="222"/>
        <v>-2.1730810000000003E-2</v>
      </c>
      <c r="AB674">
        <f t="shared" si="223"/>
        <v>-2.2388560000000009E-2</v>
      </c>
      <c r="AC674">
        <f t="shared" si="224"/>
        <v>-2.1834919999999994E-2</v>
      </c>
      <c r="AD674">
        <f t="shared" si="225"/>
        <v>-2.0057889999999995E-2</v>
      </c>
      <c r="AE674">
        <f t="shared" si="226"/>
        <v>-1.6860110000000011E-2</v>
      </c>
      <c r="AF674">
        <f t="shared" si="227"/>
        <v>-1.1660190000000001E-2</v>
      </c>
      <c r="AG674">
        <f t="shared" si="228"/>
        <v>-2.9578700000000013E-3</v>
      </c>
      <c r="AH674">
        <f t="shared" si="229"/>
        <v>1.418955999999999E-2</v>
      </c>
      <c r="AI674">
        <f t="shared" si="231"/>
        <v>0.12454082</v>
      </c>
    </row>
    <row r="675" spans="11:35">
      <c r="K675" t="str">
        <f>Arkusz1!A534</f>
        <v>Slovenia</v>
      </c>
      <c r="M675">
        <f>Arkusz1!S534</f>
        <v>3.0086729999999999E-2</v>
      </c>
      <c r="N675">
        <f>Arkusz1!T534</f>
        <v>4.5085390000000003E-2</v>
      </c>
      <c r="O675">
        <f>Arkusz1!U534</f>
        <v>5.5959750000000003E-2</v>
      </c>
      <c r="P675">
        <f>Arkusz1!V534</f>
        <v>6.5809339999999994E-2</v>
      </c>
      <c r="Q675">
        <f>Arkusz1!W534</f>
        <v>7.5764300000000007E-2</v>
      </c>
      <c r="R675">
        <f>Arkusz1!X534</f>
        <v>8.6755330000000005E-2</v>
      </c>
      <c r="S675">
        <f>Arkusz1!Y534</f>
        <v>0.10005516</v>
      </c>
      <c r="T675">
        <f>Arkusz1!Z534</f>
        <v>0.11820053</v>
      </c>
      <c r="U675">
        <f>Arkusz1!AA534</f>
        <v>0.14868745999999999</v>
      </c>
      <c r="V675">
        <f>Arkusz1!AB534</f>
        <v>0.27359600000000001</v>
      </c>
      <c r="Z675">
        <f t="shared" si="230"/>
        <v>9.2825700000000004E-3</v>
      </c>
      <c r="AA675">
        <f t="shared" si="222"/>
        <v>9.7028100000000062E-3</v>
      </c>
      <c r="AB675">
        <f t="shared" si="223"/>
        <v>1.0073160000000005E-2</v>
      </c>
      <c r="AC675">
        <f t="shared" si="224"/>
        <v>9.8508799999999924E-3</v>
      </c>
      <c r="AD675">
        <f t="shared" si="225"/>
        <v>9.0541900000000036E-3</v>
      </c>
      <c r="AE675">
        <f t="shared" si="226"/>
        <v>7.6025800000000116E-3</v>
      </c>
      <c r="AF675">
        <f t="shared" si="227"/>
        <v>5.2369000000000027E-3</v>
      </c>
      <c r="AG675">
        <f t="shared" si="228"/>
        <v>1.2820399999999982E-3</v>
      </c>
      <c r="AH675">
        <f t="shared" si="229"/>
        <v>-6.4784800000000087E-3</v>
      </c>
      <c r="AI675">
        <f t="shared" si="231"/>
        <v>-5.5606639999999985E-2</v>
      </c>
    </row>
    <row r="676" spans="11:35">
      <c r="K676" t="str">
        <f>Arkusz1!A535</f>
        <v>Slovenia</v>
      </c>
      <c r="M676">
        <f>Arkusz1!S535</f>
        <v>4.1296979999999997E-2</v>
      </c>
      <c r="N676">
        <f>Arkusz1!T535</f>
        <v>5.6803180000000002E-2</v>
      </c>
      <c r="O676">
        <f>Arkusz1!U535</f>
        <v>6.8124779999999996E-2</v>
      </c>
      <c r="P676">
        <f>Arkusz1!V535</f>
        <v>7.7705940000000001E-2</v>
      </c>
      <c r="Q676">
        <f>Arkusz1!W535</f>
        <v>8.669876E-2</v>
      </c>
      <c r="R676">
        <f>Arkusz1!X535</f>
        <v>9.5936729999999998E-2</v>
      </c>
      <c r="S676">
        <f>Arkusz1!Y535</f>
        <v>0.10637961</v>
      </c>
      <c r="T676">
        <f>Arkusz1!Z535</f>
        <v>0.1197488</v>
      </c>
      <c r="U676">
        <f>Arkusz1!AA535</f>
        <v>0.14086360000000001</v>
      </c>
      <c r="V676">
        <f>Arkusz1!AB535</f>
        <v>0.20644162999999999</v>
      </c>
      <c r="Z676">
        <f t="shared" si="230"/>
        <v>1.1210249999999998E-2</v>
      </c>
      <c r="AA676">
        <f t="shared" si="222"/>
        <v>1.1717789999999999E-2</v>
      </c>
      <c r="AB676">
        <f t="shared" si="223"/>
        <v>1.2165029999999993E-2</v>
      </c>
      <c r="AC676">
        <f t="shared" si="224"/>
        <v>1.1896600000000007E-2</v>
      </c>
      <c r="AD676">
        <f t="shared" si="225"/>
        <v>1.0934459999999993E-2</v>
      </c>
      <c r="AE676">
        <f t="shared" si="226"/>
        <v>9.1813999999999923E-3</v>
      </c>
      <c r="AF676">
        <f t="shared" si="227"/>
        <v>6.3244499999999954E-3</v>
      </c>
      <c r="AG676">
        <f t="shared" si="228"/>
        <v>1.5482700000000044E-3</v>
      </c>
      <c r="AH676">
        <f t="shared" si="229"/>
        <v>-7.823859999999988E-3</v>
      </c>
      <c r="AI676">
        <f t="shared" si="231"/>
        <v>-6.7154370000000019E-2</v>
      </c>
    </row>
    <row r="677" spans="11:35">
      <c r="K677" t="str">
        <f>Arkusz1!A536</f>
        <v>Slovenia</v>
      </c>
      <c r="M677">
        <f>Arkusz1!S536</f>
        <v>4.2155079999999998E-2</v>
      </c>
      <c r="N677">
        <f>Arkusz1!T536</f>
        <v>5.7038239999999997E-2</v>
      </c>
      <c r="O677">
        <f>Arkusz1!U536</f>
        <v>6.8154439999999997E-2</v>
      </c>
      <c r="P677">
        <f>Arkusz1!V536</f>
        <v>7.7676930000000005E-2</v>
      </c>
      <c r="Q677">
        <f>Arkusz1!W536</f>
        <v>8.6680709999999994E-2</v>
      </c>
      <c r="R677">
        <f>Arkusz1!X536</f>
        <v>9.5972329999999995E-2</v>
      </c>
      <c r="S677">
        <f>Arkusz1!Y536</f>
        <v>0.10650239</v>
      </c>
      <c r="T677">
        <f>Arkusz1!Z536</f>
        <v>0.11998836</v>
      </c>
      <c r="U677">
        <f>Arkusz1!AA536</f>
        <v>0.14121110000000001</v>
      </c>
      <c r="V677">
        <f>Arkusz1!AB536</f>
        <v>0.20462043999999999</v>
      </c>
      <c r="Z677">
        <f t="shared" si="230"/>
        <v>8.5810000000000053E-4</v>
      </c>
      <c r="AA677">
        <f t="shared" si="222"/>
        <v>2.3505999999999527E-4</v>
      </c>
      <c r="AB677">
        <f t="shared" si="223"/>
        <v>2.9660000000000797E-5</v>
      </c>
      <c r="AC677">
        <f t="shared" si="224"/>
        <v>-2.9009999999995983E-5</v>
      </c>
      <c r="AD677">
        <f t="shared" si="225"/>
        <v>-1.8050000000005562E-5</v>
      </c>
      <c r="AE677">
        <f t="shared" si="226"/>
        <v>3.5599999999996745E-5</v>
      </c>
      <c r="AF677">
        <f t="shared" si="227"/>
        <v>1.2278000000000289E-4</v>
      </c>
      <c r="AG677">
        <f t="shared" si="228"/>
        <v>2.3955999999999977E-4</v>
      </c>
      <c r="AH677">
        <f t="shared" si="229"/>
        <v>3.4750000000000059E-4</v>
      </c>
      <c r="AI677">
        <f t="shared" si="231"/>
        <v>-1.8211900000000003E-3</v>
      </c>
    </row>
    <row r="678" spans="11:35">
      <c r="K678" t="str">
        <f>Arkusz1!A537</f>
        <v>Slovenia</v>
      </c>
      <c r="M678">
        <f>Arkusz1!S537</f>
        <v>4.1892069999999997E-2</v>
      </c>
      <c r="N678">
        <f>Arkusz1!T537</f>
        <v>5.723611E-2</v>
      </c>
      <c r="O678">
        <f>Arkusz1!U537</f>
        <v>6.8473049999999994E-2</v>
      </c>
      <c r="P678">
        <f>Arkusz1!V537</f>
        <v>7.7996460000000004E-2</v>
      </c>
      <c r="Q678">
        <f>Arkusz1!W537</f>
        <v>8.6941439999999995E-2</v>
      </c>
      <c r="R678">
        <f>Arkusz1!X537</f>
        <v>9.6132110000000007E-2</v>
      </c>
      <c r="S678">
        <f>Arkusz1!Y537</f>
        <v>0.10651840999999999</v>
      </c>
      <c r="T678">
        <f>Arkusz1!Z537</f>
        <v>0.11980119</v>
      </c>
      <c r="U678">
        <f>Arkusz1!AA537</f>
        <v>0.14071889000000001</v>
      </c>
      <c r="V678">
        <f>Arkusz1!AB537</f>
        <v>0.20429026</v>
      </c>
      <c r="Z678">
        <f t="shared" si="230"/>
        <v>-2.6301000000000102E-4</v>
      </c>
      <c r="AA678">
        <f t="shared" si="222"/>
        <v>1.9787000000000277E-4</v>
      </c>
      <c r="AB678">
        <f t="shared" si="223"/>
        <v>3.1860999999999695E-4</v>
      </c>
      <c r="AC678">
        <f t="shared" si="224"/>
        <v>3.1952999999999843E-4</v>
      </c>
      <c r="AD678">
        <f t="shared" si="225"/>
        <v>2.6073000000000068E-4</v>
      </c>
      <c r="AE678">
        <f t="shared" si="226"/>
        <v>1.5978000000001213E-4</v>
      </c>
      <c r="AF678">
        <f t="shared" si="227"/>
        <v>1.6019999999991597E-5</v>
      </c>
      <c r="AG678">
        <f t="shared" si="228"/>
        <v>-1.8717000000000039E-4</v>
      </c>
      <c r="AH678">
        <f t="shared" si="229"/>
        <v>-4.9220999999999293E-4</v>
      </c>
      <c r="AI678">
        <f t="shared" si="231"/>
        <v>-3.3017999999998549E-4</v>
      </c>
    </row>
    <row r="679" spans="11:35">
      <c r="K679" t="str">
        <f>Arkusz1!A538</f>
        <v>Slovenia</v>
      </c>
      <c r="M679">
        <f>Arkusz1!S538</f>
        <v>4.2271490000000002E-2</v>
      </c>
      <c r="N679">
        <f>Arkusz1!T538</f>
        <v>5.7518350000000003E-2</v>
      </c>
      <c r="O679">
        <f>Arkusz1!U538</f>
        <v>6.8663440000000006E-2</v>
      </c>
      <c r="P679">
        <f>Arkusz1!V538</f>
        <v>7.8100500000000003E-2</v>
      </c>
      <c r="Q679">
        <f>Arkusz1!W538</f>
        <v>8.6960499999999996E-2</v>
      </c>
      <c r="R679">
        <f>Arkusz1!X538</f>
        <v>9.6062739999999994E-2</v>
      </c>
      <c r="S679">
        <f>Arkusz1!Y538</f>
        <v>0.10635108</v>
      </c>
      <c r="T679">
        <f>Arkusz1!Z538</f>
        <v>0.11951723</v>
      </c>
      <c r="U679">
        <f>Arkusz1!AA538</f>
        <v>0.14028872000000001</v>
      </c>
      <c r="V679">
        <f>Arkusz1!AB538</f>
        <v>0.20426599000000001</v>
      </c>
      <c r="Z679">
        <f t="shared" si="230"/>
        <v>3.7942000000000531E-4</v>
      </c>
      <c r="AA679">
        <f t="shared" si="222"/>
        <v>2.8224000000000304E-4</v>
      </c>
      <c r="AB679">
        <f t="shared" si="223"/>
        <v>1.9039000000001249E-4</v>
      </c>
      <c r="AC679">
        <f t="shared" si="224"/>
        <v>1.0403999999999969E-4</v>
      </c>
      <c r="AD679">
        <f t="shared" si="225"/>
        <v>1.9060000000001298E-5</v>
      </c>
      <c r="AE679">
        <f t="shared" si="226"/>
        <v>-6.9370000000013032E-5</v>
      </c>
      <c r="AF679">
        <f t="shared" si="227"/>
        <v>-1.6732999999999332E-4</v>
      </c>
      <c r="AG679">
        <f t="shared" si="228"/>
        <v>-2.8395999999999977E-4</v>
      </c>
      <c r="AH679">
        <f t="shared" si="229"/>
        <v>-4.3017000000000749E-4</v>
      </c>
      <c r="AI679">
        <f t="shared" si="231"/>
        <v>-2.4269999999992908E-5</v>
      </c>
    </row>
    <row r="680" spans="11:35">
      <c r="K680" t="str">
        <f>Arkusz1!A539</f>
        <v>Slovenia</v>
      </c>
      <c r="M680">
        <f>Arkusz1!S539</f>
        <v>4.3665879999999997E-2</v>
      </c>
      <c r="N680">
        <f>Arkusz1!T539</f>
        <v>5.8638099999999999E-2</v>
      </c>
      <c r="O680">
        <f>Arkusz1!U539</f>
        <v>6.9541409999999998E-2</v>
      </c>
      <c r="P680">
        <f>Arkusz1!V539</f>
        <v>7.8754679999999994E-2</v>
      </c>
      <c r="Q680">
        <f>Arkusz1!W539</f>
        <v>8.7392919999999999E-2</v>
      </c>
      <c r="R680">
        <f>Arkusz1!X539</f>
        <v>9.62586E-2</v>
      </c>
      <c r="S680">
        <f>Arkusz1!Y539</f>
        <v>0.10627147000000001</v>
      </c>
      <c r="T680">
        <f>Arkusz1!Z539</f>
        <v>0.11907531</v>
      </c>
      <c r="U680">
        <f>Arkusz1!AA539</f>
        <v>0.13925541999999999</v>
      </c>
      <c r="V680">
        <f>Arkusz1!AB539</f>
        <v>0.20114619</v>
      </c>
      <c r="Z680">
        <f t="shared" si="230"/>
        <v>1.3943899999999954E-3</v>
      </c>
      <c r="AA680">
        <f t="shared" si="222"/>
        <v>1.1197499999999957E-3</v>
      </c>
      <c r="AB680">
        <f t="shared" si="223"/>
        <v>8.7796999999999181E-4</v>
      </c>
      <c r="AC680">
        <f t="shared" si="224"/>
        <v>6.5417999999999032E-4</v>
      </c>
      <c r="AD680">
        <f t="shared" si="225"/>
        <v>4.324200000000028E-4</v>
      </c>
      <c r="AE680">
        <f t="shared" si="226"/>
        <v>1.9586000000000603E-4</v>
      </c>
      <c r="AF680">
        <f t="shared" si="227"/>
        <v>-7.9609999999993852E-5</v>
      </c>
      <c r="AG680">
        <f t="shared" si="228"/>
        <v>-4.4191999999999843E-4</v>
      </c>
      <c r="AH680">
        <f t="shared" si="229"/>
        <v>-1.0333000000000148E-3</v>
      </c>
      <c r="AI680">
        <f t="shared" si="231"/>
        <v>-3.1198000000000059E-3</v>
      </c>
    </row>
    <row r="681" spans="11:35">
      <c r="K681" t="str">
        <f>Arkusz1!A540</f>
        <v>Slovenia</v>
      </c>
      <c r="M681">
        <f>Arkusz1!S540</f>
        <v>4.166193E-2</v>
      </c>
      <c r="N681">
        <f>Arkusz1!T540</f>
        <v>5.6756470000000003E-2</v>
      </c>
      <c r="O681">
        <f>Arkusz1!U540</f>
        <v>6.7957240000000002E-2</v>
      </c>
      <c r="P681">
        <f>Arkusz1!V540</f>
        <v>7.7519190000000002E-2</v>
      </c>
      <c r="Q681">
        <f>Arkusz1!W540</f>
        <v>8.6542350000000004E-2</v>
      </c>
      <c r="R681">
        <f>Arkusz1!X540</f>
        <v>9.5843940000000002E-2</v>
      </c>
      <c r="S681">
        <f>Arkusz1!Y540</f>
        <v>0.10638191</v>
      </c>
      <c r="T681">
        <f>Arkusz1!Z540</f>
        <v>0.1198864</v>
      </c>
      <c r="U681">
        <f>Arkusz1!AA540</f>
        <v>0.14119517000000001</v>
      </c>
      <c r="V681">
        <f>Arkusz1!AB540</f>
        <v>0.20625541999999999</v>
      </c>
      <c r="Z681">
        <f t="shared" si="230"/>
        <v>-2.0039499999999974E-3</v>
      </c>
      <c r="AA681">
        <f t="shared" si="222"/>
        <v>-1.8816299999999953E-3</v>
      </c>
      <c r="AB681">
        <f t="shared" si="223"/>
        <v>-1.5841699999999959E-3</v>
      </c>
      <c r="AC681">
        <f t="shared" si="224"/>
        <v>-1.2354899999999919E-3</v>
      </c>
      <c r="AD681">
        <f t="shared" si="225"/>
        <v>-8.5056999999999494E-4</v>
      </c>
      <c r="AE681">
        <f t="shared" si="226"/>
        <v>-4.1465999999999725E-4</v>
      </c>
      <c r="AF681">
        <f t="shared" si="227"/>
        <v>1.1043999999998944E-4</v>
      </c>
      <c r="AG681">
        <f t="shared" si="228"/>
        <v>8.1109000000000042E-4</v>
      </c>
      <c r="AH681">
        <f t="shared" si="229"/>
        <v>1.9397500000000178E-3</v>
      </c>
      <c r="AI681">
        <f t="shared" si="231"/>
        <v>5.1092299999999924E-3</v>
      </c>
    </row>
    <row r="682" spans="11:35">
      <c r="K682" t="str">
        <f>Arkusz1!A541</f>
        <v>Slovenia</v>
      </c>
      <c r="M682">
        <f>Arkusz1!S541</f>
        <v>4.0476020000000001E-2</v>
      </c>
      <c r="N682">
        <f>Arkusz1!T541</f>
        <v>5.6618960000000003E-2</v>
      </c>
      <c r="O682">
        <f>Arkusz1!U541</f>
        <v>6.8170930000000005E-2</v>
      </c>
      <c r="P682">
        <f>Arkusz1!V541</f>
        <v>7.7843519999999999E-2</v>
      </c>
      <c r="Q682">
        <f>Arkusz1!W541</f>
        <v>8.6862889999999998E-2</v>
      </c>
      <c r="R682">
        <f>Arkusz1!X541</f>
        <v>9.6088170000000001E-2</v>
      </c>
      <c r="S682">
        <f>Arkusz1!Y541</f>
        <v>0.10648692</v>
      </c>
      <c r="T682">
        <f>Arkusz1!Z541</f>
        <v>0.11977793</v>
      </c>
      <c r="U682">
        <f>Arkusz1!AA541</f>
        <v>0.14077179000000001</v>
      </c>
      <c r="V682">
        <f>Arkusz1!AB541</f>
        <v>0.20690286999999999</v>
      </c>
      <c r="Z682">
        <f t="shared" si="230"/>
        <v>-1.1859099999999984E-3</v>
      </c>
      <c r="AA682">
        <f t="shared" si="222"/>
        <v>-1.3751000000000041E-4</v>
      </c>
      <c r="AB682">
        <f t="shared" si="223"/>
        <v>2.1369000000000249E-4</v>
      </c>
      <c r="AC682">
        <f t="shared" si="224"/>
        <v>3.2432999999999768E-4</v>
      </c>
      <c r="AD682">
        <f t="shared" si="225"/>
        <v>3.2053999999999416E-4</v>
      </c>
      <c r="AE682">
        <f t="shared" si="226"/>
        <v>2.4422999999999806E-4</v>
      </c>
      <c r="AF682">
        <f t="shared" si="227"/>
        <v>1.050100000000026E-4</v>
      </c>
      <c r="AG682">
        <f t="shared" si="228"/>
        <v>-1.084699999999994E-4</v>
      </c>
      <c r="AH682">
        <f t="shared" si="229"/>
        <v>-4.2338000000000098E-4</v>
      </c>
      <c r="AI682">
        <f t="shared" si="231"/>
        <v>6.4744999999999386E-4</v>
      </c>
    </row>
    <row r="683" spans="11:35">
      <c r="K683" t="str">
        <f>Arkusz1!A542</f>
        <v>Slovenia</v>
      </c>
      <c r="M683">
        <f>Arkusz1!S542</f>
        <v>4.054845E-2</v>
      </c>
      <c r="N683">
        <f>Arkusz1!T542</f>
        <v>5.6979790000000002E-2</v>
      </c>
      <c r="O683">
        <f>Arkusz1!U542</f>
        <v>6.8503140000000004E-2</v>
      </c>
      <c r="P683">
        <f>Arkusz1!V542</f>
        <v>7.8054269999999995E-2</v>
      </c>
      <c r="Q683">
        <f>Arkusz1!W542</f>
        <v>8.6908479999999996E-2</v>
      </c>
      <c r="R683">
        <f>Arkusz1!X542</f>
        <v>9.5934320000000003E-2</v>
      </c>
      <c r="S683">
        <f>Arkusz1!Y542</f>
        <v>0.10609295000000001</v>
      </c>
      <c r="T683">
        <f>Arkusz1!Z542</f>
        <v>0.11908489</v>
      </c>
      <c r="U683">
        <f>Arkusz1!AA542</f>
        <v>0.13970778</v>
      </c>
      <c r="V683">
        <f>Arkusz1!AB542</f>
        <v>0.20818595000000001</v>
      </c>
      <c r="Z683">
        <f t="shared" si="230"/>
        <v>7.2429999999998329E-5</v>
      </c>
      <c r="AA683">
        <f t="shared" si="222"/>
        <v>3.6082999999999948E-4</v>
      </c>
      <c r="AB683">
        <f t="shared" si="223"/>
        <v>3.3220999999999945E-4</v>
      </c>
      <c r="AC683">
        <f t="shared" si="224"/>
        <v>2.1074999999999566E-4</v>
      </c>
      <c r="AD683">
        <f t="shared" si="225"/>
        <v>4.5589999999998132E-5</v>
      </c>
      <c r="AE683">
        <f t="shared" si="226"/>
        <v>-1.5384999999999704E-4</v>
      </c>
      <c r="AF683">
        <f t="shared" si="227"/>
        <v>-3.9396999999999349E-4</v>
      </c>
      <c r="AG683">
        <f t="shared" si="228"/>
        <v>-6.9304000000000587E-4</v>
      </c>
      <c r="AH683">
        <f t="shared" si="229"/>
        <v>-1.0640100000000041E-3</v>
      </c>
      <c r="AI683">
        <f t="shared" si="231"/>
        <v>1.2830800000000198E-3</v>
      </c>
    </row>
    <row r="684" spans="11:35">
      <c r="K684" t="str">
        <f>Arkusz1!A543</f>
        <v>Slovenia</v>
      </c>
      <c r="M684">
        <f>Arkusz1!S543</f>
        <v>3.8666310000000002E-2</v>
      </c>
      <c r="N684">
        <f>Arkusz1!T543</f>
        <v>5.5863040000000003E-2</v>
      </c>
      <c r="O684">
        <f>Arkusz1!U543</f>
        <v>6.7755449999999995E-2</v>
      </c>
      <c r="P684">
        <f>Arkusz1!V543</f>
        <v>7.7544109999999999E-2</v>
      </c>
      <c r="Q684">
        <f>Arkusz1!W543</f>
        <v>8.6581790000000006E-2</v>
      </c>
      <c r="R684">
        <f>Arkusz1!X543</f>
        <v>9.5772019999999999E-2</v>
      </c>
      <c r="S684">
        <f>Arkusz1!Y543</f>
        <v>0.10610193</v>
      </c>
      <c r="T684">
        <f>Arkusz1!Z543</f>
        <v>0.11931066</v>
      </c>
      <c r="U684">
        <f>Arkusz1!AA543</f>
        <v>0.14031974999999999</v>
      </c>
      <c r="V684">
        <f>Arkusz1!AB543</f>
        <v>0.21208493</v>
      </c>
      <c r="Z684">
        <f t="shared" si="230"/>
        <v>-1.8821399999999974E-3</v>
      </c>
      <c r="AA684">
        <f t="shared" si="222"/>
        <v>-1.1167499999999997E-3</v>
      </c>
      <c r="AB684">
        <f t="shared" si="223"/>
        <v>-7.4769000000000918E-4</v>
      </c>
      <c r="AC684">
        <f t="shared" si="224"/>
        <v>-5.1015999999999562E-4</v>
      </c>
      <c r="AD684">
        <f t="shared" si="225"/>
        <v>-3.266899999999906E-4</v>
      </c>
      <c r="AE684">
        <f t="shared" si="226"/>
        <v>-1.6230000000000411E-4</v>
      </c>
      <c r="AF684">
        <f t="shared" si="227"/>
        <v>8.9799999999917723E-6</v>
      </c>
      <c r="AG684">
        <f t="shared" si="228"/>
        <v>2.2577000000000014E-4</v>
      </c>
      <c r="AH684">
        <f t="shared" si="229"/>
        <v>6.1196999999998947E-4</v>
      </c>
      <c r="AI684">
        <f t="shared" si="231"/>
        <v>3.8989799999999963E-3</v>
      </c>
    </row>
    <row r="685" spans="11:35">
      <c r="K685" t="str">
        <f>Arkusz1!A544</f>
        <v>Slovenia</v>
      </c>
      <c r="M685">
        <f>Arkusz1!S544</f>
        <v>3.7376239999999998E-2</v>
      </c>
      <c r="N685">
        <f>Arkusz1!T544</f>
        <v>5.4718549999999998E-2</v>
      </c>
      <c r="O685">
        <f>Arkusz1!U544</f>
        <v>6.6825560000000006E-2</v>
      </c>
      <c r="P685">
        <f>Arkusz1!V544</f>
        <v>7.683864E-2</v>
      </c>
      <c r="Q685">
        <f>Arkusz1!W544</f>
        <v>8.6110389999999995E-2</v>
      </c>
      <c r="R685">
        <f>Arkusz1!X544</f>
        <v>9.5556849999999999E-2</v>
      </c>
      <c r="S685">
        <f>Arkusz1!Y544</f>
        <v>0.10618894</v>
      </c>
      <c r="T685">
        <f>Arkusz1!Z544</f>
        <v>0.11979626</v>
      </c>
      <c r="U685">
        <f>Arkusz1!AA544</f>
        <v>0.14144808</v>
      </c>
      <c r="V685">
        <f>Arkusz1!AB544</f>
        <v>0.21514048999999999</v>
      </c>
      <c r="Z685">
        <f t="shared" si="230"/>
        <v>-1.2900700000000043E-3</v>
      </c>
      <c r="AA685">
        <f t="shared" si="222"/>
        <v>-1.1444900000000049E-3</v>
      </c>
      <c r="AB685">
        <f t="shared" si="223"/>
        <v>-9.2988999999998878E-4</v>
      </c>
      <c r="AC685">
        <f t="shared" si="224"/>
        <v>-7.0546999999999971E-4</v>
      </c>
      <c r="AD685">
        <f t="shared" si="225"/>
        <v>-4.714000000000107E-4</v>
      </c>
      <c r="AE685">
        <f t="shared" si="226"/>
        <v>-2.1517000000000064E-4</v>
      </c>
      <c r="AF685">
        <f t="shared" si="227"/>
        <v>8.7009999999998477E-5</v>
      </c>
      <c r="AG685">
        <f t="shared" si="228"/>
        <v>4.856000000000027E-4</v>
      </c>
      <c r="AH685">
        <f t="shared" si="229"/>
        <v>1.1283300000000107E-3</v>
      </c>
      <c r="AI685">
        <f t="shared" si="231"/>
        <v>3.055559999999985E-3</v>
      </c>
    </row>
    <row r="686" spans="11:35">
      <c r="K686" t="str">
        <f>Arkusz1!A545</f>
        <v>Slovenia</v>
      </c>
      <c r="M686">
        <f>Arkusz1!S545</f>
        <v>3.7376239999999998E-2</v>
      </c>
      <c r="N686">
        <f>Arkusz1!T545</f>
        <v>5.4718549999999998E-2</v>
      </c>
      <c r="O686">
        <f>Arkusz1!U545</f>
        <v>6.6825560000000006E-2</v>
      </c>
      <c r="P686">
        <f>Arkusz1!V545</f>
        <v>7.683864E-2</v>
      </c>
      <c r="Q686">
        <f>Arkusz1!W545</f>
        <v>8.6110389999999995E-2</v>
      </c>
      <c r="R686">
        <f>Arkusz1!X545</f>
        <v>9.5556849999999999E-2</v>
      </c>
      <c r="S686">
        <f>Arkusz1!Y545</f>
        <v>0.10618894</v>
      </c>
      <c r="T686">
        <f>Arkusz1!Z545</f>
        <v>0.11979626</v>
      </c>
      <c r="U686">
        <f>Arkusz1!AA545</f>
        <v>0.14144808</v>
      </c>
      <c r="V686">
        <f>Arkusz1!AB545</f>
        <v>0.21514048999999999</v>
      </c>
      <c r="Z686">
        <f t="shared" si="230"/>
        <v>0</v>
      </c>
      <c r="AA686">
        <f t="shared" si="222"/>
        <v>0</v>
      </c>
      <c r="AB686">
        <f t="shared" si="223"/>
        <v>0</v>
      </c>
      <c r="AC686">
        <f t="shared" si="224"/>
        <v>0</v>
      </c>
      <c r="AD686">
        <f t="shared" si="225"/>
        <v>0</v>
      </c>
      <c r="AE686">
        <f t="shared" si="226"/>
        <v>0</v>
      </c>
      <c r="AF686">
        <f t="shared" si="227"/>
        <v>0</v>
      </c>
      <c r="AG686">
        <f t="shared" si="228"/>
        <v>0</v>
      </c>
      <c r="AH686">
        <f t="shared" si="229"/>
        <v>0</v>
      </c>
      <c r="AI686">
        <f t="shared" si="231"/>
        <v>0</v>
      </c>
    </row>
    <row r="687" spans="11:35">
      <c r="K687" t="str">
        <f>Arkusz1!A546</f>
        <v>Slovenia</v>
      </c>
      <c r="M687">
        <f>Arkusz1!S546</f>
        <v>3.7376239999999998E-2</v>
      </c>
      <c r="N687">
        <f>Arkusz1!T546</f>
        <v>5.4718549999999998E-2</v>
      </c>
      <c r="O687">
        <f>Arkusz1!U546</f>
        <v>6.6825560000000006E-2</v>
      </c>
      <c r="P687">
        <f>Arkusz1!V546</f>
        <v>7.683864E-2</v>
      </c>
      <c r="Q687">
        <f>Arkusz1!W546</f>
        <v>8.6110389999999995E-2</v>
      </c>
      <c r="R687">
        <f>Arkusz1!X546</f>
        <v>9.5556849999999999E-2</v>
      </c>
      <c r="S687">
        <f>Arkusz1!Y546</f>
        <v>0.10618894</v>
      </c>
      <c r="T687">
        <f>Arkusz1!Z546</f>
        <v>0.11979626</v>
      </c>
      <c r="U687">
        <f>Arkusz1!AA546</f>
        <v>0.14144808</v>
      </c>
      <c r="V687">
        <f>Arkusz1!AB546</f>
        <v>0.21514048999999999</v>
      </c>
      <c r="Z687">
        <f t="shared" si="230"/>
        <v>0</v>
      </c>
      <c r="AA687">
        <f t="shared" si="222"/>
        <v>0</v>
      </c>
      <c r="AB687">
        <f t="shared" si="223"/>
        <v>0</v>
      </c>
      <c r="AC687">
        <f t="shared" si="224"/>
        <v>0</v>
      </c>
      <c r="AD687">
        <f t="shared" si="225"/>
        <v>0</v>
      </c>
      <c r="AE687">
        <f t="shared" si="226"/>
        <v>0</v>
      </c>
      <c r="AF687">
        <f t="shared" si="227"/>
        <v>0</v>
      </c>
      <c r="AG687">
        <f t="shared" si="228"/>
        <v>0</v>
      </c>
      <c r="AH687">
        <f t="shared" si="229"/>
        <v>0</v>
      </c>
      <c r="AI687">
        <f t="shared" si="231"/>
        <v>0</v>
      </c>
    </row>
    <row r="688" spans="11:35">
      <c r="K688" t="str">
        <f>Arkusz1!A547</f>
        <v>Slovenia</v>
      </c>
      <c r="M688">
        <f>Arkusz1!S547</f>
        <v>3.7376239999999998E-2</v>
      </c>
      <c r="N688">
        <f>Arkusz1!T547</f>
        <v>5.4718549999999998E-2</v>
      </c>
      <c r="O688">
        <f>Arkusz1!U547</f>
        <v>6.6825560000000006E-2</v>
      </c>
      <c r="P688">
        <f>Arkusz1!V547</f>
        <v>7.683864E-2</v>
      </c>
      <c r="Q688">
        <f>Arkusz1!W547</f>
        <v>8.6110389999999995E-2</v>
      </c>
      <c r="R688">
        <f>Arkusz1!X547</f>
        <v>9.5556849999999999E-2</v>
      </c>
      <c r="S688">
        <f>Arkusz1!Y547</f>
        <v>0.10618894</v>
      </c>
      <c r="T688">
        <f>Arkusz1!Z547</f>
        <v>0.11979626</v>
      </c>
      <c r="U688">
        <f>Arkusz1!AA547</f>
        <v>0.14144808</v>
      </c>
      <c r="V688">
        <f>Arkusz1!AB547</f>
        <v>0.21514048999999999</v>
      </c>
      <c r="Z688">
        <f t="shared" si="230"/>
        <v>0</v>
      </c>
      <c r="AA688">
        <f t="shared" si="222"/>
        <v>0</v>
      </c>
      <c r="AB688">
        <f t="shared" si="223"/>
        <v>0</v>
      </c>
      <c r="AC688">
        <f t="shared" si="224"/>
        <v>0</v>
      </c>
      <c r="AD688">
        <f t="shared" si="225"/>
        <v>0</v>
      </c>
      <c r="AE688">
        <f t="shared" si="226"/>
        <v>0</v>
      </c>
      <c r="AF688">
        <f t="shared" si="227"/>
        <v>0</v>
      </c>
      <c r="AG688">
        <f t="shared" si="228"/>
        <v>0</v>
      </c>
      <c r="AH688">
        <f t="shared" si="229"/>
        <v>0</v>
      </c>
      <c r="AI688">
        <f t="shared" si="231"/>
        <v>0</v>
      </c>
    </row>
    <row r="689" spans="11:35">
      <c r="K689" t="e">
        <f>Arkusz1!#REF!</f>
        <v>#REF!</v>
      </c>
      <c r="M689" t="e">
        <f>Arkusz1!#REF!</f>
        <v>#REF!</v>
      </c>
      <c r="N689" t="e">
        <f>Arkusz1!#REF!</f>
        <v>#REF!</v>
      </c>
      <c r="O689" t="e">
        <f>Arkusz1!#REF!</f>
        <v>#REF!</v>
      </c>
      <c r="P689" t="e">
        <f>Arkusz1!#REF!</f>
        <v>#REF!</v>
      </c>
      <c r="Q689" t="e">
        <f>Arkusz1!#REF!</f>
        <v>#REF!</v>
      </c>
      <c r="R689" t="e">
        <f>Arkusz1!#REF!</f>
        <v>#REF!</v>
      </c>
      <c r="S689" t="e">
        <f>Arkusz1!#REF!</f>
        <v>#REF!</v>
      </c>
      <c r="T689" t="e">
        <f>Arkusz1!#REF!</f>
        <v>#REF!</v>
      </c>
      <c r="U689" t="e">
        <f>Arkusz1!#REF!</f>
        <v>#REF!</v>
      </c>
      <c r="V689" t="e">
        <f>Arkusz1!#REF!</f>
        <v>#REF!</v>
      </c>
      <c r="Z689" t="e">
        <f t="shared" si="230"/>
        <v>#REF!</v>
      </c>
      <c r="AA689" t="e">
        <f t="shared" si="222"/>
        <v>#REF!</v>
      </c>
      <c r="AB689" t="e">
        <f t="shared" si="223"/>
        <v>#REF!</v>
      </c>
      <c r="AC689" t="e">
        <f t="shared" si="224"/>
        <v>#REF!</v>
      </c>
      <c r="AD689" t="e">
        <f t="shared" si="225"/>
        <v>#REF!</v>
      </c>
      <c r="AE689" t="e">
        <f t="shared" si="226"/>
        <v>#REF!</v>
      </c>
      <c r="AF689" t="e">
        <f t="shared" si="227"/>
        <v>#REF!</v>
      </c>
      <c r="AG689" t="e">
        <f t="shared" si="228"/>
        <v>#REF!</v>
      </c>
      <c r="AH689" t="e">
        <f t="shared" si="229"/>
        <v>#REF!</v>
      </c>
      <c r="AI689" t="e">
        <f t="shared" si="231"/>
        <v>#REF!</v>
      </c>
    </row>
    <row r="690" spans="11:35">
      <c r="K690" t="e">
        <f>Arkusz1!#REF!</f>
        <v>#REF!</v>
      </c>
      <c r="M690" t="e">
        <f>Arkusz1!#REF!</f>
        <v>#REF!</v>
      </c>
      <c r="N690" t="e">
        <f>Arkusz1!#REF!</f>
        <v>#REF!</v>
      </c>
      <c r="O690" t="e">
        <f>Arkusz1!#REF!</f>
        <v>#REF!</v>
      </c>
      <c r="P690" t="e">
        <f>Arkusz1!#REF!</f>
        <v>#REF!</v>
      </c>
      <c r="Q690" t="e">
        <f>Arkusz1!#REF!</f>
        <v>#REF!</v>
      </c>
      <c r="R690" t="e">
        <f>Arkusz1!#REF!</f>
        <v>#REF!</v>
      </c>
      <c r="S690" t="e">
        <f>Arkusz1!#REF!</f>
        <v>#REF!</v>
      </c>
      <c r="T690" t="e">
        <f>Arkusz1!#REF!</f>
        <v>#REF!</v>
      </c>
      <c r="U690" t="e">
        <f>Arkusz1!#REF!</f>
        <v>#REF!</v>
      </c>
      <c r="V690" t="e">
        <f>Arkusz1!#REF!</f>
        <v>#REF!</v>
      </c>
      <c r="Z690" t="e">
        <f t="shared" si="230"/>
        <v>#REF!</v>
      </c>
      <c r="AA690" t="e">
        <f t="shared" si="222"/>
        <v>#REF!</v>
      </c>
      <c r="AB690" t="e">
        <f t="shared" si="223"/>
        <v>#REF!</v>
      </c>
      <c r="AC690" t="e">
        <f t="shared" si="224"/>
        <v>#REF!</v>
      </c>
      <c r="AD690" t="e">
        <f t="shared" si="225"/>
        <v>#REF!</v>
      </c>
      <c r="AE690" t="e">
        <f t="shared" si="226"/>
        <v>#REF!</v>
      </c>
      <c r="AF690" t="e">
        <f t="shared" si="227"/>
        <v>#REF!</v>
      </c>
      <c r="AG690" t="e">
        <f t="shared" si="228"/>
        <v>#REF!</v>
      </c>
      <c r="AH690" t="e">
        <f t="shared" si="229"/>
        <v>#REF!</v>
      </c>
      <c r="AI690" t="e">
        <f t="shared" si="231"/>
        <v>#REF!</v>
      </c>
    </row>
    <row r="691" spans="11:35">
      <c r="K691" t="e">
        <f>Arkusz1!#REF!</f>
        <v>#REF!</v>
      </c>
      <c r="M691" t="e">
        <f>Arkusz1!#REF!</f>
        <v>#REF!</v>
      </c>
      <c r="N691" t="e">
        <f>Arkusz1!#REF!</f>
        <v>#REF!</v>
      </c>
      <c r="O691" t="e">
        <f>Arkusz1!#REF!</f>
        <v>#REF!</v>
      </c>
      <c r="P691" t="e">
        <f>Arkusz1!#REF!</f>
        <v>#REF!</v>
      </c>
      <c r="Q691" t="e">
        <f>Arkusz1!#REF!</f>
        <v>#REF!</v>
      </c>
      <c r="R691" t="e">
        <f>Arkusz1!#REF!</f>
        <v>#REF!</v>
      </c>
      <c r="S691" t="e">
        <f>Arkusz1!#REF!</f>
        <v>#REF!</v>
      </c>
      <c r="T691" t="e">
        <f>Arkusz1!#REF!</f>
        <v>#REF!</v>
      </c>
      <c r="U691" t="e">
        <f>Arkusz1!#REF!</f>
        <v>#REF!</v>
      </c>
      <c r="V691" t="e">
        <f>Arkusz1!#REF!</f>
        <v>#REF!</v>
      </c>
      <c r="Z691" t="e">
        <f t="shared" si="230"/>
        <v>#REF!</v>
      </c>
      <c r="AA691" t="e">
        <f t="shared" si="222"/>
        <v>#REF!</v>
      </c>
      <c r="AB691" t="e">
        <f t="shared" si="223"/>
        <v>#REF!</v>
      </c>
      <c r="AC691" t="e">
        <f t="shared" si="224"/>
        <v>#REF!</v>
      </c>
      <c r="AD691" t="e">
        <f t="shared" si="225"/>
        <v>#REF!</v>
      </c>
      <c r="AE691" t="e">
        <f t="shared" si="226"/>
        <v>#REF!</v>
      </c>
      <c r="AF691" t="e">
        <f t="shared" si="227"/>
        <v>#REF!</v>
      </c>
      <c r="AG691" t="e">
        <f t="shared" si="228"/>
        <v>#REF!</v>
      </c>
      <c r="AH691" t="e">
        <f t="shared" si="229"/>
        <v>#REF!</v>
      </c>
      <c r="AI691" t="e">
        <f t="shared" si="231"/>
        <v>#REF!</v>
      </c>
    </row>
    <row r="692" spans="11:35">
      <c r="K692" t="e">
        <f>Arkusz1!#REF!</f>
        <v>#REF!</v>
      </c>
      <c r="M692" t="e">
        <f>Arkusz1!#REF!</f>
        <v>#REF!</v>
      </c>
      <c r="N692" t="e">
        <f>Arkusz1!#REF!</f>
        <v>#REF!</v>
      </c>
      <c r="O692" t="e">
        <f>Arkusz1!#REF!</f>
        <v>#REF!</v>
      </c>
      <c r="P692" t="e">
        <f>Arkusz1!#REF!</f>
        <v>#REF!</v>
      </c>
      <c r="Q692" t="e">
        <f>Arkusz1!#REF!</f>
        <v>#REF!</v>
      </c>
      <c r="R692" t="e">
        <f>Arkusz1!#REF!</f>
        <v>#REF!</v>
      </c>
      <c r="S692" t="e">
        <f>Arkusz1!#REF!</f>
        <v>#REF!</v>
      </c>
      <c r="T692" t="e">
        <f>Arkusz1!#REF!</f>
        <v>#REF!</v>
      </c>
      <c r="U692" t="e">
        <f>Arkusz1!#REF!</f>
        <v>#REF!</v>
      </c>
      <c r="V692" t="e">
        <f>Arkusz1!#REF!</f>
        <v>#REF!</v>
      </c>
      <c r="Z692" t="e">
        <f t="shared" si="230"/>
        <v>#REF!</v>
      </c>
      <c r="AA692" t="e">
        <f t="shared" si="222"/>
        <v>#REF!</v>
      </c>
      <c r="AB692" t="e">
        <f t="shared" si="223"/>
        <v>#REF!</v>
      </c>
      <c r="AC692" t="e">
        <f t="shared" si="224"/>
        <v>#REF!</v>
      </c>
      <c r="AD692" t="e">
        <f t="shared" si="225"/>
        <v>#REF!</v>
      </c>
      <c r="AE692" t="e">
        <f t="shared" si="226"/>
        <v>#REF!</v>
      </c>
      <c r="AF692" t="e">
        <f t="shared" si="227"/>
        <v>#REF!</v>
      </c>
      <c r="AG692" t="e">
        <f t="shared" si="228"/>
        <v>#REF!</v>
      </c>
      <c r="AH692" t="e">
        <f t="shared" si="229"/>
        <v>#REF!</v>
      </c>
      <c r="AI692" t="e">
        <f t="shared" si="231"/>
        <v>#REF!</v>
      </c>
    </row>
    <row r="693" spans="11:35">
      <c r="K693" t="e">
        <f>Arkusz1!#REF!</f>
        <v>#REF!</v>
      </c>
      <c r="M693" t="e">
        <f>Arkusz1!#REF!</f>
        <v>#REF!</v>
      </c>
      <c r="N693" t="e">
        <f>Arkusz1!#REF!</f>
        <v>#REF!</v>
      </c>
      <c r="O693" t="e">
        <f>Arkusz1!#REF!</f>
        <v>#REF!</v>
      </c>
      <c r="P693" t="e">
        <f>Arkusz1!#REF!</f>
        <v>#REF!</v>
      </c>
      <c r="Q693" t="e">
        <f>Arkusz1!#REF!</f>
        <v>#REF!</v>
      </c>
      <c r="R693" t="e">
        <f>Arkusz1!#REF!</f>
        <v>#REF!</v>
      </c>
      <c r="S693" t="e">
        <f>Arkusz1!#REF!</f>
        <v>#REF!</v>
      </c>
      <c r="T693" t="e">
        <f>Arkusz1!#REF!</f>
        <v>#REF!</v>
      </c>
      <c r="U693" t="e">
        <f>Arkusz1!#REF!</f>
        <v>#REF!</v>
      </c>
      <c r="V693" t="e">
        <f>Arkusz1!#REF!</f>
        <v>#REF!</v>
      </c>
      <c r="Z693" t="e">
        <f t="shared" si="230"/>
        <v>#REF!</v>
      </c>
      <c r="AA693" t="e">
        <f t="shared" si="222"/>
        <v>#REF!</v>
      </c>
      <c r="AB693" t="e">
        <f t="shared" si="223"/>
        <v>#REF!</v>
      </c>
      <c r="AC693" t="e">
        <f t="shared" si="224"/>
        <v>#REF!</v>
      </c>
      <c r="AD693" t="e">
        <f t="shared" si="225"/>
        <v>#REF!</v>
      </c>
      <c r="AE693" t="e">
        <f t="shared" si="226"/>
        <v>#REF!</v>
      </c>
      <c r="AF693" t="e">
        <f t="shared" si="227"/>
        <v>#REF!</v>
      </c>
      <c r="AG693" t="e">
        <f t="shared" si="228"/>
        <v>#REF!</v>
      </c>
      <c r="AH693" t="e">
        <f t="shared" si="229"/>
        <v>#REF!</v>
      </c>
      <c r="AI693" t="e">
        <f t="shared" si="231"/>
        <v>#REF!</v>
      </c>
    </row>
    <row r="694" spans="11:35">
      <c r="Y694" s="9"/>
      <c r="Z694" s="9" t="e">
        <f>AVERAGE(Z696:Z759)</f>
        <v>#REF!</v>
      </c>
      <c r="AA694" s="9" t="e">
        <f t="shared" ref="AA694:AI694" si="232">AVERAGE(AA696:AA759)</f>
        <v>#REF!</v>
      </c>
      <c r="AB694" s="9" t="e">
        <f t="shared" si="232"/>
        <v>#REF!</v>
      </c>
      <c r="AC694" s="9" t="e">
        <f t="shared" si="232"/>
        <v>#REF!</v>
      </c>
      <c r="AD694" s="9" t="e">
        <f t="shared" si="232"/>
        <v>#REF!</v>
      </c>
      <c r="AE694" s="9" t="e">
        <f t="shared" si="232"/>
        <v>#REF!</v>
      </c>
      <c r="AF694" s="9" t="e">
        <f t="shared" si="232"/>
        <v>#REF!</v>
      </c>
      <c r="AG694" s="9" t="e">
        <f t="shared" si="232"/>
        <v>#REF!</v>
      </c>
      <c r="AH694" s="9" t="e">
        <f t="shared" si="232"/>
        <v>#REF!</v>
      </c>
      <c r="AI694" s="9" t="e">
        <f t="shared" si="232"/>
        <v>#REF!</v>
      </c>
    </row>
    <row r="695" spans="11:35">
      <c r="K695" t="e">
        <f>Arkusz1!#REF!</f>
        <v>#REF!</v>
      </c>
      <c r="M695" t="e">
        <f>Arkusz1!#REF!</f>
        <v>#REF!</v>
      </c>
      <c r="N695" t="e">
        <f>Arkusz1!#REF!</f>
        <v>#REF!</v>
      </c>
      <c r="O695" t="e">
        <f>Arkusz1!#REF!</f>
        <v>#REF!</v>
      </c>
      <c r="P695" t="e">
        <f>Arkusz1!#REF!</f>
        <v>#REF!</v>
      </c>
      <c r="Q695" t="e">
        <f>Arkusz1!#REF!</f>
        <v>#REF!</v>
      </c>
      <c r="R695" t="e">
        <f>Arkusz1!#REF!</f>
        <v>#REF!</v>
      </c>
      <c r="S695" t="e">
        <f>Arkusz1!#REF!</f>
        <v>#REF!</v>
      </c>
      <c r="T695" t="e">
        <f>Arkusz1!#REF!</f>
        <v>#REF!</v>
      </c>
      <c r="U695" t="e">
        <f>Arkusz1!#REF!</f>
        <v>#REF!</v>
      </c>
      <c r="V695" t="e">
        <f>Arkusz1!#REF!</f>
        <v>#REF!</v>
      </c>
    </row>
    <row r="696" spans="11:35">
      <c r="K696" t="str">
        <f>Arkusz1!A548</f>
        <v>Tajikistan</v>
      </c>
      <c r="M696">
        <f>Arkusz1!S548</f>
        <v>3.3329369999999997E-2</v>
      </c>
      <c r="N696">
        <f>Arkusz1!T548</f>
        <v>4.7755270000000002E-2</v>
      </c>
      <c r="O696">
        <f>Arkusz1!U548</f>
        <v>5.9108719999999997E-2</v>
      </c>
      <c r="P696">
        <f>Arkusz1!V548</f>
        <v>6.9422919999999999E-2</v>
      </c>
      <c r="Q696">
        <f>Arkusz1!W548</f>
        <v>7.9655569999999995E-2</v>
      </c>
      <c r="R696">
        <f>Arkusz1!X548</f>
        <v>9.0635750000000001E-2</v>
      </c>
      <c r="S696">
        <f>Arkusz1!Y548</f>
        <v>0.10347655</v>
      </c>
      <c r="T696">
        <f>Arkusz1!Z548</f>
        <v>0.12034582000000001</v>
      </c>
      <c r="U696">
        <f>Arkusz1!AA548</f>
        <v>0.14754341000000001</v>
      </c>
      <c r="V696">
        <f>Arkusz1!AB548</f>
        <v>0.24872663</v>
      </c>
      <c r="Z696" t="e">
        <f>M696-M695</f>
        <v>#REF!</v>
      </c>
      <c r="AA696" t="e">
        <f t="shared" ref="AA696:AA726" si="233">N696-N695</f>
        <v>#REF!</v>
      </c>
      <c r="AB696" t="e">
        <f t="shared" ref="AB696:AB726" si="234">O696-O695</f>
        <v>#REF!</v>
      </c>
      <c r="AC696" t="e">
        <f t="shared" ref="AC696:AC726" si="235">P696-P695</f>
        <v>#REF!</v>
      </c>
      <c r="AD696" t="e">
        <f t="shared" ref="AD696:AD726" si="236">Q696-Q695</f>
        <v>#REF!</v>
      </c>
      <c r="AE696" t="e">
        <f t="shared" ref="AE696:AE726" si="237">R696-R695</f>
        <v>#REF!</v>
      </c>
      <c r="AF696" t="e">
        <f t="shared" ref="AF696:AF726" si="238">S696-S695</f>
        <v>#REF!</v>
      </c>
      <c r="AG696" t="e">
        <f t="shared" ref="AG696:AG726" si="239">T696-T695</f>
        <v>#REF!</v>
      </c>
      <c r="AH696" t="e">
        <f t="shared" ref="AH696:AH726" si="240">U696-U695</f>
        <v>#REF!</v>
      </c>
      <c r="AI696" t="e">
        <f>V696-V695</f>
        <v>#REF!</v>
      </c>
    </row>
    <row r="697" spans="11:35">
      <c r="K697" t="str">
        <f>Arkusz1!A549</f>
        <v>Tajikistan</v>
      </c>
      <c r="M697">
        <f>Arkusz1!S549</f>
        <v>3.1516210000000003E-2</v>
      </c>
      <c r="N697">
        <f>Arkusz1!T549</f>
        <v>4.5711189999999999E-2</v>
      </c>
      <c r="O697">
        <f>Arkusz1!U549</f>
        <v>5.6873630000000001E-2</v>
      </c>
      <c r="P697">
        <f>Arkusz1!V549</f>
        <v>6.7159399999999994E-2</v>
      </c>
      <c r="Q697">
        <f>Arkusz1!W549</f>
        <v>7.7504080000000003E-2</v>
      </c>
      <c r="R697">
        <f>Arkusz1!X549</f>
        <v>8.8734679999999996E-2</v>
      </c>
      <c r="S697">
        <f>Arkusz1!Y549</f>
        <v>0.10199315</v>
      </c>
      <c r="T697">
        <f>Arkusz1!Z549</f>
        <v>0.11954413</v>
      </c>
      <c r="U697">
        <f>Arkusz1!AA549</f>
        <v>0.14805626999999999</v>
      </c>
      <c r="V697">
        <f>Arkusz1!AB549</f>
        <v>0.26290724999999998</v>
      </c>
      <c r="Z697">
        <f t="shared" ref="Y697:Z726" si="241">M697-M696</f>
        <v>-1.8131599999999942E-3</v>
      </c>
      <c r="AA697">
        <f t="shared" si="233"/>
        <v>-2.0440800000000037E-3</v>
      </c>
      <c r="AB697">
        <f t="shared" si="234"/>
        <v>-2.2350899999999951E-3</v>
      </c>
      <c r="AC697">
        <f t="shared" si="235"/>
        <v>-2.263520000000005E-3</v>
      </c>
      <c r="AD697">
        <f t="shared" si="236"/>
        <v>-2.151489999999992E-3</v>
      </c>
      <c r="AE697">
        <f t="shared" si="237"/>
        <v>-1.9010700000000047E-3</v>
      </c>
      <c r="AF697">
        <f t="shared" si="238"/>
        <v>-1.4833999999999958E-3</v>
      </c>
      <c r="AG697">
        <f t="shared" si="239"/>
        <v>-8.0169000000000767E-4</v>
      </c>
      <c r="AH697">
        <f t="shared" si="240"/>
        <v>5.1285999999997611E-4</v>
      </c>
      <c r="AI697">
        <f t="shared" ref="AI697:AI726" si="242">V697-V696</f>
        <v>1.4180619999999977E-2</v>
      </c>
    </row>
    <row r="698" spans="11:35">
      <c r="K698" t="str">
        <f>Arkusz1!A550</f>
        <v>Tajikistan</v>
      </c>
      <c r="M698">
        <f>Arkusz1!S550</f>
        <v>2.970306E-2</v>
      </c>
      <c r="N698">
        <f>Arkusz1!T550</f>
        <v>4.3667110000000002E-2</v>
      </c>
      <c r="O698">
        <f>Arkusz1!U550</f>
        <v>5.4638550000000001E-2</v>
      </c>
      <c r="P698">
        <f>Arkusz1!V550</f>
        <v>6.4895889999999998E-2</v>
      </c>
      <c r="Q698">
        <f>Arkusz1!W550</f>
        <v>7.5352580000000002E-2</v>
      </c>
      <c r="R698">
        <f>Arkusz1!X550</f>
        <v>8.6833610000000006E-2</v>
      </c>
      <c r="S698">
        <f>Arkusz1!Y550</f>
        <v>0.10050976</v>
      </c>
      <c r="T698">
        <f>Arkusz1!Z550</f>
        <v>0.11874245</v>
      </c>
      <c r="U698">
        <f>Arkusz1!AA550</f>
        <v>0.14856912</v>
      </c>
      <c r="V698">
        <f>Arkusz1!AB550</f>
        <v>0.27708786000000002</v>
      </c>
      <c r="Z698">
        <f t="shared" si="241"/>
        <v>-1.813150000000003E-3</v>
      </c>
      <c r="AA698">
        <f t="shared" si="233"/>
        <v>-2.0440799999999967E-3</v>
      </c>
      <c r="AB698">
        <f t="shared" si="234"/>
        <v>-2.2350800000000004E-3</v>
      </c>
      <c r="AC698">
        <f t="shared" si="235"/>
        <v>-2.2635099999999964E-3</v>
      </c>
      <c r="AD698">
        <f t="shared" si="236"/>
        <v>-2.1515000000000006E-3</v>
      </c>
      <c r="AE698">
        <f t="shared" si="237"/>
        <v>-1.9010699999999908E-3</v>
      </c>
      <c r="AF698">
        <f t="shared" si="238"/>
        <v>-1.4833900000000011E-3</v>
      </c>
      <c r="AG698">
        <f t="shared" si="239"/>
        <v>-8.0167999999999906E-4</v>
      </c>
      <c r="AH698">
        <f t="shared" si="240"/>
        <v>5.1285000000000913E-4</v>
      </c>
      <c r="AI698">
        <f t="shared" si="242"/>
        <v>1.4180610000000038E-2</v>
      </c>
    </row>
    <row r="699" spans="11:35">
      <c r="K699" t="str">
        <f>Arkusz1!A551</f>
        <v>Tajikistan</v>
      </c>
      <c r="M699">
        <f>Arkusz1!S551</f>
        <v>2.788991E-2</v>
      </c>
      <c r="N699">
        <f>Arkusz1!T551</f>
        <v>4.1623019999999997E-2</v>
      </c>
      <c r="O699">
        <f>Arkusz1!U551</f>
        <v>5.2403459999999999E-2</v>
      </c>
      <c r="P699">
        <f>Arkusz1!V551</f>
        <v>6.2632370000000007E-2</v>
      </c>
      <c r="Q699">
        <f>Arkusz1!W551</f>
        <v>7.3201089999999996E-2</v>
      </c>
      <c r="R699">
        <f>Arkusz1!X551</f>
        <v>8.4932549999999996E-2</v>
      </c>
      <c r="S699">
        <f>Arkusz1!Y551</f>
        <v>9.9026370000000002E-2</v>
      </c>
      <c r="T699">
        <f>Arkusz1!Z551</f>
        <v>0.11794077</v>
      </c>
      <c r="U699">
        <f>Arkusz1!AA551</f>
        <v>0.14908198</v>
      </c>
      <c r="V699">
        <f>Arkusz1!AB551</f>
        <v>0.29126848</v>
      </c>
      <c r="Z699">
        <f t="shared" si="241"/>
        <v>-1.8131499999999995E-3</v>
      </c>
      <c r="AA699">
        <f t="shared" si="233"/>
        <v>-2.0440900000000053E-3</v>
      </c>
      <c r="AB699">
        <f t="shared" si="234"/>
        <v>-2.2350900000000021E-3</v>
      </c>
      <c r="AC699">
        <f t="shared" si="235"/>
        <v>-2.2635199999999911E-3</v>
      </c>
      <c r="AD699">
        <f t="shared" si="236"/>
        <v>-2.1514900000000059E-3</v>
      </c>
      <c r="AE699">
        <f t="shared" si="237"/>
        <v>-1.90106000000001E-3</v>
      </c>
      <c r="AF699">
        <f t="shared" si="238"/>
        <v>-1.4833900000000011E-3</v>
      </c>
      <c r="AG699">
        <f t="shared" si="239"/>
        <v>-8.0167999999999906E-4</v>
      </c>
      <c r="AH699">
        <f t="shared" si="240"/>
        <v>5.1286000000000387E-4</v>
      </c>
      <c r="AI699">
        <f t="shared" si="242"/>
        <v>1.4180619999999977E-2</v>
      </c>
    </row>
    <row r="700" spans="11:35">
      <c r="K700" t="str">
        <f>Arkusz1!A552</f>
        <v>Tajikistan</v>
      </c>
      <c r="M700">
        <f>Arkusz1!S552</f>
        <v>2.6076760000000001E-2</v>
      </c>
      <c r="N700">
        <f>Arkusz1!T552</f>
        <v>3.957894E-2</v>
      </c>
      <c r="O700">
        <f>Arkusz1!U552</f>
        <v>5.0168379999999999E-2</v>
      </c>
      <c r="P700">
        <f>Arkusz1!V552</f>
        <v>6.0368860000000003E-2</v>
      </c>
      <c r="Q700">
        <f>Arkusz1!W552</f>
        <v>7.1049589999999996E-2</v>
      </c>
      <c r="R700">
        <f>Arkusz1!X552</f>
        <v>8.3031480000000005E-2</v>
      </c>
      <c r="S700">
        <f>Arkusz1!Y552</f>
        <v>9.7542980000000001E-2</v>
      </c>
      <c r="T700">
        <f>Arkusz1!Z552</f>
        <v>0.11713908000000001</v>
      </c>
      <c r="U700">
        <f>Arkusz1!AA552</f>
        <v>0.14959483000000001</v>
      </c>
      <c r="V700">
        <f>Arkusz1!AB552</f>
        <v>0.30544909999999997</v>
      </c>
      <c r="Z700">
        <f t="shared" si="241"/>
        <v>-1.8131499999999995E-3</v>
      </c>
      <c r="AA700">
        <f t="shared" si="233"/>
        <v>-2.0440799999999967E-3</v>
      </c>
      <c r="AB700">
        <f t="shared" si="234"/>
        <v>-2.2350800000000004E-3</v>
      </c>
      <c r="AC700">
        <f t="shared" si="235"/>
        <v>-2.2635100000000033E-3</v>
      </c>
      <c r="AD700">
        <f t="shared" si="236"/>
        <v>-2.1515000000000006E-3</v>
      </c>
      <c r="AE700">
        <f t="shared" si="237"/>
        <v>-1.9010699999999908E-3</v>
      </c>
      <c r="AF700">
        <f t="shared" si="238"/>
        <v>-1.4833900000000011E-3</v>
      </c>
      <c r="AG700">
        <f t="shared" si="239"/>
        <v>-8.016899999999938E-4</v>
      </c>
      <c r="AH700">
        <f t="shared" si="240"/>
        <v>5.1285000000000913E-4</v>
      </c>
      <c r="AI700">
        <f t="shared" si="242"/>
        <v>1.4180619999999977E-2</v>
      </c>
    </row>
    <row r="701" spans="11:35">
      <c r="K701" t="str">
        <f>Arkusz1!A553</f>
        <v>Tajikistan</v>
      </c>
      <c r="M701">
        <f>Arkusz1!S553</f>
        <v>2.42636E-2</v>
      </c>
      <c r="N701">
        <f>Arkusz1!T553</f>
        <v>3.7534860000000003E-2</v>
      </c>
      <c r="O701">
        <f>Arkusz1!U553</f>
        <v>4.7933290000000003E-2</v>
      </c>
      <c r="P701">
        <f>Arkusz1!V553</f>
        <v>5.810535E-2</v>
      </c>
      <c r="Q701">
        <f>Arkusz1!W553</f>
        <v>6.8898089999999995E-2</v>
      </c>
      <c r="R701">
        <f>Arkusz1!X553</f>
        <v>8.113041E-2</v>
      </c>
      <c r="S701">
        <f>Arkusz1!Y553</f>
        <v>9.6059580000000006E-2</v>
      </c>
      <c r="T701">
        <f>Arkusz1!Z553</f>
        <v>0.11633739999999999</v>
      </c>
      <c r="U701">
        <f>Arkusz1!AA553</f>
        <v>0.15010768999999999</v>
      </c>
      <c r="V701">
        <f>Arkusz1!AB553</f>
        <v>0.31962972000000001</v>
      </c>
      <c r="Z701">
        <f t="shared" si="241"/>
        <v>-1.8131600000000012E-3</v>
      </c>
      <c r="AA701">
        <f t="shared" si="233"/>
        <v>-2.0440799999999967E-3</v>
      </c>
      <c r="AB701">
        <f t="shared" si="234"/>
        <v>-2.2350899999999951E-3</v>
      </c>
      <c r="AC701">
        <f t="shared" si="235"/>
        <v>-2.2635100000000033E-3</v>
      </c>
      <c r="AD701">
        <f t="shared" si="236"/>
        <v>-2.1515000000000006E-3</v>
      </c>
      <c r="AE701">
        <f t="shared" si="237"/>
        <v>-1.9010700000000047E-3</v>
      </c>
      <c r="AF701">
        <f t="shared" si="238"/>
        <v>-1.4833999999999958E-3</v>
      </c>
      <c r="AG701">
        <f t="shared" si="239"/>
        <v>-8.0168000000001294E-4</v>
      </c>
      <c r="AH701">
        <f t="shared" si="240"/>
        <v>5.1285999999997611E-4</v>
      </c>
      <c r="AI701">
        <f t="shared" si="242"/>
        <v>1.4180620000000033E-2</v>
      </c>
    </row>
    <row r="702" spans="11:35">
      <c r="K702" t="str">
        <f>Arkusz1!A554</f>
        <v>Tajikistan</v>
      </c>
      <c r="M702">
        <f>Arkusz1!S554</f>
        <v>2.245045E-2</v>
      </c>
      <c r="N702">
        <f>Arkusz1!T554</f>
        <v>3.549078E-2</v>
      </c>
      <c r="O702">
        <f>Arkusz1!U554</f>
        <v>4.5698210000000003E-2</v>
      </c>
      <c r="P702">
        <f>Arkusz1!V554</f>
        <v>5.5841830000000002E-2</v>
      </c>
      <c r="Q702">
        <f>Arkusz1!W554</f>
        <v>6.6746600000000003E-2</v>
      </c>
      <c r="R702">
        <f>Arkusz1!X554</f>
        <v>7.9229339999999995E-2</v>
      </c>
      <c r="S702">
        <f>Arkusz1!Y554</f>
        <v>9.4576190000000004E-2</v>
      </c>
      <c r="T702">
        <f>Arkusz1!Z554</f>
        <v>0.11553571</v>
      </c>
      <c r="U702">
        <f>Arkusz1!AA554</f>
        <v>0.15062054</v>
      </c>
      <c r="V702">
        <f>Arkusz1!AB554</f>
        <v>0.33381033999999998</v>
      </c>
      <c r="Z702">
        <f t="shared" si="241"/>
        <v>-1.8131499999999995E-3</v>
      </c>
      <c r="AA702">
        <f t="shared" si="233"/>
        <v>-2.0440800000000037E-3</v>
      </c>
      <c r="AB702">
        <f t="shared" si="234"/>
        <v>-2.2350800000000004E-3</v>
      </c>
      <c r="AC702">
        <f t="shared" si="235"/>
        <v>-2.263519999999998E-3</v>
      </c>
      <c r="AD702">
        <f t="shared" si="236"/>
        <v>-2.151489999999992E-3</v>
      </c>
      <c r="AE702">
        <f t="shared" si="237"/>
        <v>-1.9010700000000047E-3</v>
      </c>
      <c r="AF702">
        <f t="shared" si="238"/>
        <v>-1.4833900000000011E-3</v>
      </c>
      <c r="AG702">
        <f t="shared" si="239"/>
        <v>-8.016899999999938E-4</v>
      </c>
      <c r="AH702">
        <f t="shared" si="240"/>
        <v>5.1285000000000913E-4</v>
      </c>
      <c r="AI702">
        <f t="shared" si="242"/>
        <v>1.4180619999999977E-2</v>
      </c>
    </row>
    <row r="703" spans="11:35">
      <c r="K703" t="str">
        <f>Arkusz1!A555</f>
        <v>Tajikistan</v>
      </c>
      <c r="M703">
        <f>Arkusz1!S555</f>
        <v>2.0637300000000001E-2</v>
      </c>
      <c r="N703">
        <f>Arkusz1!T555</f>
        <v>3.3446700000000003E-2</v>
      </c>
      <c r="O703">
        <f>Arkusz1!U555</f>
        <v>4.3463120000000001E-2</v>
      </c>
      <c r="P703">
        <f>Arkusz1!V555</f>
        <v>5.3578319999999999E-2</v>
      </c>
      <c r="Q703">
        <f>Arkusz1!W555</f>
        <v>6.4595100000000003E-2</v>
      </c>
      <c r="R703">
        <f>Arkusz1!X555</f>
        <v>7.7328279999999999E-2</v>
      </c>
      <c r="S703">
        <f>Arkusz1!Y555</f>
        <v>9.3092800000000003E-2</v>
      </c>
      <c r="T703">
        <f>Arkusz1!Z555</f>
        <v>0.11473403</v>
      </c>
      <c r="U703">
        <f>Arkusz1!AA555</f>
        <v>0.1511334</v>
      </c>
      <c r="V703">
        <f>Arkusz1!AB555</f>
        <v>0.34799096000000002</v>
      </c>
      <c r="Z703">
        <f t="shared" si="241"/>
        <v>-1.8131499999999995E-3</v>
      </c>
      <c r="AA703">
        <f t="shared" si="233"/>
        <v>-2.0440799999999967E-3</v>
      </c>
      <c r="AB703">
        <f t="shared" si="234"/>
        <v>-2.2350900000000021E-3</v>
      </c>
      <c r="AC703">
        <f t="shared" si="235"/>
        <v>-2.2635100000000033E-3</v>
      </c>
      <c r="AD703">
        <f t="shared" si="236"/>
        <v>-2.1515000000000006E-3</v>
      </c>
      <c r="AE703">
        <f t="shared" si="237"/>
        <v>-1.9010599999999961E-3</v>
      </c>
      <c r="AF703">
        <f t="shared" si="238"/>
        <v>-1.4833900000000011E-3</v>
      </c>
      <c r="AG703">
        <f t="shared" si="239"/>
        <v>-8.0167999999999906E-4</v>
      </c>
      <c r="AH703">
        <f t="shared" si="240"/>
        <v>5.1286000000000387E-4</v>
      </c>
      <c r="AI703">
        <f t="shared" si="242"/>
        <v>1.4180620000000033E-2</v>
      </c>
    </row>
    <row r="704" spans="11:35">
      <c r="K704" t="str">
        <f>Arkusz1!A556</f>
        <v>Tajikistan</v>
      </c>
      <c r="M704">
        <f>Arkusz1!S556</f>
        <v>1.8824150000000001E-2</v>
      </c>
      <c r="N704">
        <f>Arkusz1!T556</f>
        <v>3.1402609999999997E-2</v>
      </c>
      <c r="O704">
        <f>Arkusz1!U556</f>
        <v>4.1228040000000001E-2</v>
      </c>
      <c r="P704">
        <f>Arkusz1!V556</f>
        <v>5.1314800000000001E-2</v>
      </c>
      <c r="Q704">
        <f>Arkusz1!W556</f>
        <v>6.2443600000000002E-2</v>
      </c>
      <c r="R704">
        <f>Arkusz1!X556</f>
        <v>7.5427209999999995E-2</v>
      </c>
      <c r="S704">
        <f>Arkusz1!Y556</f>
        <v>9.1609410000000002E-2</v>
      </c>
      <c r="T704">
        <f>Arkusz1!Z556</f>
        <v>0.11393235</v>
      </c>
      <c r="U704">
        <f>Arkusz1!AA556</f>
        <v>0.15164625000000001</v>
      </c>
      <c r="V704">
        <f>Arkusz1!AB556</f>
        <v>0.36217157</v>
      </c>
      <c r="Z704">
        <f t="shared" si="241"/>
        <v>-1.8131499999999995E-3</v>
      </c>
      <c r="AA704">
        <f t="shared" si="233"/>
        <v>-2.0440900000000053E-3</v>
      </c>
      <c r="AB704">
        <f t="shared" si="234"/>
        <v>-2.2350800000000004E-3</v>
      </c>
      <c r="AC704">
        <f t="shared" si="235"/>
        <v>-2.263519999999998E-3</v>
      </c>
      <c r="AD704">
        <f t="shared" si="236"/>
        <v>-2.1515000000000006E-3</v>
      </c>
      <c r="AE704">
        <f t="shared" si="237"/>
        <v>-1.9010700000000047E-3</v>
      </c>
      <c r="AF704">
        <f t="shared" si="238"/>
        <v>-1.4833900000000011E-3</v>
      </c>
      <c r="AG704">
        <f t="shared" si="239"/>
        <v>-8.0167999999999906E-4</v>
      </c>
      <c r="AH704">
        <f t="shared" si="240"/>
        <v>5.1285000000000913E-4</v>
      </c>
      <c r="AI704">
        <f t="shared" si="242"/>
        <v>1.4180609999999982E-2</v>
      </c>
    </row>
    <row r="705" spans="11:35">
      <c r="K705" t="str">
        <f>Arkusz1!A557</f>
        <v>Tajikistan</v>
      </c>
      <c r="M705">
        <f>Arkusz1!S557</f>
        <v>1.9064290000000001E-2</v>
      </c>
      <c r="N705">
        <f>Arkusz1!T557</f>
        <v>3.08299E-2</v>
      </c>
      <c r="O705">
        <f>Arkusz1!U557</f>
        <v>4.0643459999999999E-2</v>
      </c>
      <c r="P705">
        <f>Arkusz1!V557</f>
        <v>5.0793249999999998E-2</v>
      </c>
      <c r="Q705">
        <f>Arkusz1!W557</f>
        <v>6.199006E-2</v>
      </c>
      <c r="R705">
        <f>Arkusz1!X557</f>
        <v>7.5047520000000006E-2</v>
      </c>
      <c r="S705">
        <f>Arkusz1!Y557</f>
        <v>9.1350299999999995E-2</v>
      </c>
      <c r="T705">
        <f>Arkusz1!Z557</f>
        <v>0.11395418</v>
      </c>
      <c r="U705">
        <f>Arkusz1!AA557</f>
        <v>0.15248370999999999</v>
      </c>
      <c r="V705">
        <f>Arkusz1!AB557</f>
        <v>0.36384332000000003</v>
      </c>
      <c r="Z705">
        <f t="shared" si="241"/>
        <v>2.401399999999998E-4</v>
      </c>
      <c r="AA705">
        <f t="shared" si="233"/>
        <v>-5.7270999999999711E-4</v>
      </c>
      <c r="AB705">
        <f t="shared" si="234"/>
        <v>-5.8458000000000121E-4</v>
      </c>
      <c r="AC705">
        <f t="shared" si="235"/>
        <v>-5.2155000000000257E-4</v>
      </c>
      <c r="AD705">
        <f t="shared" si="236"/>
        <v>-4.5354000000000227E-4</v>
      </c>
      <c r="AE705">
        <f t="shared" si="237"/>
        <v>-3.7968999999998809E-4</v>
      </c>
      <c r="AF705">
        <f t="shared" si="238"/>
        <v>-2.5911000000000683E-4</v>
      </c>
      <c r="AG705">
        <f t="shared" si="239"/>
        <v>2.183000000000046E-5</v>
      </c>
      <c r="AH705">
        <f t="shared" si="240"/>
        <v>8.3745999999998433E-4</v>
      </c>
      <c r="AI705">
        <f t="shared" si="242"/>
        <v>1.6717500000000274E-3</v>
      </c>
    </row>
    <row r="706" spans="11:35">
      <c r="K706" t="str">
        <f>Arkusz1!A558</f>
        <v>Tajikistan</v>
      </c>
      <c r="M706">
        <f>Arkusz1!S558</f>
        <v>1.9286640000000001E-2</v>
      </c>
      <c r="N706">
        <f>Arkusz1!T558</f>
        <v>3.0299630000000001E-2</v>
      </c>
      <c r="O706">
        <f>Arkusz1!U558</f>
        <v>4.0102220000000001E-2</v>
      </c>
      <c r="P706">
        <f>Arkusz1!V558</f>
        <v>5.0310349999999997E-2</v>
      </c>
      <c r="Q706">
        <f>Arkusz1!W558</f>
        <v>6.1570130000000001E-2</v>
      </c>
      <c r="R706">
        <f>Arkusz1!X558</f>
        <v>7.4695979999999995E-2</v>
      </c>
      <c r="S706">
        <f>Arkusz1!Y558</f>
        <v>9.1110399999999994E-2</v>
      </c>
      <c r="T706">
        <f>Arkusz1!Z558</f>
        <v>0.11397438999999999</v>
      </c>
      <c r="U706">
        <f>Arkusz1!AA558</f>
        <v>0.15325908999999999</v>
      </c>
      <c r="V706">
        <f>Arkusz1!AB558</f>
        <v>0.36539115999999999</v>
      </c>
      <c r="Z706">
        <f t="shared" si="241"/>
        <v>2.2234999999999963E-4</v>
      </c>
      <c r="AA706">
        <f t="shared" si="233"/>
        <v>-5.3026999999999935E-4</v>
      </c>
      <c r="AB706">
        <f t="shared" si="234"/>
        <v>-5.4123999999999839E-4</v>
      </c>
      <c r="AC706">
        <f t="shared" si="235"/>
        <v>-4.8290000000000138E-4</v>
      </c>
      <c r="AD706">
        <f t="shared" si="236"/>
        <v>-4.1992999999999892E-4</v>
      </c>
      <c r="AE706">
        <f t="shared" si="237"/>
        <v>-3.5154000000001129E-4</v>
      </c>
      <c r="AF706">
        <f t="shared" si="238"/>
        <v>-2.3990000000000122E-4</v>
      </c>
      <c r="AG706">
        <f t="shared" si="239"/>
        <v>2.0209999999992734E-5</v>
      </c>
      <c r="AH706">
        <f t="shared" si="240"/>
        <v>7.7537999999999219E-4</v>
      </c>
      <c r="AI706">
        <f t="shared" si="242"/>
        <v>1.547839999999967E-3</v>
      </c>
    </row>
    <row r="707" spans="11:35">
      <c r="K707" t="str">
        <f>Arkusz1!A559</f>
        <v>Tajikistan</v>
      </c>
      <c r="M707">
        <f>Arkusz1!S559</f>
        <v>1.9493099999999999E-2</v>
      </c>
      <c r="N707">
        <f>Arkusz1!T559</f>
        <v>2.980727E-2</v>
      </c>
      <c r="O707">
        <f>Arkusz1!U559</f>
        <v>3.959965E-2</v>
      </c>
      <c r="P707">
        <f>Arkusz1!V559</f>
        <v>4.9861959999999997E-2</v>
      </c>
      <c r="Q707">
        <f>Arkusz1!W559</f>
        <v>6.1180209999999999E-2</v>
      </c>
      <c r="R707">
        <f>Arkusz1!X559</f>
        <v>7.4369560000000001E-2</v>
      </c>
      <c r="S707">
        <f>Arkusz1!Y559</f>
        <v>9.088765E-2</v>
      </c>
      <c r="T707">
        <f>Arkusz1!Z559</f>
        <v>0.11399316</v>
      </c>
      <c r="U707">
        <f>Arkusz1!AA559</f>
        <v>0.15397905000000001</v>
      </c>
      <c r="V707">
        <f>Arkusz1!AB559</f>
        <v>0.36682837000000001</v>
      </c>
      <c r="Z707">
        <f t="shared" si="241"/>
        <v>2.0645999999999859E-4</v>
      </c>
      <c r="AA707">
        <f t="shared" si="233"/>
        <v>-4.9236000000000071E-4</v>
      </c>
      <c r="AB707">
        <f t="shared" si="234"/>
        <v>-5.0257000000000079E-4</v>
      </c>
      <c r="AC707">
        <f t="shared" si="235"/>
        <v>-4.483899999999999E-4</v>
      </c>
      <c r="AD707">
        <f t="shared" si="236"/>
        <v>-3.8992000000000193E-4</v>
      </c>
      <c r="AE707">
        <f t="shared" si="237"/>
        <v>-3.2641999999999394E-4</v>
      </c>
      <c r="AF707">
        <f t="shared" si="238"/>
        <v>-2.2274999999999379E-4</v>
      </c>
      <c r="AG707">
        <f t="shared" si="239"/>
        <v>1.8770000000001286E-5</v>
      </c>
      <c r="AH707">
        <f t="shared" si="240"/>
        <v>7.1996000000001947E-4</v>
      </c>
      <c r="AI707">
        <f t="shared" si="242"/>
        <v>1.4372100000000221E-3</v>
      </c>
    </row>
    <row r="708" spans="11:35">
      <c r="K708" t="str">
        <f>Arkusz1!A560</f>
        <v>Tajikistan</v>
      </c>
      <c r="M708">
        <f>Arkusz1!S560</f>
        <v>1.9685310000000001E-2</v>
      </c>
      <c r="N708">
        <f>Arkusz1!T560</f>
        <v>2.9348880000000001E-2</v>
      </c>
      <c r="O708">
        <f>Arkusz1!U560</f>
        <v>3.9131770000000003E-2</v>
      </c>
      <c r="P708">
        <f>Arkusz1!V560</f>
        <v>4.9444519999999999E-2</v>
      </c>
      <c r="Q708">
        <f>Arkusz1!W560</f>
        <v>6.0817200000000002E-2</v>
      </c>
      <c r="R708">
        <f>Arkusz1!X560</f>
        <v>7.4065660000000005E-2</v>
      </c>
      <c r="S708">
        <f>Arkusz1!Y560</f>
        <v>9.0680269999999993E-2</v>
      </c>
      <c r="T708">
        <f>Arkusz1!Z560</f>
        <v>0.11401064</v>
      </c>
      <c r="U708">
        <f>Arkusz1!AA560</f>
        <v>0.15464933</v>
      </c>
      <c r="V708">
        <f>Arkusz1!AB560</f>
        <v>0.3681664</v>
      </c>
      <c r="Z708">
        <f t="shared" si="241"/>
        <v>1.9221000000000169E-4</v>
      </c>
      <c r="AA708">
        <f t="shared" si="233"/>
        <v>-4.5838999999999949E-4</v>
      </c>
      <c r="AB708">
        <f t="shared" si="234"/>
        <v>-4.6787999999999691E-4</v>
      </c>
      <c r="AC708">
        <f t="shared" si="235"/>
        <v>-4.1743999999999809E-4</v>
      </c>
      <c r="AD708">
        <f t="shared" si="236"/>
        <v>-3.6300999999999695E-4</v>
      </c>
      <c r="AE708">
        <f t="shared" si="237"/>
        <v>-3.0389999999999584E-4</v>
      </c>
      <c r="AF708">
        <f t="shared" si="238"/>
        <v>-2.07380000000007E-4</v>
      </c>
      <c r="AG708">
        <f t="shared" si="239"/>
        <v>1.7480000000000273E-5</v>
      </c>
      <c r="AH708">
        <f t="shared" si="240"/>
        <v>6.7027999999999532E-4</v>
      </c>
      <c r="AI708">
        <f t="shared" si="242"/>
        <v>1.3380299999999901E-3</v>
      </c>
    </row>
    <row r="709" spans="11:35">
      <c r="K709" t="str">
        <f>Arkusz1!A561</f>
        <v>Tajikistan</v>
      </c>
      <c r="M709">
        <f>Arkusz1!S561</f>
        <v>1.8864519999999999E-2</v>
      </c>
      <c r="N709">
        <f>Arkusz1!T561</f>
        <v>2.965189E-2</v>
      </c>
      <c r="O709">
        <f>Arkusz1!U561</f>
        <v>3.9576699999999999E-2</v>
      </c>
      <c r="P709">
        <f>Arkusz1!V561</f>
        <v>4.982752E-2</v>
      </c>
      <c r="Q709">
        <f>Arkusz1!W561</f>
        <v>6.1088099999999999E-2</v>
      </c>
      <c r="R709">
        <f>Arkusz1!X561</f>
        <v>7.4242719999999998E-2</v>
      </c>
      <c r="S709">
        <f>Arkusz1!Y561</f>
        <v>9.0833949999999997E-2</v>
      </c>
      <c r="T709">
        <f>Arkusz1!Z561</f>
        <v>0.11427994</v>
      </c>
      <c r="U709">
        <f>Arkusz1!AA561</f>
        <v>0.15530181000000001</v>
      </c>
      <c r="V709">
        <f>Arkusz1!AB561</f>
        <v>0.36633283</v>
      </c>
      <c r="Z709">
        <f t="shared" si="241"/>
        <v>-8.207900000000018E-4</v>
      </c>
      <c r="AA709">
        <f t="shared" si="233"/>
        <v>3.0300999999999939E-4</v>
      </c>
      <c r="AB709">
        <f t="shared" si="234"/>
        <v>4.4492999999999616E-4</v>
      </c>
      <c r="AC709">
        <f t="shared" si="235"/>
        <v>3.8300000000000139E-4</v>
      </c>
      <c r="AD709">
        <f t="shared" si="236"/>
        <v>2.7089999999999753E-4</v>
      </c>
      <c r="AE709">
        <f t="shared" si="237"/>
        <v>1.7705999999999278E-4</v>
      </c>
      <c r="AF709">
        <f t="shared" si="238"/>
        <v>1.5368000000000326E-4</v>
      </c>
      <c r="AG709">
        <f t="shared" si="239"/>
        <v>2.6930000000000009E-4</v>
      </c>
      <c r="AH709">
        <f t="shared" si="240"/>
        <v>6.5248000000001083E-4</v>
      </c>
      <c r="AI709">
        <f t="shared" si="242"/>
        <v>-1.8335700000000066E-3</v>
      </c>
    </row>
    <row r="710" spans="11:35">
      <c r="K710" t="str">
        <f>Arkusz1!A562</f>
        <v>Tajikistan</v>
      </c>
      <c r="M710">
        <f>Arkusz1!S562</f>
        <v>1.8123179999999999E-2</v>
      </c>
      <c r="N710">
        <f>Arkusz1!T562</f>
        <v>2.9925569999999999E-2</v>
      </c>
      <c r="O710">
        <f>Arkusz1!U562</f>
        <v>3.9978569999999998E-2</v>
      </c>
      <c r="P710">
        <f>Arkusz1!V562</f>
        <v>5.0173450000000001E-2</v>
      </c>
      <c r="Q710">
        <f>Arkusz1!W562</f>
        <v>6.1332770000000002E-2</v>
      </c>
      <c r="R710">
        <f>Arkusz1!X562</f>
        <v>7.4402629999999997E-2</v>
      </c>
      <c r="S710">
        <f>Arkusz1!Y562</f>
        <v>9.097276E-2</v>
      </c>
      <c r="T710">
        <f>Arkusz1!Z562</f>
        <v>0.11452316999999999</v>
      </c>
      <c r="U710">
        <f>Arkusz1!AA562</f>
        <v>0.15589112999999999</v>
      </c>
      <c r="V710">
        <f>Arkusz1!AB562</f>
        <v>0.36467674</v>
      </c>
      <c r="Z710">
        <f t="shared" si="241"/>
        <v>-7.4134000000000005E-4</v>
      </c>
      <c r="AA710">
        <f t="shared" si="233"/>
        <v>2.7367999999999837E-4</v>
      </c>
      <c r="AB710">
        <f t="shared" si="234"/>
        <v>4.0186999999999862E-4</v>
      </c>
      <c r="AC710">
        <f t="shared" si="235"/>
        <v>3.4593000000000124E-4</v>
      </c>
      <c r="AD710">
        <f t="shared" si="236"/>
        <v>2.4467000000000239E-4</v>
      </c>
      <c r="AE710">
        <f t="shared" si="237"/>
        <v>1.5990999999999922E-4</v>
      </c>
      <c r="AF710">
        <f t="shared" si="238"/>
        <v>1.388100000000031E-4</v>
      </c>
      <c r="AG710">
        <f t="shared" si="239"/>
        <v>2.4322999999999706E-4</v>
      </c>
      <c r="AH710">
        <f t="shared" si="240"/>
        <v>5.8931999999997653E-4</v>
      </c>
      <c r="AI710">
        <f t="shared" si="242"/>
        <v>-1.656089999999999E-3</v>
      </c>
    </row>
    <row r="711" spans="11:35">
      <c r="K711" t="str">
        <f>Arkusz1!A563</f>
        <v>Tajikistan</v>
      </c>
      <c r="M711">
        <f>Arkusz1!S563</f>
        <v>1.745029E-2</v>
      </c>
      <c r="N711">
        <f>Arkusz1!T563</f>
        <v>3.017398E-2</v>
      </c>
      <c r="O711">
        <f>Arkusz1!U563</f>
        <v>4.0343329999999997E-2</v>
      </c>
      <c r="P711">
        <f>Arkusz1!V563</f>
        <v>5.0487440000000001E-2</v>
      </c>
      <c r="Q711">
        <f>Arkusz1!W563</f>
        <v>6.1554860000000003E-2</v>
      </c>
      <c r="R711">
        <f>Arkusz1!X563</f>
        <v>7.4547779999999994E-2</v>
      </c>
      <c r="S711">
        <f>Arkusz1!Y563</f>
        <v>9.1098750000000006E-2</v>
      </c>
      <c r="T711">
        <f>Arkusz1!Z563</f>
        <v>0.11474395</v>
      </c>
      <c r="U711">
        <f>Arkusz1!AA563</f>
        <v>0.15642602999999999</v>
      </c>
      <c r="V711">
        <f>Arkusz1!AB563</f>
        <v>0.36317356000000001</v>
      </c>
      <c r="Z711">
        <f t="shared" si="241"/>
        <v>-6.7288999999999891E-4</v>
      </c>
      <c r="AA711">
        <f t="shared" si="233"/>
        <v>2.4841000000000099E-4</v>
      </c>
      <c r="AB711">
        <f t="shared" si="234"/>
        <v>3.647599999999987E-4</v>
      </c>
      <c r="AC711">
        <f t="shared" si="235"/>
        <v>3.139900000000001E-4</v>
      </c>
      <c r="AD711">
        <f t="shared" si="236"/>
        <v>2.2209000000000118E-4</v>
      </c>
      <c r="AE711">
        <f t="shared" si="237"/>
        <v>1.4514999999999667E-4</v>
      </c>
      <c r="AF711">
        <f t="shared" si="238"/>
        <v>1.2599000000000637E-4</v>
      </c>
      <c r="AG711">
        <f t="shared" si="239"/>
        <v>2.2078000000000375E-4</v>
      </c>
      <c r="AH711">
        <f t="shared" si="240"/>
        <v>5.3490000000000482E-4</v>
      </c>
      <c r="AI711">
        <f t="shared" si="242"/>
        <v>-1.5031799999999929E-3</v>
      </c>
    </row>
    <row r="712" spans="11:35">
      <c r="K712" t="str">
        <f>Arkusz1!A564</f>
        <v>Tajikistan</v>
      </c>
      <c r="M712">
        <f>Arkusz1!S564</f>
        <v>1.6836790000000001E-2</v>
      </c>
      <c r="N712">
        <f>Arkusz1!T564</f>
        <v>3.0400469999999999E-2</v>
      </c>
      <c r="O712">
        <f>Arkusz1!U564</f>
        <v>4.0675900000000001E-2</v>
      </c>
      <c r="P712">
        <f>Arkusz1!V564</f>
        <v>5.0773720000000001E-2</v>
      </c>
      <c r="Q712">
        <f>Arkusz1!W564</f>
        <v>6.1757350000000003E-2</v>
      </c>
      <c r="R712">
        <f>Arkusz1!X564</f>
        <v>7.4680120000000003E-2</v>
      </c>
      <c r="S712">
        <f>Arkusz1!Y564</f>
        <v>9.1213619999999995E-2</v>
      </c>
      <c r="T712">
        <f>Arkusz1!Z564</f>
        <v>0.11494524</v>
      </c>
      <c r="U712">
        <f>Arkusz1!AA564</f>
        <v>0.15691373</v>
      </c>
      <c r="V712">
        <f>Arkusz1!AB564</f>
        <v>0.36180304000000002</v>
      </c>
      <c r="Z712">
        <f t="shared" si="241"/>
        <v>-6.1349999999999946E-4</v>
      </c>
      <c r="AA712">
        <f t="shared" si="233"/>
        <v>2.2648999999999933E-4</v>
      </c>
      <c r="AB712">
        <f t="shared" si="234"/>
        <v>3.3257000000000425E-4</v>
      </c>
      <c r="AC712">
        <f t="shared" si="235"/>
        <v>2.8627999999999987E-4</v>
      </c>
      <c r="AD712">
        <f t="shared" si="236"/>
        <v>2.0248999999999961E-4</v>
      </c>
      <c r="AE712">
        <f t="shared" si="237"/>
        <v>1.3234000000000856E-4</v>
      </c>
      <c r="AF712">
        <f t="shared" si="238"/>
        <v>1.1486999999998915E-4</v>
      </c>
      <c r="AG712">
        <f t="shared" si="239"/>
        <v>2.0129000000000674E-4</v>
      </c>
      <c r="AH712">
        <f t="shared" si="240"/>
        <v>4.8770000000000757E-4</v>
      </c>
      <c r="AI712">
        <f t="shared" si="242"/>
        <v>-1.3705199999999862E-3</v>
      </c>
    </row>
    <row r="713" spans="11:35">
      <c r="K713" t="str">
        <f>Arkusz1!A565</f>
        <v>Tajikistan</v>
      </c>
      <c r="M713">
        <f>Arkusz1!S565</f>
        <v>1.7287440000000001E-2</v>
      </c>
      <c r="N713">
        <f>Arkusz1!T565</f>
        <v>3.053873E-2</v>
      </c>
      <c r="O713">
        <f>Arkusz1!U565</f>
        <v>4.0684919999999999E-2</v>
      </c>
      <c r="P713">
        <f>Arkusz1!V565</f>
        <v>5.073039E-2</v>
      </c>
      <c r="Q713">
        <f>Arkusz1!W565</f>
        <v>6.1693440000000002E-2</v>
      </c>
      <c r="R713">
        <f>Arkusz1!X565</f>
        <v>7.4595789999999995E-2</v>
      </c>
      <c r="S713">
        <f>Arkusz1!Y565</f>
        <v>9.1071040000000006E-2</v>
      </c>
      <c r="T713">
        <f>Arkusz1!Z565</f>
        <v>0.11463659</v>
      </c>
      <c r="U713">
        <f>Arkusz1!AA565</f>
        <v>0.15614645999999999</v>
      </c>
      <c r="V713">
        <f>Arkusz1!AB565</f>
        <v>0.36261515999999999</v>
      </c>
      <c r="Z713">
        <f t="shared" si="241"/>
        <v>4.5065000000000036E-4</v>
      </c>
      <c r="AA713">
        <f t="shared" si="233"/>
        <v>1.3826000000000116E-4</v>
      </c>
      <c r="AB713">
        <f t="shared" si="234"/>
        <v>9.0199999999984737E-6</v>
      </c>
      <c r="AC713">
        <f t="shared" si="235"/>
        <v>-4.3330000000001145E-5</v>
      </c>
      <c r="AD713">
        <f t="shared" si="236"/>
        <v>-6.3910000000000355E-5</v>
      </c>
      <c r="AE713">
        <f t="shared" si="237"/>
        <v>-8.4330000000007455E-5</v>
      </c>
      <c r="AF713">
        <f t="shared" si="238"/>
        <v>-1.4257999999998938E-4</v>
      </c>
      <c r="AG713">
        <f t="shared" si="239"/>
        <v>-3.0865000000000753E-4</v>
      </c>
      <c r="AH713">
        <f t="shared" si="240"/>
        <v>-7.6727000000001433E-4</v>
      </c>
      <c r="AI713">
        <f t="shared" si="242"/>
        <v>8.1211999999997175E-4</v>
      </c>
    </row>
    <row r="714" spans="11:35">
      <c r="K714" t="str">
        <f>Arkusz1!A566</f>
        <v>Tajikistan</v>
      </c>
      <c r="M714">
        <f>Arkusz1!S566</f>
        <v>1.7844539999999999E-2</v>
      </c>
      <c r="N714">
        <f>Arkusz1!T566</f>
        <v>3.0709650000000002E-2</v>
      </c>
      <c r="O714">
        <f>Arkusz1!U566</f>
        <v>4.0696080000000003E-2</v>
      </c>
      <c r="P714">
        <f>Arkusz1!V566</f>
        <v>5.0676829999999999E-2</v>
      </c>
      <c r="Q714">
        <f>Arkusz1!W566</f>
        <v>6.1614439999999999E-2</v>
      </c>
      <c r="R714">
        <f>Arkusz1!X566</f>
        <v>7.4491550000000004E-2</v>
      </c>
      <c r="S714">
        <f>Arkusz1!Y566</f>
        <v>9.0894779999999994E-2</v>
      </c>
      <c r="T714">
        <f>Arkusz1!Z566</f>
        <v>0.11425505</v>
      </c>
      <c r="U714">
        <f>Arkusz1!AA566</f>
        <v>0.15519796999999999</v>
      </c>
      <c r="V714">
        <f>Arkusz1!AB566</f>
        <v>0.36361907999999998</v>
      </c>
      <c r="Z714">
        <f t="shared" si="241"/>
        <v>5.5709999999999787E-4</v>
      </c>
      <c r="AA714">
        <f t="shared" si="233"/>
        <v>1.7092000000000149E-4</v>
      </c>
      <c r="AB714">
        <f t="shared" si="234"/>
        <v>1.1160000000003112E-5</v>
      </c>
      <c r="AC714">
        <f t="shared" si="235"/>
        <v>-5.3560000000001107E-5</v>
      </c>
      <c r="AD714">
        <f t="shared" si="236"/>
        <v>-7.9000000000002679E-5</v>
      </c>
      <c r="AE714">
        <f t="shared" si="237"/>
        <v>-1.0423999999999156E-4</v>
      </c>
      <c r="AF714">
        <f t="shared" si="238"/>
        <v>-1.7626000000001141E-4</v>
      </c>
      <c r="AG714">
        <f t="shared" si="239"/>
        <v>-3.8153999999999966E-4</v>
      </c>
      <c r="AH714">
        <f t="shared" si="240"/>
        <v>-9.4848999999999628E-4</v>
      </c>
      <c r="AI714">
        <f t="shared" si="242"/>
        <v>1.0039199999999915E-3</v>
      </c>
    </row>
    <row r="715" spans="11:35">
      <c r="K715" t="str">
        <f>Arkusz1!A567</f>
        <v>Tajikistan</v>
      </c>
      <c r="M715">
        <f>Arkusz1!S567</f>
        <v>1.8550839999999999E-2</v>
      </c>
      <c r="N715">
        <f>Arkusz1!T567</f>
        <v>3.0926349999999998E-2</v>
      </c>
      <c r="O715">
        <f>Arkusz1!U567</f>
        <v>4.0710219999999998E-2</v>
      </c>
      <c r="P715">
        <f>Arkusz1!V567</f>
        <v>5.0608930000000003E-2</v>
      </c>
      <c r="Q715">
        <f>Arkusz1!W567</f>
        <v>6.1514279999999998E-2</v>
      </c>
      <c r="R715">
        <f>Arkusz1!X567</f>
        <v>7.4359389999999997E-2</v>
      </c>
      <c r="S715">
        <f>Arkusz1!Y567</f>
        <v>9.067132E-2</v>
      </c>
      <c r="T715">
        <f>Arkusz1!Z567</f>
        <v>0.11377132</v>
      </c>
      <c r="U715">
        <f>Arkusz1!AA567</f>
        <v>0.15399546</v>
      </c>
      <c r="V715">
        <f>Arkusz1!AB567</f>
        <v>0.36489188</v>
      </c>
      <c r="Z715">
        <f t="shared" si="241"/>
        <v>7.0629999999999998E-4</v>
      </c>
      <c r="AA715">
        <f t="shared" si="233"/>
        <v>2.1669999999999676E-4</v>
      </c>
      <c r="AB715">
        <f t="shared" si="234"/>
        <v>1.4139999999995823E-5</v>
      </c>
      <c r="AC715">
        <f t="shared" si="235"/>
        <v>-6.7899999999995742E-5</v>
      </c>
      <c r="AD715">
        <f t="shared" si="236"/>
        <v>-1.0016000000000191E-4</v>
      </c>
      <c r="AE715">
        <f t="shared" si="237"/>
        <v>-1.3216000000000616E-4</v>
      </c>
      <c r="AF715">
        <f t="shared" si="238"/>
        <v>-2.2345999999999477E-4</v>
      </c>
      <c r="AG715">
        <f t="shared" si="239"/>
        <v>-4.8373000000000166E-4</v>
      </c>
      <c r="AH715">
        <f t="shared" si="240"/>
        <v>-1.20250999999999E-3</v>
      </c>
      <c r="AI715">
        <f t="shared" si="242"/>
        <v>1.2728000000000184E-3</v>
      </c>
    </row>
    <row r="716" spans="11:35">
      <c r="K716" t="str">
        <f>Arkusz1!A568</f>
        <v>Tajikistan</v>
      </c>
      <c r="M716">
        <f>Arkusz1!S568</f>
        <v>1.9475550000000001E-2</v>
      </c>
      <c r="N716">
        <f>Arkusz1!T568</f>
        <v>3.121005E-2</v>
      </c>
      <c r="O716">
        <f>Arkusz1!U568</f>
        <v>4.0728729999999998E-2</v>
      </c>
      <c r="P716">
        <f>Arkusz1!V568</f>
        <v>5.0520019999999999E-2</v>
      </c>
      <c r="Q716">
        <f>Arkusz1!W568</f>
        <v>6.1383149999999997E-2</v>
      </c>
      <c r="R716">
        <f>Arkusz1!X568</f>
        <v>7.4186360000000007E-2</v>
      </c>
      <c r="S716">
        <f>Arkusz1!Y568</f>
        <v>9.0378760000000002E-2</v>
      </c>
      <c r="T716">
        <f>Arkusz1!Z568</f>
        <v>0.113138</v>
      </c>
      <c r="U716">
        <f>Arkusz1!AA568</f>
        <v>0.1524211</v>
      </c>
      <c r="V716">
        <f>Arkusz1!AB568</f>
        <v>0.36655826000000002</v>
      </c>
      <c r="Z716">
        <f t="shared" si="241"/>
        <v>9.247100000000022E-4</v>
      </c>
      <c r="AA716">
        <f t="shared" si="233"/>
        <v>2.8370000000000131E-4</v>
      </c>
      <c r="AB716">
        <f t="shared" si="234"/>
        <v>1.850999999999936E-5</v>
      </c>
      <c r="AC716">
        <f t="shared" si="235"/>
        <v>-8.8910000000004541E-5</v>
      </c>
      <c r="AD716">
        <f t="shared" si="236"/>
        <v>-1.3113000000000014E-4</v>
      </c>
      <c r="AE716">
        <f t="shared" si="237"/>
        <v>-1.7302999999999069E-4</v>
      </c>
      <c r="AF716">
        <f t="shared" si="238"/>
        <v>-2.9255999999999727E-4</v>
      </c>
      <c r="AG716">
        <f t="shared" si="239"/>
        <v>-6.3331999999999278E-4</v>
      </c>
      <c r="AH716">
        <f t="shared" si="240"/>
        <v>-1.5743599999999969E-3</v>
      </c>
      <c r="AI716">
        <f t="shared" si="242"/>
        <v>1.6663800000000228E-3</v>
      </c>
    </row>
    <row r="717" spans="11:35">
      <c r="K717" t="str">
        <f>Arkusz1!A569</f>
        <v>Tajikistan</v>
      </c>
      <c r="M717">
        <f>Arkusz1!S569</f>
        <v>2.0738489999999998E-2</v>
      </c>
      <c r="N717">
        <f>Arkusz1!T569</f>
        <v>3.1597529999999999E-2</v>
      </c>
      <c r="O717">
        <f>Arkusz1!U569</f>
        <v>4.0754020000000002E-2</v>
      </c>
      <c r="P717">
        <f>Arkusz1!V569</f>
        <v>5.0398600000000002E-2</v>
      </c>
      <c r="Q717">
        <f>Arkusz1!W569</f>
        <v>6.1204050000000003E-2</v>
      </c>
      <c r="R717">
        <f>Arkusz1!X569</f>
        <v>7.3950039999999995E-2</v>
      </c>
      <c r="S717">
        <f>Arkusz1!Y569</f>
        <v>8.9979180000000006E-2</v>
      </c>
      <c r="T717">
        <f>Arkusz1!Z569</f>
        <v>0.11227304</v>
      </c>
      <c r="U717">
        <f>Arkusz1!AA569</f>
        <v>0.15027087</v>
      </c>
      <c r="V717">
        <f>Arkusz1!AB569</f>
        <v>0.36883416000000002</v>
      </c>
      <c r="Z717">
        <f t="shared" si="241"/>
        <v>1.2629399999999971E-3</v>
      </c>
      <c r="AA717">
        <f t="shared" si="233"/>
        <v>3.8747999999999908E-4</v>
      </c>
      <c r="AB717">
        <f t="shared" si="234"/>
        <v>2.5290000000004198E-5</v>
      </c>
      <c r="AC717">
        <f t="shared" si="235"/>
        <v>-1.2141999999999709E-4</v>
      </c>
      <c r="AD717">
        <f t="shared" si="236"/>
        <v>-1.7909999999999454E-4</v>
      </c>
      <c r="AE717">
        <f t="shared" si="237"/>
        <v>-2.3632000000001208E-4</v>
      </c>
      <c r="AF717">
        <f t="shared" si="238"/>
        <v>-3.995799999999966E-4</v>
      </c>
      <c r="AG717">
        <f t="shared" si="239"/>
        <v>-8.6495999999999795E-4</v>
      </c>
      <c r="AH717">
        <f t="shared" si="240"/>
        <v>-2.150230000000003E-3</v>
      </c>
      <c r="AI717">
        <f t="shared" si="242"/>
        <v>2.2758999999999974E-3</v>
      </c>
    </row>
    <row r="718" spans="11:35">
      <c r="K718" t="str">
        <f>Arkusz1!A570</f>
        <v>Tajikistan</v>
      </c>
      <c r="M718">
        <f>Arkusz1!S570</f>
        <v>2.0450550000000001E-2</v>
      </c>
      <c r="N718">
        <f>Arkusz1!T570</f>
        <v>3.1493710000000001E-2</v>
      </c>
      <c r="O718">
        <f>Arkusz1!U570</f>
        <v>4.0756000000000001E-2</v>
      </c>
      <c r="P718">
        <f>Arkusz1!V570</f>
        <v>5.0491389999999997E-2</v>
      </c>
      <c r="Q718">
        <f>Arkusz1!W570</f>
        <v>6.1381600000000001E-2</v>
      </c>
      <c r="R718">
        <f>Arkusz1!X570</f>
        <v>7.4209520000000001E-2</v>
      </c>
      <c r="S718">
        <f>Arkusz1!Y570</f>
        <v>9.0318250000000003E-2</v>
      </c>
      <c r="T718">
        <f>Arkusz1!Z570</f>
        <v>0.11268519</v>
      </c>
      <c r="U718">
        <f>Arkusz1!AA570</f>
        <v>0.15072209</v>
      </c>
      <c r="V718">
        <f>Arkusz1!AB570</f>
        <v>0.36749172000000002</v>
      </c>
      <c r="Z718">
        <f t="shared" si="241"/>
        <v>-2.8793999999999695E-4</v>
      </c>
      <c r="AA718">
        <f t="shared" si="233"/>
        <v>-1.0381999999999753E-4</v>
      </c>
      <c r="AB718">
        <f t="shared" si="234"/>
        <v>1.9799999999986495E-6</v>
      </c>
      <c r="AC718">
        <f t="shared" si="235"/>
        <v>9.2789999999995376E-5</v>
      </c>
      <c r="AD718">
        <f t="shared" si="236"/>
        <v>1.7754999999999854E-4</v>
      </c>
      <c r="AE718">
        <f t="shared" si="237"/>
        <v>2.5948000000000637E-4</v>
      </c>
      <c r="AF718">
        <f t="shared" si="238"/>
        <v>3.3906999999999687E-4</v>
      </c>
      <c r="AG718">
        <f t="shared" si="239"/>
        <v>4.1215000000000002E-4</v>
      </c>
      <c r="AH718">
        <f t="shared" si="240"/>
        <v>4.5122000000000217E-4</v>
      </c>
      <c r="AI718">
        <f t="shared" si="242"/>
        <v>-1.3424400000000003E-3</v>
      </c>
    </row>
    <row r="719" spans="11:35">
      <c r="K719" t="str">
        <f>Arkusz1!A571</f>
        <v>Tajikistan</v>
      </c>
      <c r="M719">
        <f>Arkusz1!S571</f>
        <v>2.036576E-2</v>
      </c>
      <c r="N719">
        <f>Arkusz1!T571</f>
        <v>3.132592E-2</v>
      </c>
      <c r="O719">
        <f>Arkusz1!U571</f>
        <v>4.0572150000000001E-2</v>
      </c>
      <c r="P719">
        <f>Arkusz1!V571</f>
        <v>5.030855E-2</v>
      </c>
      <c r="Q719">
        <f>Arkusz1!W571</f>
        <v>6.1211250000000002E-2</v>
      </c>
      <c r="R719">
        <f>Arkusz1!X571</f>
        <v>7.4062870000000003E-2</v>
      </c>
      <c r="S719">
        <f>Arkusz1!Y571</f>
        <v>9.0209819999999996E-2</v>
      </c>
      <c r="T719">
        <f>Arkusz1!Z571</f>
        <v>0.11263943</v>
      </c>
      <c r="U719">
        <f>Arkusz1!AA571</f>
        <v>0.15079798</v>
      </c>
      <c r="V719">
        <f>Arkusz1!AB571</f>
        <v>0.36850624999999998</v>
      </c>
      <c r="Z719">
        <f t="shared" si="241"/>
        <v>-8.4790000000001253E-5</v>
      </c>
      <c r="AA719">
        <f t="shared" si="233"/>
        <v>-1.6779000000000099E-4</v>
      </c>
      <c r="AB719">
        <f t="shared" si="234"/>
        <v>-1.8384999999999929E-4</v>
      </c>
      <c r="AC719">
        <f t="shared" si="235"/>
        <v>-1.8283999999999662E-4</v>
      </c>
      <c r="AD719">
        <f t="shared" si="236"/>
        <v>-1.7034999999999967E-4</v>
      </c>
      <c r="AE719">
        <f t="shared" si="237"/>
        <v>-1.4664999999999817E-4</v>
      </c>
      <c r="AF719">
        <f t="shared" si="238"/>
        <v>-1.0843000000000658E-4</v>
      </c>
      <c r="AG719">
        <f t="shared" si="239"/>
        <v>-4.5760000000005796E-5</v>
      </c>
      <c r="AH719">
        <f t="shared" si="240"/>
        <v>7.5889999999995128E-5</v>
      </c>
      <c r="AI719">
        <f t="shared" si="242"/>
        <v>1.014529999999958E-3</v>
      </c>
    </row>
    <row r="720" spans="11:35">
      <c r="K720" t="str">
        <f>Arkusz1!A572</f>
        <v>Tajikistan</v>
      </c>
      <c r="M720">
        <f>Arkusz1!S572</f>
        <v>2.036576E-2</v>
      </c>
      <c r="N720">
        <f>Arkusz1!T572</f>
        <v>3.132592E-2</v>
      </c>
      <c r="O720">
        <f>Arkusz1!U572</f>
        <v>4.0572150000000001E-2</v>
      </c>
      <c r="P720">
        <f>Arkusz1!V572</f>
        <v>5.030855E-2</v>
      </c>
      <c r="Q720">
        <f>Arkusz1!W572</f>
        <v>6.1211250000000002E-2</v>
      </c>
      <c r="R720">
        <f>Arkusz1!X572</f>
        <v>7.4062870000000003E-2</v>
      </c>
      <c r="S720">
        <f>Arkusz1!Y572</f>
        <v>9.0209819999999996E-2</v>
      </c>
      <c r="T720">
        <f>Arkusz1!Z572</f>
        <v>0.11263943</v>
      </c>
      <c r="U720">
        <f>Arkusz1!AA572</f>
        <v>0.15079798</v>
      </c>
      <c r="V720">
        <f>Arkusz1!AB572</f>
        <v>0.36850624999999998</v>
      </c>
      <c r="Z720">
        <f t="shared" si="241"/>
        <v>0</v>
      </c>
      <c r="AA720">
        <f t="shared" si="233"/>
        <v>0</v>
      </c>
      <c r="AB720">
        <f t="shared" si="234"/>
        <v>0</v>
      </c>
      <c r="AC720">
        <f t="shared" si="235"/>
        <v>0</v>
      </c>
      <c r="AD720">
        <f t="shared" si="236"/>
        <v>0</v>
      </c>
      <c r="AE720">
        <f t="shared" si="237"/>
        <v>0</v>
      </c>
      <c r="AF720">
        <f t="shared" si="238"/>
        <v>0</v>
      </c>
      <c r="AG720">
        <f t="shared" si="239"/>
        <v>0</v>
      </c>
      <c r="AH720">
        <f t="shared" si="240"/>
        <v>0</v>
      </c>
      <c r="AI720">
        <f t="shared" si="242"/>
        <v>0</v>
      </c>
    </row>
    <row r="721" spans="11:35">
      <c r="K721" t="str">
        <f>Arkusz1!A573</f>
        <v>Tajikistan</v>
      </c>
      <c r="M721">
        <f>Arkusz1!S573</f>
        <v>2.036576E-2</v>
      </c>
      <c r="N721">
        <f>Arkusz1!T573</f>
        <v>3.132592E-2</v>
      </c>
      <c r="O721">
        <f>Arkusz1!U573</f>
        <v>4.0572150000000001E-2</v>
      </c>
      <c r="P721">
        <f>Arkusz1!V573</f>
        <v>5.030855E-2</v>
      </c>
      <c r="Q721">
        <f>Arkusz1!W573</f>
        <v>6.1211250000000002E-2</v>
      </c>
      <c r="R721">
        <f>Arkusz1!X573</f>
        <v>7.4062870000000003E-2</v>
      </c>
      <c r="S721">
        <f>Arkusz1!Y573</f>
        <v>9.0209819999999996E-2</v>
      </c>
      <c r="T721">
        <f>Arkusz1!Z573</f>
        <v>0.11263943</v>
      </c>
      <c r="U721">
        <f>Arkusz1!AA573</f>
        <v>0.15079798</v>
      </c>
      <c r="V721">
        <f>Arkusz1!AB573</f>
        <v>0.36850624999999998</v>
      </c>
      <c r="Z721">
        <f t="shared" si="241"/>
        <v>0</v>
      </c>
      <c r="AA721">
        <f t="shared" si="233"/>
        <v>0</v>
      </c>
      <c r="AB721">
        <f t="shared" si="234"/>
        <v>0</v>
      </c>
      <c r="AC721">
        <f t="shared" si="235"/>
        <v>0</v>
      </c>
      <c r="AD721">
        <f t="shared" si="236"/>
        <v>0</v>
      </c>
      <c r="AE721">
        <f t="shared" si="237"/>
        <v>0</v>
      </c>
      <c r="AF721">
        <f t="shared" si="238"/>
        <v>0</v>
      </c>
      <c r="AG721">
        <f t="shared" si="239"/>
        <v>0</v>
      </c>
      <c r="AH721">
        <f t="shared" si="240"/>
        <v>0</v>
      </c>
      <c r="AI721">
        <f t="shared" si="242"/>
        <v>0</v>
      </c>
    </row>
    <row r="722" spans="11:35">
      <c r="K722" t="e">
        <f>Arkusz1!#REF!</f>
        <v>#REF!</v>
      </c>
      <c r="M722" t="e">
        <f>Arkusz1!#REF!</f>
        <v>#REF!</v>
      </c>
      <c r="N722" t="e">
        <f>Arkusz1!#REF!</f>
        <v>#REF!</v>
      </c>
      <c r="O722" t="e">
        <f>Arkusz1!#REF!</f>
        <v>#REF!</v>
      </c>
      <c r="P722" t="e">
        <f>Arkusz1!#REF!</f>
        <v>#REF!</v>
      </c>
      <c r="Q722" t="e">
        <f>Arkusz1!#REF!</f>
        <v>#REF!</v>
      </c>
      <c r="R722" t="e">
        <f>Arkusz1!#REF!</f>
        <v>#REF!</v>
      </c>
      <c r="S722" t="e">
        <f>Arkusz1!#REF!</f>
        <v>#REF!</v>
      </c>
      <c r="T722" t="e">
        <f>Arkusz1!#REF!</f>
        <v>#REF!</v>
      </c>
      <c r="U722" t="e">
        <f>Arkusz1!#REF!</f>
        <v>#REF!</v>
      </c>
      <c r="V722" t="e">
        <f>Arkusz1!#REF!</f>
        <v>#REF!</v>
      </c>
      <c r="Z722" t="e">
        <f t="shared" si="241"/>
        <v>#REF!</v>
      </c>
      <c r="AA722" t="e">
        <f t="shared" si="233"/>
        <v>#REF!</v>
      </c>
      <c r="AB722" t="e">
        <f t="shared" si="234"/>
        <v>#REF!</v>
      </c>
      <c r="AC722" t="e">
        <f t="shared" si="235"/>
        <v>#REF!</v>
      </c>
      <c r="AD722" t="e">
        <f t="shared" si="236"/>
        <v>#REF!</v>
      </c>
      <c r="AE722" t="e">
        <f t="shared" si="237"/>
        <v>#REF!</v>
      </c>
      <c r="AF722" t="e">
        <f t="shared" si="238"/>
        <v>#REF!</v>
      </c>
      <c r="AG722" t="e">
        <f t="shared" si="239"/>
        <v>#REF!</v>
      </c>
      <c r="AH722" t="e">
        <f t="shared" si="240"/>
        <v>#REF!</v>
      </c>
      <c r="AI722" t="e">
        <f t="shared" si="242"/>
        <v>#REF!</v>
      </c>
    </row>
    <row r="723" spans="11:35">
      <c r="K723" t="e">
        <f>Arkusz1!#REF!</f>
        <v>#REF!</v>
      </c>
      <c r="M723" t="e">
        <f>Arkusz1!#REF!</f>
        <v>#REF!</v>
      </c>
      <c r="N723" t="e">
        <f>Arkusz1!#REF!</f>
        <v>#REF!</v>
      </c>
      <c r="O723" t="e">
        <f>Arkusz1!#REF!</f>
        <v>#REF!</v>
      </c>
      <c r="P723" t="e">
        <f>Arkusz1!#REF!</f>
        <v>#REF!</v>
      </c>
      <c r="Q723" t="e">
        <f>Arkusz1!#REF!</f>
        <v>#REF!</v>
      </c>
      <c r="R723" t="e">
        <f>Arkusz1!#REF!</f>
        <v>#REF!</v>
      </c>
      <c r="S723" t="e">
        <f>Arkusz1!#REF!</f>
        <v>#REF!</v>
      </c>
      <c r="T723" t="e">
        <f>Arkusz1!#REF!</f>
        <v>#REF!</v>
      </c>
      <c r="U723" t="e">
        <f>Arkusz1!#REF!</f>
        <v>#REF!</v>
      </c>
      <c r="V723" t="e">
        <f>Arkusz1!#REF!</f>
        <v>#REF!</v>
      </c>
      <c r="Z723" t="e">
        <f t="shared" si="241"/>
        <v>#REF!</v>
      </c>
      <c r="AA723" t="e">
        <f t="shared" si="233"/>
        <v>#REF!</v>
      </c>
      <c r="AB723" t="e">
        <f t="shared" si="234"/>
        <v>#REF!</v>
      </c>
      <c r="AC723" t="e">
        <f t="shared" si="235"/>
        <v>#REF!</v>
      </c>
      <c r="AD723" t="e">
        <f t="shared" si="236"/>
        <v>#REF!</v>
      </c>
      <c r="AE723" t="e">
        <f t="shared" si="237"/>
        <v>#REF!</v>
      </c>
      <c r="AF723" t="e">
        <f t="shared" si="238"/>
        <v>#REF!</v>
      </c>
      <c r="AG723" t="e">
        <f t="shared" si="239"/>
        <v>#REF!</v>
      </c>
      <c r="AH723" t="e">
        <f t="shared" si="240"/>
        <v>#REF!</v>
      </c>
      <c r="AI723" t="e">
        <f t="shared" si="242"/>
        <v>#REF!</v>
      </c>
    </row>
    <row r="724" spans="11:35">
      <c r="K724" t="e">
        <f>Arkusz1!#REF!</f>
        <v>#REF!</v>
      </c>
      <c r="M724" t="e">
        <f>Arkusz1!#REF!</f>
        <v>#REF!</v>
      </c>
      <c r="N724" t="e">
        <f>Arkusz1!#REF!</f>
        <v>#REF!</v>
      </c>
      <c r="O724" t="e">
        <f>Arkusz1!#REF!</f>
        <v>#REF!</v>
      </c>
      <c r="P724" t="e">
        <f>Arkusz1!#REF!</f>
        <v>#REF!</v>
      </c>
      <c r="Q724" t="e">
        <f>Arkusz1!#REF!</f>
        <v>#REF!</v>
      </c>
      <c r="R724" t="e">
        <f>Arkusz1!#REF!</f>
        <v>#REF!</v>
      </c>
      <c r="S724" t="e">
        <f>Arkusz1!#REF!</f>
        <v>#REF!</v>
      </c>
      <c r="T724" t="e">
        <f>Arkusz1!#REF!</f>
        <v>#REF!</v>
      </c>
      <c r="U724" t="e">
        <f>Arkusz1!#REF!</f>
        <v>#REF!</v>
      </c>
      <c r="V724" t="e">
        <f>Arkusz1!#REF!</f>
        <v>#REF!</v>
      </c>
      <c r="Z724" t="e">
        <f t="shared" si="241"/>
        <v>#REF!</v>
      </c>
      <c r="AA724" t="e">
        <f t="shared" si="233"/>
        <v>#REF!</v>
      </c>
      <c r="AB724" t="e">
        <f t="shared" si="234"/>
        <v>#REF!</v>
      </c>
      <c r="AC724" t="e">
        <f t="shared" si="235"/>
        <v>#REF!</v>
      </c>
      <c r="AD724" t="e">
        <f t="shared" si="236"/>
        <v>#REF!</v>
      </c>
      <c r="AE724" t="e">
        <f t="shared" si="237"/>
        <v>#REF!</v>
      </c>
      <c r="AF724" t="e">
        <f t="shared" si="238"/>
        <v>#REF!</v>
      </c>
      <c r="AG724" t="e">
        <f t="shared" si="239"/>
        <v>#REF!</v>
      </c>
      <c r="AH724" t="e">
        <f t="shared" si="240"/>
        <v>#REF!</v>
      </c>
      <c r="AI724" t="e">
        <f t="shared" si="242"/>
        <v>#REF!</v>
      </c>
    </row>
    <row r="725" spans="11:35">
      <c r="K725" t="e">
        <f>Arkusz1!#REF!</f>
        <v>#REF!</v>
      </c>
      <c r="M725" t="e">
        <f>Arkusz1!#REF!</f>
        <v>#REF!</v>
      </c>
      <c r="N725" t="e">
        <f>Arkusz1!#REF!</f>
        <v>#REF!</v>
      </c>
      <c r="O725" t="e">
        <f>Arkusz1!#REF!</f>
        <v>#REF!</v>
      </c>
      <c r="P725" t="e">
        <f>Arkusz1!#REF!</f>
        <v>#REF!</v>
      </c>
      <c r="Q725" t="e">
        <f>Arkusz1!#REF!</f>
        <v>#REF!</v>
      </c>
      <c r="R725" t="e">
        <f>Arkusz1!#REF!</f>
        <v>#REF!</v>
      </c>
      <c r="S725" t="e">
        <f>Arkusz1!#REF!</f>
        <v>#REF!</v>
      </c>
      <c r="T725" t="e">
        <f>Arkusz1!#REF!</f>
        <v>#REF!</v>
      </c>
      <c r="U725" t="e">
        <f>Arkusz1!#REF!</f>
        <v>#REF!</v>
      </c>
      <c r="V725" t="e">
        <f>Arkusz1!#REF!</f>
        <v>#REF!</v>
      </c>
      <c r="Z725" t="e">
        <f t="shared" si="241"/>
        <v>#REF!</v>
      </c>
      <c r="AA725" t="e">
        <f t="shared" si="233"/>
        <v>#REF!</v>
      </c>
      <c r="AB725" t="e">
        <f t="shared" si="234"/>
        <v>#REF!</v>
      </c>
      <c r="AC725" t="e">
        <f t="shared" si="235"/>
        <v>#REF!</v>
      </c>
      <c r="AD725" t="e">
        <f t="shared" si="236"/>
        <v>#REF!</v>
      </c>
      <c r="AE725" t="e">
        <f t="shared" si="237"/>
        <v>#REF!</v>
      </c>
      <c r="AF725" t="e">
        <f t="shared" si="238"/>
        <v>#REF!</v>
      </c>
      <c r="AG725" t="e">
        <f t="shared" si="239"/>
        <v>#REF!</v>
      </c>
      <c r="AH725" t="e">
        <f t="shared" si="240"/>
        <v>#REF!</v>
      </c>
      <c r="AI725" t="e">
        <f t="shared" si="242"/>
        <v>#REF!</v>
      </c>
    </row>
    <row r="726" spans="11:35">
      <c r="K726" t="e">
        <f>Arkusz1!#REF!</f>
        <v>#REF!</v>
      </c>
      <c r="M726" t="e">
        <f>Arkusz1!#REF!</f>
        <v>#REF!</v>
      </c>
      <c r="N726" t="e">
        <f>Arkusz1!#REF!</f>
        <v>#REF!</v>
      </c>
      <c r="O726" t="e">
        <f>Arkusz1!#REF!</f>
        <v>#REF!</v>
      </c>
      <c r="P726" t="e">
        <f>Arkusz1!#REF!</f>
        <v>#REF!</v>
      </c>
      <c r="Q726" t="e">
        <f>Arkusz1!#REF!</f>
        <v>#REF!</v>
      </c>
      <c r="R726" t="e">
        <f>Arkusz1!#REF!</f>
        <v>#REF!</v>
      </c>
      <c r="S726" t="e">
        <f>Arkusz1!#REF!</f>
        <v>#REF!</v>
      </c>
      <c r="T726" t="e">
        <f>Arkusz1!#REF!</f>
        <v>#REF!</v>
      </c>
      <c r="U726" t="e">
        <f>Arkusz1!#REF!</f>
        <v>#REF!</v>
      </c>
      <c r="V726" t="e">
        <f>Arkusz1!#REF!</f>
        <v>#REF!</v>
      </c>
      <c r="Z726" t="e">
        <f t="shared" si="241"/>
        <v>#REF!</v>
      </c>
      <c r="AA726" t="e">
        <f t="shared" si="233"/>
        <v>#REF!</v>
      </c>
      <c r="AB726" t="e">
        <f t="shared" si="234"/>
        <v>#REF!</v>
      </c>
      <c r="AC726" t="e">
        <f t="shared" si="235"/>
        <v>#REF!</v>
      </c>
      <c r="AD726" t="e">
        <f t="shared" si="236"/>
        <v>#REF!</v>
      </c>
      <c r="AE726" t="e">
        <f t="shared" si="237"/>
        <v>#REF!</v>
      </c>
      <c r="AF726" t="e">
        <f t="shared" si="238"/>
        <v>#REF!</v>
      </c>
      <c r="AG726" t="e">
        <f t="shared" si="239"/>
        <v>#REF!</v>
      </c>
      <c r="AH726" t="e">
        <f t="shared" si="240"/>
        <v>#REF!</v>
      </c>
      <c r="AI726" t="e">
        <f t="shared" si="242"/>
        <v>#REF!</v>
      </c>
    </row>
    <row r="727" spans="11:35">
      <c r="Y727" s="9"/>
      <c r="Z727" s="9" t="e">
        <f>AVERAGE(Z729:Z792)</f>
        <v>#REF!</v>
      </c>
      <c r="AA727" s="9" t="e">
        <f t="shared" ref="AA727:AI727" si="243">AVERAGE(AA729:AA792)</f>
        <v>#REF!</v>
      </c>
      <c r="AB727" s="9" t="e">
        <f t="shared" si="243"/>
        <v>#REF!</v>
      </c>
      <c r="AC727" s="9" t="e">
        <f t="shared" si="243"/>
        <v>#REF!</v>
      </c>
      <c r="AD727" s="9" t="e">
        <f t="shared" si="243"/>
        <v>#REF!</v>
      </c>
      <c r="AE727" s="9" t="e">
        <f t="shared" si="243"/>
        <v>#REF!</v>
      </c>
      <c r="AF727" s="9" t="e">
        <f t="shared" si="243"/>
        <v>#REF!</v>
      </c>
      <c r="AG727" s="9" t="e">
        <f t="shared" si="243"/>
        <v>#REF!</v>
      </c>
      <c r="AH727" s="9" t="e">
        <f t="shared" si="243"/>
        <v>#REF!</v>
      </c>
      <c r="AI727" s="9" t="e">
        <f t="shared" si="243"/>
        <v>#REF!</v>
      </c>
    </row>
    <row r="728" spans="11:35">
      <c r="K728" t="e">
        <f>Arkusz1!#REF!</f>
        <v>#REF!</v>
      </c>
      <c r="M728" t="e">
        <f>Arkusz1!#REF!</f>
        <v>#REF!</v>
      </c>
      <c r="N728" t="e">
        <f>Arkusz1!#REF!</f>
        <v>#REF!</v>
      </c>
      <c r="O728" t="e">
        <f>Arkusz1!#REF!</f>
        <v>#REF!</v>
      </c>
      <c r="P728" t="e">
        <f>Arkusz1!#REF!</f>
        <v>#REF!</v>
      </c>
      <c r="Q728" t="e">
        <f>Arkusz1!#REF!</f>
        <v>#REF!</v>
      </c>
      <c r="R728" t="e">
        <f>Arkusz1!#REF!</f>
        <v>#REF!</v>
      </c>
      <c r="S728" t="e">
        <f>Arkusz1!#REF!</f>
        <v>#REF!</v>
      </c>
      <c r="T728" t="e">
        <f>Arkusz1!#REF!</f>
        <v>#REF!</v>
      </c>
      <c r="U728" t="e">
        <f>Arkusz1!#REF!</f>
        <v>#REF!</v>
      </c>
      <c r="V728" t="e">
        <f>Arkusz1!#REF!</f>
        <v>#REF!</v>
      </c>
    </row>
    <row r="729" spans="11:35">
      <c r="K729" t="str">
        <f>Arkusz1!A574</f>
        <v>Turkmenistan</v>
      </c>
      <c r="M729">
        <f>Arkusz1!S574</f>
        <v>3.5843199999999999E-2</v>
      </c>
      <c r="N729">
        <f>Arkusz1!T574</f>
        <v>4.5968450000000001E-2</v>
      </c>
      <c r="O729">
        <f>Arkusz1!U574</f>
        <v>5.5781810000000001E-2</v>
      </c>
      <c r="P729">
        <f>Arkusz1!V574</f>
        <v>6.5837800000000002E-2</v>
      </c>
      <c r="Q729">
        <f>Arkusz1!W574</f>
        <v>7.6695319999999997E-2</v>
      </c>
      <c r="R729">
        <f>Arkusz1!X574</f>
        <v>8.9091069999999994E-2</v>
      </c>
      <c r="S729">
        <f>Arkusz1!Y574</f>
        <v>0.10423855</v>
      </c>
      <c r="T729">
        <f>Arkusz1!Z574</f>
        <v>0.12461498999999999</v>
      </c>
      <c r="U729">
        <f>Arkusz1!AA574</f>
        <v>0.15702986999999999</v>
      </c>
      <c r="V729">
        <f>Arkusz1!AB574</f>
        <v>0.24489894000000001</v>
      </c>
      <c r="Z729" t="e">
        <f>M729-M728</f>
        <v>#REF!</v>
      </c>
      <c r="AA729" t="e">
        <f t="shared" ref="AA729:AA759" si="244">N729-N728</f>
        <v>#REF!</v>
      </c>
      <c r="AB729" t="e">
        <f t="shared" ref="AB729:AB759" si="245">O729-O728</f>
        <v>#REF!</v>
      </c>
      <c r="AC729" t="e">
        <f t="shared" ref="AC729:AC759" si="246">P729-P728</f>
        <v>#REF!</v>
      </c>
      <c r="AD729" t="e">
        <f t="shared" ref="AD729:AD759" si="247">Q729-Q728</f>
        <v>#REF!</v>
      </c>
      <c r="AE729" t="e">
        <f t="shared" ref="AE729:AE759" si="248">R729-R728</f>
        <v>#REF!</v>
      </c>
      <c r="AF729" t="e">
        <f t="shared" ref="AF729:AF759" si="249">S729-S728</f>
        <v>#REF!</v>
      </c>
      <c r="AG729" t="e">
        <f t="shared" ref="AG729:AG759" si="250">T729-T728</f>
        <v>#REF!</v>
      </c>
      <c r="AH729" t="e">
        <f t="shared" ref="AH729:AH759" si="251">U729-U728</f>
        <v>#REF!</v>
      </c>
      <c r="AI729" t="e">
        <f>V729-V728</f>
        <v>#REF!</v>
      </c>
    </row>
    <row r="730" spans="11:35">
      <c r="K730" t="str">
        <f>Arkusz1!A575</f>
        <v>Turkmenistan</v>
      </c>
      <c r="M730">
        <f>Arkusz1!S575</f>
        <v>3.1505070000000003E-2</v>
      </c>
      <c r="N730">
        <f>Arkusz1!T575</f>
        <v>4.2899069999999997E-2</v>
      </c>
      <c r="O730">
        <f>Arkusz1!U575</f>
        <v>5.3637459999999998E-2</v>
      </c>
      <c r="P730">
        <f>Arkusz1!V575</f>
        <v>6.4376840000000005E-2</v>
      </c>
      <c r="Q730">
        <f>Arkusz1!W575</f>
        <v>7.5737429999999994E-2</v>
      </c>
      <c r="R730">
        <f>Arkusz1!X575</f>
        <v>8.8500549999999997E-2</v>
      </c>
      <c r="S730">
        <f>Arkusz1!Y575</f>
        <v>0.10393299</v>
      </c>
      <c r="T730">
        <f>Arkusz1!Z575</f>
        <v>0.12464719</v>
      </c>
      <c r="U730">
        <f>Arkusz1!AA575</f>
        <v>0.15808960999999999</v>
      </c>
      <c r="V730">
        <f>Arkusz1!AB575</f>
        <v>0.25667378000000002</v>
      </c>
      <c r="Z730">
        <f t="shared" ref="Y730:Z759" si="252">M730-M729</f>
        <v>-4.3381299999999956E-3</v>
      </c>
      <c r="AA730">
        <f t="shared" si="244"/>
        <v>-3.0693800000000035E-3</v>
      </c>
      <c r="AB730">
        <f t="shared" si="245"/>
        <v>-2.1443500000000032E-3</v>
      </c>
      <c r="AC730">
        <f t="shared" si="246"/>
        <v>-1.4609599999999973E-3</v>
      </c>
      <c r="AD730">
        <f t="shared" si="247"/>
        <v>-9.5789000000000291E-4</v>
      </c>
      <c r="AE730">
        <f t="shared" si="248"/>
        <v>-5.9051999999999716E-4</v>
      </c>
      <c r="AF730">
        <f t="shared" si="249"/>
        <v>-3.0555999999999639E-4</v>
      </c>
      <c r="AG730">
        <f t="shared" si="250"/>
        <v>3.2200000000009998E-5</v>
      </c>
      <c r="AH730">
        <f t="shared" si="251"/>
        <v>1.0597400000000035E-3</v>
      </c>
      <c r="AI730">
        <f t="shared" ref="AI730:AI759" si="253">V730-V729</f>
        <v>1.1774840000000009E-2</v>
      </c>
    </row>
    <row r="731" spans="11:35">
      <c r="K731" t="str">
        <f>Arkusz1!A576</f>
        <v>Turkmenistan</v>
      </c>
      <c r="M731">
        <f>Arkusz1!S576</f>
        <v>2.7166940000000001E-2</v>
      </c>
      <c r="N731">
        <f>Arkusz1!T576</f>
        <v>3.9829690000000001E-2</v>
      </c>
      <c r="O731">
        <f>Arkusz1!U576</f>
        <v>5.1493120000000003E-2</v>
      </c>
      <c r="P731">
        <f>Arkusz1!V576</f>
        <v>6.2915890000000002E-2</v>
      </c>
      <c r="Q731">
        <f>Arkusz1!W576</f>
        <v>7.477955E-2</v>
      </c>
      <c r="R731">
        <f>Arkusz1!X576</f>
        <v>8.791003E-2</v>
      </c>
      <c r="S731">
        <f>Arkusz1!Y576</f>
        <v>0.10362743000000001</v>
      </c>
      <c r="T731">
        <f>Arkusz1!Z576</f>
        <v>0.12467938000000001</v>
      </c>
      <c r="U731">
        <f>Arkusz1!AA576</f>
        <v>0.15914934999999999</v>
      </c>
      <c r="V731">
        <f>Arkusz1!AB576</f>
        <v>0.26844862000000003</v>
      </c>
      <c r="Z731">
        <f t="shared" si="252"/>
        <v>-4.3381300000000025E-3</v>
      </c>
      <c r="AA731">
        <f t="shared" si="244"/>
        <v>-3.0693799999999966E-3</v>
      </c>
      <c r="AB731">
        <f t="shared" si="245"/>
        <v>-2.1443399999999946E-3</v>
      </c>
      <c r="AC731">
        <f t="shared" si="246"/>
        <v>-1.4609500000000025E-3</v>
      </c>
      <c r="AD731">
        <f t="shared" si="247"/>
        <v>-9.5787999999999429E-4</v>
      </c>
      <c r="AE731">
        <f t="shared" si="248"/>
        <v>-5.9051999999999716E-4</v>
      </c>
      <c r="AF731">
        <f t="shared" si="249"/>
        <v>-3.0555999999999639E-4</v>
      </c>
      <c r="AG731">
        <f t="shared" si="250"/>
        <v>3.2190000000001384E-5</v>
      </c>
      <c r="AH731">
        <f t="shared" si="251"/>
        <v>1.0597400000000035E-3</v>
      </c>
      <c r="AI731">
        <f t="shared" si="253"/>
        <v>1.1774840000000009E-2</v>
      </c>
    </row>
    <row r="732" spans="11:35">
      <c r="K732" t="str">
        <f>Arkusz1!A577</f>
        <v>Turkmenistan</v>
      </c>
      <c r="M732">
        <f>Arkusz1!S577</f>
        <v>2.516436E-2</v>
      </c>
      <c r="N732">
        <f>Arkusz1!T577</f>
        <v>3.8017160000000001E-2</v>
      </c>
      <c r="O732">
        <f>Arkusz1!U577</f>
        <v>4.9400800000000002E-2</v>
      </c>
      <c r="P732">
        <f>Arkusz1!V577</f>
        <v>6.0552870000000002E-2</v>
      </c>
      <c r="Q732">
        <f>Arkusz1!W577</f>
        <v>7.2232019999999994E-2</v>
      </c>
      <c r="R732">
        <f>Arkusz1!X577</f>
        <v>8.530915E-2</v>
      </c>
      <c r="S732">
        <f>Arkusz1!Y577</f>
        <v>0.10117294</v>
      </c>
      <c r="T732">
        <f>Arkusz1!Z577</f>
        <v>0.12273458</v>
      </c>
      <c r="U732">
        <f>Arkusz1!AA577</f>
        <v>0.15865398</v>
      </c>
      <c r="V732">
        <f>Arkusz1!AB577</f>
        <v>0.28676213</v>
      </c>
      <c r="Z732">
        <f t="shared" si="252"/>
        <v>-2.0025800000000003E-3</v>
      </c>
      <c r="AA732">
        <f t="shared" si="244"/>
        <v>-1.8125299999999997E-3</v>
      </c>
      <c r="AB732">
        <f t="shared" si="245"/>
        <v>-2.0923200000000017E-3</v>
      </c>
      <c r="AC732">
        <f t="shared" si="246"/>
        <v>-2.3630200000000004E-3</v>
      </c>
      <c r="AD732">
        <f t="shared" si="247"/>
        <v>-2.5475300000000062E-3</v>
      </c>
      <c r="AE732">
        <f t="shared" si="248"/>
        <v>-2.6008799999999999E-3</v>
      </c>
      <c r="AF732">
        <f t="shared" si="249"/>
        <v>-2.4544900000000036E-3</v>
      </c>
      <c r="AG732">
        <f t="shared" si="250"/>
        <v>-1.9448000000000104E-3</v>
      </c>
      <c r="AH732">
        <f t="shared" si="251"/>
        <v>-4.9536999999999498E-4</v>
      </c>
      <c r="AI732">
        <f t="shared" si="253"/>
        <v>1.8313509999999977E-2</v>
      </c>
    </row>
    <row r="733" spans="11:35">
      <c r="K733" t="str">
        <f>Arkusz1!A578</f>
        <v>Turkmenistan</v>
      </c>
      <c r="M733">
        <f>Arkusz1!S578</f>
        <v>2.3161770000000002E-2</v>
      </c>
      <c r="N733">
        <f>Arkusz1!T578</f>
        <v>3.6204630000000002E-2</v>
      </c>
      <c r="O733">
        <f>Arkusz1!U578</f>
        <v>4.730848E-2</v>
      </c>
      <c r="P733">
        <f>Arkusz1!V578</f>
        <v>5.8189850000000001E-2</v>
      </c>
      <c r="Q733">
        <f>Arkusz1!W578</f>
        <v>6.9684499999999996E-2</v>
      </c>
      <c r="R733">
        <f>Arkusz1!X578</f>
        <v>8.2708279999999995E-2</v>
      </c>
      <c r="S733">
        <f>Arkusz1!Y578</f>
        <v>9.8718459999999994E-2</v>
      </c>
      <c r="T733">
        <f>Arkusz1!Z578</f>
        <v>0.12078978</v>
      </c>
      <c r="U733">
        <f>Arkusz1!AA578</f>
        <v>0.15815861000000001</v>
      </c>
      <c r="V733">
        <f>Arkusz1!AB578</f>
        <v>0.30507564999999998</v>
      </c>
      <c r="Z733">
        <f t="shared" si="252"/>
        <v>-2.0025899999999985E-3</v>
      </c>
      <c r="AA733">
        <f t="shared" si="244"/>
        <v>-1.8125299999999997E-3</v>
      </c>
      <c r="AB733">
        <f t="shared" si="245"/>
        <v>-2.0923200000000017E-3</v>
      </c>
      <c r="AC733">
        <f t="shared" si="246"/>
        <v>-2.3630200000000004E-3</v>
      </c>
      <c r="AD733">
        <f t="shared" si="247"/>
        <v>-2.5475199999999976E-3</v>
      </c>
      <c r="AE733">
        <f t="shared" si="248"/>
        <v>-2.6008700000000051E-3</v>
      </c>
      <c r="AF733">
        <f t="shared" si="249"/>
        <v>-2.4544800000000089E-3</v>
      </c>
      <c r="AG733">
        <f t="shared" si="250"/>
        <v>-1.9447999999999965E-3</v>
      </c>
      <c r="AH733">
        <f t="shared" si="251"/>
        <v>-4.9536999999999498E-4</v>
      </c>
      <c r="AI733">
        <f t="shared" si="253"/>
        <v>1.8313519999999972E-2</v>
      </c>
    </row>
    <row r="734" spans="11:35">
      <c r="K734" t="str">
        <f>Arkusz1!A579</f>
        <v>Turkmenistan</v>
      </c>
      <c r="M734">
        <f>Arkusz1!S579</f>
        <v>2.1159190000000001E-2</v>
      </c>
      <c r="N734">
        <f>Arkusz1!T579</f>
        <v>3.4392100000000002E-2</v>
      </c>
      <c r="O734">
        <f>Arkusz1!U579</f>
        <v>4.5216159999999998E-2</v>
      </c>
      <c r="P734">
        <f>Arkusz1!V579</f>
        <v>5.5826830000000001E-2</v>
      </c>
      <c r="Q734">
        <f>Arkusz1!W579</f>
        <v>6.7136970000000004E-2</v>
      </c>
      <c r="R734">
        <f>Arkusz1!X579</f>
        <v>8.0107399999999995E-2</v>
      </c>
      <c r="S734">
        <f>Arkusz1!Y579</f>
        <v>9.6263970000000004E-2</v>
      </c>
      <c r="T734">
        <f>Arkusz1!Z579</f>
        <v>0.11884498</v>
      </c>
      <c r="U734">
        <f>Arkusz1!AA579</f>
        <v>0.15766322999999999</v>
      </c>
      <c r="V734">
        <f>Arkusz1!AB579</f>
        <v>0.32338917</v>
      </c>
      <c r="Z734">
        <f t="shared" si="252"/>
        <v>-2.0025800000000003E-3</v>
      </c>
      <c r="AA734">
        <f t="shared" si="244"/>
        <v>-1.8125299999999997E-3</v>
      </c>
      <c r="AB734">
        <f t="shared" si="245"/>
        <v>-2.0923200000000017E-3</v>
      </c>
      <c r="AC734">
        <f t="shared" si="246"/>
        <v>-2.3630200000000004E-3</v>
      </c>
      <c r="AD734">
        <f t="shared" si="247"/>
        <v>-2.5475299999999923E-3</v>
      </c>
      <c r="AE734">
        <f t="shared" si="248"/>
        <v>-2.6008799999999999E-3</v>
      </c>
      <c r="AF734">
        <f t="shared" si="249"/>
        <v>-2.4544899999999897E-3</v>
      </c>
      <c r="AG734">
        <f t="shared" si="250"/>
        <v>-1.9447999999999965E-3</v>
      </c>
      <c r="AH734">
        <f t="shared" si="251"/>
        <v>-4.9538000000001747E-4</v>
      </c>
      <c r="AI734">
        <f t="shared" si="253"/>
        <v>1.8313520000000028E-2</v>
      </c>
    </row>
    <row r="735" spans="11:35">
      <c r="K735" t="str">
        <f>Arkusz1!A580</f>
        <v>Turkmenistan</v>
      </c>
      <c r="M735">
        <f>Arkusz1!S580</f>
        <v>1.9156610000000001E-2</v>
      </c>
      <c r="N735">
        <f>Arkusz1!T580</f>
        <v>3.2579570000000002E-2</v>
      </c>
      <c r="O735">
        <f>Arkusz1!U580</f>
        <v>4.3123839999999997E-2</v>
      </c>
      <c r="P735">
        <f>Arkusz1!V580</f>
        <v>5.3463799999999999E-2</v>
      </c>
      <c r="Q735">
        <f>Arkusz1!W580</f>
        <v>6.4589439999999998E-2</v>
      </c>
      <c r="R735">
        <f>Arkusz1!X580</f>
        <v>7.7506519999999995E-2</v>
      </c>
      <c r="S735">
        <f>Arkusz1!Y580</f>
        <v>9.3809480000000001E-2</v>
      </c>
      <c r="T735">
        <f>Arkusz1!Z580</f>
        <v>0.11690018000000001</v>
      </c>
      <c r="U735">
        <f>Arkusz1!AA580</f>
        <v>0.15716785999999999</v>
      </c>
      <c r="V735">
        <f>Arkusz1!AB580</f>
        <v>0.34170268999999998</v>
      </c>
      <c r="Z735">
        <f t="shared" si="252"/>
        <v>-2.0025800000000003E-3</v>
      </c>
      <c r="AA735">
        <f t="shared" si="244"/>
        <v>-1.8125299999999997E-3</v>
      </c>
      <c r="AB735">
        <f t="shared" si="245"/>
        <v>-2.0923200000000017E-3</v>
      </c>
      <c r="AC735">
        <f t="shared" si="246"/>
        <v>-2.3630300000000021E-3</v>
      </c>
      <c r="AD735">
        <f t="shared" si="247"/>
        <v>-2.5475300000000062E-3</v>
      </c>
      <c r="AE735">
        <f t="shared" si="248"/>
        <v>-2.6008799999999999E-3</v>
      </c>
      <c r="AF735">
        <f t="shared" si="249"/>
        <v>-2.4544900000000036E-3</v>
      </c>
      <c r="AG735">
        <f t="shared" si="250"/>
        <v>-1.9447999999999965E-3</v>
      </c>
      <c r="AH735">
        <f t="shared" si="251"/>
        <v>-4.9536999999999498E-4</v>
      </c>
      <c r="AI735">
        <f t="shared" si="253"/>
        <v>1.8313519999999972E-2</v>
      </c>
    </row>
    <row r="736" spans="11:35">
      <c r="K736" t="str">
        <f>Arkusz1!A581</f>
        <v>Turkmenistan</v>
      </c>
      <c r="M736">
        <f>Arkusz1!S581</f>
        <v>1.7154030000000001E-2</v>
      </c>
      <c r="N736">
        <f>Arkusz1!T581</f>
        <v>3.0767039999999999E-2</v>
      </c>
      <c r="O736">
        <f>Arkusz1!U581</f>
        <v>4.1031520000000002E-2</v>
      </c>
      <c r="P736">
        <f>Arkusz1!V581</f>
        <v>5.1100779999999998E-2</v>
      </c>
      <c r="Q736">
        <f>Arkusz1!W581</f>
        <v>6.204192E-2</v>
      </c>
      <c r="R736">
        <f>Arkusz1!X581</f>
        <v>7.4905650000000004E-2</v>
      </c>
      <c r="S736">
        <f>Arkusz1!Y581</f>
        <v>9.1355000000000006E-2</v>
      </c>
      <c r="T736">
        <f>Arkusz1!Z581</f>
        <v>0.11495538</v>
      </c>
      <c r="U736">
        <f>Arkusz1!AA581</f>
        <v>0.15667249</v>
      </c>
      <c r="V736">
        <f>Arkusz1!AB581</f>
        <v>0.36001620000000001</v>
      </c>
      <c r="Z736">
        <f t="shared" si="252"/>
        <v>-2.0025800000000003E-3</v>
      </c>
      <c r="AA736">
        <f t="shared" si="244"/>
        <v>-1.8125300000000032E-3</v>
      </c>
      <c r="AB736">
        <f t="shared" si="245"/>
        <v>-2.0923199999999947E-3</v>
      </c>
      <c r="AC736">
        <f t="shared" si="246"/>
        <v>-2.3630200000000004E-3</v>
      </c>
      <c r="AD736">
        <f t="shared" si="247"/>
        <v>-2.5475199999999976E-3</v>
      </c>
      <c r="AE736">
        <f t="shared" si="248"/>
        <v>-2.6008699999999912E-3</v>
      </c>
      <c r="AF736">
        <f t="shared" si="249"/>
        <v>-2.454479999999995E-3</v>
      </c>
      <c r="AG736">
        <f t="shared" si="250"/>
        <v>-1.9448000000000104E-3</v>
      </c>
      <c r="AH736">
        <f t="shared" si="251"/>
        <v>-4.9536999999999498E-4</v>
      </c>
      <c r="AI736">
        <f t="shared" si="253"/>
        <v>1.8313510000000033E-2</v>
      </c>
    </row>
    <row r="737" spans="11:35">
      <c r="K737" t="str">
        <f>Arkusz1!A582</f>
        <v>Turkmenistan</v>
      </c>
      <c r="M737">
        <f>Arkusz1!S582</f>
        <v>1.7154030000000001E-2</v>
      </c>
      <c r="N737">
        <f>Arkusz1!T582</f>
        <v>3.0767039999999999E-2</v>
      </c>
      <c r="O737">
        <f>Arkusz1!U582</f>
        <v>4.1031520000000002E-2</v>
      </c>
      <c r="P737">
        <f>Arkusz1!V582</f>
        <v>5.1100779999999998E-2</v>
      </c>
      <c r="Q737">
        <f>Arkusz1!W582</f>
        <v>6.204192E-2</v>
      </c>
      <c r="R737">
        <f>Arkusz1!X582</f>
        <v>7.4905650000000004E-2</v>
      </c>
      <c r="S737">
        <f>Arkusz1!Y582</f>
        <v>9.1355000000000006E-2</v>
      </c>
      <c r="T737">
        <f>Arkusz1!Z582</f>
        <v>0.11495538</v>
      </c>
      <c r="U737">
        <f>Arkusz1!AA582</f>
        <v>0.15667249</v>
      </c>
      <c r="V737">
        <f>Arkusz1!AB582</f>
        <v>0.36001620000000001</v>
      </c>
      <c r="Z737">
        <f t="shared" si="252"/>
        <v>0</v>
      </c>
      <c r="AA737">
        <f t="shared" si="244"/>
        <v>0</v>
      </c>
      <c r="AB737">
        <f t="shared" si="245"/>
        <v>0</v>
      </c>
      <c r="AC737">
        <f t="shared" si="246"/>
        <v>0</v>
      </c>
      <c r="AD737">
        <f t="shared" si="247"/>
        <v>0</v>
      </c>
      <c r="AE737">
        <f t="shared" si="248"/>
        <v>0</v>
      </c>
      <c r="AF737">
        <f t="shared" si="249"/>
        <v>0</v>
      </c>
      <c r="AG737">
        <f t="shared" si="250"/>
        <v>0</v>
      </c>
      <c r="AH737">
        <f t="shared" si="251"/>
        <v>0</v>
      </c>
      <c r="AI737">
        <f t="shared" si="253"/>
        <v>0</v>
      </c>
    </row>
    <row r="738" spans="11:35">
      <c r="K738" t="str">
        <f>Arkusz1!A583</f>
        <v>Turkmenistan</v>
      </c>
      <c r="M738">
        <f>Arkusz1!S583</f>
        <v>1.7154030000000001E-2</v>
      </c>
      <c r="N738">
        <f>Arkusz1!T583</f>
        <v>3.0767039999999999E-2</v>
      </c>
      <c r="O738">
        <f>Arkusz1!U583</f>
        <v>4.1031520000000002E-2</v>
      </c>
      <c r="P738">
        <f>Arkusz1!V583</f>
        <v>5.1100779999999998E-2</v>
      </c>
      <c r="Q738">
        <f>Arkusz1!W583</f>
        <v>6.204192E-2</v>
      </c>
      <c r="R738">
        <f>Arkusz1!X583</f>
        <v>7.4905650000000004E-2</v>
      </c>
      <c r="S738">
        <f>Arkusz1!Y583</f>
        <v>9.1355000000000006E-2</v>
      </c>
      <c r="T738">
        <f>Arkusz1!Z583</f>
        <v>0.11495538</v>
      </c>
      <c r="U738">
        <f>Arkusz1!AA583</f>
        <v>0.15667249</v>
      </c>
      <c r="V738">
        <f>Arkusz1!AB583</f>
        <v>0.36001620000000001</v>
      </c>
      <c r="Z738">
        <f t="shared" si="252"/>
        <v>0</v>
      </c>
      <c r="AA738">
        <f t="shared" si="244"/>
        <v>0</v>
      </c>
      <c r="AB738">
        <f t="shared" si="245"/>
        <v>0</v>
      </c>
      <c r="AC738">
        <f t="shared" si="246"/>
        <v>0</v>
      </c>
      <c r="AD738">
        <f t="shared" si="247"/>
        <v>0</v>
      </c>
      <c r="AE738">
        <f t="shared" si="248"/>
        <v>0</v>
      </c>
      <c r="AF738">
        <f t="shared" si="249"/>
        <v>0</v>
      </c>
      <c r="AG738">
        <f t="shared" si="250"/>
        <v>0</v>
      </c>
      <c r="AH738">
        <f t="shared" si="251"/>
        <v>0</v>
      </c>
      <c r="AI738">
        <f t="shared" si="253"/>
        <v>0</v>
      </c>
    </row>
    <row r="739" spans="11:35">
      <c r="K739" t="str">
        <f>Arkusz1!A584</f>
        <v>Turkmenistan</v>
      </c>
      <c r="M739">
        <f>Arkusz1!S584</f>
        <v>1.7154030000000001E-2</v>
      </c>
      <c r="N739">
        <f>Arkusz1!T584</f>
        <v>3.0767039999999999E-2</v>
      </c>
      <c r="O739">
        <f>Arkusz1!U584</f>
        <v>4.1031520000000002E-2</v>
      </c>
      <c r="P739">
        <f>Arkusz1!V584</f>
        <v>5.1100779999999998E-2</v>
      </c>
      <c r="Q739">
        <f>Arkusz1!W584</f>
        <v>6.204192E-2</v>
      </c>
      <c r="R739">
        <f>Arkusz1!X584</f>
        <v>7.4905650000000004E-2</v>
      </c>
      <c r="S739">
        <f>Arkusz1!Y584</f>
        <v>9.1355000000000006E-2</v>
      </c>
      <c r="T739">
        <f>Arkusz1!Z584</f>
        <v>0.11495538</v>
      </c>
      <c r="U739">
        <f>Arkusz1!AA584</f>
        <v>0.15667249</v>
      </c>
      <c r="V739">
        <f>Arkusz1!AB584</f>
        <v>0.36001620000000001</v>
      </c>
      <c r="Z739">
        <f t="shared" si="252"/>
        <v>0</v>
      </c>
      <c r="AA739">
        <f t="shared" si="244"/>
        <v>0</v>
      </c>
      <c r="AB739">
        <f t="shared" si="245"/>
        <v>0</v>
      </c>
      <c r="AC739">
        <f t="shared" si="246"/>
        <v>0</v>
      </c>
      <c r="AD739">
        <f t="shared" si="247"/>
        <v>0</v>
      </c>
      <c r="AE739">
        <f t="shared" si="248"/>
        <v>0</v>
      </c>
      <c r="AF739">
        <f t="shared" si="249"/>
        <v>0</v>
      </c>
      <c r="AG739">
        <f t="shared" si="250"/>
        <v>0</v>
      </c>
      <c r="AH739">
        <f t="shared" si="251"/>
        <v>0</v>
      </c>
      <c r="AI739">
        <f t="shared" si="253"/>
        <v>0</v>
      </c>
    </row>
    <row r="740" spans="11:35">
      <c r="K740" t="str">
        <f>Arkusz1!A585</f>
        <v>Turkmenistan</v>
      </c>
      <c r="M740">
        <f>Arkusz1!S585</f>
        <v>1.7154030000000001E-2</v>
      </c>
      <c r="N740">
        <f>Arkusz1!T585</f>
        <v>3.0767039999999999E-2</v>
      </c>
      <c r="O740">
        <f>Arkusz1!U585</f>
        <v>4.1031520000000002E-2</v>
      </c>
      <c r="P740">
        <f>Arkusz1!V585</f>
        <v>5.1100779999999998E-2</v>
      </c>
      <c r="Q740">
        <f>Arkusz1!W585</f>
        <v>6.204192E-2</v>
      </c>
      <c r="R740">
        <f>Arkusz1!X585</f>
        <v>7.4905650000000004E-2</v>
      </c>
      <c r="S740">
        <f>Arkusz1!Y585</f>
        <v>9.1355000000000006E-2</v>
      </c>
      <c r="T740">
        <f>Arkusz1!Z585</f>
        <v>0.11495538</v>
      </c>
      <c r="U740">
        <f>Arkusz1!AA585</f>
        <v>0.15667249</v>
      </c>
      <c r="V740">
        <f>Arkusz1!AB585</f>
        <v>0.36001620000000001</v>
      </c>
      <c r="Z740">
        <f t="shared" si="252"/>
        <v>0</v>
      </c>
      <c r="AA740">
        <f t="shared" si="244"/>
        <v>0</v>
      </c>
      <c r="AB740">
        <f t="shared" si="245"/>
        <v>0</v>
      </c>
      <c r="AC740">
        <f t="shared" si="246"/>
        <v>0</v>
      </c>
      <c r="AD740">
        <f t="shared" si="247"/>
        <v>0</v>
      </c>
      <c r="AE740">
        <f t="shared" si="248"/>
        <v>0</v>
      </c>
      <c r="AF740">
        <f t="shared" si="249"/>
        <v>0</v>
      </c>
      <c r="AG740">
        <f t="shared" si="250"/>
        <v>0</v>
      </c>
      <c r="AH740">
        <f t="shared" si="251"/>
        <v>0</v>
      </c>
      <c r="AI740">
        <f t="shared" si="253"/>
        <v>0</v>
      </c>
    </row>
    <row r="741" spans="11:35">
      <c r="K741" t="str">
        <f>Arkusz1!A586</f>
        <v>Turkmenistan</v>
      </c>
      <c r="M741">
        <f>Arkusz1!S586</f>
        <v>1.7154030000000001E-2</v>
      </c>
      <c r="N741">
        <f>Arkusz1!T586</f>
        <v>3.0767039999999999E-2</v>
      </c>
      <c r="O741">
        <f>Arkusz1!U586</f>
        <v>4.1031520000000002E-2</v>
      </c>
      <c r="P741">
        <f>Arkusz1!V586</f>
        <v>5.1100779999999998E-2</v>
      </c>
      <c r="Q741">
        <f>Arkusz1!W586</f>
        <v>6.204192E-2</v>
      </c>
      <c r="R741">
        <f>Arkusz1!X586</f>
        <v>7.4905650000000004E-2</v>
      </c>
      <c r="S741">
        <f>Arkusz1!Y586</f>
        <v>9.1355000000000006E-2</v>
      </c>
      <c r="T741">
        <f>Arkusz1!Z586</f>
        <v>0.11495538</v>
      </c>
      <c r="U741">
        <f>Arkusz1!AA586</f>
        <v>0.15667249</v>
      </c>
      <c r="V741">
        <f>Arkusz1!AB586</f>
        <v>0.36001620000000001</v>
      </c>
      <c r="Z741">
        <f t="shared" si="252"/>
        <v>0</v>
      </c>
      <c r="AA741">
        <f t="shared" si="244"/>
        <v>0</v>
      </c>
      <c r="AB741">
        <f t="shared" si="245"/>
        <v>0</v>
      </c>
      <c r="AC741">
        <f t="shared" si="246"/>
        <v>0</v>
      </c>
      <c r="AD741">
        <f t="shared" si="247"/>
        <v>0</v>
      </c>
      <c r="AE741">
        <f t="shared" si="248"/>
        <v>0</v>
      </c>
      <c r="AF741">
        <f t="shared" si="249"/>
        <v>0</v>
      </c>
      <c r="AG741">
        <f t="shared" si="250"/>
        <v>0</v>
      </c>
      <c r="AH741">
        <f t="shared" si="251"/>
        <v>0</v>
      </c>
      <c r="AI741">
        <f t="shared" si="253"/>
        <v>0</v>
      </c>
    </row>
    <row r="742" spans="11:35">
      <c r="K742" t="str">
        <f>Arkusz1!A587</f>
        <v>Turkmenistan</v>
      </c>
      <c r="M742">
        <f>Arkusz1!S587</f>
        <v>1.7154030000000001E-2</v>
      </c>
      <c r="N742">
        <f>Arkusz1!T587</f>
        <v>3.0767039999999999E-2</v>
      </c>
      <c r="O742">
        <f>Arkusz1!U587</f>
        <v>4.1031520000000002E-2</v>
      </c>
      <c r="P742">
        <f>Arkusz1!V587</f>
        <v>5.1100779999999998E-2</v>
      </c>
      <c r="Q742">
        <f>Arkusz1!W587</f>
        <v>6.204192E-2</v>
      </c>
      <c r="R742">
        <f>Arkusz1!X587</f>
        <v>7.4905650000000004E-2</v>
      </c>
      <c r="S742">
        <f>Arkusz1!Y587</f>
        <v>9.1355000000000006E-2</v>
      </c>
      <c r="T742">
        <f>Arkusz1!Z587</f>
        <v>0.11495538</v>
      </c>
      <c r="U742">
        <f>Arkusz1!AA587</f>
        <v>0.15667249</v>
      </c>
      <c r="V742">
        <f>Arkusz1!AB587</f>
        <v>0.36001620000000001</v>
      </c>
      <c r="Z742">
        <f t="shared" si="252"/>
        <v>0</v>
      </c>
      <c r="AA742">
        <f t="shared" si="244"/>
        <v>0</v>
      </c>
      <c r="AB742">
        <f t="shared" si="245"/>
        <v>0</v>
      </c>
      <c r="AC742">
        <f t="shared" si="246"/>
        <v>0</v>
      </c>
      <c r="AD742">
        <f t="shared" si="247"/>
        <v>0</v>
      </c>
      <c r="AE742">
        <f t="shared" si="248"/>
        <v>0</v>
      </c>
      <c r="AF742">
        <f t="shared" si="249"/>
        <v>0</v>
      </c>
      <c r="AG742">
        <f t="shared" si="250"/>
        <v>0</v>
      </c>
      <c r="AH742">
        <f t="shared" si="251"/>
        <v>0</v>
      </c>
      <c r="AI742">
        <f t="shared" si="253"/>
        <v>0</v>
      </c>
    </row>
    <row r="743" spans="11:35">
      <c r="K743" t="str">
        <f>Arkusz1!A588</f>
        <v>Turkmenistan</v>
      </c>
      <c r="M743">
        <f>Arkusz1!S588</f>
        <v>1.7154030000000001E-2</v>
      </c>
      <c r="N743">
        <f>Arkusz1!T588</f>
        <v>3.0767039999999999E-2</v>
      </c>
      <c r="O743">
        <f>Arkusz1!U588</f>
        <v>4.1031520000000002E-2</v>
      </c>
      <c r="P743">
        <f>Arkusz1!V588</f>
        <v>5.1100779999999998E-2</v>
      </c>
      <c r="Q743">
        <f>Arkusz1!W588</f>
        <v>6.204192E-2</v>
      </c>
      <c r="R743">
        <f>Arkusz1!X588</f>
        <v>7.4905650000000004E-2</v>
      </c>
      <c r="S743">
        <f>Arkusz1!Y588</f>
        <v>9.1355000000000006E-2</v>
      </c>
      <c r="T743">
        <f>Arkusz1!Z588</f>
        <v>0.11495538</v>
      </c>
      <c r="U743">
        <f>Arkusz1!AA588</f>
        <v>0.15667249</v>
      </c>
      <c r="V743">
        <f>Arkusz1!AB588</f>
        <v>0.36001620000000001</v>
      </c>
      <c r="Z743">
        <f t="shared" si="252"/>
        <v>0</v>
      </c>
      <c r="AA743">
        <f t="shared" si="244"/>
        <v>0</v>
      </c>
      <c r="AB743">
        <f t="shared" si="245"/>
        <v>0</v>
      </c>
      <c r="AC743">
        <f t="shared" si="246"/>
        <v>0</v>
      </c>
      <c r="AD743">
        <f t="shared" si="247"/>
        <v>0</v>
      </c>
      <c r="AE743">
        <f t="shared" si="248"/>
        <v>0</v>
      </c>
      <c r="AF743">
        <f t="shared" si="249"/>
        <v>0</v>
      </c>
      <c r="AG743">
        <f t="shared" si="250"/>
        <v>0</v>
      </c>
      <c r="AH743">
        <f t="shared" si="251"/>
        <v>0</v>
      </c>
      <c r="AI743">
        <f t="shared" si="253"/>
        <v>0</v>
      </c>
    </row>
    <row r="744" spans="11:35">
      <c r="K744" t="str">
        <f>Arkusz1!A589</f>
        <v>Turkmenistan</v>
      </c>
      <c r="M744">
        <f>Arkusz1!S589</f>
        <v>1.7154030000000001E-2</v>
      </c>
      <c r="N744">
        <f>Arkusz1!T589</f>
        <v>3.0767039999999999E-2</v>
      </c>
      <c r="O744">
        <f>Arkusz1!U589</f>
        <v>4.1031520000000002E-2</v>
      </c>
      <c r="P744">
        <f>Arkusz1!V589</f>
        <v>5.1100779999999998E-2</v>
      </c>
      <c r="Q744">
        <f>Arkusz1!W589</f>
        <v>6.204192E-2</v>
      </c>
      <c r="R744">
        <f>Arkusz1!X589</f>
        <v>7.4905650000000004E-2</v>
      </c>
      <c r="S744">
        <f>Arkusz1!Y589</f>
        <v>9.1355000000000006E-2</v>
      </c>
      <c r="T744">
        <f>Arkusz1!Z589</f>
        <v>0.11495538</v>
      </c>
      <c r="U744">
        <f>Arkusz1!AA589</f>
        <v>0.15667249</v>
      </c>
      <c r="V744">
        <f>Arkusz1!AB589</f>
        <v>0.36001620000000001</v>
      </c>
      <c r="Z744">
        <f t="shared" si="252"/>
        <v>0</v>
      </c>
      <c r="AA744">
        <f t="shared" si="244"/>
        <v>0</v>
      </c>
      <c r="AB744">
        <f t="shared" si="245"/>
        <v>0</v>
      </c>
      <c r="AC744">
        <f t="shared" si="246"/>
        <v>0</v>
      </c>
      <c r="AD744">
        <f t="shared" si="247"/>
        <v>0</v>
      </c>
      <c r="AE744">
        <f t="shared" si="248"/>
        <v>0</v>
      </c>
      <c r="AF744">
        <f t="shared" si="249"/>
        <v>0</v>
      </c>
      <c r="AG744">
        <f t="shared" si="250"/>
        <v>0</v>
      </c>
      <c r="AH744">
        <f t="shared" si="251"/>
        <v>0</v>
      </c>
      <c r="AI744">
        <f t="shared" si="253"/>
        <v>0</v>
      </c>
    </row>
    <row r="745" spans="11:35">
      <c r="K745" t="str">
        <f>Arkusz1!A590</f>
        <v>Turkmenistan</v>
      </c>
      <c r="M745">
        <f>Arkusz1!S590</f>
        <v>1.7154030000000001E-2</v>
      </c>
      <c r="N745">
        <f>Arkusz1!T590</f>
        <v>3.0767039999999999E-2</v>
      </c>
      <c r="O745">
        <f>Arkusz1!U590</f>
        <v>4.1031520000000002E-2</v>
      </c>
      <c r="P745">
        <f>Arkusz1!V590</f>
        <v>5.1100779999999998E-2</v>
      </c>
      <c r="Q745">
        <f>Arkusz1!W590</f>
        <v>6.204192E-2</v>
      </c>
      <c r="R745">
        <f>Arkusz1!X590</f>
        <v>7.4905650000000004E-2</v>
      </c>
      <c r="S745">
        <f>Arkusz1!Y590</f>
        <v>9.1355000000000006E-2</v>
      </c>
      <c r="T745">
        <f>Arkusz1!Z590</f>
        <v>0.11495538</v>
      </c>
      <c r="U745">
        <f>Arkusz1!AA590</f>
        <v>0.15667249</v>
      </c>
      <c r="V745">
        <f>Arkusz1!AB590</f>
        <v>0.36001620000000001</v>
      </c>
      <c r="Z745">
        <f t="shared" si="252"/>
        <v>0</v>
      </c>
      <c r="AA745">
        <f t="shared" si="244"/>
        <v>0</v>
      </c>
      <c r="AB745">
        <f t="shared" si="245"/>
        <v>0</v>
      </c>
      <c r="AC745">
        <f t="shared" si="246"/>
        <v>0</v>
      </c>
      <c r="AD745">
        <f t="shared" si="247"/>
        <v>0</v>
      </c>
      <c r="AE745">
        <f t="shared" si="248"/>
        <v>0</v>
      </c>
      <c r="AF745">
        <f t="shared" si="249"/>
        <v>0</v>
      </c>
      <c r="AG745">
        <f t="shared" si="250"/>
        <v>0</v>
      </c>
      <c r="AH745">
        <f t="shared" si="251"/>
        <v>0</v>
      </c>
      <c r="AI745">
        <f t="shared" si="253"/>
        <v>0</v>
      </c>
    </row>
    <row r="746" spans="11:35">
      <c r="K746" t="str">
        <f>Arkusz1!A591</f>
        <v>Turkmenistan</v>
      </c>
      <c r="M746">
        <f>Arkusz1!S591</f>
        <v>1.7154030000000001E-2</v>
      </c>
      <c r="N746">
        <f>Arkusz1!T591</f>
        <v>3.0767039999999999E-2</v>
      </c>
      <c r="O746">
        <f>Arkusz1!U591</f>
        <v>4.1031520000000002E-2</v>
      </c>
      <c r="P746">
        <f>Arkusz1!V591</f>
        <v>5.1100779999999998E-2</v>
      </c>
      <c r="Q746">
        <f>Arkusz1!W591</f>
        <v>6.204192E-2</v>
      </c>
      <c r="R746">
        <f>Arkusz1!X591</f>
        <v>7.4905650000000004E-2</v>
      </c>
      <c r="S746">
        <f>Arkusz1!Y591</f>
        <v>9.1355000000000006E-2</v>
      </c>
      <c r="T746">
        <f>Arkusz1!Z591</f>
        <v>0.11495538</v>
      </c>
      <c r="U746">
        <f>Arkusz1!AA591</f>
        <v>0.15667249</v>
      </c>
      <c r="V746">
        <f>Arkusz1!AB591</f>
        <v>0.36001620000000001</v>
      </c>
      <c r="Z746">
        <f t="shared" si="252"/>
        <v>0</v>
      </c>
      <c r="AA746">
        <f t="shared" si="244"/>
        <v>0</v>
      </c>
      <c r="AB746">
        <f t="shared" si="245"/>
        <v>0</v>
      </c>
      <c r="AC746">
        <f t="shared" si="246"/>
        <v>0</v>
      </c>
      <c r="AD746">
        <f t="shared" si="247"/>
        <v>0</v>
      </c>
      <c r="AE746">
        <f t="shared" si="248"/>
        <v>0</v>
      </c>
      <c r="AF746">
        <f t="shared" si="249"/>
        <v>0</v>
      </c>
      <c r="AG746">
        <f t="shared" si="250"/>
        <v>0</v>
      </c>
      <c r="AH746">
        <f t="shared" si="251"/>
        <v>0</v>
      </c>
      <c r="AI746">
        <f t="shared" si="253"/>
        <v>0</v>
      </c>
    </row>
    <row r="747" spans="11:35">
      <c r="K747" t="str">
        <f>Arkusz1!A592</f>
        <v>Turkmenistan</v>
      </c>
      <c r="M747">
        <f>Arkusz1!S592</f>
        <v>1.7154030000000001E-2</v>
      </c>
      <c r="N747">
        <f>Arkusz1!T592</f>
        <v>3.0767039999999999E-2</v>
      </c>
      <c r="O747">
        <f>Arkusz1!U592</f>
        <v>4.1031520000000002E-2</v>
      </c>
      <c r="P747">
        <f>Arkusz1!V592</f>
        <v>5.1100779999999998E-2</v>
      </c>
      <c r="Q747">
        <f>Arkusz1!W592</f>
        <v>6.204192E-2</v>
      </c>
      <c r="R747">
        <f>Arkusz1!X592</f>
        <v>7.4905650000000004E-2</v>
      </c>
      <c r="S747">
        <f>Arkusz1!Y592</f>
        <v>9.1355000000000006E-2</v>
      </c>
      <c r="T747">
        <f>Arkusz1!Z592</f>
        <v>0.11495538</v>
      </c>
      <c r="U747">
        <f>Arkusz1!AA592</f>
        <v>0.15667249</v>
      </c>
      <c r="V747">
        <f>Arkusz1!AB592</f>
        <v>0.36001620000000001</v>
      </c>
      <c r="Z747">
        <f t="shared" si="252"/>
        <v>0</v>
      </c>
      <c r="AA747">
        <f t="shared" si="244"/>
        <v>0</v>
      </c>
      <c r="AB747">
        <f t="shared" si="245"/>
        <v>0</v>
      </c>
      <c r="AC747">
        <f t="shared" si="246"/>
        <v>0</v>
      </c>
      <c r="AD747">
        <f t="shared" si="247"/>
        <v>0</v>
      </c>
      <c r="AE747">
        <f t="shared" si="248"/>
        <v>0</v>
      </c>
      <c r="AF747">
        <f t="shared" si="249"/>
        <v>0</v>
      </c>
      <c r="AG747">
        <f t="shared" si="250"/>
        <v>0</v>
      </c>
      <c r="AH747">
        <f t="shared" si="251"/>
        <v>0</v>
      </c>
      <c r="AI747">
        <f t="shared" si="253"/>
        <v>0</v>
      </c>
    </row>
    <row r="748" spans="11:35">
      <c r="K748" t="str">
        <f>Arkusz1!A593</f>
        <v>Turkmenistan</v>
      </c>
      <c r="M748">
        <f>Arkusz1!S593</f>
        <v>1.7154030000000001E-2</v>
      </c>
      <c r="N748">
        <f>Arkusz1!T593</f>
        <v>3.0767039999999999E-2</v>
      </c>
      <c r="O748">
        <f>Arkusz1!U593</f>
        <v>4.1031520000000002E-2</v>
      </c>
      <c r="P748">
        <f>Arkusz1!V593</f>
        <v>5.1100779999999998E-2</v>
      </c>
      <c r="Q748">
        <f>Arkusz1!W593</f>
        <v>6.204192E-2</v>
      </c>
      <c r="R748">
        <f>Arkusz1!X593</f>
        <v>7.4905650000000004E-2</v>
      </c>
      <c r="S748">
        <f>Arkusz1!Y593</f>
        <v>9.1355000000000006E-2</v>
      </c>
      <c r="T748">
        <f>Arkusz1!Z593</f>
        <v>0.11495538</v>
      </c>
      <c r="U748">
        <f>Arkusz1!AA593</f>
        <v>0.15667249</v>
      </c>
      <c r="V748">
        <f>Arkusz1!AB593</f>
        <v>0.36001620000000001</v>
      </c>
      <c r="Z748">
        <f t="shared" si="252"/>
        <v>0</v>
      </c>
      <c r="AA748">
        <f t="shared" si="244"/>
        <v>0</v>
      </c>
      <c r="AB748">
        <f t="shared" si="245"/>
        <v>0</v>
      </c>
      <c r="AC748">
        <f t="shared" si="246"/>
        <v>0</v>
      </c>
      <c r="AD748">
        <f t="shared" si="247"/>
        <v>0</v>
      </c>
      <c r="AE748">
        <f t="shared" si="248"/>
        <v>0</v>
      </c>
      <c r="AF748">
        <f t="shared" si="249"/>
        <v>0</v>
      </c>
      <c r="AG748">
        <f t="shared" si="250"/>
        <v>0</v>
      </c>
      <c r="AH748">
        <f t="shared" si="251"/>
        <v>0</v>
      </c>
      <c r="AI748">
        <f t="shared" si="253"/>
        <v>0</v>
      </c>
    </row>
    <row r="749" spans="11:35">
      <c r="K749" t="str">
        <f>Arkusz1!A594</f>
        <v>Turkmenistan</v>
      </c>
      <c r="M749">
        <f>Arkusz1!S594</f>
        <v>1.7154030000000001E-2</v>
      </c>
      <c r="N749">
        <f>Arkusz1!T594</f>
        <v>3.0767039999999999E-2</v>
      </c>
      <c r="O749">
        <f>Arkusz1!U594</f>
        <v>4.1031520000000002E-2</v>
      </c>
      <c r="P749">
        <f>Arkusz1!V594</f>
        <v>5.1100779999999998E-2</v>
      </c>
      <c r="Q749">
        <f>Arkusz1!W594</f>
        <v>6.204192E-2</v>
      </c>
      <c r="R749">
        <f>Arkusz1!X594</f>
        <v>7.4905650000000004E-2</v>
      </c>
      <c r="S749">
        <f>Arkusz1!Y594</f>
        <v>9.1355000000000006E-2</v>
      </c>
      <c r="T749">
        <f>Arkusz1!Z594</f>
        <v>0.11495538</v>
      </c>
      <c r="U749">
        <f>Arkusz1!AA594</f>
        <v>0.15667249</v>
      </c>
      <c r="V749">
        <f>Arkusz1!AB594</f>
        <v>0.36001620000000001</v>
      </c>
      <c r="Z749">
        <f t="shared" si="252"/>
        <v>0</v>
      </c>
      <c r="AA749">
        <f t="shared" si="244"/>
        <v>0</v>
      </c>
      <c r="AB749">
        <f t="shared" si="245"/>
        <v>0</v>
      </c>
      <c r="AC749">
        <f t="shared" si="246"/>
        <v>0</v>
      </c>
      <c r="AD749">
        <f t="shared" si="247"/>
        <v>0</v>
      </c>
      <c r="AE749">
        <f t="shared" si="248"/>
        <v>0</v>
      </c>
      <c r="AF749">
        <f t="shared" si="249"/>
        <v>0</v>
      </c>
      <c r="AG749">
        <f t="shared" si="250"/>
        <v>0</v>
      </c>
      <c r="AH749">
        <f t="shared" si="251"/>
        <v>0</v>
      </c>
      <c r="AI749">
        <f t="shared" si="253"/>
        <v>0</v>
      </c>
    </row>
    <row r="750" spans="11:35">
      <c r="K750" t="str">
        <f>Arkusz1!A595</f>
        <v>Turkmenistan</v>
      </c>
      <c r="M750">
        <f>Arkusz1!S595</f>
        <v>1.7154030000000001E-2</v>
      </c>
      <c r="N750">
        <f>Arkusz1!T595</f>
        <v>3.0767039999999999E-2</v>
      </c>
      <c r="O750">
        <f>Arkusz1!U595</f>
        <v>4.1031520000000002E-2</v>
      </c>
      <c r="P750">
        <f>Arkusz1!V595</f>
        <v>5.1100779999999998E-2</v>
      </c>
      <c r="Q750">
        <f>Arkusz1!W595</f>
        <v>6.204192E-2</v>
      </c>
      <c r="R750">
        <f>Arkusz1!X595</f>
        <v>7.4905650000000004E-2</v>
      </c>
      <c r="S750">
        <f>Arkusz1!Y595</f>
        <v>9.1355000000000006E-2</v>
      </c>
      <c r="T750">
        <f>Arkusz1!Z595</f>
        <v>0.11495538</v>
      </c>
      <c r="U750">
        <f>Arkusz1!AA595</f>
        <v>0.15667249</v>
      </c>
      <c r="V750">
        <f>Arkusz1!AB595</f>
        <v>0.36001620000000001</v>
      </c>
      <c r="Z750">
        <f t="shared" si="252"/>
        <v>0</v>
      </c>
      <c r="AA750">
        <f t="shared" si="244"/>
        <v>0</v>
      </c>
      <c r="AB750">
        <f t="shared" si="245"/>
        <v>0</v>
      </c>
      <c r="AC750">
        <f t="shared" si="246"/>
        <v>0</v>
      </c>
      <c r="AD750">
        <f t="shared" si="247"/>
        <v>0</v>
      </c>
      <c r="AE750">
        <f t="shared" si="248"/>
        <v>0</v>
      </c>
      <c r="AF750">
        <f t="shared" si="249"/>
        <v>0</v>
      </c>
      <c r="AG750">
        <f t="shared" si="250"/>
        <v>0</v>
      </c>
      <c r="AH750">
        <f t="shared" si="251"/>
        <v>0</v>
      </c>
      <c r="AI750">
        <f t="shared" si="253"/>
        <v>0</v>
      </c>
    </row>
    <row r="751" spans="11:35">
      <c r="K751" t="str">
        <f>Arkusz1!A596</f>
        <v>Turkmenistan</v>
      </c>
      <c r="M751">
        <f>Arkusz1!S596</f>
        <v>1.7154030000000001E-2</v>
      </c>
      <c r="N751">
        <f>Arkusz1!T596</f>
        <v>3.0767039999999999E-2</v>
      </c>
      <c r="O751">
        <f>Arkusz1!U596</f>
        <v>4.1031520000000002E-2</v>
      </c>
      <c r="P751">
        <f>Arkusz1!V596</f>
        <v>5.1100779999999998E-2</v>
      </c>
      <c r="Q751">
        <f>Arkusz1!W596</f>
        <v>6.204192E-2</v>
      </c>
      <c r="R751">
        <f>Arkusz1!X596</f>
        <v>7.4905650000000004E-2</v>
      </c>
      <c r="S751">
        <f>Arkusz1!Y596</f>
        <v>9.1355000000000006E-2</v>
      </c>
      <c r="T751">
        <f>Arkusz1!Z596</f>
        <v>0.11495538</v>
      </c>
      <c r="U751">
        <f>Arkusz1!AA596</f>
        <v>0.15667249</v>
      </c>
      <c r="V751">
        <f>Arkusz1!AB596</f>
        <v>0.36001620000000001</v>
      </c>
      <c r="Z751">
        <f t="shared" si="252"/>
        <v>0</v>
      </c>
      <c r="AA751">
        <f t="shared" si="244"/>
        <v>0</v>
      </c>
      <c r="AB751">
        <f t="shared" si="245"/>
        <v>0</v>
      </c>
      <c r="AC751">
        <f t="shared" si="246"/>
        <v>0</v>
      </c>
      <c r="AD751">
        <f t="shared" si="247"/>
        <v>0</v>
      </c>
      <c r="AE751">
        <f t="shared" si="248"/>
        <v>0</v>
      </c>
      <c r="AF751">
        <f t="shared" si="249"/>
        <v>0</v>
      </c>
      <c r="AG751">
        <f t="shared" si="250"/>
        <v>0</v>
      </c>
      <c r="AH751">
        <f t="shared" si="251"/>
        <v>0</v>
      </c>
      <c r="AI751">
        <f t="shared" si="253"/>
        <v>0</v>
      </c>
    </row>
    <row r="752" spans="11:35">
      <c r="K752" t="str">
        <f>Arkusz1!A597</f>
        <v>Turkmenistan</v>
      </c>
      <c r="M752">
        <f>Arkusz1!S597</f>
        <v>1.7154030000000001E-2</v>
      </c>
      <c r="N752">
        <f>Arkusz1!T597</f>
        <v>3.0767039999999999E-2</v>
      </c>
      <c r="O752">
        <f>Arkusz1!U597</f>
        <v>4.1031520000000002E-2</v>
      </c>
      <c r="P752">
        <f>Arkusz1!V597</f>
        <v>5.1100779999999998E-2</v>
      </c>
      <c r="Q752">
        <f>Arkusz1!W597</f>
        <v>6.204192E-2</v>
      </c>
      <c r="R752">
        <f>Arkusz1!X597</f>
        <v>7.4905650000000004E-2</v>
      </c>
      <c r="S752">
        <f>Arkusz1!Y597</f>
        <v>9.1355000000000006E-2</v>
      </c>
      <c r="T752">
        <f>Arkusz1!Z597</f>
        <v>0.11495538</v>
      </c>
      <c r="U752">
        <f>Arkusz1!AA597</f>
        <v>0.15667249</v>
      </c>
      <c r="V752">
        <f>Arkusz1!AB597</f>
        <v>0.36001620000000001</v>
      </c>
      <c r="Z752">
        <f t="shared" si="252"/>
        <v>0</v>
      </c>
      <c r="AA752">
        <f t="shared" si="244"/>
        <v>0</v>
      </c>
      <c r="AB752">
        <f t="shared" si="245"/>
        <v>0</v>
      </c>
      <c r="AC752">
        <f t="shared" si="246"/>
        <v>0</v>
      </c>
      <c r="AD752">
        <f t="shared" si="247"/>
        <v>0</v>
      </c>
      <c r="AE752">
        <f t="shared" si="248"/>
        <v>0</v>
      </c>
      <c r="AF752">
        <f t="shared" si="249"/>
        <v>0</v>
      </c>
      <c r="AG752">
        <f t="shared" si="250"/>
        <v>0</v>
      </c>
      <c r="AH752">
        <f t="shared" si="251"/>
        <v>0</v>
      </c>
      <c r="AI752">
        <f t="shared" si="253"/>
        <v>0</v>
      </c>
    </row>
    <row r="753" spans="11:35">
      <c r="K753" t="str">
        <f>Arkusz1!A598</f>
        <v>Turkmenistan</v>
      </c>
      <c r="M753">
        <f>Arkusz1!S598</f>
        <v>1.7154030000000001E-2</v>
      </c>
      <c r="N753">
        <f>Arkusz1!T598</f>
        <v>3.0767039999999999E-2</v>
      </c>
      <c r="O753">
        <f>Arkusz1!U598</f>
        <v>4.1031520000000002E-2</v>
      </c>
      <c r="P753">
        <f>Arkusz1!V598</f>
        <v>5.1100779999999998E-2</v>
      </c>
      <c r="Q753">
        <f>Arkusz1!W598</f>
        <v>6.204192E-2</v>
      </c>
      <c r="R753">
        <f>Arkusz1!X598</f>
        <v>7.4905650000000004E-2</v>
      </c>
      <c r="S753">
        <f>Arkusz1!Y598</f>
        <v>9.1355000000000006E-2</v>
      </c>
      <c r="T753">
        <f>Arkusz1!Z598</f>
        <v>0.11495538</v>
      </c>
      <c r="U753">
        <f>Arkusz1!AA598</f>
        <v>0.15667249</v>
      </c>
      <c r="V753">
        <f>Arkusz1!AB598</f>
        <v>0.36001620000000001</v>
      </c>
      <c r="Z753">
        <f t="shared" si="252"/>
        <v>0</v>
      </c>
      <c r="AA753">
        <f t="shared" si="244"/>
        <v>0</v>
      </c>
      <c r="AB753">
        <f t="shared" si="245"/>
        <v>0</v>
      </c>
      <c r="AC753">
        <f t="shared" si="246"/>
        <v>0</v>
      </c>
      <c r="AD753">
        <f t="shared" si="247"/>
        <v>0</v>
      </c>
      <c r="AE753">
        <f t="shared" si="248"/>
        <v>0</v>
      </c>
      <c r="AF753">
        <f t="shared" si="249"/>
        <v>0</v>
      </c>
      <c r="AG753">
        <f t="shared" si="250"/>
        <v>0</v>
      </c>
      <c r="AH753">
        <f t="shared" si="251"/>
        <v>0</v>
      </c>
      <c r="AI753">
        <f t="shared" si="253"/>
        <v>0</v>
      </c>
    </row>
    <row r="754" spans="11:35">
      <c r="K754" t="str">
        <f>Arkusz1!A599</f>
        <v>Turkmenistan</v>
      </c>
      <c r="M754">
        <f>Arkusz1!S599</f>
        <v>1.7154030000000001E-2</v>
      </c>
      <c r="N754">
        <f>Arkusz1!T599</f>
        <v>3.0767039999999999E-2</v>
      </c>
      <c r="O754">
        <f>Arkusz1!U599</f>
        <v>4.1031520000000002E-2</v>
      </c>
      <c r="P754">
        <f>Arkusz1!V599</f>
        <v>5.1100779999999998E-2</v>
      </c>
      <c r="Q754">
        <f>Arkusz1!W599</f>
        <v>6.204192E-2</v>
      </c>
      <c r="R754">
        <f>Arkusz1!X599</f>
        <v>7.4905650000000004E-2</v>
      </c>
      <c r="S754">
        <f>Arkusz1!Y599</f>
        <v>9.1355000000000006E-2</v>
      </c>
      <c r="T754">
        <f>Arkusz1!Z599</f>
        <v>0.11495538</v>
      </c>
      <c r="U754">
        <f>Arkusz1!AA599</f>
        <v>0.15667249</v>
      </c>
      <c r="V754">
        <f>Arkusz1!AB599</f>
        <v>0.36001620000000001</v>
      </c>
      <c r="Z754">
        <f t="shared" si="252"/>
        <v>0</v>
      </c>
      <c r="AA754">
        <f t="shared" si="244"/>
        <v>0</v>
      </c>
      <c r="AB754">
        <f t="shared" si="245"/>
        <v>0</v>
      </c>
      <c r="AC754">
        <f t="shared" si="246"/>
        <v>0</v>
      </c>
      <c r="AD754">
        <f t="shared" si="247"/>
        <v>0</v>
      </c>
      <c r="AE754">
        <f t="shared" si="248"/>
        <v>0</v>
      </c>
      <c r="AF754">
        <f t="shared" si="249"/>
        <v>0</v>
      </c>
      <c r="AG754">
        <f t="shared" si="250"/>
        <v>0</v>
      </c>
      <c r="AH754">
        <f t="shared" si="251"/>
        <v>0</v>
      </c>
      <c r="AI754">
        <f t="shared" si="253"/>
        <v>0</v>
      </c>
    </row>
    <row r="755" spans="11:35">
      <c r="K755" t="e">
        <f>Arkusz1!#REF!</f>
        <v>#REF!</v>
      </c>
      <c r="M755" t="e">
        <f>Arkusz1!#REF!</f>
        <v>#REF!</v>
      </c>
      <c r="N755" t="e">
        <f>Arkusz1!#REF!</f>
        <v>#REF!</v>
      </c>
      <c r="O755" t="e">
        <f>Arkusz1!#REF!</f>
        <v>#REF!</v>
      </c>
      <c r="P755" t="e">
        <f>Arkusz1!#REF!</f>
        <v>#REF!</v>
      </c>
      <c r="Q755" t="e">
        <f>Arkusz1!#REF!</f>
        <v>#REF!</v>
      </c>
      <c r="R755" t="e">
        <f>Arkusz1!#REF!</f>
        <v>#REF!</v>
      </c>
      <c r="S755" t="e">
        <f>Arkusz1!#REF!</f>
        <v>#REF!</v>
      </c>
      <c r="T755" t="e">
        <f>Arkusz1!#REF!</f>
        <v>#REF!</v>
      </c>
      <c r="U755" t="e">
        <f>Arkusz1!#REF!</f>
        <v>#REF!</v>
      </c>
      <c r="V755" t="e">
        <f>Arkusz1!#REF!</f>
        <v>#REF!</v>
      </c>
      <c r="Z755" t="e">
        <f t="shared" si="252"/>
        <v>#REF!</v>
      </c>
      <c r="AA755" t="e">
        <f t="shared" si="244"/>
        <v>#REF!</v>
      </c>
      <c r="AB755" t="e">
        <f t="shared" si="245"/>
        <v>#REF!</v>
      </c>
      <c r="AC755" t="e">
        <f t="shared" si="246"/>
        <v>#REF!</v>
      </c>
      <c r="AD755" t="e">
        <f t="shared" si="247"/>
        <v>#REF!</v>
      </c>
      <c r="AE755" t="e">
        <f t="shared" si="248"/>
        <v>#REF!</v>
      </c>
      <c r="AF755" t="e">
        <f t="shared" si="249"/>
        <v>#REF!</v>
      </c>
      <c r="AG755" t="e">
        <f t="shared" si="250"/>
        <v>#REF!</v>
      </c>
      <c r="AH755" t="e">
        <f t="shared" si="251"/>
        <v>#REF!</v>
      </c>
      <c r="AI755" t="e">
        <f t="shared" si="253"/>
        <v>#REF!</v>
      </c>
    </row>
    <row r="756" spans="11:35">
      <c r="K756" t="e">
        <f>Arkusz1!#REF!</f>
        <v>#REF!</v>
      </c>
      <c r="M756" t="e">
        <f>Arkusz1!#REF!</f>
        <v>#REF!</v>
      </c>
      <c r="N756" t="e">
        <f>Arkusz1!#REF!</f>
        <v>#REF!</v>
      </c>
      <c r="O756" t="e">
        <f>Arkusz1!#REF!</f>
        <v>#REF!</v>
      </c>
      <c r="P756" t="e">
        <f>Arkusz1!#REF!</f>
        <v>#REF!</v>
      </c>
      <c r="Q756" t="e">
        <f>Arkusz1!#REF!</f>
        <v>#REF!</v>
      </c>
      <c r="R756" t="e">
        <f>Arkusz1!#REF!</f>
        <v>#REF!</v>
      </c>
      <c r="S756" t="e">
        <f>Arkusz1!#REF!</f>
        <v>#REF!</v>
      </c>
      <c r="T756" t="e">
        <f>Arkusz1!#REF!</f>
        <v>#REF!</v>
      </c>
      <c r="U756" t="e">
        <f>Arkusz1!#REF!</f>
        <v>#REF!</v>
      </c>
      <c r="V756" t="e">
        <f>Arkusz1!#REF!</f>
        <v>#REF!</v>
      </c>
      <c r="Z756" t="e">
        <f t="shared" si="252"/>
        <v>#REF!</v>
      </c>
      <c r="AA756" t="e">
        <f t="shared" si="244"/>
        <v>#REF!</v>
      </c>
      <c r="AB756" t="e">
        <f t="shared" si="245"/>
        <v>#REF!</v>
      </c>
      <c r="AC756" t="e">
        <f t="shared" si="246"/>
        <v>#REF!</v>
      </c>
      <c r="AD756" t="e">
        <f t="shared" si="247"/>
        <v>#REF!</v>
      </c>
      <c r="AE756" t="e">
        <f t="shared" si="248"/>
        <v>#REF!</v>
      </c>
      <c r="AF756" t="e">
        <f t="shared" si="249"/>
        <v>#REF!</v>
      </c>
      <c r="AG756" t="e">
        <f t="shared" si="250"/>
        <v>#REF!</v>
      </c>
      <c r="AH756" t="e">
        <f t="shared" si="251"/>
        <v>#REF!</v>
      </c>
      <c r="AI756" t="e">
        <f t="shared" si="253"/>
        <v>#REF!</v>
      </c>
    </row>
    <row r="757" spans="11:35">
      <c r="K757" t="e">
        <f>Arkusz1!#REF!</f>
        <v>#REF!</v>
      </c>
      <c r="M757" t="e">
        <f>Arkusz1!#REF!</f>
        <v>#REF!</v>
      </c>
      <c r="N757" t="e">
        <f>Arkusz1!#REF!</f>
        <v>#REF!</v>
      </c>
      <c r="O757" t="e">
        <f>Arkusz1!#REF!</f>
        <v>#REF!</v>
      </c>
      <c r="P757" t="e">
        <f>Arkusz1!#REF!</f>
        <v>#REF!</v>
      </c>
      <c r="Q757" t="e">
        <f>Arkusz1!#REF!</f>
        <v>#REF!</v>
      </c>
      <c r="R757" t="e">
        <f>Arkusz1!#REF!</f>
        <v>#REF!</v>
      </c>
      <c r="S757" t="e">
        <f>Arkusz1!#REF!</f>
        <v>#REF!</v>
      </c>
      <c r="T757" t="e">
        <f>Arkusz1!#REF!</f>
        <v>#REF!</v>
      </c>
      <c r="U757" t="e">
        <f>Arkusz1!#REF!</f>
        <v>#REF!</v>
      </c>
      <c r="V757" t="e">
        <f>Arkusz1!#REF!</f>
        <v>#REF!</v>
      </c>
      <c r="Z757" t="e">
        <f t="shared" si="252"/>
        <v>#REF!</v>
      </c>
      <c r="AA757" t="e">
        <f t="shared" si="244"/>
        <v>#REF!</v>
      </c>
      <c r="AB757" t="e">
        <f t="shared" si="245"/>
        <v>#REF!</v>
      </c>
      <c r="AC757" t="e">
        <f t="shared" si="246"/>
        <v>#REF!</v>
      </c>
      <c r="AD757" t="e">
        <f t="shared" si="247"/>
        <v>#REF!</v>
      </c>
      <c r="AE757" t="e">
        <f t="shared" si="248"/>
        <v>#REF!</v>
      </c>
      <c r="AF757" t="e">
        <f t="shared" si="249"/>
        <v>#REF!</v>
      </c>
      <c r="AG757" t="e">
        <f t="shared" si="250"/>
        <v>#REF!</v>
      </c>
      <c r="AH757" t="e">
        <f t="shared" si="251"/>
        <v>#REF!</v>
      </c>
      <c r="AI757" t="e">
        <f t="shared" si="253"/>
        <v>#REF!</v>
      </c>
    </row>
    <row r="758" spans="11:35">
      <c r="K758" t="e">
        <f>Arkusz1!#REF!</f>
        <v>#REF!</v>
      </c>
      <c r="M758" t="e">
        <f>Arkusz1!#REF!</f>
        <v>#REF!</v>
      </c>
      <c r="N758" t="e">
        <f>Arkusz1!#REF!</f>
        <v>#REF!</v>
      </c>
      <c r="O758" t="e">
        <f>Arkusz1!#REF!</f>
        <v>#REF!</v>
      </c>
      <c r="P758" t="e">
        <f>Arkusz1!#REF!</f>
        <v>#REF!</v>
      </c>
      <c r="Q758" t="e">
        <f>Arkusz1!#REF!</f>
        <v>#REF!</v>
      </c>
      <c r="R758" t="e">
        <f>Arkusz1!#REF!</f>
        <v>#REF!</v>
      </c>
      <c r="S758" t="e">
        <f>Arkusz1!#REF!</f>
        <v>#REF!</v>
      </c>
      <c r="T758" t="e">
        <f>Arkusz1!#REF!</f>
        <v>#REF!</v>
      </c>
      <c r="U758" t="e">
        <f>Arkusz1!#REF!</f>
        <v>#REF!</v>
      </c>
      <c r="V758" t="e">
        <f>Arkusz1!#REF!</f>
        <v>#REF!</v>
      </c>
      <c r="Z758" t="e">
        <f t="shared" si="252"/>
        <v>#REF!</v>
      </c>
      <c r="AA758" t="e">
        <f t="shared" si="244"/>
        <v>#REF!</v>
      </c>
      <c r="AB758" t="e">
        <f t="shared" si="245"/>
        <v>#REF!</v>
      </c>
      <c r="AC758" t="e">
        <f t="shared" si="246"/>
        <v>#REF!</v>
      </c>
      <c r="AD758" t="e">
        <f t="shared" si="247"/>
        <v>#REF!</v>
      </c>
      <c r="AE758" t="e">
        <f t="shared" si="248"/>
        <v>#REF!</v>
      </c>
      <c r="AF758" t="e">
        <f t="shared" si="249"/>
        <v>#REF!</v>
      </c>
      <c r="AG758" t="e">
        <f t="shared" si="250"/>
        <v>#REF!</v>
      </c>
      <c r="AH758" t="e">
        <f t="shared" si="251"/>
        <v>#REF!</v>
      </c>
      <c r="AI758" t="e">
        <f t="shared" si="253"/>
        <v>#REF!</v>
      </c>
    </row>
    <row r="759" spans="11:35">
      <c r="K759" t="e">
        <f>Arkusz1!#REF!</f>
        <v>#REF!</v>
      </c>
      <c r="M759" t="e">
        <f>Arkusz1!#REF!</f>
        <v>#REF!</v>
      </c>
      <c r="N759" t="e">
        <f>Arkusz1!#REF!</f>
        <v>#REF!</v>
      </c>
      <c r="O759" t="e">
        <f>Arkusz1!#REF!</f>
        <v>#REF!</v>
      </c>
      <c r="P759" t="e">
        <f>Arkusz1!#REF!</f>
        <v>#REF!</v>
      </c>
      <c r="Q759" t="e">
        <f>Arkusz1!#REF!</f>
        <v>#REF!</v>
      </c>
      <c r="R759" t="e">
        <f>Arkusz1!#REF!</f>
        <v>#REF!</v>
      </c>
      <c r="S759" t="e">
        <f>Arkusz1!#REF!</f>
        <v>#REF!</v>
      </c>
      <c r="T759" t="e">
        <f>Arkusz1!#REF!</f>
        <v>#REF!</v>
      </c>
      <c r="U759" t="e">
        <f>Arkusz1!#REF!</f>
        <v>#REF!</v>
      </c>
      <c r="V759" t="e">
        <f>Arkusz1!#REF!</f>
        <v>#REF!</v>
      </c>
      <c r="Z759" t="e">
        <f t="shared" si="252"/>
        <v>#REF!</v>
      </c>
      <c r="AA759" t="e">
        <f t="shared" si="244"/>
        <v>#REF!</v>
      </c>
      <c r="AB759" t="e">
        <f t="shared" si="245"/>
        <v>#REF!</v>
      </c>
      <c r="AC759" t="e">
        <f t="shared" si="246"/>
        <v>#REF!</v>
      </c>
      <c r="AD759" t="e">
        <f t="shared" si="247"/>
        <v>#REF!</v>
      </c>
      <c r="AE759" t="e">
        <f t="shared" si="248"/>
        <v>#REF!</v>
      </c>
      <c r="AF759" t="e">
        <f t="shared" si="249"/>
        <v>#REF!</v>
      </c>
      <c r="AG759" t="e">
        <f t="shared" si="250"/>
        <v>#REF!</v>
      </c>
      <c r="AH759" t="e">
        <f t="shared" si="251"/>
        <v>#REF!</v>
      </c>
      <c r="AI759" t="e">
        <f t="shared" si="253"/>
        <v>#REF!</v>
      </c>
    </row>
    <row r="760" spans="11:35">
      <c r="Y760" s="9"/>
      <c r="Z760" s="9" t="e">
        <f>AVERAGE(Z762:Z825)</f>
        <v>#REF!</v>
      </c>
      <c r="AA760" s="9" t="e">
        <f t="shared" ref="AA760:AI760" si="254">AVERAGE(AA762:AA825)</f>
        <v>#REF!</v>
      </c>
      <c r="AB760" s="9" t="e">
        <f t="shared" si="254"/>
        <v>#REF!</v>
      </c>
      <c r="AC760" s="9" t="e">
        <f t="shared" si="254"/>
        <v>#REF!</v>
      </c>
      <c r="AD760" s="9" t="e">
        <f t="shared" si="254"/>
        <v>#REF!</v>
      </c>
      <c r="AE760" s="9" t="e">
        <f t="shared" si="254"/>
        <v>#REF!</v>
      </c>
      <c r="AF760" s="9" t="e">
        <f t="shared" si="254"/>
        <v>#REF!</v>
      </c>
      <c r="AG760" s="9" t="e">
        <f t="shared" si="254"/>
        <v>#REF!</v>
      </c>
      <c r="AH760" s="9" t="e">
        <f t="shared" si="254"/>
        <v>#REF!</v>
      </c>
      <c r="AI760" s="9" t="e">
        <f t="shared" si="254"/>
        <v>#REF!</v>
      </c>
    </row>
    <row r="761" spans="11:35">
      <c r="K761" t="e">
        <f>Arkusz1!#REF!</f>
        <v>#REF!</v>
      </c>
      <c r="M761" t="e">
        <f>Arkusz1!#REF!</f>
        <v>#REF!</v>
      </c>
      <c r="N761" t="e">
        <f>Arkusz1!#REF!</f>
        <v>#REF!</v>
      </c>
      <c r="O761" t="e">
        <f>Arkusz1!#REF!</f>
        <v>#REF!</v>
      </c>
      <c r="P761" t="e">
        <f>Arkusz1!#REF!</f>
        <v>#REF!</v>
      </c>
      <c r="Q761" t="e">
        <f>Arkusz1!#REF!</f>
        <v>#REF!</v>
      </c>
      <c r="R761" t="e">
        <f>Arkusz1!#REF!</f>
        <v>#REF!</v>
      </c>
      <c r="S761" t="e">
        <f>Arkusz1!#REF!</f>
        <v>#REF!</v>
      </c>
      <c r="T761" t="e">
        <f>Arkusz1!#REF!</f>
        <v>#REF!</v>
      </c>
      <c r="U761" t="e">
        <f>Arkusz1!#REF!</f>
        <v>#REF!</v>
      </c>
      <c r="V761" t="e">
        <f>Arkusz1!#REF!</f>
        <v>#REF!</v>
      </c>
    </row>
    <row r="762" spans="11:35">
      <c r="K762" t="str">
        <f>Arkusz1!A600</f>
        <v>Ukraine</v>
      </c>
      <c r="M762">
        <f>Arkusz1!S600</f>
        <v>4.7790770000000003E-2</v>
      </c>
      <c r="N762">
        <f>Arkusz1!T600</f>
        <v>5.9890850000000002E-2</v>
      </c>
      <c r="O762">
        <f>Arkusz1!U600</f>
        <v>6.9857379999999997E-2</v>
      </c>
      <c r="P762">
        <f>Arkusz1!V600</f>
        <v>7.8880950000000005E-2</v>
      </c>
      <c r="Q762">
        <f>Arkusz1!W600</f>
        <v>8.7702390000000005E-2</v>
      </c>
      <c r="R762">
        <f>Arkusz1!X600</f>
        <v>9.6980280000000002E-2</v>
      </c>
      <c r="S762">
        <f>Arkusz1!Y600</f>
        <v>0.10756578</v>
      </c>
      <c r="T762">
        <f>Arkusz1!Z600</f>
        <v>0.12100917999999999</v>
      </c>
      <c r="U762">
        <f>Arkusz1!AA600</f>
        <v>0.14134205999999999</v>
      </c>
      <c r="V762">
        <f>Arkusz1!AB600</f>
        <v>0.18898037000000001</v>
      </c>
      <c r="Z762" t="e">
        <f>M762-M761</f>
        <v>#REF!</v>
      </c>
      <c r="AA762" t="e">
        <f t="shared" ref="AA762:AA792" si="255">N762-N761</f>
        <v>#REF!</v>
      </c>
      <c r="AB762" t="e">
        <f t="shared" ref="AB762:AB792" si="256">O762-O761</f>
        <v>#REF!</v>
      </c>
      <c r="AC762" t="e">
        <f t="shared" ref="AC762:AC792" si="257">P762-P761</f>
        <v>#REF!</v>
      </c>
      <c r="AD762" t="e">
        <f t="shared" ref="AD762:AD792" si="258">Q762-Q761</f>
        <v>#REF!</v>
      </c>
      <c r="AE762" t="e">
        <f t="shared" ref="AE762:AE792" si="259">R762-R761</f>
        <v>#REF!</v>
      </c>
      <c r="AF762" t="e">
        <f t="shared" ref="AF762:AF792" si="260">S762-S761</f>
        <v>#REF!</v>
      </c>
      <c r="AG762" t="e">
        <f t="shared" ref="AG762:AG792" si="261">T762-T761</f>
        <v>#REF!</v>
      </c>
      <c r="AH762" t="e">
        <f t="shared" ref="AH762:AH792" si="262">U762-U761</f>
        <v>#REF!</v>
      </c>
      <c r="AI762" t="e">
        <f>V762-V761</f>
        <v>#REF!</v>
      </c>
    </row>
    <row r="763" spans="11:35">
      <c r="K763" t="str">
        <f>Arkusz1!A601</f>
        <v>Ukraine</v>
      </c>
      <c r="M763">
        <f>Arkusz1!S601</f>
        <v>4.7445790000000002E-2</v>
      </c>
      <c r="N763">
        <f>Arkusz1!T601</f>
        <v>5.9798690000000002E-2</v>
      </c>
      <c r="O763">
        <f>Arkusz1!U601</f>
        <v>6.8394819999999995E-2</v>
      </c>
      <c r="P763">
        <f>Arkusz1!V601</f>
        <v>7.6646610000000004E-2</v>
      </c>
      <c r="Q763">
        <f>Arkusz1!W601</f>
        <v>8.5195850000000004E-2</v>
      </c>
      <c r="R763">
        <f>Arkusz1!X601</f>
        <v>9.4521770000000005E-2</v>
      </c>
      <c r="S763">
        <f>Arkusz1!Y601</f>
        <v>0.10527249</v>
      </c>
      <c r="T763">
        <f>Arkusz1!Z601</f>
        <v>0.11871528000000001</v>
      </c>
      <c r="U763">
        <f>Arkusz1!AA601</f>
        <v>0.1384697</v>
      </c>
      <c r="V763">
        <f>Arkusz1!AB601</f>
        <v>0.20553899</v>
      </c>
      <c r="Z763">
        <f t="shared" ref="Y763:Z792" si="263">M763-M762</f>
        <v>-3.4498000000000167E-4</v>
      </c>
      <c r="AA763">
        <f t="shared" si="255"/>
        <v>-9.2160000000000852E-5</v>
      </c>
      <c r="AB763">
        <f t="shared" si="256"/>
        <v>-1.4625600000000016E-3</v>
      </c>
      <c r="AC763">
        <f t="shared" si="257"/>
        <v>-2.2343400000000013E-3</v>
      </c>
      <c r="AD763">
        <f t="shared" si="258"/>
        <v>-2.5065400000000015E-3</v>
      </c>
      <c r="AE763">
        <f t="shared" si="259"/>
        <v>-2.4585099999999971E-3</v>
      </c>
      <c r="AF763">
        <f t="shared" si="260"/>
        <v>-2.2932900000000034E-3</v>
      </c>
      <c r="AG763">
        <f t="shared" si="261"/>
        <v>-2.2938999999999876E-3</v>
      </c>
      <c r="AH763">
        <f t="shared" si="262"/>
        <v>-2.8723599999999905E-3</v>
      </c>
      <c r="AI763">
        <f t="shared" ref="AI763:AI792" si="264">V763-V762</f>
        <v>1.6558619999999996E-2</v>
      </c>
    </row>
    <row r="764" spans="11:35">
      <c r="K764" t="str">
        <f>Arkusz1!A602</f>
        <v>Ukraine</v>
      </c>
      <c r="M764">
        <f>Arkusz1!S602</f>
        <v>3.7809799999999998E-2</v>
      </c>
      <c r="N764">
        <f>Arkusz1!T602</f>
        <v>5.0557860000000003E-2</v>
      </c>
      <c r="O764">
        <f>Arkusz1!U602</f>
        <v>6.1423789999999999E-2</v>
      </c>
      <c r="P764">
        <f>Arkusz1!V602</f>
        <v>7.1509909999999996E-2</v>
      </c>
      <c r="Q764">
        <f>Arkusz1!W602</f>
        <v>8.157963E-2</v>
      </c>
      <c r="R764">
        <f>Arkusz1!X602</f>
        <v>9.2389990000000005E-2</v>
      </c>
      <c r="S764">
        <f>Arkusz1!Y602</f>
        <v>0.105017</v>
      </c>
      <c r="T764">
        <f>Arkusz1!Z602</f>
        <v>0.12158479</v>
      </c>
      <c r="U764">
        <f>Arkusz1!AA602</f>
        <v>0.14820405</v>
      </c>
      <c r="V764">
        <f>Arkusz1!AB602</f>
        <v>0.22992314999999999</v>
      </c>
      <c r="Z764">
        <f t="shared" si="263"/>
        <v>-9.635990000000004E-3</v>
      </c>
      <c r="AA764">
        <f t="shared" si="255"/>
        <v>-9.2408299999999985E-3</v>
      </c>
      <c r="AB764">
        <f t="shared" si="256"/>
        <v>-6.9710299999999961E-3</v>
      </c>
      <c r="AC764">
        <f t="shared" si="257"/>
        <v>-5.1367000000000079E-3</v>
      </c>
      <c r="AD764">
        <f t="shared" si="258"/>
        <v>-3.6162200000000033E-3</v>
      </c>
      <c r="AE764">
        <f t="shared" si="259"/>
        <v>-2.1317799999999998E-3</v>
      </c>
      <c r="AF764">
        <f t="shared" si="260"/>
        <v>-2.5548999999999711E-4</v>
      </c>
      <c r="AG764">
        <f t="shared" si="261"/>
        <v>2.8695099999999918E-3</v>
      </c>
      <c r="AH764">
        <f t="shared" si="262"/>
        <v>9.7343500000000027E-3</v>
      </c>
      <c r="AI764">
        <f t="shared" si="264"/>
        <v>2.4384159999999988E-2</v>
      </c>
    </row>
    <row r="765" spans="11:35">
      <c r="K765" t="str">
        <f>Arkusz1!A603</f>
        <v>Ukraine</v>
      </c>
      <c r="M765">
        <f>Arkusz1!S603</f>
        <v>2.2794709999999999E-2</v>
      </c>
      <c r="N765">
        <f>Arkusz1!T603</f>
        <v>3.5692210000000002E-2</v>
      </c>
      <c r="O765">
        <f>Arkusz1!U603</f>
        <v>4.6406070000000001E-2</v>
      </c>
      <c r="P765">
        <f>Arkusz1!V603</f>
        <v>5.6862200000000002E-2</v>
      </c>
      <c r="Q765">
        <f>Arkusz1!W603</f>
        <v>6.7965200000000003E-2</v>
      </c>
      <c r="R765">
        <f>Arkusz1!X603</f>
        <v>8.0664020000000003E-2</v>
      </c>
      <c r="S765">
        <f>Arkusz1!Y603</f>
        <v>9.6447740000000004E-2</v>
      </c>
      <c r="T765">
        <f>Arkusz1!Z603</f>
        <v>0.11845567</v>
      </c>
      <c r="U765">
        <f>Arkusz1!AA603</f>
        <v>0.15616935000000001</v>
      </c>
      <c r="V765">
        <f>Arkusz1!AB603</f>
        <v>0.31854283</v>
      </c>
      <c r="Z765">
        <f t="shared" si="263"/>
        <v>-1.5015089999999998E-2</v>
      </c>
      <c r="AA765">
        <f t="shared" si="255"/>
        <v>-1.4865650000000001E-2</v>
      </c>
      <c r="AB765">
        <f t="shared" si="256"/>
        <v>-1.5017719999999998E-2</v>
      </c>
      <c r="AC765">
        <f t="shared" si="257"/>
        <v>-1.4647709999999994E-2</v>
      </c>
      <c r="AD765">
        <f t="shared" si="258"/>
        <v>-1.3614429999999997E-2</v>
      </c>
      <c r="AE765">
        <f t="shared" si="259"/>
        <v>-1.1725970000000002E-2</v>
      </c>
      <c r="AF765">
        <f t="shared" si="260"/>
        <v>-8.5692599999999952E-3</v>
      </c>
      <c r="AG765">
        <f t="shared" si="261"/>
        <v>-3.1291199999999991E-3</v>
      </c>
      <c r="AH765">
        <f t="shared" si="262"/>
        <v>7.9653000000000085E-3</v>
      </c>
      <c r="AI765">
        <f t="shared" si="264"/>
        <v>8.8619680000000006E-2</v>
      </c>
    </row>
    <row r="766" spans="11:35">
      <c r="K766" t="str">
        <f>Arkusz1!A604</f>
        <v>Ukraine</v>
      </c>
      <c r="M766">
        <f>Arkusz1!S604</f>
        <v>1.2790080000000001E-2</v>
      </c>
      <c r="N766">
        <f>Arkusz1!T604</f>
        <v>2.5787149999999998E-2</v>
      </c>
      <c r="O766">
        <f>Arkusz1!U604</f>
        <v>3.6399670000000002E-2</v>
      </c>
      <c r="P766">
        <f>Arkusz1!V604</f>
        <v>4.7102350000000001E-2</v>
      </c>
      <c r="Q766">
        <f>Arkusz1!W604</f>
        <v>5.8893830000000001E-2</v>
      </c>
      <c r="R766">
        <f>Arkusz1!X604</f>
        <v>7.2850940000000003E-2</v>
      </c>
      <c r="S766">
        <f>Arkusz1!Y604</f>
        <v>9.0737999999999999E-2</v>
      </c>
      <c r="T766">
        <f>Arkusz1!Z604</f>
        <v>0.11637073000000001</v>
      </c>
      <c r="U766">
        <f>Arkusz1!AA604</f>
        <v>0.16147666999999999</v>
      </c>
      <c r="V766">
        <f>Arkusz1!AB604</f>
        <v>0.3775906</v>
      </c>
      <c r="Z766">
        <f t="shared" si="263"/>
        <v>-1.0004629999999999E-2</v>
      </c>
      <c r="AA766">
        <f t="shared" si="255"/>
        <v>-9.9050600000000037E-3</v>
      </c>
      <c r="AB766">
        <f t="shared" si="256"/>
        <v>-1.0006399999999999E-2</v>
      </c>
      <c r="AC766">
        <f t="shared" si="257"/>
        <v>-9.7598500000000005E-3</v>
      </c>
      <c r="AD766">
        <f t="shared" si="258"/>
        <v>-9.0713700000000022E-3</v>
      </c>
      <c r="AE766">
        <f t="shared" si="259"/>
        <v>-7.81308E-3</v>
      </c>
      <c r="AF766">
        <f t="shared" si="260"/>
        <v>-5.7097400000000048E-3</v>
      </c>
      <c r="AG766">
        <f t="shared" si="261"/>
        <v>-2.0849399999999935E-3</v>
      </c>
      <c r="AH766">
        <f t="shared" si="262"/>
        <v>5.3073199999999765E-3</v>
      </c>
      <c r="AI766">
        <f t="shared" si="264"/>
        <v>5.9047769999999999E-2</v>
      </c>
    </row>
    <row r="767" spans="11:35">
      <c r="K767" t="str">
        <f>Arkusz1!A605</f>
        <v>Ukraine</v>
      </c>
      <c r="M767">
        <f>Arkusz1!S605</f>
        <v>1.724386E-2</v>
      </c>
      <c r="N767">
        <f>Arkusz1!T605</f>
        <v>2.9061090000000001E-2</v>
      </c>
      <c r="O767">
        <f>Arkusz1!U605</f>
        <v>3.8783970000000001E-2</v>
      </c>
      <c r="P767">
        <f>Arkusz1!V605</f>
        <v>4.8941129999999999E-2</v>
      </c>
      <c r="Q767">
        <f>Arkusz1!W605</f>
        <v>6.0263919999999999E-2</v>
      </c>
      <c r="R767">
        <f>Arkusz1!X605</f>
        <v>7.35706E-2</v>
      </c>
      <c r="S767">
        <f>Arkusz1!Y605</f>
        <v>9.0252089999999993E-2</v>
      </c>
      <c r="T767">
        <f>Arkusz1!Z605</f>
        <v>0.11338275</v>
      </c>
      <c r="U767">
        <f>Arkusz1!AA605</f>
        <v>0.15267042</v>
      </c>
      <c r="V767">
        <f>Arkusz1!AB605</f>
        <v>0.37583017000000002</v>
      </c>
      <c r="Z767">
        <f t="shared" si="263"/>
        <v>4.4537799999999992E-3</v>
      </c>
      <c r="AA767">
        <f t="shared" si="255"/>
        <v>3.273940000000003E-3</v>
      </c>
      <c r="AB767">
        <f t="shared" si="256"/>
        <v>2.3842999999999989E-3</v>
      </c>
      <c r="AC767">
        <f t="shared" si="257"/>
        <v>1.8387799999999982E-3</v>
      </c>
      <c r="AD767">
        <f t="shared" si="258"/>
        <v>1.3700899999999974E-3</v>
      </c>
      <c r="AE767">
        <f t="shared" si="259"/>
        <v>7.1965999999999697E-4</v>
      </c>
      <c r="AF767">
        <f t="shared" si="260"/>
        <v>-4.8591000000000606E-4</v>
      </c>
      <c r="AG767">
        <f t="shared" si="261"/>
        <v>-2.9879800000000012E-3</v>
      </c>
      <c r="AH767">
        <f t="shared" si="262"/>
        <v>-8.8062499999999877E-3</v>
      </c>
      <c r="AI767">
        <f t="shared" si="264"/>
        <v>-1.7604299999999795E-3</v>
      </c>
    </row>
    <row r="768" spans="11:35">
      <c r="K768" t="str">
        <f>Arkusz1!A606</f>
        <v>Ukraine</v>
      </c>
      <c r="M768">
        <f>Arkusz1!S606</f>
        <v>2.3199850000000001E-2</v>
      </c>
      <c r="N768">
        <f>Arkusz1!T606</f>
        <v>3.5335650000000003E-2</v>
      </c>
      <c r="O768">
        <f>Arkusz1!U606</f>
        <v>4.5420620000000002E-2</v>
      </c>
      <c r="P768">
        <f>Arkusz1!V606</f>
        <v>5.5574720000000001E-2</v>
      </c>
      <c r="Q768">
        <f>Arkusz1!W606</f>
        <v>6.6542660000000003E-2</v>
      </c>
      <c r="R768">
        <f>Arkusz1!X606</f>
        <v>7.9126520000000006E-2</v>
      </c>
      <c r="S768">
        <f>Arkusz1!Y606</f>
        <v>9.4625500000000001E-2</v>
      </c>
      <c r="T768">
        <f>Arkusz1!Z606</f>
        <v>0.11583459</v>
      </c>
      <c r="U768">
        <f>Arkusz1!AA606</f>
        <v>0.15140081</v>
      </c>
      <c r="V768">
        <f>Arkusz1!AB606</f>
        <v>0.33293907</v>
      </c>
      <c r="Z768">
        <f t="shared" si="263"/>
        <v>5.9559900000000013E-3</v>
      </c>
      <c r="AA768">
        <f t="shared" si="255"/>
        <v>6.2745600000000019E-3</v>
      </c>
      <c r="AB768">
        <f t="shared" si="256"/>
        <v>6.6366500000000009E-3</v>
      </c>
      <c r="AC768">
        <f t="shared" si="257"/>
        <v>6.6335900000000017E-3</v>
      </c>
      <c r="AD768">
        <f t="shared" si="258"/>
        <v>6.2787400000000049E-3</v>
      </c>
      <c r="AE768">
        <f t="shared" si="259"/>
        <v>5.5559200000000059E-3</v>
      </c>
      <c r="AF768">
        <f t="shared" si="260"/>
        <v>4.3734100000000081E-3</v>
      </c>
      <c r="AG768">
        <f t="shared" si="261"/>
        <v>2.4518399999999968E-3</v>
      </c>
      <c r="AH768">
        <f t="shared" si="262"/>
        <v>-1.2696100000000043E-3</v>
      </c>
      <c r="AI768">
        <f t="shared" si="264"/>
        <v>-4.2891100000000015E-2</v>
      </c>
    </row>
    <row r="769" spans="11:35">
      <c r="K769" t="str">
        <f>Arkusz1!A607</f>
        <v>Ukraine</v>
      </c>
      <c r="M769">
        <f>Arkusz1!S607</f>
        <v>2.9921240000000002E-2</v>
      </c>
      <c r="N769">
        <f>Arkusz1!T607</f>
        <v>4.2416570000000001E-2</v>
      </c>
      <c r="O769">
        <f>Arkusz1!U607</f>
        <v>5.2910150000000003E-2</v>
      </c>
      <c r="P769">
        <f>Arkusz1!V607</f>
        <v>6.3060809999999995E-2</v>
      </c>
      <c r="Q769">
        <f>Arkusz1!W607</f>
        <v>7.3628289999999999E-2</v>
      </c>
      <c r="R769">
        <f>Arkusz1!X607</f>
        <v>8.5396429999999995E-2</v>
      </c>
      <c r="S769">
        <f>Arkusz1!Y607</f>
        <v>9.9560949999999995E-2</v>
      </c>
      <c r="T769">
        <f>Arkusz1!Z607</f>
        <v>0.11860152</v>
      </c>
      <c r="U769">
        <f>Arkusz1!AA607</f>
        <v>0.14996804999999999</v>
      </c>
      <c r="V769">
        <f>Arkusz1!AB607</f>
        <v>0.28453599000000002</v>
      </c>
      <c r="Z769">
        <f t="shared" si="263"/>
        <v>6.7213900000000007E-3</v>
      </c>
      <c r="AA769">
        <f t="shared" si="255"/>
        <v>7.0809199999999975E-3</v>
      </c>
      <c r="AB769">
        <f t="shared" si="256"/>
        <v>7.4895300000000012E-3</v>
      </c>
      <c r="AC769">
        <f t="shared" si="257"/>
        <v>7.4860899999999939E-3</v>
      </c>
      <c r="AD769">
        <f t="shared" si="258"/>
        <v>7.0856299999999955E-3</v>
      </c>
      <c r="AE769">
        <f t="shared" si="259"/>
        <v>6.2699099999999897E-3</v>
      </c>
      <c r="AF769">
        <f t="shared" si="260"/>
        <v>4.935449999999994E-3</v>
      </c>
      <c r="AG769">
        <f t="shared" si="261"/>
        <v>2.7669300000000008E-3</v>
      </c>
      <c r="AH769">
        <f t="shared" si="262"/>
        <v>-1.4327600000000051E-3</v>
      </c>
      <c r="AI769">
        <f t="shared" si="264"/>
        <v>-4.8403079999999987E-2</v>
      </c>
    </row>
    <row r="770" spans="11:35">
      <c r="K770" t="str">
        <f>Arkusz1!A608</f>
        <v>Ukraine</v>
      </c>
      <c r="M770">
        <f>Arkusz1!S608</f>
        <v>3.7565719999999997E-2</v>
      </c>
      <c r="N770">
        <f>Arkusz1!T608</f>
        <v>5.0469939999999998E-2</v>
      </c>
      <c r="O770">
        <f>Arkusz1!U608</f>
        <v>6.1428259999999998E-2</v>
      </c>
      <c r="P770">
        <f>Arkusz1!V608</f>
        <v>7.1575E-2</v>
      </c>
      <c r="Q770">
        <f>Arkusz1!W608</f>
        <v>8.1687029999999994E-2</v>
      </c>
      <c r="R770">
        <f>Arkusz1!X608</f>
        <v>9.2527429999999994E-2</v>
      </c>
      <c r="S770">
        <f>Arkusz1!Y608</f>
        <v>0.1051742</v>
      </c>
      <c r="T770">
        <f>Arkusz1!Z608</f>
        <v>0.12174844</v>
      </c>
      <c r="U770">
        <f>Arkusz1!AA608</f>
        <v>0.14833852</v>
      </c>
      <c r="V770">
        <f>Arkusz1!AB608</f>
        <v>0.22948544000000001</v>
      </c>
      <c r="Z770">
        <f t="shared" si="263"/>
        <v>7.6444799999999952E-3</v>
      </c>
      <c r="AA770">
        <f t="shared" si="255"/>
        <v>8.0533699999999972E-3</v>
      </c>
      <c r="AB770">
        <f t="shared" si="256"/>
        <v>8.5181099999999954E-3</v>
      </c>
      <c r="AC770">
        <f t="shared" si="257"/>
        <v>8.5141900000000048E-3</v>
      </c>
      <c r="AD770">
        <f t="shared" si="258"/>
        <v>8.0587399999999948E-3</v>
      </c>
      <c r="AE770">
        <f t="shared" si="259"/>
        <v>7.1309999999999985E-3</v>
      </c>
      <c r="AF770">
        <f t="shared" si="260"/>
        <v>5.6132500000000002E-3</v>
      </c>
      <c r="AG770">
        <f t="shared" si="261"/>
        <v>3.1469199999999975E-3</v>
      </c>
      <c r="AH770">
        <f t="shared" si="262"/>
        <v>-1.6295299999999902E-3</v>
      </c>
      <c r="AI770">
        <f t="shared" si="264"/>
        <v>-5.5050550000000004E-2</v>
      </c>
    </row>
    <row r="771" spans="11:35">
      <c r="K771" t="str">
        <f>Arkusz1!A609</f>
        <v>Ukraine</v>
      </c>
      <c r="M771">
        <f>Arkusz1!S609</f>
        <v>3.1757639999999997E-2</v>
      </c>
      <c r="N771">
        <f>Arkusz1!T609</f>
        <v>4.3625530000000003E-2</v>
      </c>
      <c r="O771">
        <f>Arkusz1!U609</f>
        <v>5.4214060000000001E-2</v>
      </c>
      <c r="P771">
        <f>Arkusz1!V609</f>
        <v>6.4415139999999996E-2</v>
      </c>
      <c r="Q771">
        <f>Arkusz1!W609</f>
        <v>7.4921799999999997E-2</v>
      </c>
      <c r="R771">
        <f>Arkusz1!X609</f>
        <v>8.6509870000000003E-2</v>
      </c>
      <c r="S771">
        <f>Arkusz1!Y609</f>
        <v>0.10038292</v>
      </c>
      <c r="T771">
        <f>Arkusz1!Z609</f>
        <v>0.11904167</v>
      </c>
      <c r="U771">
        <f>Arkusz1!AA609</f>
        <v>0.14998098000000001</v>
      </c>
      <c r="V771">
        <f>Arkusz1!AB609</f>
        <v>0.27515040000000002</v>
      </c>
      <c r="Z771">
        <f t="shared" si="263"/>
        <v>-5.8080800000000002E-3</v>
      </c>
      <c r="AA771">
        <f t="shared" si="255"/>
        <v>-6.8444099999999952E-3</v>
      </c>
      <c r="AB771">
        <f t="shared" si="256"/>
        <v>-7.214199999999997E-3</v>
      </c>
      <c r="AC771">
        <f t="shared" si="257"/>
        <v>-7.159860000000004E-3</v>
      </c>
      <c r="AD771">
        <f t="shared" si="258"/>
        <v>-6.7652299999999971E-3</v>
      </c>
      <c r="AE771">
        <f t="shared" si="259"/>
        <v>-6.0175599999999912E-3</v>
      </c>
      <c r="AF771">
        <f t="shared" si="260"/>
        <v>-4.791279999999995E-3</v>
      </c>
      <c r="AG771">
        <f t="shared" si="261"/>
        <v>-2.7067699999999972E-3</v>
      </c>
      <c r="AH771">
        <f t="shared" si="262"/>
        <v>1.6424600000000122E-3</v>
      </c>
      <c r="AI771">
        <f t="shared" si="264"/>
        <v>4.5664960000000004E-2</v>
      </c>
    </row>
    <row r="772" spans="11:35">
      <c r="K772" t="str">
        <f>Arkusz1!A610</f>
        <v>Ukraine</v>
      </c>
      <c r="M772">
        <f>Arkusz1!S610</f>
        <v>2.6219200000000002E-2</v>
      </c>
      <c r="N772">
        <f>Arkusz1!T610</f>
        <v>3.7098880000000001E-2</v>
      </c>
      <c r="O772">
        <f>Arkusz1!U610</f>
        <v>4.7334800000000003E-2</v>
      </c>
      <c r="P772">
        <f>Arkusz1!V610</f>
        <v>5.7587689999999997E-2</v>
      </c>
      <c r="Q772">
        <f>Arkusz1!W610</f>
        <v>6.8470649999999994E-2</v>
      </c>
      <c r="R772">
        <f>Arkusz1!X610</f>
        <v>8.0771689999999993E-2</v>
      </c>
      <c r="S772">
        <f>Arkusz1!Y610</f>
        <v>9.5814079999999996E-2</v>
      </c>
      <c r="T772">
        <f>Arkusz1!Z610</f>
        <v>0.11646056</v>
      </c>
      <c r="U772">
        <f>Arkusz1!AA610</f>
        <v>0.15154718</v>
      </c>
      <c r="V772">
        <f>Arkusz1!AB610</f>
        <v>0.31869528000000003</v>
      </c>
      <c r="Z772">
        <f t="shared" si="263"/>
        <v>-5.5384399999999952E-3</v>
      </c>
      <c r="AA772">
        <f t="shared" si="255"/>
        <v>-6.5266500000000019E-3</v>
      </c>
      <c r="AB772">
        <f t="shared" si="256"/>
        <v>-6.8792599999999982E-3</v>
      </c>
      <c r="AC772">
        <f t="shared" si="257"/>
        <v>-6.8274499999999988E-3</v>
      </c>
      <c r="AD772">
        <f t="shared" si="258"/>
        <v>-6.4511500000000027E-3</v>
      </c>
      <c r="AE772">
        <f t="shared" si="259"/>
        <v>-5.7381800000000094E-3</v>
      </c>
      <c r="AF772">
        <f t="shared" si="260"/>
        <v>-4.5688400000000046E-3</v>
      </c>
      <c r="AG772">
        <f t="shared" si="261"/>
        <v>-2.5811099999999976E-3</v>
      </c>
      <c r="AH772">
        <f t="shared" si="262"/>
        <v>1.5661999999999898E-3</v>
      </c>
      <c r="AI772">
        <f t="shared" si="264"/>
        <v>4.3544880000000008E-2</v>
      </c>
    </row>
    <row r="773" spans="11:35">
      <c r="K773" t="str">
        <f>Arkusz1!A611</f>
        <v>Ukraine</v>
      </c>
      <c r="M773">
        <f>Arkusz1!S611</f>
        <v>2.0932070000000001E-2</v>
      </c>
      <c r="N773">
        <f>Arkusz1!T611</f>
        <v>3.0868369999999999E-2</v>
      </c>
      <c r="O773">
        <f>Arkusz1!U611</f>
        <v>4.0767669999999999E-2</v>
      </c>
      <c r="P773">
        <f>Arkusz1!V611</f>
        <v>5.1070020000000001E-2</v>
      </c>
      <c r="Q773">
        <f>Arkusz1!W611</f>
        <v>6.2312220000000001E-2</v>
      </c>
      <c r="R773">
        <f>Arkusz1!X611</f>
        <v>7.5293879999999994E-2</v>
      </c>
      <c r="S773">
        <f>Arkusz1!Y611</f>
        <v>9.1452539999999999E-2</v>
      </c>
      <c r="T773">
        <f>Arkusz1!Z611</f>
        <v>0.11399656</v>
      </c>
      <c r="U773">
        <f>Arkusz1!AA611</f>
        <v>0.15304232000000001</v>
      </c>
      <c r="V773">
        <f>Arkusz1!AB611</f>
        <v>0.36026436000000001</v>
      </c>
      <c r="Z773">
        <f t="shared" si="263"/>
        <v>-5.287130000000001E-3</v>
      </c>
      <c r="AA773">
        <f t="shared" si="255"/>
        <v>-6.2305100000000016E-3</v>
      </c>
      <c r="AB773">
        <f t="shared" si="256"/>
        <v>-6.5671300000000044E-3</v>
      </c>
      <c r="AC773">
        <f t="shared" si="257"/>
        <v>-6.5176699999999962E-3</v>
      </c>
      <c r="AD773">
        <f t="shared" si="258"/>
        <v>-6.1584299999999925E-3</v>
      </c>
      <c r="AE773">
        <f t="shared" si="259"/>
        <v>-5.4778099999999996E-3</v>
      </c>
      <c r="AF773">
        <f t="shared" si="260"/>
        <v>-4.3615399999999971E-3</v>
      </c>
      <c r="AG773">
        <f t="shared" si="261"/>
        <v>-2.4640000000000079E-3</v>
      </c>
      <c r="AH773">
        <f t="shared" si="262"/>
        <v>1.4951400000000059E-3</v>
      </c>
      <c r="AI773">
        <f t="shared" si="264"/>
        <v>4.156907999999998E-2</v>
      </c>
    </row>
    <row r="774" spans="11:35">
      <c r="K774" t="str">
        <f>Arkusz1!A612</f>
        <v>Ukraine</v>
      </c>
      <c r="M774">
        <f>Arkusz1!S612</f>
        <v>2.0743979999999999E-2</v>
      </c>
      <c r="N774">
        <f>Arkusz1!T612</f>
        <v>3.192188E-2</v>
      </c>
      <c r="O774">
        <f>Arkusz1!U612</f>
        <v>4.1285290000000002E-2</v>
      </c>
      <c r="P774">
        <f>Arkusz1!V612</f>
        <v>5.1111629999999998E-2</v>
      </c>
      <c r="Q774">
        <f>Arkusz1!W612</f>
        <v>6.2083340000000001E-2</v>
      </c>
      <c r="R774">
        <f>Arkusz1!X612</f>
        <v>7.497877E-2</v>
      </c>
      <c r="S774">
        <f>Arkusz1!Y612</f>
        <v>9.1128210000000001E-2</v>
      </c>
      <c r="T774">
        <f>Arkusz1!Z612</f>
        <v>0.11347221</v>
      </c>
      <c r="U774">
        <f>Arkusz1!AA612</f>
        <v>0.15127505999999999</v>
      </c>
      <c r="V774">
        <f>Arkusz1!AB612</f>
        <v>0.36199962000000002</v>
      </c>
      <c r="Z774">
        <f t="shared" si="263"/>
        <v>-1.8809000000000187E-4</v>
      </c>
      <c r="AA774">
        <f t="shared" si="255"/>
        <v>1.0535100000000006E-3</v>
      </c>
      <c r="AB774">
        <f t="shared" si="256"/>
        <v>5.1762000000000336E-4</v>
      </c>
      <c r="AC774">
        <f t="shared" si="257"/>
        <v>4.1609999999997482E-5</v>
      </c>
      <c r="AD774">
        <f t="shared" si="258"/>
        <v>-2.2888000000000075E-4</v>
      </c>
      <c r="AE774">
        <f t="shared" si="259"/>
        <v>-3.1510999999999345E-4</v>
      </c>
      <c r="AF774">
        <f t="shared" si="260"/>
        <v>-3.2432999999999768E-4</v>
      </c>
      <c r="AG774">
        <f t="shared" si="261"/>
        <v>-5.2434999999999288E-4</v>
      </c>
      <c r="AH774">
        <f t="shared" si="262"/>
        <v>-1.7672600000000205E-3</v>
      </c>
      <c r="AI774">
        <f t="shared" si="264"/>
        <v>1.7352600000000162E-3</v>
      </c>
    </row>
    <row r="775" spans="11:35">
      <c r="K775" t="str">
        <f>Arkusz1!A613</f>
        <v>Ukraine</v>
      </c>
      <c r="M775">
        <f>Arkusz1!S613</f>
        <v>2.0979040000000001E-2</v>
      </c>
      <c r="N775">
        <f>Arkusz1!T613</f>
        <v>3.093009E-2</v>
      </c>
      <c r="O775">
        <f>Arkusz1!U613</f>
        <v>4.0835990000000003E-2</v>
      </c>
      <c r="P775">
        <f>Arkusz1!V613</f>
        <v>5.113856E-2</v>
      </c>
      <c r="Q775">
        <f>Arkusz1!W613</f>
        <v>6.2375079999999999E-2</v>
      </c>
      <c r="R775">
        <f>Arkusz1!X613</f>
        <v>7.5344499999999995E-2</v>
      </c>
      <c r="S775">
        <f>Arkusz1!Y613</f>
        <v>9.1481980000000004E-2</v>
      </c>
      <c r="T775">
        <f>Arkusz1!Z613</f>
        <v>0.11398931</v>
      </c>
      <c r="U775">
        <f>Arkusz1!AA613</f>
        <v>0.15296056999999999</v>
      </c>
      <c r="V775">
        <f>Arkusz1!AB613</f>
        <v>0.35996488999999998</v>
      </c>
      <c r="Z775">
        <f t="shared" si="263"/>
        <v>2.3506000000000221E-4</v>
      </c>
      <c r="AA775">
        <f t="shared" si="255"/>
        <v>-9.9178999999999934E-4</v>
      </c>
      <c r="AB775">
        <f t="shared" si="256"/>
        <v>-4.492999999999997E-4</v>
      </c>
      <c r="AC775">
        <f t="shared" si="257"/>
        <v>2.6930000000001397E-5</v>
      </c>
      <c r="AD775">
        <f t="shared" si="258"/>
        <v>2.9173999999999867E-4</v>
      </c>
      <c r="AE775">
        <f t="shared" si="259"/>
        <v>3.6572999999999467E-4</v>
      </c>
      <c r="AF775">
        <f t="shared" si="260"/>
        <v>3.5377000000000325E-4</v>
      </c>
      <c r="AG775">
        <f t="shared" si="261"/>
        <v>5.1709999999999257E-4</v>
      </c>
      <c r="AH775">
        <f t="shared" si="262"/>
        <v>1.6855100000000012E-3</v>
      </c>
      <c r="AI775">
        <f t="shared" si="264"/>
        <v>-2.0347300000000401E-3</v>
      </c>
    </row>
    <row r="776" spans="11:35">
      <c r="K776" t="str">
        <f>Arkusz1!A614</f>
        <v>Ukraine</v>
      </c>
      <c r="M776">
        <f>Arkusz1!S614</f>
        <v>2.1034799999999999E-2</v>
      </c>
      <c r="N776">
        <f>Arkusz1!T614</f>
        <v>3.0893790000000001E-2</v>
      </c>
      <c r="O776">
        <f>Arkusz1!U614</f>
        <v>4.074241E-2</v>
      </c>
      <c r="P776">
        <f>Arkusz1!V614</f>
        <v>5.1013879999999998E-2</v>
      </c>
      <c r="Q776">
        <f>Arkusz1!W614</f>
        <v>6.2241869999999998E-2</v>
      </c>
      <c r="R776">
        <f>Arkusz1!X614</f>
        <v>7.5225840000000002E-2</v>
      </c>
      <c r="S776">
        <f>Arkusz1!Y614</f>
        <v>9.1407150000000006E-2</v>
      </c>
      <c r="T776">
        <f>Arkusz1!Z614</f>
        <v>0.1140065</v>
      </c>
      <c r="U776">
        <f>Arkusz1!AA614</f>
        <v>0.15318429</v>
      </c>
      <c r="V776">
        <f>Arkusz1!AB614</f>
        <v>0.36024949000000001</v>
      </c>
      <c r="Z776">
        <f t="shared" si="263"/>
        <v>5.575999999999845E-5</v>
      </c>
      <c r="AA776">
        <f t="shared" si="255"/>
        <v>-3.6299999999999527E-5</v>
      </c>
      <c r="AB776">
        <f t="shared" si="256"/>
        <v>-9.3580000000002828E-5</v>
      </c>
      <c r="AC776">
        <f t="shared" si="257"/>
        <v>-1.2468000000000201E-4</v>
      </c>
      <c r="AD776">
        <f t="shared" si="258"/>
        <v>-1.3321000000000166E-4</v>
      </c>
      <c r="AE776">
        <f t="shared" si="259"/>
        <v>-1.1865999999999266E-4</v>
      </c>
      <c r="AF776">
        <f t="shared" si="260"/>
        <v>-7.4829999999997954E-5</v>
      </c>
      <c r="AG776">
        <f t="shared" si="261"/>
        <v>1.7190000000000261E-5</v>
      </c>
      <c r="AH776">
        <f t="shared" si="262"/>
        <v>2.2372000000001058E-4</v>
      </c>
      <c r="AI776">
        <f t="shared" si="264"/>
        <v>2.8460000000002372E-4</v>
      </c>
    </row>
    <row r="777" spans="11:35">
      <c r="K777" t="str">
        <f>Arkusz1!A615</f>
        <v>Ukraine</v>
      </c>
      <c r="M777">
        <f>Arkusz1!S615</f>
        <v>2.0221670000000001E-2</v>
      </c>
      <c r="N777">
        <f>Arkusz1!T615</f>
        <v>3.1432109999999999E-2</v>
      </c>
      <c r="O777">
        <f>Arkusz1!U615</f>
        <v>4.0841120000000002E-2</v>
      </c>
      <c r="P777">
        <f>Arkusz1!V615</f>
        <v>5.0722049999999998E-2</v>
      </c>
      <c r="Q777">
        <f>Arkusz1!W615</f>
        <v>6.175961E-2</v>
      </c>
      <c r="R777">
        <f>Arkusz1!X615</f>
        <v>7.4737010000000006E-2</v>
      </c>
      <c r="S777">
        <f>Arkusz1!Y615</f>
        <v>9.0994359999999996E-2</v>
      </c>
      <c r="T777">
        <f>Arkusz1!Z615</f>
        <v>0.11349537</v>
      </c>
      <c r="U777">
        <f>Arkusz1!AA615</f>
        <v>0.15157988999999999</v>
      </c>
      <c r="V777">
        <f>Arkusz1!AB615</f>
        <v>0.36421681</v>
      </c>
      <c r="Z777">
        <f t="shared" si="263"/>
        <v>-8.1312999999999871E-4</v>
      </c>
      <c r="AA777">
        <f t="shared" si="255"/>
        <v>5.3831999999999838E-4</v>
      </c>
      <c r="AB777">
        <f t="shared" si="256"/>
        <v>9.8710000000001852E-5</v>
      </c>
      <c r="AC777">
        <f t="shared" si="257"/>
        <v>-2.9182999999999987E-4</v>
      </c>
      <c r="AD777">
        <f t="shared" si="258"/>
        <v>-4.8225999999999825E-4</v>
      </c>
      <c r="AE777">
        <f t="shared" si="259"/>
        <v>-4.8882999999999566E-4</v>
      </c>
      <c r="AF777">
        <f t="shared" si="260"/>
        <v>-4.1279000000001009E-4</v>
      </c>
      <c r="AG777">
        <f t="shared" si="261"/>
        <v>-5.1112999999999853E-4</v>
      </c>
      <c r="AH777">
        <f t="shared" si="262"/>
        <v>-1.6044000000000058E-3</v>
      </c>
      <c r="AI777">
        <f t="shared" si="264"/>
        <v>3.9673199999999964E-3</v>
      </c>
    </row>
    <row r="778" spans="11:35">
      <c r="K778" t="str">
        <f>Arkusz1!A616</f>
        <v>Ukraine</v>
      </c>
      <c r="M778">
        <f>Arkusz1!S616</f>
        <v>2.1291939999999999E-2</v>
      </c>
      <c r="N778">
        <f>Arkusz1!T616</f>
        <v>3.2591790000000002E-2</v>
      </c>
      <c r="O778">
        <f>Arkusz1!U616</f>
        <v>4.1973509999999999E-2</v>
      </c>
      <c r="P778">
        <f>Arkusz1!V616</f>
        <v>5.1787359999999998E-2</v>
      </c>
      <c r="Q778">
        <f>Arkusz1!W616</f>
        <v>6.2721509999999994E-2</v>
      </c>
      <c r="R778">
        <f>Arkusz1!X616</f>
        <v>7.554988E-2</v>
      </c>
      <c r="S778">
        <f>Arkusz1!Y616</f>
        <v>9.1588009999999997E-2</v>
      </c>
      <c r="T778">
        <f>Arkusz1!Z616</f>
        <v>0.11373717999999999</v>
      </c>
      <c r="U778">
        <f>Arkusz1!AA616</f>
        <v>0.15112287999999999</v>
      </c>
      <c r="V778">
        <f>Arkusz1!AB616</f>
        <v>0.35763592999999999</v>
      </c>
      <c r="Z778">
        <f t="shared" si="263"/>
        <v>1.0702699999999982E-3</v>
      </c>
      <c r="AA778">
        <f t="shared" si="255"/>
        <v>1.1596800000000032E-3</v>
      </c>
      <c r="AB778">
        <f t="shared" si="256"/>
        <v>1.132389999999997E-3</v>
      </c>
      <c r="AC778">
        <f t="shared" si="257"/>
        <v>1.0653099999999999E-3</v>
      </c>
      <c r="AD778">
        <f t="shared" si="258"/>
        <v>9.618999999999947E-4</v>
      </c>
      <c r="AE778">
        <f t="shared" si="259"/>
        <v>8.1286999999999332E-4</v>
      </c>
      <c r="AF778">
        <f t="shared" si="260"/>
        <v>5.9365000000000112E-4</v>
      </c>
      <c r="AG778">
        <f t="shared" si="261"/>
        <v>2.4180999999999508E-4</v>
      </c>
      <c r="AH778">
        <f t="shared" si="262"/>
        <v>-4.5701000000000769E-4</v>
      </c>
      <c r="AI778">
        <f t="shared" si="264"/>
        <v>-6.5808800000000112E-3</v>
      </c>
    </row>
    <row r="779" spans="11:35">
      <c r="K779" t="str">
        <f>Arkusz1!A617</f>
        <v>Ukraine</v>
      </c>
      <c r="M779">
        <f>Arkusz1!S617</f>
        <v>2.247445E-2</v>
      </c>
      <c r="N779">
        <f>Arkusz1!T617</f>
        <v>3.2126160000000001E-2</v>
      </c>
      <c r="O779">
        <f>Arkusz1!U617</f>
        <v>4.1776380000000002E-2</v>
      </c>
      <c r="P779">
        <f>Arkusz1!V617</f>
        <v>5.1848150000000003E-2</v>
      </c>
      <c r="Q779">
        <f>Arkusz1!W617</f>
        <v>6.2864279999999995E-2</v>
      </c>
      <c r="R779">
        <f>Arkusz1!X617</f>
        <v>7.5609449999999995E-2</v>
      </c>
      <c r="S779">
        <f>Arkusz1!Y617</f>
        <v>9.1499720000000007E-2</v>
      </c>
      <c r="T779">
        <f>Arkusz1!Z617</f>
        <v>0.11370051</v>
      </c>
      <c r="U779">
        <f>Arkusz1!AA617</f>
        <v>0.15219947</v>
      </c>
      <c r="V779">
        <f>Arkusz1!AB617</f>
        <v>0.35590140999999997</v>
      </c>
      <c r="Z779">
        <f t="shared" si="263"/>
        <v>1.1825100000000012E-3</v>
      </c>
      <c r="AA779">
        <f t="shared" si="255"/>
        <v>-4.656300000000016E-4</v>
      </c>
      <c r="AB779">
        <f t="shared" si="256"/>
        <v>-1.9712999999999675E-4</v>
      </c>
      <c r="AC779">
        <f t="shared" si="257"/>
        <v>6.0790000000005007E-5</v>
      </c>
      <c r="AD779">
        <f t="shared" si="258"/>
        <v>1.427700000000004E-4</v>
      </c>
      <c r="AE779">
        <f t="shared" si="259"/>
        <v>5.9569999999994905E-5</v>
      </c>
      <c r="AF779">
        <f t="shared" si="260"/>
        <v>-8.8289999999990876E-5</v>
      </c>
      <c r="AG779">
        <f t="shared" si="261"/>
        <v>-3.6669999999988656E-5</v>
      </c>
      <c r="AH779">
        <f t="shared" si="262"/>
        <v>1.0765900000000161E-3</v>
      </c>
      <c r="AI779">
        <f t="shared" si="264"/>
        <v>-1.7345200000000172E-3</v>
      </c>
    </row>
    <row r="780" spans="11:35">
      <c r="K780" t="str">
        <f>Arkusz1!A618</f>
        <v>Ukraine</v>
      </c>
      <c r="M780">
        <f>Arkusz1!S618</f>
        <v>2.2143550000000001E-2</v>
      </c>
      <c r="N780">
        <f>Arkusz1!T618</f>
        <v>3.3438660000000002E-2</v>
      </c>
      <c r="O780">
        <f>Arkusz1!U618</f>
        <v>4.273416E-2</v>
      </c>
      <c r="P780">
        <f>Arkusz1!V618</f>
        <v>5.2432470000000002E-2</v>
      </c>
      <c r="Q780">
        <f>Arkusz1!W618</f>
        <v>6.3223779999999993E-2</v>
      </c>
      <c r="R780">
        <f>Arkusz1!X618</f>
        <v>7.5875680000000001E-2</v>
      </c>
      <c r="S780">
        <f>Arkusz1!Y618</f>
        <v>9.1688039999999998E-2</v>
      </c>
      <c r="T780">
        <f>Arkusz1!Z618</f>
        <v>0.11352505</v>
      </c>
      <c r="U780">
        <f>Arkusz1!AA618</f>
        <v>0.15039612999999999</v>
      </c>
      <c r="V780">
        <f>Arkusz1!AB618</f>
        <v>0.35454247999999999</v>
      </c>
      <c r="Z780">
        <f t="shared" si="263"/>
        <v>-3.3089999999999856E-4</v>
      </c>
      <c r="AA780">
        <f t="shared" si="255"/>
        <v>1.3125000000000012E-3</v>
      </c>
      <c r="AB780">
        <f t="shared" si="256"/>
        <v>9.5777999999999835E-4</v>
      </c>
      <c r="AC780">
        <f t="shared" si="257"/>
        <v>5.8431999999999928E-4</v>
      </c>
      <c r="AD780">
        <f t="shared" si="258"/>
        <v>3.5949999999999871E-4</v>
      </c>
      <c r="AE780">
        <f t="shared" si="259"/>
        <v>2.6623000000000618E-4</v>
      </c>
      <c r="AF780">
        <f t="shared" si="260"/>
        <v>1.8831999999999183E-4</v>
      </c>
      <c r="AG780">
        <f t="shared" si="261"/>
        <v>-1.7546000000000228E-4</v>
      </c>
      <c r="AH780">
        <f t="shared" si="262"/>
        <v>-1.8033400000000144E-3</v>
      </c>
      <c r="AI780">
        <f t="shared" si="264"/>
        <v>-1.3589299999999804E-3</v>
      </c>
    </row>
    <row r="781" spans="11:35">
      <c r="K781" t="str">
        <f>Arkusz1!A619</f>
        <v>Ukraine</v>
      </c>
      <c r="M781">
        <f>Arkusz1!S619</f>
        <v>2.256702E-2</v>
      </c>
      <c r="N781">
        <f>Arkusz1!T619</f>
        <v>3.3703419999999998E-2</v>
      </c>
      <c r="O781">
        <f>Arkusz1!U619</f>
        <v>4.2923250000000003E-2</v>
      </c>
      <c r="P781">
        <f>Arkusz1!V619</f>
        <v>5.2560959999999997E-2</v>
      </c>
      <c r="Q781">
        <f>Arkusz1!W619</f>
        <v>6.3296409999999997E-2</v>
      </c>
      <c r="R781">
        <f>Arkusz1!X619</f>
        <v>7.5891860000000005E-2</v>
      </c>
      <c r="S781">
        <f>Arkusz1!Y619</f>
        <v>9.1642009999999996E-2</v>
      </c>
      <c r="T781">
        <f>Arkusz1!Z619</f>
        <v>0.11340219</v>
      </c>
      <c r="U781">
        <f>Arkusz1!AA619</f>
        <v>0.15015713</v>
      </c>
      <c r="V781">
        <f>Arkusz1!AB619</f>
        <v>0.35385576000000002</v>
      </c>
      <c r="Z781">
        <f t="shared" si="263"/>
        <v>4.2346999999999871E-4</v>
      </c>
      <c r="AA781">
        <f t="shared" si="255"/>
        <v>2.6475999999999583E-4</v>
      </c>
      <c r="AB781">
        <f t="shared" si="256"/>
        <v>1.8909000000000287E-4</v>
      </c>
      <c r="AC781">
        <f t="shared" si="257"/>
        <v>1.28489999999995E-4</v>
      </c>
      <c r="AD781">
        <f t="shared" si="258"/>
        <v>7.263000000000408E-5</v>
      </c>
      <c r="AE781">
        <f t="shared" si="259"/>
        <v>1.6180000000004524E-5</v>
      </c>
      <c r="AF781">
        <f t="shared" si="260"/>
        <v>-4.6030000000002458E-5</v>
      </c>
      <c r="AG781">
        <f t="shared" si="261"/>
        <v>-1.2286000000000241E-4</v>
      </c>
      <c r="AH781">
        <f t="shared" si="262"/>
        <v>-2.3899999999998922E-4</v>
      </c>
      <c r="AI781">
        <f t="shared" si="264"/>
        <v>-6.8671999999997402E-4</v>
      </c>
    </row>
    <row r="782" spans="11:35">
      <c r="K782" t="str">
        <f>Arkusz1!A620</f>
        <v>Ukraine</v>
      </c>
      <c r="M782">
        <f>Arkusz1!S620</f>
        <v>2.256696E-2</v>
      </c>
      <c r="N782">
        <f>Arkusz1!T620</f>
        <v>3.3819700000000001E-2</v>
      </c>
      <c r="O782">
        <f>Arkusz1!U620</f>
        <v>4.3069929999999999E-2</v>
      </c>
      <c r="P782">
        <f>Arkusz1!V620</f>
        <v>5.27175E-2</v>
      </c>
      <c r="Q782">
        <f>Arkusz1!W620</f>
        <v>6.3450080000000006E-2</v>
      </c>
      <c r="R782">
        <f>Arkusz1!X620</f>
        <v>7.6031310000000005E-2</v>
      </c>
      <c r="S782">
        <f>Arkusz1!Y620</f>
        <v>9.1753609999999999E-2</v>
      </c>
      <c r="T782">
        <f>Arkusz1!Z620</f>
        <v>0.11346417</v>
      </c>
      <c r="U782">
        <f>Arkusz1!AA620</f>
        <v>0.15011838999999999</v>
      </c>
      <c r="V782">
        <f>Arkusz1!AB620</f>
        <v>0.35300836000000002</v>
      </c>
      <c r="Z782">
        <f t="shared" si="263"/>
        <v>-5.9999999999643672E-8</v>
      </c>
      <c r="AA782">
        <f t="shared" si="255"/>
        <v>1.1628000000000333E-4</v>
      </c>
      <c r="AB782">
        <f t="shared" si="256"/>
        <v>1.4667999999999626E-4</v>
      </c>
      <c r="AC782">
        <f t="shared" si="257"/>
        <v>1.5654000000000362E-4</v>
      </c>
      <c r="AD782">
        <f t="shared" si="258"/>
        <v>1.5367000000000852E-4</v>
      </c>
      <c r="AE782">
        <f t="shared" si="259"/>
        <v>1.394499999999993E-4</v>
      </c>
      <c r="AF782">
        <f t="shared" si="260"/>
        <v>1.1160000000000336E-4</v>
      </c>
      <c r="AG782">
        <f t="shared" si="261"/>
        <v>6.1980000000003144E-5</v>
      </c>
      <c r="AH782">
        <f t="shared" si="262"/>
        <v>-3.8740000000009323E-5</v>
      </c>
      <c r="AI782">
        <f t="shared" si="264"/>
        <v>-8.4739999999999815E-4</v>
      </c>
    </row>
    <row r="783" spans="11:35">
      <c r="K783" t="str">
        <f>Arkusz1!A621</f>
        <v>Ukraine</v>
      </c>
      <c r="M783">
        <f>Arkusz1!S621</f>
        <v>2.3446660000000001E-2</v>
      </c>
      <c r="N783">
        <f>Arkusz1!T621</f>
        <v>3.3022999999999997E-2</v>
      </c>
      <c r="O783">
        <f>Arkusz1!U621</f>
        <v>4.2582399999999999E-2</v>
      </c>
      <c r="P783">
        <f>Arkusz1!V621</f>
        <v>5.2546540000000003E-2</v>
      </c>
      <c r="Q783">
        <f>Arkusz1!W621</f>
        <v>6.3433500000000004E-2</v>
      </c>
      <c r="R783">
        <f>Arkusz1!X621</f>
        <v>7.6018230000000006E-2</v>
      </c>
      <c r="S783">
        <f>Arkusz1!Y621</f>
        <v>9.1696819999999998E-2</v>
      </c>
      <c r="T783">
        <f>Arkusz1!Z621</f>
        <v>0.11358786999999999</v>
      </c>
      <c r="U783">
        <f>Arkusz1!AA621</f>
        <v>0.15152829000000001</v>
      </c>
      <c r="V783">
        <f>Arkusz1!AB621</f>
        <v>0.35213665999999999</v>
      </c>
      <c r="Z783">
        <f t="shared" si="263"/>
        <v>8.7970000000000062E-4</v>
      </c>
      <c r="AA783">
        <f t="shared" si="255"/>
        <v>-7.9670000000000435E-4</v>
      </c>
      <c r="AB783">
        <f t="shared" si="256"/>
        <v>-4.8752999999999991E-4</v>
      </c>
      <c r="AC783">
        <f t="shared" si="257"/>
        <v>-1.7095999999999778E-4</v>
      </c>
      <c r="AD783">
        <f t="shared" si="258"/>
        <v>-1.6580000000002149E-5</v>
      </c>
      <c r="AE783">
        <f t="shared" si="259"/>
        <v>-1.3079999999998648E-5</v>
      </c>
      <c r="AF783">
        <f t="shared" si="260"/>
        <v>-5.6790000000001006E-5</v>
      </c>
      <c r="AG783">
        <f t="shared" si="261"/>
        <v>1.2369999999999048E-4</v>
      </c>
      <c r="AH783">
        <f t="shared" si="262"/>
        <v>1.4099000000000195E-3</v>
      </c>
      <c r="AI783">
        <f t="shared" si="264"/>
        <v>-8.7170000000003078E-4</v>
      </c>
    </row>
    <row r="784" spans="11:35">
      <c r="K784" t="str">
        <f>Arkusz1!A622</f>
        <v>Ukraine</v>
      </c>
      <c r="M784">
        <f>Arkusz1!S622</f>
        <v>2.2460129999999998E-2</v>
      </c>
      <c r="N784">
        <f>Arkusz1!T622</f>
        <v>3.4017070000000003E-2</v>
      </c>
      <c r="O784">
        <f>Arkusz1!U622</f>
        <v>4.3269050000000003E-2</v>
      </c>
      <c r="P784">
        <f>Arkusz1!V622</f>
        <v>5.2846799999999999E-2</v>
      </c>
      <c r="Q784">
        <f>Arkusz1!W622</f>
        <v>6.3466739999999994E-2</v>
      </c>
      <c r="R784">
        <f>Arkusz1!X622</f>
        <v>7.5900570000000001E-2</v>
      </c>
      <c r="S784">
        <f>Arkusz1!Y622</f>
        <v>9.1441430000000004E-2</v>
      </c>
      <c r="T784">
        <f>Arkusz1!Z622</f>
        <v>0.11293388</v>
      </c>
      <c r="U784">
        <f>Arkusz1!AA622</f>
        <v>0.14934031</v>
      </c>
      <c r="V784">
        <f>Arkusz1!AB622</f>
        <v>0.35432404000000001</v>
      </c>
      <c r="Z784">
        <f t="shared" si="263"/>
        <v>-9.8653000000000282E-4</v>
      </c>
      <c r="AA784">
        <f t="shared" si="255"/>
        <v>9.9407000000000661E-4</v>
      </c>
      <c r="AB784">
        <f t="shared" si="256"/>
        <v>6.8665000000000392E-4</v>
      </c>
      <c r="AC784">
        <f t="shared" si="257"/>
        <v>3.0025999999999664E-4</v>
      </c>
      <c r="AD784">
        <f t="shared" si="258"/>
        <v>3.3239999999989944E-5</v>
      </c>
      <c r="AE784">
        <f t="shared" si="259"/>
        <v>-1.1766000000000554E-4</v>
      </c>
      <c r="AF784">
        <f t="shared" si="260"/>
        <v>-2.5538999999999423E-4</v>
      </c>
      <c r="AG784">
        <f t="shared" si="261"/>
        <v>-6.5398999999999319E-4</v>
      </c>
      <c r="AH784">
        <f t="shared" si="262"/>
        <v>-2.187980000000006E-3</v>
      </c>
      <c r="AI784">
        <f t="shared" si="264"/>
        <v>2.1873800000000165E-3</v>
      </c>
    </row>
    <row r="785" spans="11:35">
      <c r="K785" t="str">
        <f>Arkusz1!A623</f>
        <v>Ukraine</v>
      </c>
      <c r="M785">
        <f>Arkusz1!S623</f>
        <v>2.2924960000000001E-2</v>
      </c>
      <c r="N785">
        <f>Arkusz1!T623</f>
        <v>3.4139750000000003E-2</v>
      </c>
      <c r="O785">
        <f>Arkusz1!U623</f>
        <v>4.3322430000000002E-2</v>
      </c>
      <c r="P785">
        <f>Arkusz1!V623</f>
        <v>5.289104E-2</v>
      </c>
      <c r="Q785">
        <f>Arkusz1!W623</f>
        <v>6.3533809999999996E-2</v>
      </c>
      <c r="R785">
        <f>Arkusz1!X623</f>
        <v>7.6012239999999995E-2</v>
      </c>
      <c r="S785">
        <f>Arkusz1!Y623</f>
        <v>9.1614059999999997E-2</v>
      </c>
      <c r="T785">
        <f>Arkusz1!Z623</f>
        <v>0.11317689</v>
      </c>
      <c r="U785">
        <f>Arkusz1!AA623</f>
        <v>0.14963370000000001</v>
      </c>
      <c r="V785">
        <f>Arkusz1!AB623</f>
        <v>0.35275114000000002</v>
      </c>
      <c r="Z785">
        <f t="shared" si="263"/>
        <v>4.6483000000000288E-4</v>
      </c>
      <c r="AA785">
        <f t="shared" si="255"/>
        <v>1.2268000000000001E-4</v>
      </c>
      <c r="AB785">
        <f t="shared" si="256"/>
        <v>5.3379999999998706E-5</v>
      </c>
      <c r="AC785">
        <f t="shared" si="257"/>
        <v>4.4240000000000945E-5</v>
      </c>
      <c r="AD785">
        <f t="shared" si="258"/>
        <v>6.7070000000002405E-5</v>
      </c>
      <c r="AE785">
        <f t="shared" si="259"/>
        <v>1.1166999999999427E-4</v>
      </c>
      <c r="AF785">
        <f t="shared" si="260"/>
        <v>1.7262999999999307E-4</v>
      </c>
      <c r="AG785">
        <f t="shared" si="261"/>
        <v>2.4301000000000184E-4</v>
      </c>
      <c r="AH785">
        <f t="shared" si="262"/>
        <v>2.9339000000000448E-4</v>
      </c>
      <c r="AI785">
        <f t="shared" si="264"/>
        <v>-1.5728999999999882E-3</v>
      </c>
    </row>
    <row r="786" spans="11:35">
      <c r="K786" t="str">
        <f>Arkusz1!A624</f>
        <v>Ukraine</v>
      </c>
      <c r="M786">
        <f>Arkusz1!S624</f>
        <v>2.2924960000000001E-2</v>
      </c>
      <c r="N786">
        <f>Arkusz1!T624</f>
        <v>3.4139750000000003E-2</v>
      </c>
      <c r="O786">
        <f>Arkusz1!U624</f>
        <v>4.3322430000000002E-2</v>
      </c>
      <c r="P786">
        <f>Arkusz1!V624</f>
        <v>5.289104E-2</v>
      </c>
      <c r="Q786">
        <f>Arkusz1!W624</f>
        <v>6.3533809999999996E-2</v>
      </c>
      <c r="R786">
        <f>Arkusz1!X624</f>
        <v>7.6012239999999995E-2</v>
      </c>
      <c r="S786">
        <f>Arkusz1!Y624</f>
        <v>9.1614059999999997E-2</v>
      </c>
      <c r="T786">
        <f>Arkusz1!Z624</f>
        <v>0.11317689</v>
      </c>
      <c r="U786">
        <f>Arkusz1!AA624</f>
        <v>0.14963370000000001</v>
      </c>
      <c r="V786">
        <f>Arkusz1!AB624</f>
        <v>0.35275114000000002</v>
      </c>
      <c r="Z786">
        <f t="shared" si="263"/>
        <v>0</v>
      </c>
      <c r="AA786">
        <f t="shared" si="255"/>
        <v>0</v>
      </c>
      <c r="AB786">
        <f t="shared" si="256"/>
        <v>0</v>
      </c>
      <c r="AC786">
        <f t="shared" si="257"/>
        <v>0</v>
      </c>
      <c r="AD786">
        <f t="shared" si="258"/>
        <v>0</v>
      </c>
      <c r="AE786">
        <f t="shared" si="259"/>
        <v>0</v>
      </c>
      <c r="AF786">
        <f t="shared" si="260"/>
        <v>0</v>
      </c>
      <c r="AG786">
        <f t="shared" si="261"/>
        <v>0</v>
      </c>
      <c r="AH786">
        <f t="shared" si="262"/>
        <v>0</v>
      </c>
      <c r="AI786">
        <f t="shared" si="264"/>
        <v>0</v>
      </c>
    </row>
    <row r="787" spans="11:35">
      <c r="K787" t="str">
        <f>Arkusz1!A625</f>
        <v>Ukraine</v>
      </c>
      <c r="M787">
        <f>Arkusz1!S625</f>
        <v>2.2924960000000001E-2</v>
      </c>
      <c r="N787">
        <f>Arkusz1!T625</f>
        <v>3.4139750000000003E-2</v>
      </c>
      <c r="O787">
        <f>Arkusz1!U625</f>
        <v>4.3322430000000002E-2</v>
      </c>
      <c r="P787">
        <f>Arkusz1!V625</f>
        <v>5.289104E-2</v>
      </c>
      <c r="Q787">
        <f>Arkusz1!W625</f>
        <v>6.3533809999999996E-2</v>
      </c>
      <c r="R787">
        <f>Arkusz1!X625</f>
        <v>7.6012239999999995E-2</v>
      </c>
      <c r="S787">
        <f>Arkusz1!Y625</f>
        <v>9.1614059999999997E-2</v>
      </c>
      <c r="T787">
        <f>Arkusz1!Z625</f>
        <v>0.11317689</v>
      </c>
      <c r="U787">
        <f>Arkusz1!AA625</f>
        <v>0.14963370000000001</v>
      </c>
      <c r="V787">
        <f>Arkusz1!AB625</f>
        <v>0.35275114000000002</v>
      </c>
      <c r="Z787">
        <f t="shared" si="263"/>
        <v>0</v>
      </c>
      <c r="AA787">
        <f t="shared" si="255"/>
        <v>0</v>
      </c>
      <c r="AB787">
        <f t="shared" si="256"/>
        <v>0</v>
      </c>
      <c r="AC787">
        <f t="shared" si="257"/>
        <v>0</v>
      </c>
      <c r="AD787">
        <f t="shared" si="258"/>
        <v>0</v>
      </c>
      <c r="AE787">
        <f t="shared" si="259"/>
        <v>0</v>
      </c>
      <c r="AF787">
        <f t="shared" si="260"/>
        <v>0</v>
      </c>
      <c r="AG787">
        <f t="shared" si="261"/>
        <v>0</v>
      </c>
      <c r="AH787">
        <f t="shared" si="262"/>
        <v>0</v>
      </c>
      <c r="AI787">
        <f t="shared" si="264"/>
        <v>0</v>
      </c>
    </row>
    <row r="788" spans="11:35">
      <c r="K788" t="e">
        <f>Arkusz1!#REF!</f>
        <v>#REF!</v>
      </c>
      <c r="M788" t="e">
        <f>Arkusz1!#REF!</f>
        <v>#REF!</v>
      </c>
      <c r="N788" t="e">
        <f>Arkusz1!#REF!</f>
        <v>#REF!</v>
      </c>
      <c r="O788" t="e">
        <f>Arkusz1!#REF!</f>
        <v>#REF!</v>
      </c>
      <c r="P788" t="e">
        <f>Arkusz1!#REF!</f>
        <v>#REF!</v>
      </c>
      <c r="Q788" t="e">
        <f>Arkusz1!#REF!</f>
        <v>#REF!</v>
      </c>
      <c r="R788" t="e">
        <f>Arkusz1!#REF!</f>
        <v>#REF!</v>
      </c>
      <c r="S788" t="e">
        <f>Arkusz1!#REF!</f>
        <v>#REF!</v>
      </c>
      <c r="T788" t="e">
        <f>Arkusz1!#REF!</f>
        <v>#REF!</v>
      </c>
      <c r="U788" t="e">
        <f>Arkusz1!#REF!</f>
        <v>#REF!</v>
      </c>
      <c r="V788" t="e">
        <f>Arkusz1!#REF!</f>
        <v>#REF!</v>
      </c>
      <c r="Z788" t="e">
        <f t="shared" si="263"/>
        <v>#REF!</v>
      </c>
      <c r="AA788" t="e">
        <f t="shared" si="255"/>
        <v>#REF!</v>
      </c>
      <c r="AB788" t="e">
        <f t="shared" si="256"/>
        <v>#REF!</v>
      </c>
      <c r="AC788" t="e">
        <f t="shared" si="257"/>
        <v>#REF!</v>
      </c>
      <c r="AD788" t="e">
        <f t="shared" si="258"/>
        <v>#REF!</v>
      </c>
      <c r="AE788" t="e">
        <f t="shared" si="259"/>
        <v>#REF!</v>
      </c>
      <c r="AF788" t="e">
        <f t="shared" si="260"/>
        <v>#REF!</v>
      </c>
      <c r="AG788" t="e">
        <f t="shared" si="261"/>
        <v>#REF!</v>
      </c>
      <c r="AH788" t="e">
        <f t="shared" si="262"/>
        <v>#REF!</v>
      </c>
      <c r="AI788" t="e">
        <f t="shared" si="264"/>
        <v>#REF!</v>
      </c>
    </row>
    <row r="789" spans="11:35">
      <c r="K789" t="e">
        <f>Arkusz1!#REF!</f>
        <v>#REF!</v>
      </c>
      <c r="M789" t="e">
        <f>Arkusz1!#REF!</f>
        <v>#REF!</v>
      </c>
      <c r="N789" t="e">
        <f>Arkusz1!#REF!</f>
        <v>#REF!</v>
      </c>
      <c r="O789" t="e">
        <f>Arkusz1!#REF!</f>
        <v>#REF!</v>
      </c>
      <c r="P789" t="e">
        <f>Arkusz1!#REF!</f>
        <v>#REF!</v>
      </c>
      <c r="Q789" t="e">
        <f>Arkusz1!#REF!</f>
        <v>#REF!</v>
      </c>
      <c r="R789" t="e">
        <f>Arkusz1!#REF!</f>
        <v>#REF!</v>
      </c>
      <c r="S789" t="e">
        <f>Arkusz1!#REF!</f>
        <v>#REF!</v>
      </c>
      <c r="T789" t="e">
        <f>Arkusz1!#REF!</f>
        <v>#REF!</v>
      </c>
      <c r="U789" t="e">
        <f>Arkusz1!#REF!</f>
        <v>#REF!</v>
      </c>
      <c r="V789" t="e">
        <f>Arkusz1!#REF!</f>
        <v>#REF!</v>
      </c>
      <c r="Z789" t="e">
        <f t="shared" si="263"/>
        <v>#REF!</v>
      </c>
      <c r="AA789" t="e">
        <f t="shared" si="255"/>
        <v>#REF!</v>
      </c>
      <c r="AB789" t="e">
        <f t="shared" si="256"/>
        <v>#REF!</v>
      </c>
      <c r="AC789" t="e">
        <f t="shared" si="257"/>
        <v>#REF!</v>
      </c>
      <c r="AD789" t="e">
        <f t="shared" si="258"/>
        <v>#REF!</v>
      </c>
      <c r="AE789" t="e">
        <f t="shared" si="259"/>
        <v>#REF!</v>
      </c>
      <c r="AF789" t="e">
        <f t="shared" si="260"/>
        <v>#REF!</v>
      </c>
      <c r="AG789" t="e">
        <f t="shared" si="261"/>
        <v>#REF!</v>
      </c>
      <c r="AH789" t="e">
        <f t="shared" si="262"/>
        <v>#REF!</v>
      </c>
      <c r="AI789" t="e">
        <f t="shared" si="264"/>
        <v>#REF!</v>
      </c>
    </row>
    <row r="790" spans="11:35">
      <c r="K790" t="e">
        <f>Arkusz1!#REF!</f>
        <v>#REF!</v>
      </c>
      <c r="M790" t="e">
        <f>Arkusz1!#REF!</f>
        <v>#REF!</v>
      </c>
      <c r="N790" t="e">
        <f>Arkusz1!#REF!</f>
        <v>#REF!</v>
      </c>
      <c r="O790" t="e">
        <f>Arkusz1!#REF!</f>
        <v>#REF!</v>
      </c>
      <c r="P790" t="e">
        <f>Arkusz1!#REF!</f>
        <v>#REF!</v>
      </c>
      <c r="Q790" t="e">
        <f>Arkusz1!#REF!</f>
        <v>#REF!</v>
      </c>
      <c r="R790" t="e">
        <f>Arkusz1!#REF!</f>
        <v>#REF!</v>
      </c>
      <c r="S790" t="e">
        <f>Arkusz1!#REF!</f>
        <v>#REF!</v>
      </c>
      <c r="T790" t="e">
        <f>Arkusz1!#REF!</f>
        <v>#REF!</v>
      </c>
      <c r="U790" t="e">
        <f>Arkusz1!#REF!</f>
        <v>#REF!</v>
      </c>
      <c r="V790" t="e">
        <f>Arkusz1!#REF!</f>
        <v>#REF!</v>
      </c>
      <c r="Z790" t="e">
        <f t="shared" si="263"/>
        <v>#REF!</v>
      </c>
      <c r="AA790" t="e">
        <f t="shared" si="255"/>
        <v>#REF!</v>
      </c>
      <c r="AB790" t="e">
        <f t="shared" si="256"/>
        <v>#REF!</v>
      </c>
      <c r="AC790" t="e">
        <f t="shared" si="257"/>
        <v>#REF!</v>
      </c>
      <c r="AD790" t="e">
        <f t="shared" si="258"/>
        <v>#REF!</v>
      </c>
      <c r="AE790" t="e">
        <f t="shared" si="259"/>
        <v>#REF!</v>
      </c>
      <c r="AF790" t="e">
        <f t="shared" si="260"/>
        <v>#REF!</v>
      </c>
      <c r="AG790" t="e">
        <f t="shared" si="261"/>
        <v>#REF!</v>
      </c>
      <c r="AH790" t="e">
        <f t="shared" si="262"/>
        <v>#REF!</v>
      </c>
      <c r="AI790" t="e">
        <f t="shared" si="264"/>
        <v>#REF!</v>
      </c>
    </row>
    <row r="791" spans="11:35">
      <c r="K791" t="e">
        <f>Arkusz1!#REF!</f>
        <v>#REF!</v>
      </c>
      <c r="M791" t="e">
        <f>Arkusz1!#REF!</f>
        <v>#REF!</v>
      </c>
      <c r="N791" t="e">
        <f>Arkusz1!#REF!</f>
        <v>#REF!</v>
      </c>
      <c r="O791" t="e">
        <f>Arkusz1!#REF!</f>
        <v>#REF!</v>
      </c>
      <c r="P791" t="e">
        <f>Arkusz1!#REF!</f>
        <v>#REF!</v>
      </c>
      <c r="Q791" t="e">
        <f>Arkusz1!#REF!</f>
        <v>#REF!</v>
      </c>
      <c r="R791" t="e">
        <f>Arkusz1!#REF!</f>
        <v>#REF!</v>
      </c>
      <c r="S791" t="e">
        <f>Arkusz1!#REF!</f>
        <v>#REF!</v>
      </c>
      <c r="T791" t="e">
        <f>Arkusz1!#REF!</f>
        <v>#REF!</v>
      </c>
      <c r="U791" t="e">
        <f>Arkusz1!#REF!</f>
        <v>#REF!</v>
      </c>
      <c r="V791" t="e">
        <f>Arkusz1!#REF!</f>
        <v>#REF!</v>
      </c>
      <c r="Z791" t="e">
        <f t="shared" si="263"/>
        <v>#REF!</v>
      </c>
      <c r="AA791" t="e">
        <f t="shared" si="255"/>
        <v>#REF!</v>
      </c>
      <c r="AB791" t="e">
        <f t="shared" si="256"/>
        <v>#REF!</v>
      </c>
      <c r="AC791" t="e">
        <f t="shared" si="257"/>
        <v>#REF!</v>
      </c>
      <c r="AD791" t="e">
        <f t="shared" si="258"/>
        <v>#REF!</v>
      </c>
      <c r="AE791" t="e">
        <f t="shared" si="259"/>
        <v>#REF!</v>
      </c>
      <c r="AF791" t="e">
        <f t="shared" si="260"/>
        <v>#REF!</v>
      </c>
      <c r="AG791" t="e">
        <f t="shared" si="261"/>
        <v>#REF!</v>
      </c>
      <c r="AH791" t="e">
        <f t="shared" si="262"/>
        <v>#REF!</v>
      </c>
      <c r="AI791" t="e">
        <f t="shared" si="264"/>
        <v>#REF!</v>
      </c>
    </row>
    <row r="792" spans="11:35">
      <c r="K792" t="e">
        <f>Arkusz1!#REF!</f>
        <v>#REF!</v>
      </c>
      <c r="M792" t="e">
        <f>Arkusz1!#REF!</f>
        <v>#REF!</v>
      </c>
      <c r="N792" t="e">
        <f>Arkusz1!#REF!</f>
        <v>#REF!</v>
      </c>
      <c r="O792" t="e">
        <f>Arkusz1!#REF!</f>
        <v>#REF!</v>
      </c>
      <c r="P792" t="e">
        <f>Arkusz1!#REF!</f>
        <v>#REF!</v>
      </c>
      <c r="Q792" t="e">
        <f>Arkusz1!#REF!</f>
        <v>#REF!</v>
      </c>
      <c r="R792" t="e">
        <f>Arkusz1!#REF!</f>
        <v>#REF!</v>
      </c>
      <c r="S792" t="e">
        <f>Arkusz1!#REF!</f>
        <v>#REF!</v>
      </c>
      <c r="T792" t="e">
        <f>Arkusz1!#REF!</f>
        <v>#REF!</v>
      </c>
      <c r="U792" t="e">
        <f>Arkusz1!#REF!</f>
        <v>#REF!</v>
      </c>
      <c r="V792" t="e">
        <f>Arkusz1!#REF!</f>
        <v>#REF!</v>
      </c>
      <c r="Z792" t="e">
        <f t="shared" si="263"/>
        <v>#REF!</v>
      </c>
      <c r="AA792" t="e">
        <f t="shared" si="255"/>
        <v>#REF!</v>
      </c>
      <c r="AB792" t="e">
        <f t="shared" si="256"/>
        <v>#REF!</v>
      </c>
      <c r="AC792" t="e">
        <f t="shared" si="257"/>
        <v>#REF!</v>
      </c>
      <c r="AD792" t="e">
        <f t="shared" si="258"/>
        <v>#REF!</v>
      </c>
      <c r="AE792" t="e">
        <f t="shared" si="259"/>
        <v>#REF!</v>
      </c>
      <c r="AF792" t="e">
        <f t="shared" si="260"/>
        <v>#REF!</v>
      </c>
      <c r="AG792" t="e">
        <f t="shared" si="261"/>
        <v>#REF!</v>
      </c>
      <c r="AH792" t="e">
        <f t="shared" si="262"/>
        <v>#REF!</v>
      </c>
      <c r="AI792" t="e">
        <f t="shared" si="264"/>
        <v>#REF!</v>
      </c>
    </row>
    <row r="793" spans="11:35">
      <c r="Y793" s="9"/>
      <c r="Z793" s="9" t="e">
        <f>AVERAGE(Z795:Z858)</f>
        <v>#REF!</v>
      </c>
      <c r="AA793" s="9" t="e">
        <f t="shared" ref="AA793:AI793" si="265">AVERAGE(AA795:AA858)</f>
        <v>#REF!</v>
      </c>
      <c r="AB793" s="9" t="e">
        <f t="shared" si="265"/>
        <v>#REF!</v>
      </c>
      <c r="AC793" s="9" t="e">
        <f t="shared" si="265"/>
        <v>#REF!</v>
      </c>
      <c r="AD793" s="9" t="e">
        <f t="shared" si="265"/>
        <v>#REF!</v>
      </c>
      <c r="AE793" s="9" t="e">
        <f t="shared" si="265"/>
        <v>#REF!</v>
      </c>
      <c r="AF793" s="9" t="e">
        <f t="shared" si="265"/>
        <v>#REF!</v>
      </c>
      <c r="AG793" s="9" t="e">
        <f t="shared" si="265"/>
        <v>#REF!</v>
      </c>
      <c r="AH793" s="9" t="e">
        <f t="shared" si="265"/>
        <v>#REF!</v>
      </c>
      <c r="AI793" s="9" t="e">
        <f t="shared" si="265"/>
        <v>#REF!</v>
      </c>
    </row>
    <row r="794" spans="11:35">
      <c r="K794" t="e">
        <f>Arkusz1!#REF!</f>
        <v>#REF!</v>
      </c>
      <c r="M794" t="e">
        <f>Arkusz1!#REF!</f>
        <v>#REF!</v>
      </c>
      <c r="N794" t="e">
        <f>Arkusz1!#REF!</f>
        <v>#REF!</v>
      </c>
      <c r="O794" t="e">
        <f>Arkusz1!#REF!</f>
        <v>#REF!</v>
      </c>
      <c r="P794" t="e">
        <f>Arkusz1!#REF!</f>
        <v>#REF!</v>
      </c>
      <c r="Q794" t="e">
        <f>Arkusz1!#REF!</f>
        <v>#REF!</v>
      </c>
      <c r="R794" t="e">
        <f>Arkusz1!#REF!</f>
        <v>#REF!</v>
      </c>
      <c r="S794" t="e">
        <f>Arkusz1!#REF!</f>
        <v>#REF!</v>
      </c>
      <c r="T794" t="e">
        <f>Arkusz1!#REF!</f>
        <v>#REF!</v>
      </c>
      <c r="U794" t="e">
        <f>Arkusz1!#REF!</f>
        <v>#REF!</v>
      </c>
      <c r="V794" t="e">
        <f>Arkusz1!#REF!</f>
        <v>#REF!</v>
      </c>
    </row>
    <row r="795" spans="11:35">
      <c r="K795" t="str">
        <f>Arkusz1!A626</f>
        <v>Uzbekistan</v>
      </c>
      <c r="M795">
        <f>Arkusz1!S626</f>
        <v>3.4320360000000001E-2</v>
      </c>
      <c r="N795">
        <f>Arkusz1!T626</f>
        <v>4.7403540000000001E-2</v>
      </c>
      <c r="O795">
        <f>Arkusz1!U626</f>
        <v>5.8779400000000002E-2</v>
      </c>
      <c r="P795">
        <f>Arkusz1!V626</f>
        <v>6.9487190000000004E-2</v>
      </c>
      <c r="Q795">
        <f>Arkusz1!W626</f>
        <v>8.0284820000000007E-2</v>
      </c>
      <c r="R795">
        <f>Arkusz1!X626</f>
        <v>9.1958200000000004E-2</v>
      </c>
      <c r="S795">
        <f>Arkusz1!Y626</f>
        <v>0.10565322000000001</v>
      </c>
      <c r="T795">
        <f>Arkusz1!Z626</f>
        <v>0.12364512</v>
      </c>
      <c r="U795">
        <f>Arkusz1!AA626</f>
        <v>0.15241167</v>
      </c>
      <c r="V795">
        <f>Arkusz1!AB626</f>
        <v>0.2360565</v>
      </c>
      <c r="Z795" t="e">
        <f>M795-M794</f>
        <v>#REF!</v>
      </c>
      <c r="AA795" t="e">
        <f t="shared" ref="AA795:AA825" si="266">N795-N794</f>
        <v>#REF!</v>
      </c>
      <c r="AB795" t="e">
        <f t="shared" ref="AB795:AB825" si="267">O795-O794</f>
        <v>#REF!</v>
      </c>
      <c r="AC795" t="e">
        <f t="shared" ref="AC795:AC825" si="268">P795-P794</f>
        <v>#REF!</v>
      </c>
      <c r="AD795" t="e">
        <f t="shared" ref="AD795:AD825" si="269">Q795-Q794</f>
        <v>#REF!</v>
      </c>
      <c r="AE795" t="e">
        <f t="shared" ref="AE795:AE825" si="270">R795-R794</f>
        <v>#REF!</v>
      </c>
      <c r="AF795" t="e">
        <f t="shared" ref="AF795:AF825" si="271">S795-S794</f>
        <v>#REF!</v>
      </c>
      <c r="AG795" t="e">
        <f t="shared" ref="AG795:AG825" si="272">T795-T794</f>
        <v>#REF!</v>
      </c>
      <c r="AH795" t="e">
        <f t="shared" ref="AH795:AH825" si="273">U795-U794</f>
        <v>#REF!</v>
      </c>
      <c r="AI795" t="e">
        <f>V795-V794</f>
        <v>#REF!</v>
      </c>
    </row>
    <row r="796" spans="11:35">
      <c r="K796" t="str">
        <f>Arkusz1!A627</f>
        <v>Uzbekistan</v>
      </c>
      <c r="M796">
        <f>Arkusz1!S627</f>
        <v>3.2154969999999998E-2</v>
      </c>
      <c r="N796">
        <f>Arkusz1!T627</f>
        <v>4.5235539999999998E-2</v>
      </c>
      <c r="O796">
        <f>Arkusz1!U627</f>
        <v>5.6807320000000001E-2</v>
      </c>
      <c r="P796">
        <f>Arkusz1!V627</f>
        <v>6.7825319999999995E-2</v>
      </c>
      <c r="Q796">
        <f>Arkusz1!W627</f>
        <v>7.9026860000000004E-2</v>
      </c>
      <c r="R796">
        <f>Arkusz1!X627</f>
        <v>9.1210570000000005E-2</v>
      </c>
      <c r="S796">
        <f>Arkusz1!Y627</f>
        <v>0.10557034999999999</v>
      </c>
      <c r="T796">
        <f>Arkusz1!Z627</f>
        <v>0.12450129</v>
      </c>
      <c r="U796">
        <f>Arkusz1!AA627</f>
        <v>0.15483886999999999</v>
      </c>
      <c r="V796">
        <f>Arkusz1!AB627</f>
        <v>0.24282889999999999</v>
      </c>
      <c r="Z796">
        <f t="shared" ref="Y796:Z825" si="274">M796-M795</f>
        <v>-2.1653900000000031E-3</v>
      </c>
      <c r="AA796">
        <f t="shared" si="266"/>
        <v>-2.1680000000000033E-3</v>
      </c>
      <c r="AB796">
        <f t="shared" si="267"/>
        <v>-1.9720800000000011E-3</v>
      </c>
      <c r="AC796">
        <f t="shared" si="268"/>
        <v>-1.6618700000000097E-3</v>
      </c>
      <c r="AD796">
        <f t="shared" si="269"/>
        <v>-1.2579600000000024E-3</v>
      </c>
      <c r="AE796">
        <f t="shared" si="270"/>
        <v>-7.4762999999999913E-4</v>
      </c>
      <c r="AF796">
        <f t="shared" si="271"/>
        <v>-8.2870000000012656E-5</v>
      </c>
      <c r="AG796">
        <f t="shared" si="272"/>
        <v>8.5617000000000332E-4</v>
      </c>
      <c r="AH796">
        <f t="shared" si="273"/>
        <v>2.4271999999999905E-3</v>
      </c>
      <c r="AI796">
        <f t="shared" ref="AI796:AI825" si="275">V796-V795</f>
        <v>6.772399999999984E-3</v>
      </c>
    </row>
    <row r="797" spans="11:35">
      <c r="K797" t="str">
        <f>Arkusz1!A628</f>
        <v>Uzbekistan</v>
      </c>
      <c r="M797">
        <f>Arkusz1!S628</f>
        <v>2.9863500000000001E-2</v>
      </c>
      <c r="N797">
        <f>Arkusz1!T628</f>
        <v>4.2941300000000002E-2</v>
      </c>
      <c r="O797">
        <f>Arkusz1!U628</f>
        <v>5.4720409999999997E-2</v>
      </c>
      <c r="P797">
        <f>Arkusz1!V628</f>
        <v>6.6066680000000003E-2</v>
      </c>
      <c r="Q797">
        <f>Arkusz1!W628</f>
        <v>7.7695650000000005E-2</v>
      </c>
      <c r="R797">
        <f>Arkusz1!X628</f>
        <v>9.0419410000000006E-2</v>
      </c>
      <c r="S797">
        <f>Arkusz1!Y628</f>
        <v>0.10548266000000001</v>
      </c>
      <c r="T797">
        <f>Arkusz1!Z628</f>
        <v>0.12540733000000001</v>
      </c>
      <c r="U797">
        <f>Arkusz1!AA628</f>
        <v>0.1574074</v>
      </c>
      <c r="V797">
        <f>Arkusz1!AB628</f>
        <v>0.24999566000000001</v>
      </c>
      <c r="Z797">
        <f t="shared" si="274"/>
        <v>-2.2914699999999968E-3</v>
      </c>
      <c r="AA797">
        <f t="shared" si="266"/>
        <v>-2.294239999999996E-3</v>
      </c>
      <c r="AB797">
        <f t="shared" si="267"/>
        <v>-2.0869100000000043E-3</v>
      </c>
      <c r="AC797">
        <f t="shared" si="268"/>
        <v>-1.7586399999999919E-3</v>
      </c>
      <c r="AD797">
        <f t="shared" si="269"/>
        <v>-1.3312099999999993E-3</v>
      </c>
      <c r="AE797">
        <f t="shared" si="270"/>
        <v>-7.9115999999999909E-4</v>
      </c>
      <c r="AF797">
        <f t="shared" si="271"/>
        <v>-8.76899999999875E-5</v>
      </c>
      <c r="AG797">
        <f t="shared" si="272"/>
        <v>9.0604000000001073E-4</v>
      </c>
      <c r="AH797">
        <f t="shared" si="273"/>
        <v>2.5685300000000133E-3</v>
      </c>
      <c r="AI797">
        <f t="shared" si="275"/>
        <v>7.166760000000022E-3</v>
      </c>
    </row>
    <row r="798" spans="11:35">
      <c r="K798" t="str">
        <f>Arkusz1!A629</f>
        <v>Uzbekistan</v>
      </c>
      <c r="M798">
        <f>Arkusz1!S629</f>
        <v>2.666636E-2</v>
      </c>
      <c r="N798">
        <f>Arkusz1!T629</f>
        <v>3.9657299999999999E-2</v>
      </c>
      <c r="O798">
        <f>Arkusz1!U629</f>
        <v>5.1213340000000003E-2</v>
      </c>
      <c r="P798">
        <f>Arkusz1!V629</f>
        <v>6.244777E-2</v>
      </c>
      <c r="Q798">
        <f>Arkusz1!W629</f>
        <v>7.4121439999999997E-2</v>
      </c>
      <c r="R798">
        <f>Arkusz1!X629</f>
        <v>8.7094599999999994E-2</v>
      </c>
      <c r="S798">
        <f>Arkusz1!Y629</f>
        <v>0.10271068</v>
      </c>
      <c r="T798">
        <f>Arkusz1!Z629</f>
        <v>0.12373917</v>
      </c>
      <c r="U798">
        <f>Arkusz1!AA629</f>
        <v>0.15825702999999999</v>
      </c>
      <c r="V798">
        <f>Arkusz1!AB629</f>
        <v>0.27409230000000001</v>
      </c>
      <c r="Z798">
        <f t="shared" si="274"/>
        <v>-3.1971400000000011E-3</v>
      </c>
      <c r="AA798">
        <f t="shared" si="266"/>
        <v>-3.2840000000000022E-3</v>
      </c>
      <c r="AB798">
        <f t="shared" si="267"/>
        <v>-3.5070699999999941E-3</v>
      </c>
      <c r="AC798">
        <f t="shared" si="268"/>
        <v>-3.618910000000003E-3</v>
      </c>
      <c r="AD798">
        <f t="shared" si="269"/>
        <v>-3.5742100000000082E-3</v>
      </c>
      <c r="AE798">
        <f t="shared" si="270"/>
        <v>-3.3248100000000114E-3</v>
      </c>
      <c r="AF798">
        <f t="shared" si="271"/>
        <v>-2.7719800000000072E-3</v>
      </c>
      <c r="AG798">
        <f t="shared" si="272"/>
        <v>-1.6681600000000157E-3</v>
      </c>
      <c r="AH798">
        <f t="shared" si="273"/>
        <v>8.4962999999999012E-4</v>
      </c>
      <c r="AI798">
        <f t="shared" si="275"/>
        <v>2.4096640000000003E-2</v>
      </c>
    </row>
    <row r="799" spans="11:35">
      <c r="K799" t="str">
        <f>Arkusz1!A630</f>
        <v>Uzbekistan</v>
      </c>
      <c r="M799">
        <f>Arkusz1!S630</f>
        <v>2.327154E-2</v>
      </c>
      <c r="N799">
        <f>Arkusz1!T630</f>
        <v>3.6170260000000003E-2</v>
      </c>
      <c r="O799">
        <f>Arkusz1!U630</f>
        <v>4.7489419999999997E-2</v>
      </c>
      <c r="P799">
        <f>Arkusz1!V630</f>
        <v>5.86051E-2</v>
      </c>
      <c r="Q799">
        <f>Arkusz1!W630</f>
        <v>7.0326219999999995E-2</v>
      </c>
      <c r="R799">
        <f>Arkusz1!X630</f>
        <v>8.356421E-2</v>
      </c>
      <c r="S799">
        <f>Arkusz1!Y630</f>
        <v>9.9767289999999995E-2</v>
      </c>
      <c r="T799">
        <f>Arkusz1!Z630</f>
        <v>0.12196787000000001</v>
      </c>
      <c r="U799">
        <f>Arkusz1!AA630</f>
        <v>0.1591592</v>
      </c>
      <c r="V799">
        <f>Arkusz1!AB630</f>
        <v>0.29967888999999998</v>
      </c>
      <c r="Z799">
        <f t="shared" si="274"/>
        <v>-3.3948199999999998E-3</v>
      </c>
      <c r="AA799">
        <f t="shared" si="266"/>
        <v>-3.4870399999999968E-3</v>
      </c>
      <c r="AB799">
        <f t="shared" si="267"/>
        <v>-3.7239200000000056E-3</v>
      </c>
      <c r="AC799">
        <f t="shared" si="268"/>
        <v>-3.8426699999999994E-3</v>
      </c>
      <c r="AD799">
        <f t="shared" si="269"/>
        <v>-3.7952200000000019E-3</v>
      </c>
      <c r="AE799">
        <f t="shared" si="270"/>
        <v>-3.5303899999999944E-3</v>
      </c>
      <c r="AF799">
        <f t="shared" si="271"/>
        <v>-2.9433900000000041E-3</v>
      </c>
      <c r="AG799">
        <f t="shared" si="272"/>
        <v>-1.7712999999999895E-3</v>
      </c>
      <c r="AH799">
        <f t="shared" si="273"/>
        <v>9.0217000000000769E-4</v>
      </c>
      <c r="AI799">
        <f t="shared" si="275"/>
        <v>2.5586589999999965E-2</v>
      </c>
    </row>
    <row r="800" spans="11:35">
      <c r="K800" t="str">
        <f>Arkusz1!A631</f>
        <v>Uzbekistan</v>
      </c>
      <c r="M800">
        <f>Arkusz1!S631</f>
        <v>1.9660110000000001E-2</v>
      </c>
      <c r="N800">
        <f>Arkusz1!T631</f>
        <v>3.2460719999999998E-2</v>
      </c>
      <c r="O800">
        <f>Arkusz1!U631</f>
        <v>4.3527900000000001E-2</v>
      </c>
      <c r="P800">
        <f>Arkusz1!V631</f>
        <v>5.4517250000000003E-2</v>
      </c>
      <c r="Q800">
        <f>Arkusz1!W631</f>
        <v>6.6288849999999996E-2</v>
      </c>
      <c r="R800">
        <f>Arkusz1!X631</f>
        <v>7.9808560000000001E-2</v>
      </c>
      <c r="S800">
        <f>Arkusz1!Y631</f>
        <v>9.6636100000000003E-2</v>
      </c>
      <c r="T800">
        <f>Arkusz1!Z631</f>
        <v>0.12008355</v>
      </c>
      <c r="U800">
        <f>Arkusz1!AA631</f>
        <v>0.16011892</v>
      </c>
      <c r="V800">
        <f>Arkusz1!AB631</f>
        <v>0.32689803000000001</v>
      </c>
      <c r="Z800">
        <f t="shared" si="274"/>
        <v>-3.6114299999999988E-3</v>
      </c>
      <c r="AA800">
        <f t="shared" si="266"/>
        <v>-3.7095400000000042E-3</v>
      </c>
      <c r="AB800">
        <f t="shared" si="267"/>
        <v>-3.9615199999999962E-3</v>
      </c>
      <c r="AC800">
        <f t="shared" si="268"/>
        <v>-4.087849999999997E-3</v>
      </c>
      <c r="AD800">
        <f t="shared" si="269"/>
        <v>-4.0373699999999985E-3</v>
      </c>
      <c r="AE800">
        <f t="shared" si="270"/>
        <v>-3.7556499999999993E-3</v>
      </c>
      <c r="AF800">
        <f t="shared" si="271"/>
        <v>-3.131189999999992E-3</v>
      </c>
      <c r="AG800">
        <f t="shared" si="272"/>
        <v>-1.8843200000000088E-3</v>
      </c>
      <c r="AH800">
        <f t="shared" si="273"/>
        <v>9.5971999999999724E-4</v>
      </c>
      <c r="AI800">
        <f t="shared" si="275"/>
        <v>2.7219140000000031E-2</v>
      </c>
    </row>
    <row r="801" spans="11:35">
      <c r="K801" t="str">
        <f>Arkusz1!A632</f>
        <v>Uzbekistan</v>
      </c>
      <c r="M801">
        <f>Arkusz1!S632</f>
        <v>1.5810669999999999E-2</v>
      </c>
      <c r="N801">
        <f>Arkusz1!T632</f>
        <v>2.8506690000000001E-2</v>
      </c>
      <c r="O801">
        <f>Arkusz1!U632</f>
        <v>3.930529E-2</v>
      </c>
      <c r="P801">
        <f>Arkusz1!V632</f>
        <v>5.0159969999999998E-2</v>
      </c>
      <c r="Q801">
        <f>Arkusz1!W632</f>
        <v>6.1985390000000001E-2</v>
      </c>
      <c r="R801">
        <f>Arkusz1!X632</f>
        <v>7.5805380000000006E-2</v>
      </c>
      <c r="S801">
        <f>Arkusz1!Y632</f>
        <v>9.3298539999999999E-2</v>
      </c>
      <c r="T801">
        <f>Arkusz1!Z632</f>
        <v>0.11807503</v>
      </c>
      <c r="U801">
        <f>Arkusz1!AA632</f>
        <v>0.16114191</v>
      </c>
      <c r="V801">
        <f>Arkusz1!AB632</f>
        <v>0.35591112000000003</v>
      </c>
      <c r="Z801">
        <f t="shared" si="274"/>
        <v>-3.8494400000000026E-3</v>
      </c>
      <c r="AA801">
        <f t="shared" si="266"/>
        <v>-3.9540299999999973E-3</v>
      </c>
      <c r="AB801">
        <f t="shared" si="267"/>
        <v>-4.2226100000000016E-3</v>
      </c>
      <c r="AC801">
        <f t="shared" si="268"/>
        <v>-4.357280000000005E-3</v>
      </c>
      <c r="AD801">
        <f t="shared" si="269"/>
        <v>-4.3034599999999951E-3</v>
      </c>
      <c r="AE801">
        <f t="shared" si="270"/>
        <v>-4.0031799999999951E-3</v>
      </c>
      <c r="AF801">
        <f t="shared" si="271"/>
        <v>-3.3375600000000033E-3</v>
      </c>
      <c r="AG801">
        <f t="shared" si="272"/>
        <v>-2.0085199999999997E-3</v>
      </c>
      <c r="AH801">
        <f t="shared" si="273"/>
        <v>1.0229900000000014E-3</v>
      </c>
      <c r="AI801">
        <f t="shared" si="275"/>
        <v>2.9013090000000019E-2</v>
      </c>
    </row>
    <row r="802" spans="11:35">
      <c r="K802" t="str">
        <f>Arkusz1!A633</f>
        <v>Uzbekistan</v>
      </c>
      <c r="M802">
        <f>Arkusz1!S633</f>
        <v>1.169886E-2</v>
      </c>
      <c r="N802">
        <f>Arkusz1!T633</f>
        <v>2.4283180000000001E-2</v>
      </c>
      <c r="O802">
        <f>Arkusz1!U633</f>
        <v>3.4794890000000002E-2</v>
      </c>
      <c r="P802">
        <f>Arkusz1!V633</f>
        <v>4.5505730000000001E-2</v>
      </c>
      <c r="Q802">
        <f>Arkusz1!W633</f>
        <v>5.7388630000000003E-2</v>
      </c>
      <c r="R802">
        <f>Arkusz1!X633</f>
        <v>7.1529369999999995E-2</v>
      </c>
      <c r="S802">
        <f>Arkusz1!Y633</f>
        <v>8.9733510000000002E-2</v>
      </c>
      <c r="T802">
        <f>Arkusz1!Z633</f>
        <v>0.11592964</v>
      </c>
      <c r="U802">
        <f>Arkusz1!AA633</f>
        <v>0.16223461</v>
      </c>
      <c r="V802">
        <f>Arkusz1!AB633</f>
        <v>0.38690155999999998</v>
      </c>
      <c r="Z802">
        <f t="shared" si="274"/>
        <v>-4.1118099999999987E-3</v>
      </c>
      <c r="AA802">
        <f t="shared" si="266"/>
        <v>-4.2235099999999998E-3</v>
      </c>
      <c r="AB802">
        <f t="shared" si="267"/>
        <v>-4.5103999999999977E-3</v>
      </c>
      <c r="AC802">
        <f t="shared" si="268"/>
        <v>-4.654239999999997E-3</v>
      </c>
      <c r="AD802">
        <f t="shared" si="269"/>
        <v>-4.5967599999999983E-3</v>
      </c>
      <c r="AE802">
        <f t="shared" si="270"/>
        <v>-4.2760100000000106E-3</v>
      </c>
      <c r="AF802">
        <f t="shared" si="271"/>
        <v>-3.5650299999999968E-3</v>
      </c>
      <c r="AG802">
        <f t="shared" si="272"/>
        <v>-2.145389999999997E-3</v>
      </c>
      <c r="AH802">
        <f t="shared" si="273"/>
        <v>1.092700000000002E-3</v>
      </c>
      <c r="AI802">
        <f t="shared" si="275"/>
        <v>3.0990439999999952E-2</v>
      </c>
    </row>
    <row r="803" spans="11:35">
      <c r="K803" t="str">
        <f>Arkusz1!A634</f>
        <v>Uzbekistan</v>
      </c>
      <c r="M803">
        <f>Arkusz1!S634</f>
        <v>1.3933539999999999E-2</v>
      </c>
      <c r="N803">
        <f>Arkusz1!T634</f>
        <v>2.6057230000000001E-2</v>
      </c>
      <c r="O803">
        <f>Arkusz1!U634</f>
        <v>3.6200980000000001E-2</v>
      </c>
      <c r="P803">
        <f>Arkusz1!V634</f>
        <v>4.6659390000000002E-2</v>
      </c>
      <c r="Q803">
        <f>Arkusz1!W634</f>
        <v>5.8301070000000003E-2</v>
      </c>
      <c r="R803">
        <f>Arkusz1!X634</f>
        <v>7.2105009999999997E-2</v>
      </c>
      <c r="S803">
        <f>Arkusz1!Y634</f>
        <v>8.9716679999999993E-2</v>
      </c>
      <c r="T803">
        <f>Arkusz1!Z634</f>
        <v>0.1147398</v>
      </c>
      <c r="U803">
        <f>Arkusz1!AA634</f>
        <v>0.15838658999999999</v>
      </c>
      <c r="V803">
        <f>Arkusz1!AB634</f>
        <v>0.38389972</v>
      </c>
      <c r="Z803">
        <f t="shared" si="274"/>
        <v>2.2346799999999993E-3</v>
      </c>
      <c r="AA803">
        <f t="shared" si="266"/>
        <v>1.7740499999999992E-3</v>
      </c>
      <c r="AB803">
        <f t="shared" si="267"/>
        <v>1.4060899999999987E-3</v>
      </c>
      <c r="AC803">
        <f t="shared" si="268"/>
        <v>1.1536600000000008E-3</v>
      </c>
      <c r="AD803">
        <f t="shared" si="269"/>
        <v>9.1244000000000047E-4</v>
      </c>
      <c r="AE803">
        <f t="shared" si="270"/>
        <v>5.7564000000000226E-4</v>
      </c>
      <c r="AF803">
        <f t="shared" si="271"/>
        <v>-1.6830000000009337E-5</v>
      </c>
      <c r="AG803">
        <f t="shared" si="272"/>
        <v>-1.1898399999999976E-3</v>
      </c>
      <c r="AH803">
        <f t="shared" si="273"/>
        <v>-3.8480200000000075E-3</v>
      </c>
      <c r="AI803">
        <f t="shared" si="275"/>
        <v>-3.0018399999999779E-3</v>
      </c>
    </row>
    <row r="804" spans="11:35">
      <c r="K804" t="str">
        <f>Arkusz1!A635</f>
        <v>Uzbekistan</v>
      </c>
      <c r="M804">
        <f>Arkusz1!S635</f>
        <v>1.7400100000000002E-2</v>
      </c>
      <c r="N804">
        <f>Arkusz1!T635</f>
        <v>2.8809230000000002E-2</v>
      </c>
      <c r="O804">
        <f>Arkusz1!U635</f>
        <v>3.8382180000000002E-2</v>
      </c>
      <c r="P804">
        <f>Arkusz1!V635</f>
        <v>4.8448999999999999E-2</v>
      </c>
      <c r="Q804">
        <f>Arkusz1!W635</f>
        <v>5.9716480000000002E-2</v>
      </c>
      <c r="R804">
        <f>Arkusz1!X635</f>
        <v>7.2997960000000001E-2</v>
      </c>
      <c r="S804">
        <f>Arkusz1!Y635</f>
        <v>8.9690560000000003E-2</v>
      </c>
      <c r="T804">
        <f>Arkusz1!Z635</f>
        <v>0.11289405</v>
      </c>
      <c r="U804">
        <f>Arkusz1!AA635</f>
        <v>0.15241732999999999</v>
      </c>
      <c r="V804">
        <f>Arkusz1!AB635</f>
        <v>0.37924309</v>
      </c>
      <c r="Z804">
        <f t="shared" si="274"/>
        <v>3.4665600000000022E-3</v>
      </c>
      <c r="AA804">
        <f t="shared" si="266"/>
        <v>2.752000000000001E-3</v>
      </c>
      <c r="AB804">
        <f t="shared" si="267"/>
        <v>2.1812000000000012E-3</v>
      </c>
      <c r="AC804">
        <f t="shared" si="268"/>
        <v>1.789609999999997E-3</v>
      </c>
      <c r="AD804">
        <f t="shared" si="269"/>
        <v>1.4154099999999989E-3</v>
      </c>
      <c r="AE804">
        <f t="shared" si="270"/>
        <v>8.9295000000000346E-4</v>
      </c>
      <c r="AF804">
        <f t="shared" si="271"/>
        <v>-2.6119999999990595E-5</v>
      </c>
      <c r="AG804">
        <f t="shared" si="272"/>
        <v>-1.8457500000000071E-3</v>
      </c>
      <c r="AH804">
        <f t="shared" si="273"/>
        <v>-5.969260000000004E-3</v>
      </c>
      <c r="AI804">
        <f t="shared" si="275"/>
        <v>-4.6566299999999949E-3</v>
      </c>
    </row>
    <row r="805" spans="11:35">
      <c r="K805" t="str">
        <f>Arkusz1!A636</f>
        <v>Uzbekistan</v>
      </c>
      <c r="M805">
        <f>Arkusz1!S636</f>
        <v>1.1822920000000001E-2</v>
      </c>
      <c r="N805">
        <f>Arkusz1!T636</f>
        <v>2.38365E-2</v>
      </c>
      <c r="O805">
        <f>Arkusz1!U636</f>
        <v>3.5759350000000002E-2</v>
      </c>
      <c r="P805">
        <f>Arkusz1!V636</f>
        <v>4.8125960000000002E-2</v>
      </c>
      <c r="Q805">
        <f>Arkusz1!W636</f>
        <v>6.157812E-2</v>
      </c>
      <c r="R805">
        <f>Arkusz1!X636</f>
        <v>7.7061119999999997E-2</v>
      </c>
      <c r="S805">
        <f>Arkusz1!Y636</f>
        <v>9.6260029999999996E-2</v>
      </c>
      <c r="T805">
        <f>Arkusz1!Z636</f>
        <v>0.12290297</v>
      </c>
      <c r="U805">
        <f>Arkusz1!AA636</f>
        <v>0.16857094</v>
      </c>
      <c r="V805">
        <f>Arkusz1!AB636</f>
        <v>0.35408210000000001</v>
      </c>
      <c r="Z805">
        <f t="shared" si="274"/>
        <v>-5.577180000000001E-3</v>
      </c>
      <c r="AA805">
        <f t="shared" si="266"/>
        <v>-4.9727300000000016E-3</v>
      </c>
      <c r="AB805">
        <f t="shared" si="267"/>
        <v>-2.6228299999999996E-3</v>
      </c>
      <c r="AC805">
        <f t="shared" si="268"/>
        <v>-3.2303999999999666E-4</v>
      </c>
      <c r="AD805">
        <f t="shared" si="269"/>
        <v>1.8616399999999977E-3</v>
      </c>
      <c r="AE805">
        <f t="shared" si="270"/>
        <v>4.0631599999999962E-3</v>
      </c>
      <c r="AF805">
        <f t="shared" si="271"/>
        <v>6.5694699999999939E-3</v>
      </c>
      <c r="AG805">
        <f t="shared" si="272"/>
        <v>1.0008920000000004E-2</v>
      </c>
      <c r="AH805">
        <f t="shared" si="273"/>
        <v>1.6153610000000013E-2</v>
      </c>
      <c r="AI805">
        <f t="shared" si="275"/>
        <v>-2.5160989999999994E-2</v>
      </c>
    </row>
    <row r="806" spans="11:35">
      <c r="K806" t="str">
        <f>Arkusz1!A637</f>
        <v>Uzbekistan</v>
      </c>
      <c r="M806">
        <f>Arkusz1!S637</f>
        <v>1.9183410000000001E-2</v>
      </c>
      <c r="N806">
        <f>Arkusz1!T637</f>
        <v>3.0676640000000002E-2</v>
      </c>
      <c r="O806">
        <f>Arkusz1!U637</f>
        <v>3.9974999999999997E-2</v>
      </c>
      <c r="P806">
        <f>Arkusz1!V637</f>
        <v>4.9658569999999999E-2</v>
      </c>
      <c r="Q806">
        <f>Arkusz1!W637</f>
        <v>6.0455549999999997E-2</v>
      </c>
      <c r="R806">
        <f>Arkusz1!X637</f>
        <v>7.3171189999999997E-2</v>
      </c>
      <c r="S806">
        <f>Arkusz1!Y637</f>
        <v>8.9172379999999996E-2</v>
      </c>
      <c r="T806">
        <f>Arkusz1!Z637</f>
        <v>0.11148943</v>
      </c>
      <c r="U806">
        <f>Arkusz1!AA637</f>
        <v>0.14974593</v>
      </c>
      <c r="V806">
        <f>Arkusz1!AB637</f>
        <v>0.37647191000000002</v>
      </c>
      <c r="Z806">
        <f t="shared" si="274"/>
        <v>7.3604900000000008E-3</v>
      </c>
      <c r="AA806">
        <f t="shared" si="266"/>
        <v>6.8401400000000015E-3</v>
      </c>
      <c r="AB806">
        <f t="shared" si="267"/>
        <v>4.2156499999999944E-3</v>
      </c>
      <c r="AC806">
        <f t="shared" si="268"/>
        <v>1.5326099999999968E-3</v>
      </c>
      <c r="AD806">
        <f t="shared" si="269"/>
        <v>-1.1225700000000033E-3</v>
      </c>
      <c r="AE806">
        <f t="shared" si="270"/>
        <v>-3.8899299999999998E-3</v>
      </c>
      <c r="AF806">
        <f t="shared" si="271"/>
        <v>-7.0876500000000009E-3</v>
      </c>
      <c r="AG806">
        <f t="shared" si="272"/>
        <v>-1.141354E-2</v>
      </c>
      <c r="AH806">
        <f t="shared" si="273"/>
        <v>-1.8825010000000003E-2</v>
      </c>
      <c r="AI806">
        <f t="shared" si="275"/>
        <v>2.238981000000001E-2</v>
      </c>
    </row>
    <row r="807" spans="11:35">
      <c r="K807" t="str">
        <f>Arkusz1!A638</f>
        <v>Uzbekistan</v>
      </c>
      <c r="M807">
        <f>Arkusz1!S638</f>
        <v>1.783792E-2</v>
      </c>
      <c r="N807">
        <f>Arkusz1!T638</f>
        <v>2.9429650000000002E-2</v>
      </c>
      <c r="O807">
        <f>Arkusz1!U638</f>
        <v>3.8913209999999997E-2</v>
      </c>
      <c r="P807">
        <f>Arkusz1!V638</f>
        <v>4.8818739999999999E-2</v>
      </c>
      <c r="Q807">
        <f>Arkusz1!W638</f>
        <v>5.9875320000000003E-2</v>
      </c>
      <c r="R807">
        <f>Arkusz1!X638</f>
        <v>7.2898649999999995E-2</v>
      </c>
      <c r="S807">
        <f>Arkusz1!Y638</f>
        <v>8.9278090000000004E-2</v>
      </c>
      <c r="T807">
        <f>Arkusz1!Z638</f>
        <v>0.11209398</v>
      </c>
      <c r="U807">
        <f>Arkusz1!AA638</f>
        <v>0.15111585</v>
      </c>
      <c r="V807">
        <f>Arkusz1!AB638</f>
        <v>0.37973857999999999</v>
      </c>
      <c r="Z807">
        <f t="shared" si="274"/>
        <v>-1.3454900000000013E-3</v>
      </c>
      <c r="AA807">
        <f t="shared" si="266"/>
        <v>-1.2469899999999999E-3</v>
      </c>
      <c r="AB807">
        <f t="shared" si="267"/>
        <v>-1.06179E-3</v>
      </c>
      <c r="AC807">
        <f t="shared" si="268"/>
        <v>-8.3982999999999974E-4</v>
      </c>
      <c r="AD807">
        <f t="shared" si="269"/>
        <v>-5.8022999999999408E-4</v>
      </c>
      <c r="AE807">
        <f t="shared" si="270"/>
        <v>-2.7254000000000167E-4</v>
      </c>
      <c r="AF807">
        <f t="shared" si="271"/>
        <v>1.0571000000000885E-4</v>
      </c>
      <c r="AG807">
        <f t="shared" si="272"/>
        <v>6.0454999999999537E-4</v>
      </c>
      <c r="AH807">
        <f t="shared" si="273"/>
        <v>1.3699199999999967E-3</v>
      </c>
      <c r="AI807">
        <f t="shared" si="275"/>
        <v>3.2666699999999715E-3</v>
      </c>
    </row>
    <row r="808" spans="11:35">
      <c r="K808" t="str">
        <f>Arkusz1!A639</f>
        <v>Uzbekistan</v>
      </c>
      <c r="M808">
        <f>Arkusz1!S639</f>
        <v>1.783792E-2</v>
      </c>
      <c r="N808">
        <f>Arkusz1!T639</f>
        <v>2.9429650000000002E-2</v>
      </c>
      <c r="O808">
        <f>Arkusz1!U639</f>
        <v>3.8913209999999997E-2</v>
      </c>
      <c r="P808">
        <f>Arkusz1!V639</f>
        <v>4.8818739999999999E-2</v>
      </c>
      <c r="Q808">
        <f>Arkusz1!W639</f>
        <v>5.9875320000000003E-2</v>
      </c>
      <c r="R808">
        <f>Arkusz1!X639</f>
        <v>7.2898649999999995E-2</v>
      </c>
      <c r="S808">
        <f>Arkusz1!Y639</f>
        <v>8.9278090000000004E-2</v>
      </c>
      <c r="T808">
        <f>Arkusz1!Z639</f>
        <v>0.11209398</v>
      </c>
      <c r="U808">
        <f>Arkusz1!AA639</f>
        <v>0.15111585</v>
      </c>
      <c r="V808">
        <f>Arkusz1!AB639</f>
        <v>0.37973857999999999</v>
      </c>
      <c r="Z808">
        <f t="shared" si="274"/>
        <v>0</v>
      </c>
      <c r="AA808">
        <f t="shared" si="266"/>
        <v>0</v>
      </c>
      <c r="AB808">
        <f t="shared" si="267"/>
        <v>0</v>
      </c>
      <c r="AC808">
        <f t="shared" si="268"/>
        <v>0</v>
      </c>
      <c r="AD808">
        <f t="shared" si="269"/>
        <v>0</v>
      </c>
      <c r="AE808">
        <f t="shared" si="270"/>
        <v>0</v>
      </c>
      <c r="AF808">
        <f t="shared" si="271"/>
        <v>0</v>
      </c>
      <c r="AG808">
        <f t="shared" si="272"/>
        <v>0</v>
      </c>
      <c r="AH808">
        <f t="shared" si="273"/>
        <v>0</v>
      </c>
      <c r="AI808">
        <f t="shared" si="275"/>
        <v>0</v>
      </c>
    </row>
    <row r="809" spans="11:35">
      <c r="K809" t="str">
        <f>Arkusz1!A640</f>
        <v>Uzbekistan</v>
      </c>
      <c r="M809">
        <f>Arkusz1!S640</f>
        <v>1.783792E-2</v>
      </c>
      <c r="N809">
        <f>Arkusz1!T640</f>
        <v>2.9429650000000002E-2</v>
      </c>
      <c r="O809">
        <f>Arkusz1!U640</f>
        <v>3.8913209999999997E-2</v>
      </c>
      <c r="P809">
        <f>Arkusz1!V640</f>
        <v>4.8818739999999999E-2</v>
      </c>
      <c r="Q809">
        <f>Arkusz1!W640</f>
        <v>5.9875320000000003E-2</v>
      </c>
      <c r="R809">
        <f>Arkusz1!X640</f>
        <v>7.2898649999999995E-2</v>
      </c>
      <c r="S809">
        <f>Arkusz1!Y640</f>
        <v>8.9278090000000004E-2</v>
      </c>
      <c r="T809">
        <f>Arkusz1!Z640</f>
        <v>0.11209398</v>
      </c>
      <c r="U809">
        <f>Arkusz1!AA640</f>
        <v>0.15111585</v>
      </c>
      <c r="V809">
        <f>Arkusz1!AB640</f>
        <v>0.37973857999999999</v>
      </c>
      <c r="Z809">
        <f t="shared" si="274"/>
        <v>0</v>
      </c>
      <c r="AA809">
        <f t="shared" si="266"/>
        <v>0</v>
      </c>
      <c r="AB809">
        <f t="shared" si="267"/>
        <v>0</v>
      </c>
      <c r="AC809">
        <f t="shared" si="268"/>
        <v>0</v>
      </c>
      <c r="AD809">
        <f t="shared" si="269"/>
        <v>0</v>
      </c>
      <c r="AE809">
        <f t="shared" si="270"/>
        <v>0</v>
      </c>
      <c r="AF809">
        <f t="shared" si="271"/>
        <v>0</v>
      </c>
      <c r="AG809">
        <f t="shared" si="272"/>
        <v>0</v>
      </c>
      <c r="AH809">
        <f t="shared" si="273"/>
        <v>0</v>
      </c>
      <c r="AI809">
        <f t="shared" si="275"/>
        <v>0</v>
      </c>
    </row>
    <row r="810" spans="11:35">
      <c r="K810" t="str">
        <f>Arkusz1!A641</f>
        <v>Uzbekistan</v>
      </c>
      <c r="M810">
        <f>Arkusz1!S641</f>
        <v>1.783792E-2</v>
      </c>
      <c r="N810">
        <f>Arkusz1!T641</f>
        <v>2.9429650000000002E-2</v>
      </c>
      <c r="O810">
        <f>Arkusz1!U641</f>
        <v>3.8913209999999997E-2</v>
      </c>
      <c r="P810">
        <f>Arkusz1!V641</f>
        <v>4.8818739999999999E-2</v>
      </c>
      <c r="Q810">
        <f>Arkusz1!W641</f>
        <v>5.9875320000000003E-2</v>
      </c>
      <c r="R810">
        <f>Arkusz1!X641</f>
        <v>7.2898649999999995E-2</v>
      </c>
      <c r="S810">
        <f>Arkusz1!Y641</f>
        <v>8.9278090000000004E-2</v>
      </c>
      <c r="T810">
        <f>Arkusz1!Z641</f>
        <v>0.11209398</v>
      </c>
      <c r="U810">
        <f>Arkusz1!AA641</f>
        <v>0.15111585</v>
      </c>
      <c r="V810">
        <f>Arkusz1!AB641</f>
        <v>0.37973857999999999</v>
      </c>
      <c r="Z810">
        <f t="shared" si="274"/>
        <v>0</v>
      </c>
      <c r="AA810">
        <f t="shared" si="266"/>
        <v>0</v>
      </c>
      <c r="AB810">
        <f t="shared" si="267"/>
        <v>0</v>
      </c>
      <c r="AC810">
        <f t="shared" si="268"/>
        <v>0</v>
      </c>
      <c r="AD810">
        <f t="shared" si="269"/>
        <v>0</v>
      </c>
      <c r="AE810">
        <f t="shared" si="270"/>
        <v>0</v>
      </c>
      <c r="AF810">
        <f t="shared" si="271"/>
        <v>0</v>
      </c>
      <c r="AG810">
        <f t="shared" si="272"/>
        <v>0</v>
      </c>
      <c r="AH810">
        <f t="shared" si="273"/>
        <v>0</v>
      </c>
      <c r="AI810">
        <f t="shared" si="275"/>
        <v>0</v>
      </c>
    </row>
    <row r="811" spans="11:35">
      <c r="K811" t="str">
        <f>Arkusz1!A642</f>
        <v>Uzbekistan</v>
      </c>
      <c r="M811">
        <f>Arkusz1!S642</f>
        <v>1.783792E-2</v>
      </c>
      <c r="N811">
        <f>Arkusz1!T642</f>
        <v>2.9429650000000002E-2</v>
      </c>
      <c r="O811">
        <f>Arkusz1!U642</f>
        <v>3.8913209999999997E-2</v>
      </c>
      <c r="P811">
        <f>Arkusz1!V642</f>
        <v>4.8818739999999999E-2</v>
      </c>
      <c r="Q811">
        <f>Arkusz1!W642</f>
        <v>5.9875320000000003E-2</v>
      </c>
      <c r="R811">
        <f>Arkusz1!X642</f>
        <v>7.2898649999999995E-2</v>
      </c>
      <c r="S811">
        <f>Arkusz1!Y642</f>
        <v>8.9278090000000004E-2</v>
      </c>
      <c r="T811">
        <f>Arkusz1!Z642</f>
        <v>0.11209398</v>
      </c>
      <c r="U811">
        <f>Arkusz1!AA642</f>
        <v>0.15111585</v>
      </c>
      <c r="V811">
        <f>Arkusz1!AB642</f>
        <v>0.37973857999999999</v>
      </c>
      <c r="Z811">
        <f t="shared" si="274"/>
        <v>0</v>
      </c>
      <c r="AA811">
        <f t="shared" si="266"/>
        <v>0</v>
      </c>
      <c r="AB811">
        <f t="shared" si="267"/>
        <v>0</v>
      </c>
      <c r="AC811">
        <f t="shared" si="268"/>
        <v>0</v>
      </c>
      <c r="AD811">
        <f t="shared" si="269"/>
        <v>0</v>
      </c>
      <c r="AE811">
        <f t="shared" si="270"/>
        <v>0</v>
      </c>
      <c r="AF811">
        <f t="shared" si="271"/>
        <v>0</v>
      </c>
      <c r="AG811">
        <f t="shared" si="272"/>
        <v>0</v>
      </c>
      <c r="AH811">
        <f t="shared" si="273"/>
        <v>0</v>
      </c>
      <c r="AI811">
        <f t="shared" si="275"/>
        <v>0</v>
      </c>
    </row>
    <row r="812" spans="11:35">
      <c r="K812" t="str">
        <f>Arkusz1!A643</f>
        <v>Uzbekistan</v>
      </c>
      <c r="M812">
        <f>Arkusz1!S643</f>
        <v>1.783792E-2</v>
      </c>
      <c r="N812">
        <f>Arkusz1!T643</f>
        <v>2.9429650000000002E-2</v>
      </c>
      <c r="O812">
        <f>Arkusz1!U643</f>
        <v>3.8913209999999997E-2</v>
      </c>
      <c r="P812">
        <f>Arkusz1!V643</f>
        <v>4.8818739999999999E-2</v>
      </c>
      <c r="Q812">
        <f>Arkusz1!W643</f>
        <v>5.9875320000000003E-2</v>
      </c>
      <c r="R812">
        <f>Arkusz1!X643</f>
        <v>7.2898649999999995E-2</v>
      </c>
      <c r="S812">
        <f>Arkusz1!Y643</f>
        <v>8.9278090000000004E-2</v>
      </c>
      <c r="T812">
        <f>Arkusz1!Z643</f>
        <v>0.11209398</v>
      </c>
      <c r="U812">
        <f>Arkusz1!AA643</f>
        <v>0.15111585</v>
      </c>
      <c r="V812">
        <f>Arkusz1!AB643</f>
        <v>0.37973857999999999</v>
      </c>
      <c r="Z812">
        <f t="shared" si="274"/>
        <v>0</v>
      </c>
      <c r="AA812">
        <f t="shared" si="266"/>
        <v>0</v>
      </c>
      <c r="AB812">
        <f t="shared" si="267"/>
        <v>0</v>
      </c>
      <c r="AC812">
        <f t="shared" si="268"/>
        <v>0</v>
      </c>
      <c r="AD812">
        <f t="shared" si="269"/>
        <v>0</v>
      </c>
      <c r="AE812">
        <f t="shared" si="270"/>
        <v>0</v>
      </c>
      <c r="AF812">
        <f t="shared" si="271"/>
        <v>0</v>
      </c>
      <c r="AG812">
        <f t="shared" si="272"/>
        <v>0</v>
      </c>
      <c r="AH812">
        <f t="shared" si="273"/>
        <v>0</v>
      </c>
      <c r="AI812">
        <f t="shared" si="275"/>
        <v>0</v>
      </c>
    </row>
    <row r="813" spans="11:35">
      <c r="K813" t="str">
        <f>Arkusz1!A644</f>
        <v>Uzbekistan</v>
      </c>
      <c r="M813">
        <f>Arkusz1!S644</f>
        <v>1.783792E-2</v>
      </c>
      <c r="N813">
        <f>Arkusz1!T644</f>
        <v>2.9429650000000002E-2</v>
      </c>
      <c r="O813">
        <f>Arkusz1!U644</f>
        <v>3.8913209999999997E-2</v>
      </c>
      <c r="P813">
        <f>Arkusz1!V644</f>
        <v>4.8818739999999999E-2</v>
      </c>
      <c r="Q813">
        <f>Arkusz1!W644</f>
        <v>5.9875320000000003E-2</v>
      </c>
      <c r="R813">
        <f>Arkusz1!X644</f>
        <v>7.2898649999999995E-2</v>
      </c>
      <c r="S813">
        <f>Arkusz1!Y644</f>
        <v>8.9278090000000004E-2</v>
      </c>
      <c r="T813">
        <f>Arkusz1!Z644</f>
        <v>0.11209398</v>
      </c>
      <c r="U813">
        <f>Arkusz1!AA644</f>
        <v>0.15111585</v>
      </c>
      <c r="V813">
        <f>Arkusz1!AB644</f>
        <v>0.37973857999999999</v>
      </c>
      <c r="Z813">
        <f t="shared" si="274"/>
        <v>0</v>
      </c>
      <c r="AA813">
        <f t="shared" si="266"/>
        <v>0</v>
      </c>
      <c r="AB813">
        <f t="shared" si="267"/>
        <v>0</v>
      </c>
      <c r="AC813">
        <f t="shared" si="268"/>
        <v>0</v>
      </c>
      <c r="AD813">
        <f t="shared" si="269"/>
        <v>0</v>
      </c>
      <c r="AE813">
        <f t="shared" si="270"/>
        <v>0</v>
      </c>
      <c r="AF813">
        <f t="shared" si="271"/>
        <v>0</v>
      </c>
      <c r="AG813">
        <f t="shared" si="272"/>
        <v>0</v>
      </c>
      <c r="AH813">
        <f t="shared" si="273"/>
        <v>0</v>
      </c>
      <c r="AI813">
        <f t="shared" si="275"/>
        <v>0</v>
      </c>
    </row>
    <row r="814" spans="11:35">
      <c r="K814" t="str">
        <f>Arkusz1!A645</f>
        <v>Uzbekistan</v>
      </c>
      <c r="M814">
        <f>Arkusz1!S645</f>
        <v>1.783792E-2</v>
      </c>
      <c r="N814">
        <f>Arkusz1!T645</f>
        <v>2.9429650000000002E-2</v>
      </c>
      <c r="O814">
        <f>Arkusz1!U645</f>
        <v>3.8913209999999997E-2</v>
      </c>
      <c r="P814">
        <f>Arkusz1!V645</f>
        <v>4.8818739999999999E-2</v>
      </c>
      <c r="Q814">
        <f>Arkusz1!W645</f>
        <v>5.9875320000000003E-2</v>
      </c>
      <c r="R814">
        <f>Arkusz1!X645</f>
        <v>7.2898649999999995E-2</v>
      </c>
      <c r="S814">
        <f>Arkusz1!Y645</f>
        <v>8.9278090000000004E-2</v>
      </c>
      <c r="T814">
        <f>Arkusz1!Z645</f>
        <v>0.11209398</v>
      </c>
      <c r="U814">
        <f>Arkusz1!AA645</f>
        <v>0.15111585</v>
      </c>
      <c r="V814">
        <f>Arkusz1!AB645</f>
        <v>0.37973857999999999</v>
      </c>
      <c r="Z814">
        <f t="shared" si="274"/>
        <v>0</v>
      </c>
      <c r="AA814">
        <f t="shared" si="266"/>
        <v>0</v>
      </c>
      <c r="AB814">
        <f t="shared" si="267"/>
        <v>0</v>
      </c>
      <c r="AC814">
        <f t="shared" si="268"/>
        <v>0</v>
      </c>
      <c r="AD814">
        <f t="shared" si="269"/>
        <v>0</v>
      </c>
      <c r="AE814">
        <f t="shared" si="270"/>
        <v>0</v>
      </c>
      <c r="AF814">
        <f t="shared" si="271"/>
        <v>0</v>
      </c>
      <c r="AG814">
        <f t="shared" si="272"/>
        <v>0</v>
      </c>
      <c r="AH814">
        <f t="shared" si="273"/>
        <v>0</v>
      </c>
      <c r="AI814">
        <f t="shared" si="275"/>
        <v>0</v>
      </c>
    </row>
    <row r="815" spans="11:35">
      <c r="K815" t="str">
        <f>Arkusz1!A646</f>
        <v>Uzbekistan</v>
      </c>
      <c r="M815">
        <f>Arkusz1!S646</f>
        <v>1.783792E-2</v>
      </c>
      <c r="N815">
        <f>Arkusz1!T646</f>
        <v>2.9429650000000002E-2</v>
      </c>
      <c r="O815">
        <f>Arkusz1!U646</f>
        <v>3.8913209999999997E-2</v>
      </c>
      <c r="P815">
        <f>Arkusz1!V646</f>
        <v>4.8818739999999999E-2</v>
      </c>
      <c r="Q815">
        <f>Arkusz1!W646</f>
        <v>5.9875320000000003E-2</v>
      </c>
      <c r="R815">
        <f>Arkusz1!X646</f>
        <v>7.2898649999999995E-2</v>
      </c>
      <c r="S815">
        <f>Arkusz1!Y646</f>
        <v>8.9278090000000004E-2</v>
      </c>
      <c r="T815">
        <f>Arkusz1!Z646</f>
        <v>0.11209398</v>
      </c>
      <c r="U815">
        <f>Arkusz1!AA646</f>
        <v>0.15111585</v>
      </c>
      <c r="V815">
        <f>Arkusz1!AB646</f>
        <v>0.37973857999999999</v>
      </c>
      <c r="Z815">
        <f t="shared" si="274"/>
        <v>0</v>
      </c>
      <c r="AA815">
        <f t="shared" si="266"/>
        <v>0</v>
      </c>
      <c r="AB815">
        <f t="shared" si="267"/>
        <v>0</v>
      </c>
      <c r="AC815">
        <f t="shared" si="268"/>
        <v>0</v>
      </c>
      <c r="AD815">
        <f t="shared" si="269"/>
        <v>0</v>
      </c>
      <c r="AE815">
        <f t="shared" si="270"/>
        <v>0</v>
      </c>
      <c r="AF815">
        <f t="shared" si="271"/>
        <v>0</v>
      </c>
      <c r="AG815">
        <f t="shared" si="272"/>
        <v>0</v>
      </c>
      <c r="AH815">
        <f t="shared" si="273"/>
        <v>0</v>
      </c>
      <c r="AI815">
        <f t="shared" si="275"/>
        <v>0</v>
      </c>
    </row>
    <row r="816" spans="11:35">
      <c r="K816" t="str">
        <f>Arkusz1!A647</f>
        <v>Uzbekistan</v>
      </c>
      <c r="M816">
        <f>Arkusz1!S647</f>
        <v>1.783792E-2</v>
      </c>
      <c r="N816">
        <f>Arkusz1!T647</f>
        <v>2.9429650000000002E-2</v>
      </c>
      <c r="O816">
        <f>Arkusz1!U647</f>
        <v>3.8913209999999997E-2</v>
      </c>
      <c r="P816">
        <f>Arkusz1!V647</f>
        <v>4.8818739999999999E-2</v>
      </c>
      <c r="Q816">
        <f>Arkusz1!W647</f>
        <v>5.9875320000000003E-2</v>
      </c>
      <c r="R816">
        <f>Arkusz1!X647</f>
        <v>7.2898649999999995E-2</v>
      </c>
      <c r="S816">
        <f>Arkusz1!Y647</f>
        <v>8.9278090000000004E-2</v>
      </c>
      <c r="T816">
        <f>Arkusz1!Z647</f>
        <v>0.11209398</v>
      </c>
      <c r="U816">
        <f>Arkusz1!AA647</f>
        <v>0.15111585</v>
      </c>
      <c r="V816">
        <f>Arkusz1!AB647</f>
        <v>0.37973857999999999</v>
      </c>
      <c r="Z816">
        <f t="shared" si="274"/>
        <v>0</v>
      </c>
      <c r="AA816">
        <f t="shared" si="266"/>
        <v>0</v>
      </c>
      <c r="AB816">
        <f t="shared" si="267"/>
        <v>0</v>
      </c>
      <c r="AC816">
        <f t="shared" si="268"/>
        <v>0</v>
      </c>
      <c r="AD816">
        <f t="shared" si="269"/>
        <v>0</v>
      </c>
      <c r="AE816">
        <f t="shared" si="270"/>
        <v>0</v>
      </c>
      <c r="AF816">
        <f t="shared" si="271"/>
        <v>0</v>
      </c>
      <c r="AG816">
        <f t="shared" si="272"/>
        <v>0</v>
      </c>
      <c r="AH816">
        <f t="shared" si="273"/>
        <v>0</v>
      </c>
      <c r="AI816">
        <f t="shared" si="275"/>
        <v>0</v>
      </c>
    </row>
    <row r="817" spans="11:35">
      <c r="K817" t="str">
        <f>Arkusz1!A648</f>
        <v>Uzbekistan</v>
      </c>
      <c r="M817">
        <f>Arkusz1!S648</f>
        <v>1.783792E-2</v>
      </c>
      <c r="N817">
        <f>Arkusz1!T648</f>
        <v>2.9429650000000002E-2</v>
      </c>
      <c r="O817">
        <f>Arkusz1!U648</f>
        <v>3.8913209999999997E-2</v>
      </c>
      <c r="P817">
        <f>Arkusz1!V648</f>
        <v>4.8818739999999999E-2</v>
      </c>
      <c r="Q817">
        <f>Arkusz1!W648</f>
        <v>5.9875320000000003E-2</v>
      </c>
      <c r="R817">
        <f>Arkusz1!X648</f>
        <v>7.2898649999999995E-2</v>
      </c>
      <c r="S817">
        <f>Arkusz1!Y648</f>
        <v>8.9278090000000004E-2</v>
      </c>
      <c r="T817">
        <f>Arkusz1!Z648</f>
        <v>0.11209398</v>
      </c>
      <c r="U817">
        <f>Arkusz1!AA648</f>
        <v>0.15111585</v>
      </c>
      <c r="V817">
        <f>Arkusz1!AB648</f>
        <v>0.37973857999999999</v>
      </c>
      <c r="Z817">
        <f t="shared" si="274"/>
        <v>0</v>
      </c>
      <c r="AA817">
        <f t="shared" si="266"/>
        <v>0</v>
      </c>
      <c r="AB817">
        <f t="shared" si="267"/>
        <v>0</v>
      </c>
      <c r="AC817">
        <f t="shared" si="268"/>
        <v>0</v>
      </c>
      <c r="AD817">
        <f t="shared" si="269"/>
        <v>0</v>
      </c>
      <c r="AE817">
        <f t="shared" si="270"/>
        <v>0</v>
      </c>
      <c r="AF817">
        <f t="shared" si="271"/>
        <v>0</v>
      </c>
      <c r="AG817">
        <f t="shared" si="272"/>
        <v>0</v>
      </c>
      <c r="AH817">
        <f t="shared" si="273"/>
        <v>0</v>
      </c>
      <c r="AI817">
        <f t="shared" si="275"/>
        <v>0</v>
      </c>
    </row>
    <row r="818" spans="11:35">
      <c r="K818" t="str">
        <f>Arkusz1!A649</f>
        <v>Uzbekistan</v>
      </c>
      <c r="M818">
        <f>Arkusz1!S649</f>
        <v>1.783792E-2</v>
      </c>
      <c r="N818">
        <f>Arkusz1!T649</f>
        <v>2.9429650000000002E-2</v>
      </c>
      <c r="O818">
        <f>Arkusz1!U649</f>
        <v>3.8913209999999997E-2</v>
      </c>
      <c r="P818">
        <f>Arkusz1!V649</f>
        <v>4.8818739999999999E-2</v>
      </c>
      <c r="Q818">
        <f>Arkusz1!W649</f>
        <v>5.9875320000000003E-2</v>
      </c>
      <c r="R818">
        <f>Arkusz1!X649</f>
        <v>7.2898649999999995E-2</v>
      </c>
      <c r="S818">
        <f>Arkusz1!Y649</f>
        <v>8.9278090000000004E-2</v>
      </c>
      <c r="T818">
        <f>Arkusz1!Z649</f>
        <v>0.11209398</v>
      </c>
      <c r="U818">
        <f>Arkusz1!AA649</f>
        <v>0.15111585</v>
      </c>
      <c r="V818">
        <f>Arkusz1!AB649</f>
        <v>0.37973857999999999</v>
      </c>
      <c r="Z818">
        <f t="shared" si="274"/>
        <v>0</v>
      </c>
      <c r="AA818">
        <f t="shared" si="266"/>
        <v>0</v>
      </c>
      <c r="AB818">
        <f t="shared" si="267"/>
        <v>0</v>
      </c>
      <c r="AC818">
        <f t="shared" si="268"/>
        <v>0</v>
      </c>
      <c r="AD818">
        <f t="shared" si="269"/>
        <v>0</v>
      </c>
      <c r="AE818">
        <f t="shared" si="270"/>
        <v>0</v>
      </c>
      <c r="AF818">
        <f t="shared" si="271"/>
        <v>0</v>
      </c>
      <c r="AG818">
        <f t="shared" si="272"/>
        <v>0</v>
      </c>
      <c r="AH818">
        <f t="shared" si="273"/>
        <v>0</v>
      </c>
      <c r="AI818">
        <f t="shared" si="275"/>
        <v>0</v>
      </c>
    </row>
    <row r="819" spans="11:35">
      <c r="K819" t="str">
        <f>Arkusz1!A650</f>
        <v>Uzbekistan</v>
      </c>
      <c r="M819">
        <f>Arkusz1!S650</f>
        <v>1.783792E-2</v>
      </c>
      <c r="N819">
        <f>Arkusz1!T650</f>
        <v>2.9429650000000002E-2</v>
      </c>
      <c r="O819">
        <f>Arkusz1!U650</f>
        <v>3.8913209999999997E-2</v>
      </c>
      <c r="P819">
        <f>Arkusz1!V650</f>
        <v>4.8818739999999999E-2</v>
      </c>
      <c r="Q819">
        <f>Arkusz1!W650</f>
        <v>5.9875320000000003E-2</v>
      </c>
      <c r="R819">
        <f>Arkusz1!X650</f>
        <v>7.2898649999999995E-2</v>
      </c>
      <c r="S819">
        <f>Arkusz1!Y650</f>
        <v>8.9278090000000004E-2</v>
      </c>
      <c r="T819">
        <f>Arkusz1!Z650</f>
        <v>0.11209398</v>
      </c>
      <c r="U819">
        <f>Arkusz1!AA650</f>
        <v>0.15111585</v>
      </c>
      <c r="V819">
        <f>Arkusz1!AB650</f>
        <v>0.37973857999999999</v>
      </c>
      <c r="Z819">
        <f t="shared" si="274"/>
        <v>0</v>
      </c>
      <c r="AA819">
        <f t="shared" si="266"/>
        <v>0</v>
      </c>
      <c r="AB819">
        <f t="shared" si="267"/>
        <v>0</v>
      </c>
      <c r="AC819">
        <f t="shared" si="268"/>
        <v>0</v>
      </c>
      <c r="AD819">
        <f t="shared" si="269"/>
        <v>0</v>
      </c>
      <c r="AE819">
        <f t="shared" si="270"/>
        <v>0</v>
      </c>
      <c r="AF819">
        <f t="shared" si="271"/>
        <v>0</v>
      </c>
      <c r="AG819">
        <f t="shared" si="272"/>
        <v>0</v>
      </c>
      <c r="AH819">
        <f t="shared" si="273"/>
        <v>0</v>
      </c>
      <c r="AI819">
        <f t="shared" si="275"/>
        <v>0</v>
      </c>
    </row>
    <row r="820" spans="11:35">
      <c r="K820" t="str">
        <f>Arkusz1!A651</f>
        <v>Uzbekistan</v>
      </c>
      <c r="M820">
        <f>Arkusz1!S651</f>
        <v>1.783792E-2</v>
      </c>
      <c r="N820">
        <f>Arkusz1!T651</f>
        <v>2.9429650000000002E-2</v>
      </c>
      <c r="O820">
        <f>Arkusz1!U651</f>
        <v>3.8913209999999997E-2</v>
      </c>
      <c r="P820">
        <f>Arkusz1!V651</f>
        <v>4.8818739999999999E-2</v>
      </c>
      <c r="Q820">
        <f>Arkusz1!W651</f>
        <v>5.9875320000000003E-2</v>
      </c>
      <c r="R820">
        <f>Arkusz1!X651</f>
        <v>7.2898649999999995E-2</v>
      </c>
      <c r="S820">
        <f>Arkusz1!Y651</f>
        <v>8.9278090000000004E-2</v>
      </c>
      <c r="T820">
        <f>Arkusz1!Z651</f>
        <v>0.11209398</v>
      </c>
      <c r="U820">
        <f>Arkusz1!AA651</f>
        <v>0.15111585</v>
      </c>
      <c r="V820">
        <f>Arkusz1!AB651</f>
        <v>0.37973857999999999</v>
      </c>
      <c r="Z820">
        <f t="shared" si="274"/>
        <v>0</v>
      </c>
      <c r="AA820">
        <f t="shared" si="266"/>
        <v>0</v>
      </c>
      <c r="AB820">
        <f t="shared" si="267"/>
        <v>0</v>
      </c>
      <c r="AC820">
        <f t="shared" si="268"/>
        <v>0</v>
      </c>
      <c r="AD820">
        <f t="shared" si="269"/>
        <v>0</v>
      </c>
      <c r="AE820">
        <f t="shared" si="270"/>
        <v>0</v>
      </c>
      <c r="AF820">
        <f t="shared" si="271"/>
        <v>0</v>
      </c>
      <c r="AG820">
        <f t="shared" si="272"/>
        <v>0</v>
      </c>
      <c r="AH820">
        <f t="shared" si="273"/>
        <v>0</v>
      </c>
      <c r="AI820">
        <f t="shared" si="275"/>
        <v>0</v>
      </c>
    </row>
    <row r="821" spans="11:35">
      <c r="K821" t="e">
        <f>Arkusz1!#REF!</f>
        <v>#REF!</v>
      </c>
      <c r="M821" t="e">
        <f>Arkusz1!#REF!</f>
        <v>#REF!</v>
      </c>
      <c r="N821" t="e">
        <f>Arkusz1!#REF!</f>
        <v>#REF!</v>
      </c>
      <c r="O821" t="e">
        <f>Arkusz1!#REF!</f>
        <v>#REF!</v>
      </c>
      <c r="P821" t="e">
        <f>Arkusz1!#REF!</f>
        <v>#REF!</v>
      </c>
      <c r="Q821" t="e">
        <f>Arkusz1!#REF!</f>
        <v>#REF!</v>
      </c>
      <c r="R821" t="e">
        <f>Arkusz1!#REF!</f>
        <v>#REF!</v>
      </c>
      <c r="S821" t="e">
        <f>Arkusz1!#REF!</f>
        <v>#REF!</v>
      </c>
      <c r="T821" t="e">
        <f>Arkusz1!#REF!</f>
        <v>#REF!</v>
      </c>
      <c r="U821" t="e">
        <f>Arkusz1!#REF!</f>
        <v>#REF!</v>
      </c>
      <c r="V821" t="e">
        <f>Arkusz1!#REF!</f>
        <v>#REF!</v>
      </c>
      <c r="Z821" t="e">
        <f t="shared" si="274"/>
        <v>#REF!</v>
      </c>
      <c r="AA821" t="e">
        <f t="shared" si="266"/>
        <v>#REF!</v>
      </c>
      <c r="AB821" t="e">
        <f t="shared" si="267"/>
        <v>#REF!</v>
      </c>
      <c r="AC821" t="e">
        <f t="shared" si="268"/>
        <v>#REF!</v>
      </c>
      <c r="AD821" t="e">
        <f t="shared" si="269"/>
        <v>#REF!</v>
      </c>
      <c r="AE821" t="e">
        <f t="shared" si="270"/>
        <v>#REF!</v>
      </c>
      <c r="AF821" t="e">
        <f t="shared" si="271"/>
        <v>#REF!</v>
      </c>
      <c r="AG821" t="e">
        <f t="shared" si="272"/>
        <v>#REF!</v>
      </c>
      <c r="AH821" t="e">
        <f t="shared" si="273"/>
        <v>#REF!</v>
      </c>
      <c r="AI821" t="e">
        <f t="shared" si="275"/>
        <v>#REF!</v>
      </c>
    </row>
    <row r="822" spans="11:35">
      <c r="K822" t="e">
        <f>Arkusz1!#REF!</f>
        <v>#REF!</v>
      </c>
      <c r="M822" t="e">
        <f>Arkusz1!#REF!</f>
        <v>#REF!</v>
      </c>
      <c r="N822" t="e">
        <f>Arkusz1!#REF!</f>
        <v>#REF!</v>
      </c>
      <c r="O822" t="e">
        <f>Arkusz1!#REF!</f>
        <v>#REF!</v>
      </c>
      <c r="P822" t="e">
        <f>Arkusz1!#REF!</f>
        <v>#REF!</v>
      </c>
      <c r="Q822" t="e">
        <f>Arkusz1!#REF!</f>
        <v>#REF!</v>
      </c>
      <c r="R822" t="e">
        <f>Arkusz1!#REF!</f>
        <v>#REF!</v>
      </c>
      <c r="S822" t="e">
        <f>Arkusz1!#REF!</f>
        <v>#REF!</v>
      </c>
      <c r="T822" t="e">
        <f>Arkusz1!#REF!</f>
        <v>#REF!</v>
      </c>
      <c r="U822" t="e">
        <f>Arkusz1!#REF!</f>
        <v>#REF!</v>
      </c>
      <c r="V822" t="e">
        <f>Arkusz1!#REF!</f>
        <v>#REF!</v>
      </c>
      <c r="Z822" t="e">
        <f t="shared" si="274"/>
        <v>#REF!</v>
      </c>
      <c r="AA822" t="e">
        <f t="shared" si="266"/>
        <v>#REF!</v>
      </c>
      <c r="AB822" t="e">
        <f t="shared" si="267"/>
        <v>#REF!</v>
      </c>
      <c r="AC822" t="e">
        <f t="shared" si="268"/>
        <v>#REF!</v>
      </c>
      <c r="AD822" t="e">
        <f t="shared" si="269"/>
        <v>#REF!</v>
      </c>
      <c r="AE822" t="e">
        <f t="shared" si="270"/>
        <v>#REF!</v>
      </c>
      <c r="AF822" t="e">
        <f t="shared" si="271"/>
        <v>#REF!</v>
      </c>
      <c r="AG822" t="e">
        <f t="shared" si="272"/>
        <v>#REF!</v>
      </c>
      <c r="AH822" t="e">
        <f t="shared" si="273"/>
        <v>#REF!</v>
      </c>
      <c r="AI822" t="e">
        <f t="shared" si="275"/>
        <v>#REF!</v>
      </c>
    </row>
    <row r="823" spans="11:35">
      <c r="K823" t="e">
        <f>Arkusz1!#REF!</f>
        <v>#REF!</v>
      </c>
      <c r="M823" t="e">
        <f>Arkusz1!#REF!</f>
        <v>#REF!</v>
      </c>
      <c r="N823" t="e">
        <f>Arkusz1!#REF!</f>
        <v>#REF!</v>
      </c>
      <c r="O823" t="e">
        <f>Arkusz1!#REF!</f>
        <v>#REF!</v>
      </c>
      <c r="P823" t="e">
        <f>Arkusz1!#REF!</f>
        <v>#REF!</v>
      </c>
      <c r="Q823" t="e">
        <f>Arkusz1!#REF!</f>
        <v>#REF!</v>
      </c>
      <c r="R823" t="e">
        <f>Arkusz1!#REF!</f>
        <v>#REF!</v>
      </c>
      <c r="S823" t="e">
        <f>Arkusz1!#REF!</f>
        <v>#REF!</v>
      </c>
      <c r="T823" t="e">
        <f>Arkusz1!#REF!</f>
        <v>#REF!</v>
      </c>
      <c r="U823" t="e">
        <f>Arkusz1!#REF!</f>
        <v>#REF!</v>
      </c>
      <c r="V823" t="e">
        <f>Arkusz1!#REF!</f>
        <v>#REF!</v>
      </c>
      <c r="Z823" t="e">
        <f t="shared" si="274"/>
        <v>#REF!</v>
      </c>
      <c r="AA823" t="e">
        <f t="shared" si="266"/>
        <v>#REF!</v>
      </c>
      <c r="AB823" t="e">
        <f t="shared" si="267"/>
        <v>#REF!</v>
      </c>
      <c r="AC823" t="e">
        <f t="shared" si="268"/>
        <v>#REF!</v>
      </c>
      <c r="AD823" t="e">
        <f t="shared" si="269"/>
        <v>#REF!</v>
      </c>
      <c r="AE823" t="e">
        <f t="shared" si="270"/>
        <v>#REF!</v>
      </c>
      <c r="AF823" t="e">
        <f t="shared" si="271"/>
        <v>#REF!</v>
      </c>
      <c r="AG823" t="e">
        <f t="shared" si="272"/>
        <v>#REF!</v>
      </c>
      <c r="AH823" t="e">
        <f t="shared" si="273"/>
        <v>#REF!</v>
      </c>
      <c r="AI823" t="e">
        <f t="shared" si="275"/>
        <v>#REF!</v>
      </c>
    </row>
    <row r="824" spans="11:35">
      <c r="K824" t="e">
        <f>Arkusz1!#REF!</f>
        <v>#REF!</v>
      </c>
      <c r="M824" t="e">
        <f>Arkusz1!#REF!</f>
        <v>#REF!</v>
      </c>
      <c r="N824" t="e">
        <f>Arkusz1!#REF!</f>
        <v>#REF!</v>
      </c>
      <c r="O824" t="e">
        <f>Arkusz1!#REF!</f>
        <v>#REF!</v>
      </c>
      <c r="P824" t="e">
        <f>Arkusz1!#REF!</f>
        <v>#REF!</v>
      </c>
      <c r="Q824" t="e">
        <f>Arkusz1!#REF!</f>
        <v>#REF!</v>
      </c>
      <c r="R824" t="e">
        <f>Arkusz1!#REF!</f>
        <v>#REF!</v>
      </c>
      <c r="S824" t="e">
        <f>Arkusz1!#REF!</f>
        <v>#REF!</v>
      </c>
      <c r="T824" t="e">
        <f>Arkusz1!#REF!</f>
        <v>#REF!</v>
      </c>
      <c r="U824" t="e">
        <f>Arkusz1!#REF!</f>
        <v>#REF!</v>
      </c>
      <c r="V824" t="e">
        <f>Arkusz1!#REF!</f>
        <v>#REF!</v>
      </c>
      <c r="Z824" t="e">
        <f t="shared" si="274"/>
        <v>#REF!</v>
      </c>
      <c r="AA824" t="e">
        <f t="shared" si="266"/>
        <v>#REF!</v>
      </c>
      <c r="AB824" t="e">
        <f t="shared" si="267"/>
        <v>#REF!</v>
      </c>
      <c r="AC824" t="e">
        <f t="shared" si="268"/>
        <v>#REF!</v>
      </c>
      <c r="AD824" t="e">
        <f t="shared" si="269"/>
        <v>#REF!</v>
      </c>
      <c r="AE824" t="e">
        <f t="shared" si="270"/>
        <v>#REF!</v>
      </c>
      <c r="AF824" t="e">
        <f t="shared" si="271"/>
        <v>#REF!</v>
      </c>
      <c r="AG824" t="e">
        <f t="shared" si="272"/>
        <v>#REF!</v>
      </c>
      <c r="AH824" t="e">
        <f t="shared" si="273"/>
        <v>#REF!</v>
      </c>
      <c r="AI824" t="e">
        <f t="shared" si="275"/>
        <v>#REF!</v>
      </c>
    </row>
    <row r="825" spans="11:35">
      <c r="K825" t="e">
        <f>Arkusz1!#REF!</f>
        <v>#REF!</v>
      </c>
      <c r="M825" t="e">
        <f>Arkusz1!#REF!</f>
        <v>#REF!</v>
      </c>
      <c r="N825" t="e">
        <f>Arkusz1!#REF!</f>
        <v>#REF!</v>
      </c>
      <c r="O825" t="e">
        <f>Arkusz1!#REF!</f>
        <v>#REF!</v>
      </c>
      <c r="P825" t="e">
        <f>Arkusz1!#REF!</f>
        <v>#REF!</v>
      </c>
      <c r="Q825" t="e">
        <f>Arkusz1!#REF!</f>
        <v>#REF!</v>
      </c>
      <c r="R825" t="e">
        <f>Arkusz1!#REF!</f>
        <v>#REF!</v>
      </c>
      <c r="S825" t="e">
        <f>Arkusz1!#REF!</f>
        <v>#REF!</v>
      </c>
      <c r="T825" t="e">
        <f>Arkusz1!#REF!</f>
        <v>#REF!</v>
      </c>
      <c r="U825" t="e">
        <f>Arkusz1!#REF!</f>
        <v>#REF!</v>
      </c>
      <c r="V825" t="e">
        <f>Arkusz1!#REF!</f>
        <v>#REF!</v>
      </c>
      <c r="Z825" t="e">
        <f t="shared" si="274"/>
        <v>#REF!</v>
      </c>
      <c r="AA825" t="e">
        <f t="shared" si="266"/>
        <v>#REF!</v>
      </c>
      <c r="AB825" t="e">
        <f t="shared" si="267"/>
        <v>#REF!</v>
      </c>
      <c r="AC825" t="e">
        <f t="shared" si="268"/>
        <v>#REF!</v>
      </c>
      <c r="AD825" t="e">
        <f t="shared" si="269"/>
        <v>#REF!</v>
      </c>
      <c r="AE825" t="e">
        <f t="shared" si="270"/>
        <v>#REF!</v>
      </c>
      <c r="AF825" t="e">
        <f t="shared" si="271"/>
        <v>#REF!</v>
      </c>
      <c r="AG825" t="e">
        <f t="shared" si="272"/>
        <v>#REF!</v>
      </c>
      <c r="AH825" t="e">
        <f t="shared" si="273"/>
        <v>#REF!</v>
      </c>
      <c r="AI825" t="e">
        <f t="shared" si="275"/>
        <v>#REF!</v>
      </c>
    </row>
    <row r="826" spans="11:35">
      <c r="Y826" s="9"/>
      <c r="Z826" s="9"/>
      <c r="AA826" s="9"/>
      <c r="AB826" s="9"/>
      <c r="AC826" s="9"/>
      <c r="AD826" s="9"/>
      <c r="AE826" s="9"/>
      <c r="AF826" s="9"/>
      <c r="AG826" s="9"/>
      <c r="AH826" s="9"/>
      <c r="AI826" s="9"/>
    </row>
    <row r="859" spans="25:35">
      <c r="Y859" s="9"/>
      <c r="Z859" s="9"/>
      <c r="AA859" s="9"/>
      <c r="AB859" s="9"/>
      <c r="AC859" s="9"/>
      <c r="AD859" s="9"/>
      <c r="AE859" s="9"/>
      <c r="AF859" s="9"/>
      <c r="AG859" s="9"/>
      <c r="AH859" s="9"/>
      <c r="AI859" s="9"/>
    </row>
  </sheetData>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C M u A A B Q S w M E F A A C A A g A y A h z V d 6 h a P 6 j A A A A 9 g A A A B I A H A B D b 2 5 m a W c v U G F j a 2 F n Z S 5 4 b W w g o h g A K K A U A A A A A A A A A A A A A A A A A A A A A A A A A A A A h Y 8 x D o I w G I W v Q r r T l r I o + S m D K y Q k J s a 1 K R U a o R B a L H d z 8 E h e Q Y y i b o 7 v e 9 / w 3 v 1 6 g 2 z u 2 u C i R q t 7 k 6 I I U x Q o I / t K m z p F k z u F G 5 R x K I U 8 i 1 o F i 2 x s M t s q R Y 1 z Q 0 K I 9 x 7 7 G P d j T R i l E T k W + V 4 2 q h P o I + v / c q i N d c J I h T g c X m M 4 w x H d 4 p g y T I G s E A p t v g J b 9 j 7 b H w i 7 q X X T q P j Q h m U O Z I 1 A 3 h / 4 A 1 B L A w Q U A A I A C A D I C H N V 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y A h z V W b L t i 4 e K w A A f 2 0 B A B M A H A B G b 3 J t d W x h c y 9 T Z W N 0 a W 9 u M S 5 t I K I Y A C i g F A A A A A A A A A A A A A A A A A A A A A A A A A A A A O 2 d X a / j x p W u 7 w 3 4 P w g d D E 4 b 6 D Z 6 d + x M M o O + S L r t J I M T H 4 / t J J i J B w I l U d q 0 W a R C S r t 7 O 5 i b / K V c D T B 3 g f / X I V l f p L i e V Z V z k q u J b 2 z r e b W 5 + L 5 c L L J U o v p y f 6 n a Z v O l / f f d P 7 / / 3 v v v 9 f d F V x 4 2 P 3 j y m + d v S v P 8 9 b 8 9 f 9 1 2 5 f O H u 5 d P N q 8 2 d X l 5 / 7 3 N 8 M / 3 / 9 X 9 + U + H 7 / / Y D i + + 7 h 8 + f N P u r 6 Z s L k 8 / r e r y w 9 d t c x n + p 3 / 6 5 P U / f f 3 r v u z 6 r 0 3 b v C 2 / f t O + b e q 2 O P R f r / 7 8 h / v + 4 c k H z 3 7 3 p q w r U 1 3 K 7 t W T Z 0 + e b V 6 3 9 d U 0 / a u 7 H 9 / 9 + N n m k 2 b f H q r m 9 O r u 5 c c v n m 3 + 9 d p e y i 8 v j 3 X 5 K v 7 n h 5 + 1 T f k f H z y z h f 7 g y W f F 6 f s / / v l P b 7 + t N u 3 m 3 B 7 e P n 7 / 3 / 1 3 b f N o h v / 7 r m p N V Y 6 7 9 l W x G 9 7 7 e d e a 4 Q / 9 o i w O Q 9 V P w 2 4 + 2 / z O o Z / W 9 Z f 7 o i 6 6 / t W l u 8 4 3 9 O / D X 2 o G I 9 v N 5 f E c / + R X X d H 0 x 7 Y z d l e + e j y X / d O 8 s p 7 9 4 Q 9 P 9 u 2 1 u X S P 2 6 Y w w w v j n y 4 3 l / L d 5 T + f b S I c X 9 h W B + Q T + m V z + d F H H 4 7 b n 9 h j W X T r V + + r / t J 2 1 b C H 2 0 N x W W / x 3 L X f D M e L 9 k a Z Q f 1 j m v 2 l 6 I S / a G H Z C L X P 3 r f d j w e b O S v v T 0 n s 3 x m L 1 P 6 I z E / F e X r 7 3 W r f P H m J 5 I c S G T Y l / q 3 h d f E v D a + L f 2 d b N Y f y 3 b r g 1 / / n t 8 M + l W v w 8 P L d 9 t z W j 0 W 3 v 3 9 c / c U F 3 Y 5 / o W 7 f Z q j u q 9 N 9 Q t a v j 9 t R U F e 7 Q 2 k U p F Y x k 2 A J T g P b P w 8 J V W c q I V D d i 4 W K v Q g y q G X Y A r v h o V r J Q o S F B B X U U Z 6 K m s p w T K 1 i r s E i v A h q K M 4 V v a 5 u 2 3 P c 7 i i A b R r Y p k l s 0 6 S 2 a X i b x 6 4 s 3 5 2 3 R X 2 p m m N a o d a x V m J F S y n W V v R 9 u 9 9 e 7 q v 9 t 2 l F o r Z b p V L b X A q 1 9 d f j s Z N I W Y 8 7 d y y q B N W q v V F R p T M Z d V J d 7 t u j n O v Q g 2 U 3 j a P I U u e + o N F O f p N I r m 9 f b 7 t W r M A S b f s z B W 3 d S c C b b 6 7 D g M 1 E 3 f e o w D 2 3 E n n b 9 W l b l y f Y f I B a B U s R F R F V 6 u i j o I x x J 2 f Q o e 3 v + 7 O 9 K C O k b n 8 m w e 0 7 j b z 9 w 2 F 7 E K 7 7 b G v V 7 X 5 s H 2 g 8 R x N d P F c p X e x l c p W D o C t P S i 2 O J m q Z q 5 R a v A w c q + 3 o r T G t j o W G q g g i 5 f o A Q f L K I H 1 Z Q D m c t u X v h z u T C w Q R s Z r E j Q y j m O m U e o r 9 v u z 7 B E 7 W M 5 O p 9 T i d U s 9 B H v Y s S t Z x S A x 4 T i N u v 6 z H V 7 Y v p H 5 2 7 E 5 h H y n s Y 4 X 9 S G H / K L P p 2 q E 4 i X d H Q + + Z X X G V z o k e K S 4 u J O B i 0 I C L j r a 9 N C 7 M c U 4 d X p a q Z d Q l 6 u n E M / W c z w p K 6 1 x F L D R l I Y 3 P g T f C v I b D + w K 9 G 1 D K N y / R P B s 1 7 N d I l f w c z q k j J z + v S 9 S j 5 O d 4 M r + 5 T s 1 v F G r 5 j Z z y M 9 f 6 X E h n M Y 9 U 3 2 Y S 9 M x p w C 9 H K b + I c + p I 5 j f T J e q h / C L X 8 7 v R c X 5 O i P k 5 T v l 1 p / 7 S S V N L H q m + z S T o m d O A X 4 5 S f h H n 1 J H M b 6 Z L 1 E P 5 R a 7 n d 6 P j / J w Q 8 3 O c 8 n t o L 7 u r n J 9 F q m 8 z C X r m N O C X o 5 R f x D l 1 J P O b 6 R L 1 U H 6 R 6 / n d 6 D g / J 8 T 8 H K f 8 q m 6 4 h R D f O B H V t a h A w 6 w E v L K Q o g s 0 o 4 Z k c F G m 1 0 K x B a y n t p R x a F a H m V m M k T W X S p p u d U S 3 K y j Y q k l C N k 0 Q I / M 0 o 4 Z 0 Z E G m 1 4 K R e Z y I b C F T I p t 0 H N m E K b J z W e z X n 3 Q F o t o V F W i V l Y B N F l J k g W b U k I w s y v R a K L K A 9 c i W M o 7 M 6 j A y i y m y Y w e z w h 6 p h s 0 k 6 J b T g F W O U m 4 R 5 9 S R T G 6 m S 9 R D 2 U W u h 3 e j 4 / S c E O N z H C 8 s y 9 O p f Y B b + u 5 U C h 9 J 2 8 u d 8 1 s 5 9 Y k k r g K 9 Q r k A H C V 4 7 T d C v h R 1 N K O G j A t R L 9 N r 4 c t Q h 1 N X o X O Z d h E 6 6 p R r 0 B F T 0 n W 7 x 6 S n u d o 9 M s r a I t X o m Q R d d h q w 2 F H K O + K c O p K J z 3 S J e i j z y P X Q b 3 S c u h N i 7 I 7 L u Z / 7 X d F J U 6 k W K J 7 N B O C W U 4 g + O S a n F m F 6 + 4 n E Z i q 1 D j m t S L W s b l S U l J N B T o 5 S S s P N / w 7 e Z 5 H q 1 E y C P j k N u O Q o 5 R V x T h 3 J z G a 6 R D 2 U W + R 6 c j c 6 z s 4 J M T 3 H K b / 2 f J Y n u D 1 S f Z t J 0 D O n A b 8 c p f w i z q k j m d 9 M l 6 i H 8 o t c z + 9 G x / k 5 I e b n O O b X n e S z 5 A h 0 z 7 y A 3 R o V 5 N P I M D U H 0 9 t P J + Z V a h 2 Y l q O J r O Y q J a l R x j m N F M + S 3 a 7 b w y l l Q v r Z K U r 4 z G Q 1 d F a y F M + S A e f U k T 5 L R l 2 i H j x L B p 4 4 S y 5 1 y l n S C v k s a T n n V z f f y n 1 m U c K 3 I F E 8 m z T o 1 0 Q 5 P 4 9 z 6 s j I L + g S 9 X B + n q f y W + i 0 / C a h k t / E M b + 6 u E B 8 I 9 F d C w o 2 b J K Q V x P E 6 D z N q C E d X J D p t W B s H i d S W 8 i U 0 C Y d Z z Z h i m z f 9 H U j r S z x S D V s J k G 3 n A a s c p R y i z i n j m R y M 1 2 i H s o u c j 2 8 G x 2 n 5 4 Q Y n + O Y X 3 t f 9 g / y O y e k + x Y l 7 J n V k F + W Y n 4 B 5 9 S R z i / q E v V g f o E n 8 l v q l P y s k P O z n P J r i o v 8 y b t H q m 8 z C X r m N O C X o 5 R f x D l 1 J P O b 6 R L 1 U H 6 R 6 / n d 6 D g / J 8 T 8 H J f z O x z q 8 t 2 + k l F f n c 5 7 a X X 7 h A 6 M a k D j q k 5 A x f n c E T o Y 2 t S Z y O W + K 2 m 3 h j 3 u j r z H n b T y 2 u 4 x o H G 3 A I 2 7 R e h g a F N n I u N u U e 3 D b r W Q 8 V h g K / X o V C C R g w E y 1 A d k r I + K G O o 7 i 7 P t t r 6 z N I Z b A w k d D J C h Q C B j g V T F Y 0 d H z G N H p j 9 2 t L u P n b y d 8 t 3 h u N / d S 1 e Z H m k T v X M J T f J 6 j T z B 6 y l M O M 9 w T h 2 p C e e 5 L l E P T D j P u D r h f K v D C W c v p A l n z + G D h g E f D O Y 3 o o R v Q a J 4 N m n Q r 4 l y f h 7 n 1 J G R X 9 A l 6 u H 8 P E / l t 9 B p + U 1 C l x 8 L K M D 7 t r 9 v T z I r z g O V 0 f T F H K T n 4 n J / D 8 w d U J 2 4 B n 2 O c z q u 0 9 e g L 3 R 6 x 4 2 K x F n A S X L r y j 0 b e G 1 G f Y m z g t N k n R n m 2 u T Z Y R S n z h C j h g 6 y b j g C 2 3 q 7 / m L u D P 5 Q f e t H 2 l t x s 6 W x x 7 b w z g m p U c 4 k G K H T Q H S O 0 m E V s Z 7 Y j S 5 V j H I s e Q U d R 5 H n V Z Q 8 f p y Q z 0 5 O g M P L N 8 O x J S d o k d 6 M U c J N a D X U f J b i i S H g n D p u A s T d V c 8 G T o F n g s A T Z 4 G l L l m S M r 5 Y g X K B 0 F O C E 0 o N z H 0 y Q a v h A b n X E g w 4 p 4 6 M B K M w U Z B y h d B n J b j U J U t S r x B 6 J c H x K u A k P B R i d h k A 1 w / b g U D 1 0 x U C v G 0 4 q 5 + a 8 z R a M O X h Y q T y d 6 E 8 5 f G i l 7 / S 6 l F i v O g T X 2 c N G j w 9 T 5 T H C 4 9 z 6 s g Y L o I u U Q 8 P F 5 6 n h o u F T h s u J i F e a j h O + e 2 6 a i c u K b V E d S 0 q 0 D A r A a 8 s p O g C z a g h G V y U 6 b V Q b A H r q S 1 l H J r V Y W Y W U 2 S l 2 Z X f i e + b i G p X V K B V V g I 2 W U i R B Z p R Q z K y K N N r o c g C 1 i N b y j g y q 8 P I L K b I 9 t 3 5 c p Z v + S 1 S D Z t J 0 C 2 n A a s c p d w i z q k j m d x M l 6 i H s o t c D + 9 G x + k 5 I c b n O O V 3 u T 9 S f h a p v s 0 k 6 J n T g F + O U n 4 R 5 9 S R z G + m S 9 R D + U W u 5 3 e j 4 / y c E P N z n K / H r n A 1 N p J C Z P V p V + 0 L I 6 P f 9 8 P m p T A 8 U o J Y S C C E o B E D C F Q + I O Y 4 p 4 7 E A b H Q J e q R D 4 g 5 1 w 6 I l Y 4 O i C C E A y J w + Y C o T 1 X z 0 F 9 k 7 y x S f Z t J 0 D O n A b 8 c p f w i z q k j m d 9 M l 6 i H 8 o t c z + 9 G x / k 5 I e b n O O X X X t q H X l p O 6 p H q 2 0 y C n j k N + O U o 5 R d x T h 3 J / G a 6 R D 2 U X + R 6 f j c 6 z s 8 J M T / H K b 9 9 N w y 4 4 h s n o r o W F W i Y l Y B X F l J 0 g W b U k A w u y v R a K L a A 9 d S W M g 7 N 6 j A z i 7 H l z v D Y J o / 0 Q z 1 K + D A / 8 2 O b A s W W C z i n j n T L R V 2 i H m y 5 w B M t t 9 Q p L W e F 3 H K W U 3 7 H a 3 O Q L m E d U V 2 L C j T M S s A r C y m 6 Q D N q S A Y X Z X o t F F v A e m p L G Y d m d Z i Z x X T Z u r 1 v e 7 h y d s 9 4 g 4 8 T 6 + l x X v I 1 7 z i 2 l j W x 8 e t S s C e l q c X v + N s / K L / t U H d l 0 Y s T h B 4 p o S 8 k k H j Q i H E H K h 9 7 c 5 x T R + L o W + g S 9 c j H 3 5 x r B + B K R 0 d g E M I h G D i s 7 6 r 3 r T G Q n 0 W q b z M J e u Y 0 4 J e j l F / E O X U k 8 5 v p E v V Q f p H r + d 3 o O D 8 n x P w c 5 / z G 5 3 T D O 0 e U 8 C 1 I F M 8 m D f o 1 U c 7 P 4 5 w 6 M v I L u k Q 9 n J / n q f w W O i 2 / S a j k N 3 H O r + l r 6 b L L o 4 R v Q a J 4 N m n Q r 4 l y f h 7 n 1 J G R X 9 A l 6 u H 8 P E / l t 9 B p + U 1 C J b + J U 3 5 l c 7 J P / V u / 0 y L V t 5 k E P X M a 8 M t R y i / i n D q S + c 1 0 i X o o v 8 j 1 / G 5 0 n J 8 T Y n 6 O c 3 5 7 I 0 7 9 e p T w L U g U z y Y N + j V R z s / j n D o y 8 g u 6 R D 2 c n + e p / B Y 6 L b 9 J q O Q 3 c c r v 2 l Q P 4 l p e S 1 T X o g I N s x L w y k K K L t C M G p L B R Z l e C 8 U W s J 7 a U s a h W R 1 m Z r E c 2 T f X Y r 9 v p B H P E c W u u Q K s 8 h L R J g / l y G Y 0 o 4 Z E Z H O Z X o s c 2 Q x r k d 3 K K D K v g 8 g 8 p s j 2 b d c d p N W p H q m G z S T o l t O A V Y 5 S b h H n 1 J F M b q Z L 1 E P Z R a 6 H d 6 P j 9 J w Q 4 3 O c 8 r v f V 4 2 8 J x N R X Y s K N M x K w C s L K b p A M 2 p I B h d l e i 0 U W 8 B 6 a k s Z h 2 Z 1 m J n F F F m D k T X J y J p 0 Z I 0 W W a N G 1 m R F 1 u R F 1 q Q i a / T I m r z I m s z I G j 2 y R o 3 s f j / c r N N h P q L E M R 4 k y g E + a f D o n i i 3 m s c 5 d W Q 0 W 9 A l 6 u F 2 8 z z V b w u d 1 n C T U O m 4 i f M o B + k l s 0 s n p + W m p p a V W V 5 i q b z 0 t P K y y k x K z 0 l J a V 9 f W v F j K g s U l 2 Y C c M g p R H c c k 1 O K M L 3 9 R E o z l V q H n F K k W k o 3 K k r J y S A l R y m l b 6 t a u i 2 z Q H U p C N C h S Q H u T I x S 8 j C 9 / W R K Q a X W Q S l 5 q q e 0 U H F K k w x T m i i l 1 N f F g / i j b B 6 p T s 0 k 6 J P T g E u O U l 4 R 5 9 S R z G y m S 9 R D u U W u J 3 e j 4 + y c E N N z X M 1 P + i 6 4 R 2 n f 1 B 9 1 C x r N r 6 O e 3 z E v v 2 N m f s d k f s d E f s f M / I 6 5 + R 0 T + R 1 5 L O u a v o b B Y k L 6 e B I l P J p Y D Y 0 l l u K o F n B O H e m R L e o S 9 e D o F n h i f F v q l B H O C n m M s 5 z y 6 / r z X r 4 Y m Y j q W l S g Y V Y C X l l I 0 Q W a U U M y u C j T a 6 H Y A t Z T W 8 o 4 N K v D z C y m y I r 9 N / 1 F H v I s U g 2 b S d A t p w G r H K X c I s 6 p I 5 n c T J e o h 7 K L X A / v R s f p O S H G 5 7 i a n 2 K K f s q c S X T P 8 J T p q J p f + p R 5 I 0 v V k s p P O W V G n p F f z i n T C f X 8 + J Q 5 4 K u 4 t N e j l G 9 X f W l v 0 L B f V 1 z a O 8 c 5 d e T k d 9 W W 9 k a F k t 8 1 v b R 3 p V P z u / L S 3 s D x k r P d n z q 4 3 J u Q f q k X J X y Z Z z V 0 i W c p X n I G n F N H + p I z 6 h L 1 4 C V n 4 I l L z q V O u e S 0 Q r 7 k t B z z a 2 q 6 Z r F I 9 y 1 K 2 D O r I b 8 s 5 f I t p / I P V b + X R + + J q M V H B d Z u J V C 6 h X T k B Z p R Q / K 4 i z K 9 F j r q A t Y P u q W M j z m r w 8 w s 1 i J j M / T x O i p U q 3 C 0 t l C L L D 1 W L 1 W J O h K R K Q N 1 w O n I c o Z p q 1 M j 0 w b p 8 c f c Y X g Y U W J w D B J l Y J w 0 O C h O l A d p j 3 P q y B i k g y 5 R D w / S n q c G 6 Y V O G 6 Q n o T J I T x z v S 8 u 6 k t Z y O 6 L f E w Y F 3 w 9 O E r o X n C D e l 3 q a U U P 6 v j T I 9 F r w v t T j x H 3 p Q q b c l 0 4 6 v i + d M E V 2 N O 2 D 3 H E T U e 2 K C r T K S s A m C y m y Q D N q S E Y W Z X o t F F n A e m R L G U d m d R i Z x T i w j R Q u R i a k D y t R w m O K 1 d C A Y i m O b g H n 1 J E e 3 6 I u U Q + O c I E n h r i l T h n j r J A H O c v V / B R T E p c m U a J 7 x h c n l q r 5 Z V y e L G W p W l L 5 a V c o g W f k l 3 W N Y o V 6 f n y V c u 7 O l 0 e 5 / y x S f Z t J 0 D O n A b 8 c p f w i z q k j m d 9 M l 6 i H 8 o t c z + 9 G x / k 5 I e b n u J q f Y o r e f z O J 7 h n 2 n 6 N q f u n + u 5 G l a k n l p / R f 5 B n 5 5 f S f E + r 5 Y f / 1 Z Q k / G + S R 5 t t c Q p 5 5 j e y X p 5 D f D O f U k c p v r k v U A / n N u J r f r Q 7 z 8 0 L K z 3 P K r y v P X S / n Z 5 H q 2 0 y C n j k N + O U o 5 R d x T h 3 J / G a 6 R D 2 U X + R 6 f j c 6 z s 8 J M T / H K b 9 9 0 1 / F 7 4 5 5 p P o 2 k 6 B n T g N + O U r 5 R Z x T R z K / m S 5 R D + U X u Z 7 f j Y 7 z c 0 L M z 3 H K 7 9 x d 9 u J j M j x S f Z t J 0 D O n A b 8 c p f w i z q k j m d 9 M l 6 i H 8 o t c z + 9 G x / k 5 I e b n O O V 3 K p t D K X 3 3 1 i P V t 5 k E P X M a 8 M t R y i / i n D q S + c 1 0 i X o o v 8 j 1 / G 5 0 n J 8 T Y n 6 O 4 / h X n 4 Y z r H z m n Z A + 7 k Q J j z l W Q + O N p T j + B Z x T R 3 r 8 i 7 p E P T j + B Z 4 Y / 5 Y 6 Z f y z Q h 7 / L J f z M + W + b M q j d P / n k e L b Q g K e B Y 3 o V 6 B y f n O c U 0 c i v 4 U u U Y + c 3 5 x r + a 1 0 l F 8 Q Q n 6 B q / l J P 9 D j U d q 3 K s O z S v W r 0 v O r 8 v K r M v O r k v l V L j 8 N Z 9 W z T A 9 1 e n i V D U + g X S V d u V i g 1 + c F X N m o I I 9 G h o k 5 m N 5 + O i 2 v U u v A T n M 0 0 W d z l d J l o 4 x j G i l 1 W F c 0 4 s M J H F F 9 i g o 0 y U r A I Q s p q k A z a k i G F W V 6 L R R X w H p e S x k H Z n W Y m M U U 2 b E 0 3 3 T y G y 1 S D Z t J 0 C 2 n A a s c x e o d p / L v i 4 7 K t 0 g t f y b B 8 p 0 G y n e U D r u I c + p I H n g z X a I e O v Q i 1 4 + 9 G x 0 f f E 6 I + T l O + f X 1 c T j x i + + 0 S P V t J k H P n A b 8 c p T y i z i n j m R + M 1 2 i H s o v c j 2 / G x 3 n 5 4 S Y n + O U 3 6 4 q p B k 9 C 1 T P g g D d m h T g 0 8 Q o N Q / T 2 0 8 m F l R q H Z S W p 3 p W C x U n N c k w p 4 n C r 6 K W 5 7 d d X 4 q / J O 2 Q 4 t R C A j 4 F j f w r p J 7 K e c 1 x T h 2 J z B a 6 R D 3 w q 6 g z r i W 3 0 l F 2 Q U i / i u q 5 l l 8 r P Q / D o 6 R v r f o 8 j K B R / G r p e R h z n F N H V n 6 t 8 j y M q N D y a 5 P P w 1 j p 9 P x a f B 5 G 4 E p + J 3 G U 8 y j l 2 0 k f 5 Y K G / T r h K D f H O X X k 5 H f S R r m o U P I 7 p U e 5 l U 7 N 7 8 S j X O C U X 3 m 4 l r 8 X 3 z g R 1 b W o Q M O s B L y y k K I L N K O G Z H B R p t d C s Q W s p 7 a U c W h W h 5 l Z T J H d l 0 V 9 k X f T I t W w m Q T d c h q w y l H K L e K c O p L J z X S J e i i 7 y P X w b n S c n h N i f I 5 T f s W 5 L + W f A g t M d W 6 u Q d u 8 C D z z m E K c 8 a x a k j H O h a m a K M i Z Q E / y V s h R e i V m 6 Q U Y Z v 9 N 3 3 K c n u o m L l R s Y Z C R g U G A s c 4 V m T W l o 1 1 I 0 7 V h v H N J I u C V V I k 4 a D n k I O G Y d 0 r I u 4 y I d z k B 7 / R 4 d 4 l w d 5 n R 7 n K D 3 a V j 3 a V C 3 e V G u s s O d J e K c 6 e E u a + H 6 6 G 9 / E i V i W i f E c 4 U u D z N S m B l m o W 0 U C 7 Q j B q S y + S i T K + F F s k F r H 5 G e S P j J X J W h y v k L F b G T L r N s C g 1 S i V v M 5 y G x y b t N i P i n D p y B s v E b Y Z X K E N l 1 m 3 G j U 4 d K N X b D M e V Y R L z m 1 B q M E r n Z z U 8 / K j 5 B Z x T R 8 6 I m M r P K Z S x M C + / p U 4 d B f X 8 L F f G P 8 5 v l 8 5 v l 5 H f T s 1 v p + e 3 y 8 t v l 5 n f L p n f L p H f L j O / X W 5 + u 0 R + O y 2 / a R a g 5 Q m C N j 0 9 0 m Z M j b T q t E i r T 9 O 0 e d M 0 b T q / m S 5 R j z p N 0 2 Z O 0 7 S 5 0 z R t Y p q m V S 5 Z W r x k a Z O X L G 3 6 k q X V L l l a 9 Z K l z b p k a f M u W d r U J U u r X 7 K 0 e Z c s b e Y l S 6 t f s r S p S x a 5 5 S x K X y o k W s 5 p t E s E b r m I c + r I u 2 R R W 8 4 r 1 E u W j J a 7 0 S U u W Z S W c 1 y 9 Z I H 8 J p S + V E j l Z z X a J Y K S X 8 A 5 d e R d s u j 5 O Y V 6 y Z K T 3 1 K X u G T R 8 r N c u 2 X n A C e W v E 3 O i N C K l N t j P c T A s 2 r J u m V P 5 u g k 2 i 1 7 Z p J L o X 7 L n s j S C v A L b m 0 N 4 9 9 E 1 L E n K v g b Z Z O E v k w 2 Q f x u m 6 c Z N a S / 2 R Z k e i 3 4 v T a P 9 f F v K V O + 1 T b p + E t t E 1 b G v 0 F A Z 9 4 B p c Y d L 9 H G n F H D 4 8 1 I l f H P 4 Z w 6 c s Y / r 0 v U o 4 x / j i f H v 7 l O H f 9 G o T b + j V w Z / z C / C a X G n X R + V s P j j Z p f w D l 1 5 I x / q f y c Q h n / 8 v J b 6 t T x T 8 / P c m 3 8 4 w A n l h x z M i K 0 I m W s 0 U M M P K u W r P E v m a O T a O N f Z p J L o T 7 + J b K 0 A u V k S s t k L E q d x J L L Z J y G T 1 7 a M p m I c + r I O Z k m l s l 4 h X I y z V o m c 6 N T T 6 b q M h n H 1 Y 8 J I b 8 J p T + M S + V n N d r H b 0 p + A e f U k f e J o J 6 f U 6 i f B e b k t 9 Q l P g X U 8 r N c O Z l y f r t 0 f r u M / H Z q f j s 9 v 1 1 e f r v M / H b J / H a J / H a Z + e 1 y 8 9 s l 8 t t x f v v i 2 I m L R C 3 Q r t y j g C 7 a r U K + X r c M b h 0 C T G 8 / d e M Q V W o d c N s Q q H r X s F T h T Y O V 0 T 2 D p Z h S + W 4 P + z c S 3 a e g Y J M m C T k 0 Q Y z K 0 4 w a 0 m E F m V 4 L x u V x I q + F T A l s 0 n F i E 6 b I q q Y v r u I 3 7 x 1 S D Z t J 0 C 2 n A a s c p d w i z q k j m d x M l 6 i H s o t c D + 9 G x + k 5 I c b n O O X X X 7 s H 8 X 0 j U D 0 L A n R r U o B P E 6 P U P E x v P 5 l Y U K l 1 U F q e 6 l k t V J z U J M O c J i q n 9 G 7 b l a f K l B r b F m Y n 8 2 I / / X B 2 s a v q 6 v I o b P t W o r g u S s H 7 l V Z O W 5 L 9 J R U k j o B 3 2 4 e y G 9 6 i I H V r M 0 l i C 7 h / E e d s K b k / h 6 o 4 0 Q 4 5 p m 5 n r k l t B P d p x r M 2 l t y r + x Z T s k j d z E y S 2 A L u U c Q 5 W 0 r u T / l u 4 M 2 x O p T N X v r e 8 K Q 4 V F 1 Z l 9 M z x I X G H Q T 3 Z V c e q k v R P a L E j G 1 g B e I 2 z k U H X d + U 7 b m Q h m 6 P V C N m E j T B a c R T 7 7 t m c L C u S v E H j C P U a l i K q I q o w j r O 8 t 2 B R 4 k a z o k 7 h K D B 7 Q + n 8 P F n Z 3 W a q G K u U g r x M r m W 7 b 5 6 q K u d g t R j Y i b B Y 8 J p a P v 1 + V 4 + W i e i b z 0 o e O O T h L c t T p c 6 k t q 2 P l X q J b z t r p I u x D x K b d 1 L t M 2 P G n n 7 5 3 I 4 V d S w w n l G t S p u V F T I T K b V g k + E W v B 0 P e l n Q y 2 F e k 3 S p 8 k R 5 l S j f p 4 8 U 2 l 1 w G E a Y L q O 1 M E a V V o d 0 + 9 j J H C 6 l i j T q 7 E 6 6 h 8 4 f W 5 T Z 8 5 t 8 q S 5 1 c 6 X 5 b s S N + 2 Y u v W 5 R r m W K L U a z t c d 1 u C Y W s N c g z V 4 E d T A 7 b p N d + o 2 o 0 m 3 a n 9 u a U m / I 6 m t 6 + s D v E T Z t n j 5 Y E l y 2 / r F g 5 P w t s / y 9 e x E U t s + J 6 5 i r Q S 2 3 V 1 r + c p 2 B O q W g w A 3 P C n k 7 Q 5 B T D + M p T F t 6 w s N F R B E W M P 0 R F + N J W q I G q U G K 5 J r O B y 2 1 X A 1 J d 4 Y T K w 7 M m v l i Y a J n W t i + 2 p P 6 N L K a D y 6 9 7 3 0 a D K P V J 9 m E r T J a e g M P V x r D B e 9 Y n G l j u u T i r e f v J l + X v t y X + 2 / F b c 9 F 6 g N s R J i Y y y U s M v j D 5 q 8 k 8 8 K F q m 1 z C R Y h d P A 9 u / b v t j Z 3 x Y X X B t o 1 V x K m O m q y x O / d + i I 8 d d 2 o F l G l G i 6 I F F 6 b t J g 2 x / g x 0 U C S 1 W Q + o G R K M I a p p / C 1 V i i h q h R a r A i u Y a y n h r j X H T y q c J z e 1 u N f V e X 0 i / r j G 0 3 E D 5 G x s n O + l I 1 0 q 8 1 R 6 h 5 s B S R C V E F F 8 E 9 T 6 5 4 p l 7 + z j X K T N z D o N p f O v n y 5 l g e r o 1 8 e i 2 G I a w 4 i D + r E q F 6 q C x E e K w E 1 Y 1 N / / n B + + 9 V z f v v b Y Z / f v D k 3 0 1 V N l X b t K P i y T + / / 9 7 7 7 / X 3 R V c e B v Z 6 n N D t H r f / V h b d 9 j f P 3 w x / 6 9 N r X b e X + 7 L r t 6 + / / M 3 2 4 e 7 l 5 u n L D 5 5 s X m 3 q 8 m L / 5 v f / 1 f 3 5 T 4 f v / 9 g O L 3 5 a 1 e W H r 9 v h m G k u / d M n r / / p 6 1 / 3 w 3 u / N m 3 z t v z 6 T f u 2 q d v i 0 H + d v a U P v 6 v O T 2 Y 7 E D a 2 r H w M s N p X 5 + L S d o / P B x P a f V f s H 5 8 / j L 5 T s a / 7 h w / f t P u r G Y p 9 m l u 5 t q U P 9 / 3 D k w + e / e 5 N W V e m G v r m 1 Z N n Q x S v 2 / p q m v 7 V j 5 5 t P m m G C K v m 9 O r u 5 c c v n m 3 + 9 d p e y i 8 v j 3 X 5 K v 7 n h 5 + 1 T f k f H z z z i X 1 W n L 7 / 4 5 / / 9 P b b a t N u z u 3 h 7 e P 3 / 9 1 / 1 z a P Z v i / 7 6 p 2 C H T c x a + K 3 f D e z 7 v W D H / o F + V w J H T 9 0 7 C 7 z z a / c + i n d f 3 l v q i L r n 9 1 6 a 7 z D S 0 P j f A n v + q K p j + 2 n b H 7 M Z 4 C + q d 5 Z T 3 7 w x + e f N J c p M 8 7 X g + H 8 u r F 8 X B Y n 2 u 8 5 e O x P d q 8 b d 9 W 6 z P B S j V 0 U 6 Z y b K m 1 N L 9 v p s n j t i v q 2 f F w b s 9 v / w a H n 7 q p v x 9 / f 5 v j b / B 3 G i g v i S N w o b v P V t a g z D 8 A 9 9 W l + q 5 s n v f X 8 3 m 4 a H s + u B W P j 7 / u A a h u 6 u 8 H 4 N / k A A z + b p 3 r 2 3 1 d F H 0 v f B N 4 L Z 1 O b n + B f j x t i v L / h 8 O x u F T 9 s d h f B t 3 z t 9 X l / m 9 + U P I G / 3 5 o / q 0 P z c n 7 r C P N K r M P T C v / / z 4 u y + P x r z s U H 4 + J g + q H H / 2 P P K r c x f 0 v 3 6 w P F 4 c 2 n x V m f Y T 9 9 p O f f f b T X 3 2 y e v 2 L 4 S 5 U + E T s t 2 1 X H z Z f F M 1 6 0 s e + Q 2 Y v X 9 z 9 Z P P l v u 3 W B Q x + n c v h T n D z x X B o X t Z z y f 9 y P V S D k Z t P j s d h 6 K 4 e y q Y U f m 3 q 5 + 1 D 2 T X j o T T u f X n q p B b 7 q n i 3 + d m 1 O w h H / v D + / 3 X Z f H k u m / G 4 W e F P q 3 6 s 4 R f y 0 + d + d u 2 r s a r N p 1 1 Z H t r 1 T e f / H q d 1 k P 5 q O B D H V Q w o G A 6 N Q 4 n 0 l 8 1 D 2 V + m X X e S j V B / U z T 7 a t g F 3 E b R V U O v f l F c y s 3 T f / h A 2 M q + N e V m t B A 1 r 9 t u G M 1 G q s p i D J t / 2 L T H z c / f f A 5 5 f P J u C u R y 7 c o g X e + c O 7 7 X R 1 Z 7 v t b F O C x t n v 6 q q u v h P / p 1 N e O f f P o z h 5 9 t P v / 8 c 1 n z 8 6 5 9 e 7 n n v f p 4 M 5 6 s N z n S U T M c 8 5 v X x b m 6 F J u n 4 j Z / 3 Z T m X L e P U 7 B y I k e / d w L 9 9 M 0 v N 6 O i f a v t / O f X X V 3 t N 2 / K 3 b g N 5 / B S l n 8 F 8 o s 3 X 7 y 8 e / 7 y 5 f Z 1 a 8 5 t P 5 y a t 9 W Q 3 n 5 a I T L s S z m 8 c B m X 6 w 1 n 9 q r s / 7 p X I 3 / h x h O D y N 2 L F z / + H z m M V H 3 7 w 9 V R s o c G u x / 8 l a 5 a O n n s G O T b o b p v t y 9 f v L x b D 1 M j v v v J T 1 6 I 7 x v A H Y G X B N Z 7 4 s B H B D 4 m 8 C M C / 0 j g x w R + I o K X L 1 7 I e z 4 A e c 8 H I O / 5 A O Q 9 H 4 C 8 5 w O Q 9 3 w A 8 p 4 P Q N 7 z A c h 7 P g D a 8 z v a 8 z v a 8 z v a 8 z v a 8 z v a 8 z v a 8 z v a 8 z v a 8 z v a 8 z v a 8 5 e 0 5 y / X e 1 6 X c n v Y 1 0 m / N s q + v v b J v r 6 2 y b 6 + d s m + v j b J v r 7 2 y L 6 + t s i + v n Z o e F 1 s C v u 6 u L 9 i S 9 j X x f 0 V G 8 K + L u 6 v 2 A 7 2 d X F / x W a w r 8 P + C q 1 g X 4 f 9 F R r B v g 7 7 K 7 S B f R 3 2 V 2 g C + z r s r 9 A C 9 n X Y X 6 E B 7 O v r / S 0 f e 7 k B H M B 3 r C 1 y Y O 2 R A 2 u T H F i 7 5 M D a J g f W P j m w N s q B t V M j E F v B A X n P x W Z w Q N 5 z s R 0 c k P d c b A g H 5 D 0 X W 8 I B 2 n O h K R y g P R f a w g H a c 6 E x H K A 9 F 1 r D A d p z o T k c o D 0 X 2 s O B 9 Z 4 b 6 g 9 D / W G o P w z 1 h 6 H + M N Q f h v r D U H 8 Y 6 g 9 D / W G o P w z 1 h 6 H + M N Q f h v r D U H 8 Y 6 g 9 D / W G o P w z 1 h 6 H + M N Q f h v r D U H 8 Y 6 g 9 D / W G o P w z 1 h 6 H + M N Q f h v r D U H + c m u q 8 l z s k I O V d a 8 c C W n s W 0 N q 1 g N a + B b R 2 L q C 1 d w G t 3 Q t o 7 Z 9 F Y t c E R G 6 I n R M Q u S F 2 T 0 D k h t h B A Z E b Y h c F x G 4 I n R Q Q u y F 0 U 0 D s h t B R A b E b Q l c F x G 4 I n R U Q u y F 0 V 0 C C G 8 O N y 6 l r r 2 e 4 v z / R / f 2 J 7 u 9 P d H 9 / o v v 7 E 9 3 f n + j + / k T 3 9 y e 6 v z / R / f 2 J 7 u 9 P d H 9 / o v v 7 E 9 3 f n + j + / k T 3 9 y e 6 v z / R / f 2 J 7 u 9 P d H 9 / o v v 7 E 9 3 f n + j + / k T 3 9 y e 6 v z / R / f 2 J 7 u 9 P d H 9 / o v v 7 E 9 3 f n + j + / k T 3 9 y e 6 v x 9 v / I 8 8 A 3 b k O b A j z 4 I d e R 7 s y D N h R 5 4 L O / J s 2 J H n w 4 4 8 I 3 b k O b G j 3 D U B k R s 4 M 3 a U e y c g c g P n x 4 5 y B w V E b u A s 2 V H u I 4 9 g p u w o 9 1 J A 7 A b M l x 3 l j g q I 3 Y B Z s 6 P c V w G x G z B 3 d p S 7 K y B x v g T a y x N + j z j L A r 3 l i T j T A p 3 l i T j b A n 3 l i T j j A l 0 1 E Z p V g 5 7 y B D y g u T V o K E / A A 5 p h g 2 7 y B D y g e T Z o J U / Q A 3 m 2 D f r I E / R A n n O D J v I E P Z B n 3 q C D H J F n 3 6 B / x o k H a K C A l H f J M z L Q Q w H J s z L Q R Q H J M z P Q R w H J s z P Q S R b h r B z 0 U k D k B s 7 N Q T s F R G 7 g D B 1 0 V E D k B s 7 T Q V M F x G 7 A b B 3 0 V U D s B s z Z Q W s F x G 7 A z B 1 0 l 0 c w e w f 9 Z b i / D P e X 4 f 4 y 3 F + G + 8 t w f x n u L 8 P 9 Z b i / D P e X 4 f 4 y 3 F + G + 8 t w f x n u L 8 P 9 Z b i / D P e X 4 f 4 y 3 F + G + 8 t w f x n u L 8 P 9 Z b i / D P e X 4 f 4 y 3 F + G + 8 t w f x n u L 8 P 9 d W q q 7 X l P L T a n + n v F y Z 5 A x f m e Q M U p n 0 D F W Z 9 A x Y m f Q M W 5 n 0 D F 6 Z 9 A x R k g S 2 m C M F D F K 5 o m D F T x i i Y L A 1 W 8 o i n D Q B W v a O I w U N U r e f o w U N U r e R I x U N U r e S o x U N U r e U I x U N U r e V o x U N U r e X I x U P l u 1 v D 8 i O H 5 E c P z I 4 b n R w z P j x i e H z E 8 P 2 J 4 f s T w / I j h + R H D 8 y O G 5 0 c M z 4 8 Y n h 8 x P D 9 i e H 7 E 8 P y I 4 f k R w / M j h u d H D M + P G J 4 f M T w / Y n h + x P D 8 i O H 5 E c P z I 4 b n R w z P j x i e H z E 8 P 2 J w f g T a y x N + j 3 h f D L 3 l i X h f D J 3 l i X h f D H 3 l i X h f D F 0 1 E Z o f g Z 7 y B D y g + R F o K E / A A 5 o f g W 7 y B D y g + R F o J U / Q A 3 l + B P r I E / R A n h + B J v I E P Z D n R 6 C D H J H n R 6 B / x l s 7 a K C A l H f J 9 8 D Q Q w H J 9 8 D Q R Q H J 9 8 D Q R w H J 9 8 D Q S R b h / A j 0 U k D k B s 6 P Q D s F R G 7 g / A h 0 V E D k B s 6 P Q F M F x G 7 A / A j 0 V U D s B s y P Q G s F x G 7 A / A h 0 l 0 c w P w L 9 Z b i / D P e X 4 f 4 y 3 F + G + 8 t w f x n u L 8 P 9 Z b i / D P e X 4 f 4 y 3 F + G + 8 t w f x n u L 8 P 9 Z b i / D P e X 4 f 4 y 3 F + G + 8 t w f x n u L 8 P 9 Z b i / D P e X 4 f 4 y 3 F + G + 8 t w f x n u L 8 P 9 5 e 6 + o M X m V H 8 v 3 s d C r 8 0 p 3 s d C x 8 0 p 3 s d C 3 8 0 p 3 s d C 9 w W q z Y 9 A D 8 6 p 4 p U 2 P w L N O K e K V 9 r 8 C H T l n C p e a f M j 0 J 5 z q n r F 8 y P Q p 3 O q e s X z I 9 C w c 6 p 6 x f M j 0 L k z y v M j 0 L 8 V f p n G E 3 7 P 2 l t P 1 r 5 6 s v b U k 7 W f n q y 9 9 G T t o y d r D z 1 Z + 1 f h 1 2 o 8 W X u w b 8 v j t m r K 3 8 v m L X D i 3 W s b F 1 j 6 Z t 0 M r w 1 d 4 L W r C 7 y 2 d o H X / i 7 w 2 u Q F X j s 9 x 4 L d C y z c L 7 Y 9 L F z 2 h N 8 j 3 G M 6 I t x j O i L c Y z o i 3 G M 6 I t x j O i L c Y z o i 3 G M 6 I t x j W i L d Y z o i 9 O v o K H 1 R a A b V d w r N H q H Q 7 x E K L R + h 0 P U R C o 0 f o d D 7 E Q r t H 6 F w B g h Q O g l E C A 6 V h 6 t i r q P 6 e 8 F e R 8 F f R 8 F g R 8 F h R 8 F i R 8 F j R 8 F k R 8 F l S 8 l m R 8 G r q o H l 1 n O q v x d 8 d h R 8 d h R 8 d h R 8 d h R 8 d h R 8 d h R 8 d h R 8 t p R 8 d l S 4 d q r U r 1 u P W L 7 S r 2 g 5 d k X L s S t a j l 3 R c u y K l m N X t B y 7 o u X Y F S 3 H r m g 5 d k X L s S t a j l 3 R c u y K l m N X t B y 7 o u X Y F S 3 H r m g 5 d k X L s S t a j l 3 R c u y K l m N X t B y 7 o u X Y F S 3 H r m g 5 d k X L s S t a j l 3 R c u y K l m N X t B y 7 g s t C Y z q Y b L I A 3 y F M J l g g T C V Y I E w k W C B M I 1 g g T C J Y I E w h W C B M I F g g T B 8 M Q J 5 Y s k D e c 3 l S y Q J 5 z + U J J Q v k P Z c n k y y Q 9 1 y e S L K A 9 l y a R L K A 9 l y a Q L K A 9 l y a P L K A 9 l y a O L K A 9 l y a N L K A 9 l y a M L J g v e f F D v r D A X z H 2 i s H 1 l 4 5 s P b K g b V X D q y 9 c m D t l Q N r r x x Y e z U C s T 8 c k P d c 7 A 8 H 5 D 0 X + 8 M B e c / F / n B A 3 n O x P x y g P R f 6 w w H a c 6 E / H K A 9 F / r D A d p z o T 8 c o D 0 X + s M B 2 n O h P x x Y 7 3 m P X z f o 8 e s G P X 7 d o M e v G / T 4 d Y M e v 2 7 Q 4 9 c N e v y 6 Q Y 9 f N + j x 6 w Y 9 f t 2 g x 6 8 b 9 P h 1 g x 6 / b t D j 1 w 1 6 / L p B j 1 8 3 6 P H r B j 1 + 3 a D H r x v 0 + H W D H r 9 u 0 O P X D X r 8 u k G P X z f o 8 e s G P X 7 d o M e v G / T 4 d Y M e v 2 7 Q 4 9 c N e v y 6 Q Y / L U X p c j t L j c p Q e l 6 P 0 u B y l x + U o P S 5 H 6 X E 5 S o / L U X p c j t L j c p Q e l 6 P 0 u B y l x + U o P S 5 H 6 X E 5 S o / L U X p c j t L j c p Q e l 6 P 0 u B y l x + U o P S 5 H 6 X E 5 S o / L U X p c j t L j c p Q e l 6 P 0 u B y l x + U o P S 5 H 6 X E 5 y r m j 8 c c T f s / a N 0 / W v n m y 9 s 2 T t W + e r H 3 z Z O 2 b J 2 v f P F n 7 N h G x f z w B D 8 T + 8 Q Q 8 E P v H E / B A 7 B 9 P w A O x f z x B D 4 T + 8 Q Q 9 E P r H E / R A 6 B 9 P 0 A O h f z x B D 4 T + 8 Q Q 9 E P r H E 9 E D G H 8 8 4 f e I v s H 4 4 4 n o G 4 w / n o i + w f j j i e g b j D 8 T o f 6 B 8 c c T 8 I D 6 B 8 Y f T 8 A D 6 h 8 Y f z w B D 6 h / Y P z x B D 2 Q + w f G H 0 / Q A 7 l / Y P z x B D 2 Q + w f G H 0 f k / o H x p z 7 y C B S Z 9 j 7 h g 7 7 A h I / 6 A h M + 7 A t M + L g v M O E D v 8 C E j / w C E z 7 0 C 0 z 4 2 O / I o 1 J k 6 I u 8 0 D g w 9 E V e b B w Y + i I v O A 4 M f Z E X H Q e m + C J 9 K B y Y 4 o v 0 w X B g i i / S h 8 O B K b 5 I H x A H p v g i f U g c m O K L 9 E F x Y O A L L e g P T H s f + E n L + g M D P 2 l p f 2 D g J y 3 v D w z 8 p C X + R x 7 V I k N f u P 9 g b I s M f e H + g x E u M v S F + w / G u c C o / 2 C s i 0 z x h f o P R r z I F F + o / 2 D c i 0 z x h f o P R r / I 1 r 6 M H 7 0 e q u N x O y 4 8 O s 9 W H 9 3 + 0 B E + 9 9 o T 4 f o C n 3 z t i X B 9 g c + + 9 k S 4 v s C n X 3 s i X F / g 8 6 8 9 E a 4 v 8 A n Y n o A H 8 n U m P g T b E / B A v s 7 E 5 2 B 7 A h 7 I 1 5 n 4 K O w z L t / z B D 2 Q r j N x + Z 4 n 6 I F 0 n Y n L 9 z x B D 6 T r T F y + 5 9 s E P R D 6 b N l j Y i O t J B l / Z W 3 p S r L 2 d i V Z m 7 y S r N 1 e S d a 2 r y R r / 1 e S d R A r y T q R 2 z O Y 0 K I r S c p d s W l X k p S 7 Y h u v J C l 3 x c Z e S V L u i q 2 + k q T d F Z p / J U m 7 K 5 w O V p K 0 u 8 I J Y i V J u y u c M l a S t L v C S W Q l S b s r n F b E A X o p 2 b c v t + e u P c i n l j n V 3 y u t D Y 5 U W h o c q b Q y O F J p Y X C k 0 r r g S K V l w Z F K q 4 I j l R Y F O y q e K O Z U 8 U o 8 P c y p 4 p V 4 U p h T x S v x V D C n i l f i C W B O V a / E V e e R q l 6 J a 8 4 j V b 0 S V 5 x H q n o l r j e P V P V K X G 0 e q e q V u N Y 8 U m G F D j 1 T i R 6 o R E 9 T o k c p 0 X O U 6 C F K 9 A Q l e n w S P T u J H p x E T 0 2 i R y b R 8 5 L o Y U n 0 p C R 6 T B I 9 I 4 k e k E R P R 6 J H I 9 F z k e i h S P R E J H o c E j 0 L i R 6 E R E 9 B o k c g 0 f O P 6 O F H 9 O Q j Y R 5 I / e 2 u / w t Q S w E C L Q A U A A I A C A D I C H N V 3 q F o / q M A A A D 2 A A A A E g A A A A A A A A A A A A A A A A A A A A A A Q 2 9 u Z m l n L 1 B h Y 2 t h Z 2 U u e G 1 s U E s B A i 0 A F A A C A A g A y A h z V Q / K 6 a u k A A A A 6 Q A A A B M A A A A A A A A A A A A A A A A A 7 w A A A F t D b 2 5 0 Z W 5 0 X 1 R 5 c G V z X S 5 4 b W x Q S w E C L Q A U A A I A C A D I C H N V Z s u 2 L h 4 r A A B / b Q E A E w A A A A A A A A A A A A A A A A D g A Q A A R m 9 y b X V s Y X M v U 2 V j d G l v b j E u b V B L B Q Y A A A A A A w A D A M I A A A B L L 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f / A M A A A A A A L 3 8 A w 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V i 1 E Z W 0 t Q 1 k t Q 2 9 y Z S 1 2 M T I 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T m F 2 a W d h d G l v b l N 0 Z X B O Y W 1 l I i B W Y W x 1 Z T 0 i c 0 5 h d 2 l n Y W N q Y S I g L z 4 8 R W 5 0 c n k g V H l w Z T 0 i T m F t Z V V w Z G F 0 Z W R B Z n R l c k Z p b G w i I F Z h b H V l P S J s M C I g L z 4 8 R W 5 0 c n k g V H l w Z T 0 i U m V z d W x 0 V H l w Z S I g V m F s d W U 9 I n N U Y W J s Z S I g L z 4 8 R W 5 0 c n k g V H l w Z T 0 i Q n V m Z m V y T m V 4 d F J l Z n J l c 2 g i I F Z h b H V l P S J s M S I g L z 4 8 R W 5 0 c n k g V H l w Z T 0 i R m l s b E N v d W 5 0 I i B W Y W x 1 Z T 0 i b D M w M D Q i I C 8 + P E V u d H J 5 I F R 5 c G U 9 I k Z p b G x F c n J v c k N v Z G U i I F Z h b H V l P S J z V W 5 r b m 9 3 b i I g L z 4 8 R W 5 0 c n k g V H l w Z T 0 i R m l s b E V y c m 9 y Q 2 9 1 b n Q i I F Z h b H V l P S J s M j A 1 M i I g L z 4 8 R W 5 0 c n k g V H l w Z T 0 i R m l s b E x h c 3 R V c G R h d G V k I i B W Y W x 1 Z T 0 i Z D I w M j I t M T E t M T h U M T U 6 M T M 6 M z U u N D A 2 M T I w N l o i I C 8 + P E V u d H J 5 I F R 5 c G U 9 I k Z p b G x T d G F 0 d X M i I F Z h b H V l P S J z V 2 F p d G l u Z 0 Z v c k V 4 Y 2 V s U m V m c m V z a C I g L z 4 8 L 1 N 0 Y W J s Z U V u d H J p Z X M + P C 9 J d G V t P j x J d G V t P j x J d G V t T G 9 j Y X R p b 2 4 + P E l 0 Z W 1 U e X B l P k Z v c m 1 1 b G E 8 L 0 l 0 Z W 1 U e X B l P j x J d G V t U G F 0 a D 5 T Z W N 0 a W 9 u M S 9 W L U R l b S 1 D W S 1 D b 3 J l L X Y x M i 8 l Q z U l Q j l y J U M z J U I z Z C V D N S U 4 M m 8 8 L 0 l 0 Z W 1 Q Y X R o P j w v S X R l b U x v Y 2 F 0 a W 9 u P j x T d G F i b G V F b n R y a W V z I C 8 + P C 9 J d G V t P j x J d G V t P j x J d G V t T G 9 j Y X R p b 2 4 + P E l 0 Z W 1 U e X B l P k Z v c m 1 1 b G E 8 L 0 l 0 Z W 1 U e X B l P j x J d G V t U G F 0 a D 5 T Z W N 0 a W 9 u M S 9 W L U R l b S 1 D W S 1 D b 3 J l L X Y x M i 9 O Y W c l Q z U l O D I l Q z M l Q j N 3 a 2 k l M j B v J T I w c G 9 k d 3 k l Q z U l Q k N z e m 9 u e W 0 l M j B w b 3 p p b 2 1 p Z T w v S X R l b V B h d G g + P C 9 J d G V t T G 9 j Y X R p b 2 4 + P F N 0 Y W J s Z U V u d H J p Z X M g L z 4 8 L 0 l 0 Z W 0 + P E l 0 Z W 0 + P E l 0 Z W 1 M b 2 N h d G l v b j 4 8 S X R l b V R 5 c G U + R m 9 y b X V s Y T w v S X R l b V R 5 c G U + P E l 0 Z W 1 Q Y X R o P l N l Y 3 R p b 2 4 x L 1 Y t R G V t L U N Z L U N v c m U t d j E y L 1 p t a W V u a W 9 u b y U y M H R 5 c D w v S X R l b V B h d G g + P C 9 J d G V t T G 9 j Y X R p b 2 4 + P F N 0 Y W J s Z U V u d H J p Z X M g L z 4 8 L 0 l 0 Z W 0 + P E l 0 Z W 0 + P E l 0 Z W 1 M b 2 N h d G l v b j 4 8 S X R l b V R 5 c G U + R m 9 y b X V s Y T w v S X R l b V R 5 c G U + P E l 0 Z W 1 Q Y X R o P l N l Y 3 R p b 2 4 x L 0 N v d W 5 0 c n l f W W V h c l 9 W L U R l b V 9 G d W x s b 3 R o Z X J z X 0 N T V l 9 2 M T I l M j A o M i k 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C a W 5 h c n k i I C 8 + P E V u d H J 5 I F R 5 c G U 9 I k 5 h b W V V c G R h d G V k Q W Z 0 Z X J G a W x s I i B W Y W x 1 Z T 0 i b D A i I C 8 + P E V u d H J 5 I F R 5 c G U 9 I k 5 h d m l n Y X R p b 2 5 T d G V w T m F t Z S I g V m F s d W U 9 I n N O Y X d p Z 2 F j a m E i I C 8 + P E V u d H J 5 I F R 5 c G U 9 I k Z p b G x D b 3 V u d C I g V m F s d W U 9 I m w x I i A v P j x F b n R y e S B U e X B l P S J G a W x s R X J y b 3 J D b 2 R l I i B W Y W x 1 Z T 0 i c 1 V u a 2 5 v d 2 4 i I C 8 + P E V u d H J 5 I F R 5 c G U 9 I k Z p b G x F c n J v c k N v d W 5 0 I i B W Y W x 1 Z T 0 i b D A i I C 8 + P E V u d H J 5 I F R 5 c G U 9 I k Z p b G x M Y X N 0 V X B k Y X R l Z C I g V m F s d W U 9 I m Q y M D I y L T E x L T E 4 V D E 1 O j E 5 O j M 4 L j A y M z M 4 N j N a I i A v P j x F b n R y e S B U e X B l P S J G a W x s U 3 R h d H V z I i B W Y W x 1 Z T 0 i c 1 d h a X R p b m d G b 3 J F e G N l b F J l Z n J l c 2 g i I C 8 + P C 9 T d G F i b G V F b n R y a W V z P j w v S X R l b T 4 8 S X R l b T 4 8 S X R l b U x v Y 2 F 0 a W 9 u P j x J d G V t V H l w Z T 5 G b 3 J t d W x h P C 9 J d G V t V H l w Z T 4 8 S X R l b V B h d G g + U 2 V j d G l v b j E v Q 2 9 1 b n R y e V 9 Z Z W F y X 1 Y t R G V t X 0 Z 1 b G x v d G h l c n N f Q 1 N W X 3 Y x M i U y M C g y K S 8 l Q z U l Q j l y J U M z J U I z Z C V D N S U 4 M m 8 8 L 0 l 0 Z W 1 Q Y X R o P j w v S X R l b U x v Y 2 F 0 a W 9 u P j x T d G F i b G V F b n R y a W V z I C 8 + P C 9 J d G V t P j x J d G V t P j x J d G V t T G 9 j Y X R p b 2 4 + P E l 0 Z W 1 U e X B l P k Z v c m 1 1 b G E 8 L 0 l 0 Z W 1 U e X B l P j x J d G V t U G F 0 a D 5 T Z W N 0 a W 9 u M S 9 w Y X J 0 a W N p c G F 0 b 3 J 5 L W R l b W 9 j c m F j e S 1 2 Z G V t 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M z E 0 O T E i I C 8 + P E V u d H J 5 I F R 5 c G U 9 I k Z p b G x F c n J v c k N v Z G U i I F Z h b H V l P S J z V W 5 r b m 9 3 b i I g L z 4 8 R W 5 0 c n k g V H l w Z T 0 i R m l s b E V y c m 9 y Q 2 9 1 b n Q i I F Z h b H V l P S J s M C I g L z 4 8 R W 5 0 c n k g V H l w Z T 0 i R m l s b E x h c 3 R V c G R h d G V k I i B W Y W x 1 Z T 0 i Z D I w M j I t M T E t M T h U M T Y 6 M T M 6 M T Y u M j Q w M z c z M V o i I C 8 + P E V u d H J 5 I F R 5 c G U 9 I k Z p b G x D b 2 x 1 b W 5 U e X B l c y I g V m F s d W U 9 I n N C Z 1 l E Q m d Z R y I g L z 4 8 R W 5 0 c n k g V H l w Z T 0 i R m l s b E N v b H V t b k 5 h b W V z I i B W Y W x 1 Z T 0 i c 1 s m c X V v d D t F b n R p d H k m c X V v d D s s J n F 1 b 3 Q 7 Q 2 9 k Z S Z x d W 9 0 O y w m c X V v d D t Z Z W F y J n F 1 b 3 Q 7 L C Z x d W 9 0 O 3 B h c n R p Y 2 l w Z G V t X 3 Z k Z W 1 f b 3 d p Z C Z x d W 9 0 O y w m c X V v d D t w Y X J 0 a W N p c G R l b V 9 2 Z G V t X 2 x v d 1 9 v d 2 l k J n F 1 b 3 Q 7 L C Z x d W 9 0 O 3 B h c n R p Y 2 l w Z G V t X 3 Z k Z W 1 f a G l n a F 9 v d 2 l k J n F 1 b 3 Q 7 X S I g L z 4 8 R W 5 0 c n k g V H l w Z T 0 i R m l s b F N 0 Y X R 1 c y I g V m F s d W U 9 I n N D b 2 1 w b G V 0 Z S I g L z 4 8 R W 5 0 c n k g V H l w Z T 0 i U m V s Y X R p b 2 5 z a G l w S W 5 m b 0 N v b n R h a W 5 l c i I g V m F s d W U 9 I n N 7 J n F 1 b 3 Q 7 Y 2 9 s d W 1 u Q 2 9 1 b n Q m c X V v d D s 6 N i w m c X V v d D t r Z X l D b 2 x 1 b W 5 O Y W 1 l c y Z x d W 9 0 O z p b X S w m c X V v d D t x d W V y e V J l b G F 0 a W 9 u c 2 h p c H M m c X V v d D s 6 W 1 0 s J n F 1 b 3 Q 7 Y 2 9 s d W 1 u S W R l b n R p d G l l c y Z x d W 9 0 O z p b J n F 1 b 3 Q 7 U 2 V j d G l v b j E v c G F y d G l j a X B h d G 9 y e S 1 k Z W 1 v Y 3 J h Y 3 k t d m R l b S 9 B d X R v U m V t b 3 Z l Z E N v b H V t b n M x L n t F b n R p d H k s M H 0 m c X V v d D s s J n F 1 b 3 Q 7 U 2 V j d G l v b j E v c G F y d G l j a X B h d G 9 y e S 1 k Z W 1 v Y 3 J h Y 3 k t d m R l b S 9 B d X R v U m V t b 3 Z l Z E N v b H V t b n M x L n t D b 2 R l L D F 9 J n F 1 b 3 Q 7 L C Z x d W 9 0 O 1 N l Y 3 R p b 2 4 x L 3 B h c n R p Y 2 l w Y X R v c n k t Z G V t b 2 N y Y W N 5 L X Z k Z W 0 v Q X V 0 b 1 J l b W 9 2 Z W R D b 2 x 1 b W 5 z M S 5 7 W W V h c i w y f S Z x d W 9 0 O y w m c X V v d D t T Z W N 0 a W 9 u M S 9 w Y X J 0 a W N p c G F 0 b 3 J 5 L W R l b W 9 j c m F j e S 1 2 Z G V t L 0 F 1 d G 9 S Z W 1 v d m V k Q 2 9 s d W 1 u c z E u e 3 B h c n R p Y 2 l w Z G V t X 3 Z k Z W 1 f b 3 d p Z C w z f S Z x d W 9 0 O y w m c X V v d D t T Z W N 0 a W 9 u M S 9 w Y X J 0 a W N p c G F 0 b 3 J 5 L W R l b W 9 j c m F j e S 1 2 Z G V t L 0 F 1 d G 9 S Z W 1 v d m V k Q 2 9 s d W 1 u c z E u e 3 B h c n R p Y 2 l w Z G V t X 3 Z k Z W 1 f b G 9 3 X 2 9 3 a W Q s N H 0 m c X V v d D s s J n F 1 b 3 Q 7 U 2 V j d G l v b j E v c G F y d G l j a X B h d G 9 y e S 1 k Z W 1 v Y 3 J h Y 3 k t d m R l b S 9 B d X R v U m V t b 3 Z l Z E N v b H V t b n M x L n t w Y X J 0 a W N p c G R l b V 9 2 Z G V t X 2 h p Z 2 h f b 3 d p Z C w 1 f S Z x d W 9 0 O 1 0 s J n F 1 b 3 Q 7 Q 2 9 s d W 1 u Q 2 9 1 b n Q m c X V v d D s 6 N i w m c X V v d D t L Z X l D b 2 x 1 b W 5 O Y W 1 l c y Z x d W 9 0 O z p b X S w m c X V v d D t D b 2 x 1 b W 5 J Z G V u d G l 0 a W V z J n F 1 b 3 Q 7 O l s m c X V v d D t T Z W N 0 a W 9 u M S 9 w Y X J 0 a W N p c G F 0 b 3 J 5 L W R l b W 9 j c m F j e S 1 2 Z G V t L 0 F 1 d G 9 S Z W 1 v d m V k Q 2 9 s d W 1 u c z E u e 0 V u d G l 0 e S w w f S Z x d W 9 0 O y w m c X V v d D t T Z W N 0 a W 9 u M S 9 w Y X J 0 a W N p c G F 0 b 3 J 5 L W R l b W 9 j c m F j e S 1 2 Z G V t L 0 F 1 d G 9 S Z W 1 v d m V k Q 2 9 s d W 1 u c z E u e 0 N v Z G U s M X 0 m c X V v d D s s J n F 1 b 3 Q 7 U 2 V j d G l v b j E v c G F y d G l j a X B h d G 9 y e S 1 k Z W 1 v Y 3 J h Y 3 k t d m R l b S 9 B d X R v U m V t b 3 Z l Z E N v b H V t b n M x L n t Z Z W F y L D J 9 J n F 1 b 3 Q 7 L C Z x d W 9 0 O 1 N l Y 3 R p b 2 4 x L 3 B h c n R p Y 2 l w Y X R v c n k t Z G V t b 2 N y Y W N 5 L X Z k Z W 0 v Q X V 0 b 1 J l b W 9 2 Z W R D b 2 x 1 b W 5 z M S 5 7 c G F y d G l j a X B k Z W 1 f d m R l b V 9 v d 2 l k L D N 9 J n F 1 b 3 Q 7 L C Z x d W 9 0 O 1 N l Y 3 R p b 2 4 x L 3 B h c n R p Y 2 l w Y X R v c n k t Z G V t b 2 N y Y W N 5 L X Z k Z W 0 v Q X V 0 b 1 J l b W 9 2 Z W R D b 2 x 1 b W 5 z M S 5 7 c G F y d G l j a X B k Z W 1 f d m R l b V 9 s b 3 d f b 3 d p Z C w 0 f S Z x d W 9 0 O y w m c X V v d D t T Z W N 0 a W 9 u M S 9 w Y X J 0 a W N p c G F 0 b 3 J 5 L W R l b W 9 j c m F j e S 1 2 Z G V t L 0 F 1 d G 9 S Z W 1 v d m V k Q 2 9 s d W 1 u c z E u e 3 B h c n R p Y 2 l w Z G V t X 3 Z k Z W 1 f a G l n a F 9 v d 2 l k L D V 9 J n F 1 b 3 Q 7 X S w m c X V v d D t S Z W x h d G l v b n N o a X B J b m Z v J n F 1 b 3 Q 7 O l t d f S I g L z 4 8 L 1 N 0 Y W J s Z U V u d H J p Z X M + P C 9 J d G V t P j x J d G V t P j x J d G V t T G 9 j Y X R p b 2 4 + P E l 0 Z W 1 U e X B l P k Z v c m 1 1 b G E 8 L 0 l 0 Z W 1 U e X B l P j x J d G V t U G F 0 a D 5 T Z W N 0 a W 9 u M S 9 w Y X J 0 a W N p c G F 0 b 3 J 5 L W R l b W 9 j c m F j e S 1 2 Z G V t L y V D N S V C O X I l Q z M l Q j N k J U M 1 J T g y b z w v S X R l b V B h d G g + P C 9 J d G V t T G 9 j Y X R p b 2 4 + P F N 0 Y W J s Z U V u d H J p Z X M g L z 4 8 L 0 l 0 Z W 0 + P E l 0 Z W 0 + P E l 0 Z W 1 M b 2 N h d G l v b j 4 8 S X R l b V R 5 c G U + R m 9 y b X V s Y T w v S X R l b V R 5 c G U + P E l 0 Z W 1 Q Y X R o P l N l Y 3 R p b 2 4 x L 3 B h c n R p Y 2 l w Y X R v c n k t Z G V t b 2 N y Y W N 5 L X Z k Z W 0 v T m F n J U M 1 J T g y J U M z J U I z d 2 t p J T I w b y U y M H B v Z H d 5 J U M 1 J U J D c 3 p v b n l t J T I w c G 9 6 a W 9 t a W U 8 L 0 l 0 Z W 1 Q Y X R o P j w v S X R l b U x v Y 2 F 0 a W 9 u P j x T d G F i b G V F b n R y a W V z I C 8 + P C 9 J d G V t P j x J d G V t P j x J d G V t T G 9 j Y X R p b 2 4 + P E l 0 Z W 1 U e X B l P k Z v c m 1 1 b G E 8 L 0 l 0 Z W 1 U e X B l P j x J d G V t U G F 0 a D 5 T Z W N 0 a W 9 u M S 9 w Y X J 0 a W N p c G F 0 b 3 J 5 L W R l b W 9 j c m F j e S 1 2 Z G V t L 1 p t a W V u a W 9 u b y U y M H R 5 c D w v S X R l b V B h d G g + P C 9 J d G V t T G 9 j Y X R p b 2 4 + P F N 0 Y W J s Z U V u d H J p Z X M g L z 4 8 L 0 l 0 Z W 0 + P E l 0 Z W 0 + P E l 0 Z W 1 M b 2 N h d G l v b j 4 8 S X R l b V R 5 c G U + R m 9 y b X V s Y T w v S X R l b V R 5 c G U + P E l 0 Z W 1 Q Y X R o P l N l Y 3 R p b 2 4 x L 2 V s Z W N 0 b 3 J h b C 1 k Z W 1 v Y 3 J h Y 3 k t c G 9 w d y 1 2 Z G V t 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M T U 1 N C I g L z 4 8 R W 5 0 c n k g V H l w Z T 0 i R m l s b E V y c m 9 y Q 2 9 k Z S I g V m F s d W U 9 I n N V b m t u b 3 d u I i A v P j x F b n R y e S B U e X B l P S J G a W x s R X J y b 3 J D b 3 V u d C I g V m F s d W U 9 I m w w I i A v P j x F b n R y e S B U e X B l P S J G a W x s T G F z d F V w Z G F 0 Z W Q i I F Z h b H V l P S J k M j A y M i 0 x M S 0 x O F Q x N j o z O D o 1 O S 4 5 M z k 2 O T Y 1 W i I g L z 4 8 R W 5 0 c n k g V H l w Z T 0 i R m l s b E N v b H V t b l R 5 c G V z I i B W Y W x 1 Z T 0 i c 0 J n W U R C Z 1 l H I i A v P j x F b n R y e S B U e X B l P S J G a W x s Q 2 9 s d W 1 u T m F t Z X M i I F Z h b H V l P S J z W y Z x d W 9 0 O 0 V u d G l 0 e S Z x d W 9 0 O y w m c X V v d D t D b 2 R l J n F 1 b 3 Q 7 L C Z x d W 9 0 O 1 l l Y X I m c X V v d D s s J n F 1 b 3 Q 7 c G 9 w d 1 9 l b G V j d G R l b V 9 2 Z G V t X 2 9 3 a W Q m c X V v d D s s J n F 1 b 3 Q 7 c G 9 w d 1 9 l b G V j d G R l b V 9 o X 3 Z k Z W 1 f b 3 d p Z C Z x d W 9 0 O y w m c X V v d D t w b 3 B 3 X 2 V s Z W N 0 Z G V t X 2 x f d m R l b V 9 v d 2 l k J n F 1 b 3 Q 7 X S I g L z 4 8 R W 5 0 c n k g V H l w Z T 0 i R m l s b F N 0 Y X R 1 c y I g V m F s d W U 9 I n N D b 2 1 w b G V 0 Z S I g L z 4 8 R W 5 0 c n k g V H l w Z T 0 i U m V s Y X R p b 2 5 z a G l w S W 5 m b 0 N v b n R h a W 5 l c i I g V m F s d W U 9 I n N 7 J n F 1 b 3 Q 7 Y 2 9 s d W 1 u Q 2 9 1 b n Q m c X V v d D s 6 N i w m c X V v d D t r Z X l D b 2 x 1 b W 5 O Y W 1 l c y Z x d W 9 0 O z p b X S w m c X V v d D t x d W V y e V J l b G F 0 a W 9 u c 2 h p c H M m c X V v d D s 6 W 1 0 s J n F 1 b 3 Q 7 Y 2 9 s d W 1 u S W R l b n R p d G l l c y Z x d W 9 0 O z p b J n F 1 b 3 Q 7 U 2 V j d G l v b j E v Z W x l Y 3 R v c m F s L W R l b W 9 j c m F j e S 1 w b 3 B 3 L X Z k Z W 0 v Q X V 0 b 1 J l b W 9 2 Z W R D b 2 x 1 b W 5 z M S 5 7 R W 5 0 a X R 5 L D B 9 J n F 1 b 3 Q 7 L C Z x d W 9 0 O 1 N l Y 3 R p b 2 4 x L 2 V s Z W N 0 b 3 J h b C 1 k Z W 1 v Y 3 J h Y 3 k t c G 9 w d y 1 2 Z G V t L 0 F 1 d G 9 S Z W 1 v d m V k Q 2 9 s d W 1 u c z E u e 0 N v Z G U s M X 0 m c X V v d D s s J n F 1 b 3 Q 7 U 2 V j d G l v b j E v Z W x l Y 3 R v c m F s L W R l b W 9 j c m F j e S 1 w b 3 B 3 L X Z k Z W 0 v Q X V 0 b 1 J l b W 9 2 Z W R D b 2 x 1 b W 5 z M S 5 7 W W V h c i w y f S Z x d W 9 0 O y w m c X V v d D t T Z W N 0 a W 9 u M S 9 l b G V j d G 9 y Y W w t Z G V t b 2 N y Y W N 5 L X B v c H c t d m R l b S 9 B d X R v U m V t b 3 Z l Z E N v b H V t b n M x L n t w b 3 B 3 X 2 V s Z W N 0 Z G V t X 3 Z k Z W 1 f b 3 d p Z C w z f S Z x d W 9 0 O y w m c X V v d D t T Z W N 0 a W 9 u M S 9 l b G V j d G 9 y Y W w t Z G V t b 2 N y Y W N 5 L X B v c H c t d m R l b S 9 B d X R v U m V t b 3 Z l Z E N v b H V t b n M x L n t w b 3 B 3 X 2 V s Z W N 0 Z G V t X 2 h f d m R l b V 9 v d 2 l k L D R 9 J n F 1 b 3 Q 7 L C Z x d W 9 0 O 1 N l Y 3 R p b 2 4 x L 2 V s Z W N 0 b 3 J h b C 1 k Z W 1 v Y 3 J h Y 3 k t c G 9 w d y 1 2 Z G V t L 0 F 1 d G 9 S Z W 1 v d m V k Q 2 9 s d W 1 u c z E u e 3 B v c H d f Z W x l Y 3 R k Z W 1 f b F 9 2 Z G V t X 2 9 3 a W Q s N X 0 m c X V v d D t d L C Z x d W 9 0 O 0 N v b H V t b k N v d W 5 0 J n F 1 b 3 Q 7 O j Y s J n F 1 b 3 Q 7 S 2 V 5 Q 2 9 s d W 1 u T m F t Z X M m c X V v d D s 6 W 1 0 s J n F 1 b 3 Q 7 Q 2 9 s d W 1 u S W R l b n R p d G l l c y Z x d W 9 0 O z p b J n F 1 b 3 Q 7 U 2 V j d G l v b j E v Z W x l Y 3 R v c m F s L W R l b W 9 j c m F j e S 1 w b 3 B 3 L X Z k Z W 0 v Q X V 0 b 1 J l b W 9 2 Z W R D b 2 x 1 b W 5 z M S 5 7 R W 5 0 a X R 5 L D B 9 J n F 1 b 3 Q 7 L C Z x d W 9 0 O 1 N l Y 3 R p b 2 4 x L 2 V s Z W N 0 b 3 J h b C 1 k Z W 1 v Y 3 J h Y 3 k t c G 9 w d y 1 2 Z G V t L 0 F 1 d G 9 S Z W 1 v d m V k Q 2 9 s d W 1 u c z E u e 0 N v Z G U s M X 0 m c X V v d D s s J n F 1 b 3 Q 7 U 2 V j d G l v b j E v Z W x l Y 3 R v c m F s L W R l b W 9 j c m F j e S 1 w b 3 B 3 L X Z k Z W 0 v Q X V 0 b 1 J l b W 9 2 Z W R D b 2 x 1 b W 5 z M S 5 7 W W V h c i w y f S Z x d W 9 0 O y w m c X V v d D t T Z W N 0 a W 9 u M S 9 l b G V j d G 9 y Y W w t Z G V t b 2 N y Y W N 5 L X B v c H c t d m R l b S 9 B d X R v U m V t b 3 Z l Z E N v b H V t b n M x L n t w b 3 B 3 X 2 V s Z W N 0 Z G V t X 3 Z k Z W 1 f b 3 d p Z C w z f S Z x d W 9 0 O y w m c X V v d D t T Z W N 0 a W 9 u M S 9 l b G V j d G 9 y Y W w t Z G V t b 2 N y Y W N 5 L X B v c H c t d m R l b S 9 B d X R v U m V t b 3 Z l Z E N v b H V t b n M x L n t w b 3 B 3 X 2 V s Z W N 0 Z G V t X 2 h f d m R l b V 9 v d 2 l k L D R 9 J n F 1 b 3 Q 7 L C Z x d W 9 0 O 1 N l Y 3 R p b 2 4 x L 2 V s Z W N 0 b 3 J h b C 1 k Z W 1 v Y 3 J h Y 3 k t c G 9 w d y 1 2 Z G V t L 0 F 1 d G 9 S Z W 1 v d m V k Q 2 9 s d W 1 u c z E u e 3 B v c H d f Z W x l Y 3 R k Z W 1 f b F 9 2 Z G V t X 2 9 3 a W Q s N X 0 m c X V v d D t d L C Z x d W 9 0 O 1 J l b G F 0 a W 9 u c 2 h p c E l u Z m 8 m c X V v d D s 6 W 1 1 9 I i A v P j w v U 3 R h Y m x l R W 5 0 c m l l c z 4 8 L 0 l 0 Z W 0 + P E l 0 Z W 0 + P E l 0 Z W 1 M b 2 N h d G l v b j 4 8 S X R l b V R 5 c G U + R m 9 y b X V s Y T w v S X R l b V R 5 c G U + P E l 0 Z W 1 Q Y X R o P l N l Y 3 R p b 2 4 x L 2 V s Z W N 0 b 3 J h b C 1 k Z W 1 v Y 3 J h Y 3 k t c G 9 w d y 1 2 Z G V t L y V D N S V C O X I l Q z M l Q j N k J U M 1 J T g y b z w v S X R l b V B h d G g + P C 9 J d G V t T G 9 j Y X R p b 2 4 + P F N 0 Y W J s Z U V u d H J p Z X M g L z 4 8 L 0 l 0 Z W 0 + P E l 0 Z W 0 + P E l 0 Z W 1 M b 2 N h d G l v b j 4 8 S X R l b V R 5 c G U + R m 9 y b X V s Y T w v S X R l b V R 5 c G U + P E l 0 Z W 1 Q Y X R o P l N l Y 3 R p b 2 4 x L 2 V s Z W N 0 b 3 J h b C 1 k Z W 1 v Y 3 J h Y 3 k t c G 9 w d y 1 2 Z G V t L 0 5 h Z y V D N S U 4 M i V D M y V C M 3 d r a S U y M G 8 l M j B w b 2 R 3 e S V D N S V C Q 3 N 6 b 2 5 5 b S U y M H B v e m l v b W l l P C 9 J d G V t U G F 0 a D 4 8 L 0 l 0 Z W 1 M b 2 N h d G l v b j 4 8 U 3 R h Y m x l R W 5 0 c m l l c y A v P j w v S X R l b T 4 8 S X R l b T 4 8 S X R l b U x v Y 2 F 0 a W 9 u P j x J d G V t V H l w Z T 5 G b 3 J t d W x h P C 9 J d G V t V H l w Z T 4 8 S X R l b V B h d G g + U 2 V j d G l v b j E v Z W x l Y 3 R v c m F s L W R l b W 9 j c m F j e S 1 w b 3 B 3 L X Z k Z W 0 v W m 1 p Z W 5 p b 2 5 v J T I w d H l w P C 9 J d G V t U G F 0 a D 4 8 L 0 l 0 Z W 1 M b 2 N h d G l v b j 4 8 U 3 R h Y m x l R W 5 0 c m l l c y A v P j w v S X R l b T 4 8 S X R l b T 4 8 S X R l b U x v Y 2 F 0 a W 9 u P j x J d G V t V H l w Z T 5 G b 3 J t d W x h P C 9 J d G V t V H l w Z T 4 8 S X R l b V B h d G g + U 2 V j d G l v b j E v Y 2 l 0 a X p l b i 1 z d X B w b 3 J 0 L W Z v c i 1 k Z W 1 v Y 3 J h Y 3 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z M D Y 4 I i A v P j x F b n R y e S B U e X B l P S J G a W x s R X J y b 3 J D b 2 R l I i B W Y W x 1 Z T 0 i c 1 V u a 2 5 v d 2 4 i I C 8 + P E V u d H J 5 I F R 5 c G U 9 I k Z p b G x F c n J v c k N v d W 5 0 I i B W Y W x 1 Z T 0 i b D A i I C 8 + P E V u d H J 5 I F R 5 c G U 9 I k Z p b G x M Y X N 0 V X B k Y X R l Z C I g V m F s d W U 9 I m Q y M D I y L T E x L T E 4 V D E 2 O j Q x O j A 1 L j c 5 O D c 3 N D B a I i A v P j x F b n R y e S B U e X B l P S J G a W x s Q 2 9 s d W 1 u V H l w Z X M i I F Z h b H V l P S J z Q m d Z R E J n W U c i I C 8 + P E V u d H J 5 I F R 5 c G U 9 I k Z p b G x D b 2 x 1 b W 5 O Y W 1 l c y I g V m F s d W U 9 I n N b J n F 1 b 3 Q 7 R W 5 0 a X R 5 J n F 1 b 3 Q 7 L C Z x d W 9 0 O 0 N v Z G U m c X V v d D s s J n F 1 b 3 Q 7 W W V h c i Z x d W 9 0 O y w m c X V v d D t k Z W 1 v Y 3 J h Y 3 l f c 3 V w c G 9 y d F 9 j b G F h c 3 N l b i Z x d W 9 0 O y w m c X V v d D t k Z W 1 v Y 3 J h Y 3 l f c 3 V w c G 9 y d F 9 o a W d o X 2 N s Y W F z c 2 V u J n F 1 b 3 Q 7 L C Z x d W 9 0 O 2 R l b W 9 j c m F j e V 9 z d X B w b 3 J 0 X 2 x v d 1 9 j b G F h c 3 N l b i Z x d W 9 0 O 1 0 i I C 8 + P E V u d H J 5 I F R 5 c G U 9 I k Z p b G x T d G F 0 d X M i I F Z h b H V l P S J z Q 2 9 t c G x l d G U i I C 8 + P E V u d H J 5 I F R 5 c G U 9 I l J l b G F 0 a W 9 u c 2 h p c E l u Z m 9 D b 2 5 0 Y W l u Z X I i I F Z h b H V l P S J z e y Z x d W 9 0 O 2 N v b H V t b k N v d W 5 0 J n F 1 b 3 Q 7 O j Y s J n F 1 b 3 Q 7 a 2 V 5 Q 2 9 s d W 1 u T m F t Z X M m c X V v d D s 6 W 1 0 s J n F 1 b 3 Q 7 c X V l c n l S Z W x h d G l v b n N o a X B z J n F 1 b 3 Q 7 O l t d L C Z x d W 9 0 O 2 N v b H V t b k l k Z W 5 0 a X R p Z X M m c X V v d D s 6 W y Z x d W 9 0 O 1 N l Y 3 R p b 2 4 x L 2 N p d G l 6 Z W 4 t c 3 V w c G 9 y d C 1 m b 3 I t Z G V t b 2 N y Y W N 5 L 0 F 1 d G 9 S Z W 1 v d m V k Q 2 9 s d W 1 u c z E u e 0 V u d G l 0 e S w w f S Z x d W 9 0 O y w m c X V v d D t T Z W N 0 a W 9 u M S 9 j a X R p e m V u L X N 1 c H B v c n Q t Z m 9 y L W R l b W 9 j c m F j e S 9 B d X R v U m V t b 3 Z l Z E N v b H V t b n M x L n t D b 2 R l L D F 9 J n F 1 b 3 Q 7 L C Z x d W 9 0 O 1 N l Y 3 R p b 2 4 x L 2 N p d G l 6 Z W 4 t c 3 V w c G 9 y d C 1 m b 3 I t Z G V t b 2 N y Y W N 5 L 0 F 1 d G 9 S Z W 1 v d m V k Q 2 9 s d W 1 u c z E u e 1 l l Y X I s M n 0 m c X V v d D s s J n F 1 b 3 Q 7 U 2 V j d G l v b j E v Y 2 l 0 a X p l b i 1 z d X B w b 3 J 0 L W Z v c i 1 k Z W 1 v Y 3 J h Y 3 k v Q X V 0 b 1 J l b W 9 2 Z W R D b 2 x 1 b W 5 z M S 5 7 Z G V t b 2 N y Y W N 5 X 3 N 1 c H B v c n R f Y 2 x h Y X N z Z W 4 s M 3 0 m c X V v d D s s J n F 1 b 3 Q 7 U 2 V j d G l v b j E v Y 2 l 0 a X p l b i 1 z d X B w b 3 J 0 L W Z v c i 1 k Z W 1 v Y 3 J h Y 3 k v Q X V 0 b 1 J l b W 9 2 Z W R D b 2 x 1 b W 5 z M S 5 7 Z G V t b 2 N y Y W N 5 X 3 N 1 c H B v c n R f a G l n a F 9 j b G F h c 3 N l b i w 0 f S Z x d W 9 0 O y w m c X V v d D t T Z W N 0 a W 9 u M S 9 j a X R p e m V u L X N 1 c H B v c n Q t Z m 9 y L W R l b W 9 j c m F j e S 9 B d X R v U m V t b 3 Z l Z E N v b H V t b n M x L n t k Z W 1 v Y 3 J h Y 3 l f c 3 V w c G 9 y d F 9 s b 3 d f Y 2 x h Y X N z Z W 4 s N X 0 m c X V v d D t d L C Z x d W 9 0 O 0 N v b H V t b k N v d W 5 0 J n F 1 b 3 Q 7 O j Y s J n F 1 b 3 Q 7 S 2 V 5 Q 2 9 s d W 1 u T m F t Z X M m c X V v d D s 6 W 1 0 s J n F 1 b 3 Q 7 Q 2 9 s d W 1 u S W R l b n R p d G l l c y Z x d W 9 0 O z p b J n F 1 b 3 Q 7 U 2 V j d G l v b j E v Y 2 l 0 a X p l b i 1 z d X B w b 3 J 0 L W Z v c i 1 k Z W 1 v Y 3 J h Y 3 k v Q X V 0 b 1 J l b W 9 2 Z W R D b 2 x 1 b W 5 z M S 5 7 R W 5 0 a X R 5 L D B 9 J n F 1 b 3 Q 7 L C Z x d W 9 0 O 1 N l Y 3 R p b 2 4 x L 2 N p d G l 6 Z W 4 t c 3 V w c G 9 y d C 1 m b 3 I t Z G V t b 2 N y Y W N 5 L 0 F 1 d G 9 S Z W 1 v d m V k Q 2 9 s d W 1 u c z E u e 0 N v Z G U s M X 0 m c X V v d D s s J n F 1 b 3 Q 7 U 2 V j d G l v b j E v Y 2 l 0 a X p l b i 1 z d X B w b 3 J 0 L W Z v c i 1 k Z W 1 v Y 3 J h Y 3 k v Q X V 0 b 1 J l b W 9 2 Z W R D b 2 x 1 b W 5 z M S 5 7 W W V h c i w y f S Z x d W 9 0 O y w m c X V v d D t T Z W N 0 a W 9 u M S 9 j a X R p e m V u L X N 1 c H B v c n Q t Z m 9 y L W R l b W 9 j c m F j e S 9 B d X R v U m V t b 3 Z l Z E N v b H V t b n M x L n t k Z W 1 v Y 3 J h Y 3 l f c 3 V w c G 9 y d F 9 j b G F h c 3 N l b i w z f S Z x d W 9 0 O y w m c X V v d D t T Z W N 0 a W 9 u M S 9 j a X R p e m V u L X N 1 c H B v c n Q t Z m 9 y L W R l b W 9 j c m F j e S 9 B d X R v U m V t b 3 Z l Z E N v b H V t b n M x L n t k Z W 1 v Y 3 J h Y 3 l f c 3 V w c G 9 y d F 9 o a W d o X 2 N s Y W F z c 2 V u L D R 9 J n F 1 b 3 Q 7 L C Z x d W 9 0 O 1 N l Y 3 R p b 2 4 x L 2 N p d G l 6 Z W 4 t c 3 V w c G 9 y d C 1 m b 3 I t Z G V t b 2 N y Y W N 5 L 0 F 1 d G 9 S Z W 1 v d m V k Q 2 9 s d W 1 u c z E u e 2 R l b W 9 j c m F j e V 9 z d X B w b 3 J 0 X 2 x v d 1 9 j b G F h c 3 N l b i w 1 f S Z x d W 9 0 O 1 0 s J n F 1 b 3 Q 7 U m V s Y X R p b 2 5 z a G l w S W 5 m b y Z x d W 9 0 O z p b X X 0 i I C 8 + P C 9 T d G F i b G V F b n R y a W V z P j w v S X R l b T 4 8 S X R l b T 4 8 S X R l b U x v Y 2 F 0 a W 9 u P j x J d G V t V H l w Z T 5 G b 3 J t d W x h P C 9 J d G V t V H l w Z T 4 8 S X R l b V B h d G g + U 2 V j d G l v b j E v Y 2 l 0 a X p l b i 1 z d X B w b 3 J 0 L W Z v c i 1 k Z W 1 v Y 3 J h Y 3 k v J U M 1 J U I 5 c i V D M y V C M 2 Q l Q z U l O D J v P C 9 J d G V t U G F 0 a D 4 8 L 0 l 0 Z W 1 M b 2 N h d G l v b j 4 8 U 3 R h Y m x l R W 5 0 c m l l c y A v P j w v S X R l b T 4 8 S X R l b T 4 8 S X R l b U x v Y 2 F 0 a W 9 u P j x J d G V t V H l w Z T 5 G b 3 J t d W x h P C 9 J d G V t V H l w Z T 4 8 S X R l b V B h d G g + U 2 V j d G l v b j E v Y 2 l 0 a X p l b i 1 z d X B w b 3 J 0 L W Z v c i 1 k Z W 1 v Y 3 J h Y 3 k v T m F n J U M 1 J T g y J U M z J U I z d 2 t p J T I w b y U y M H B v Z H d 5 J U M 1 J U J D c 3 p v b n l t J T I w c G 9 6 a W 9 t a W U 8 L 0 l 0 Z W 1 Q Y X R o P j w v S X R l b U x v Y 2 F 0 a W 9 u P j x T d G F i b G V F b n R y a W V z I C 8 + P C 9 J d G V t P j x J d G V t P j x J d G V t T G 9 j Y X R p b 2 4 + P E l 0 Z W 1 U e X B l P k Z v c m 1 1 b G E 8 L 0 l 0 Z W 1 U e X B l P j x J d G V t U G F 0 a D 5 T Z W N 0 a W 9 u M S 9 j a X R p e m V u L X N 1 c H B v c n Q t Z m 9 y L W R l b W 9 j c m F j e S 9 a b W l l b m l v b m 8 l M j B 0 e X A 8 L 0 l 0 Z W 1 Q Y X R o P j w v S X R l b U x v Y 2 F 0 a W 9 u P j x T d G F i b G V F b n R y a W V z I C 8 + P C 9 J d G V t P j x J d G V t P j x J d G V t T G 9 j Y X R p b 2 4 + P E l 0 Z W 1 U e X B l P k Z v c m 1 1 b G E 8 L 0 l 0 Z W 1 U e X B l P j x J d G V t U G F 0 a D 5 T Z W N 0 a W 9 u M S 9 j a X R p e m V u L X N h d G l z Z m F j d G l v b i 1 3 a X R o L W R l b W 9 j c m F j e 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M w M z Q i I C 8 + P E V u d H J 5 I F R 5 c G U 9 I k Z p b G x F c n J v c k N v Z G U i I F Z h b H V l P S J z V W 5 r b m 9 3 b i I g L z 4 8 R W 5 0 c n k g V H l w Z T 0 i R m l s b E V y c m 9 y Q 2 9 1 b n Q i I F Z h b H V l P S J s M C I g L z 4 8 R W 5 0 c n k g V H l w Z T 0 i R m l s b E x h c 3 R V c G R h d G V k I i B W Y W x 1 Z T 0 i Z D I w M j I t M T E t M T h U M T Y 6 N D M 6 M D A u O T Q w N j c 2 O V o i I C 8 + P E V u d H J 5 I F R 5 c G U 9 I k Z p b G x D b 2 x 1 b W 5 U e X B l c y I g V m F s d W U 9 I n N C Z 1 l E Q m d Z R y I g L z 4 8 R W 5 0 c n k g V H l w Z T 0 i R m l s b E N v b H V t b k 5 h b W V z I i B W Y W x 1 Z T 0 i c 1 s m c X V v d D t F b n R p d H k m c X V v d D s s J n F 1 b 3 Q 7 Q 2 9 k Z S Z x d W 9 0 O y w m c X V v d D t Z Z W F y J n F 1 b 3 Q 7 L C Z x d W 9 0 O 2 R l b W 9 j c m F j e V 9 z Y X R p c 2 Z f Y 2 x h Y X N z Z W 4 m c X V v d D s s J n F 1 b 3 Q 7 Z G V t b 2 N y Y W N 5 X 3 N h d G l z Z l 9 o a W d o X 2 N s Y W F z c 2 V u J n F 1 b 3 Q 7 L C Z x d W 9 0 O 2 R l b W 9 j c m F j e V 9 z Y X R p c 2 Z f b G 9 3 X 2 N s Y W F z c 2 V u J n F 1 b 3 Q 7 X S I g L z 4 8 R W 5 0 c n k g V H l w Z T 0 i R m l s b F N 0 Y X R 1 c y I g V m F s d W U 9 I n N D b 2 1 w b G V 0 Z S I g L z 4 8 R W 5 0 c n k g V H l w Z T 0 i U m V s Y X R p b 2 5 z a G l w S W 5 m b 0 N v b n R h a W 5 l c i I g V m F s d W U 9 I n N 7 J n F 1 b 3 Q 7 Y 2 9 s d W 1 u Q 2 9 1 b n Q m c X V v d D s 6 N i w m c X V v d D t r Z X l D b 2 x 1 b W 5 O Y W 1 l c y Z x d W 9 0 O z p b X S w m c X V v d D t x d W V y e V J l b G F 0 a W 9 u c 2 h p c H M m c X V v d D s 6 W 1 0 s J n F 1 b 3 Q 7 Y 2 9 s d W 1 u S W R l b n R p d G l l c y Z x d W 9 0 O z p b J n F 1 b 3 Q 7 U 2 V j d G l v b j E v Y 2 l 0 a X p l b i 1 z Y X R p c 2 Z h Y 3 R p b 2 4 t d 2 l 0 a C 1 k Z W 1 v Y 3 J h Y 3 k v Q X V 0 b 1 J l b W 9 2 Z W R D b 2 x 1 b W 5 z M S 5 7 R W 5 0 a X R 5 L D B 9 J n F 1 b 3 Q 7 L C Z x d W 9 0 O 1 N l Y 3 R p b 2 4 x L 2 N p d G l 6 Z W 4 t c 2 F 0 a X N m Y W N 0 a W 9 u L X d p d G g t Z G V t b 2 N y Y W N 5 L 0 F 1 d G 9 S Z W 1 v d m V k Q 2 9 s d W 1 u c z E u e 0 N v Z G U s M X 0 m c X V v d D s s J n F 1 b 3 Q 7 U 2 V j d G l v b j E v Y 2 l 0 a X p l b i 1 z Y X R p c 2 Z h Y 3 R p b 2 4 t d 2 l 0 a C 1 k Z W 1 v Y 3 J h Y 3 k v Q X V 0 b 1 J l b W 9 2 Z W R D b 2 x 1 b W 5 z M S 5 7 W W V h c i w y f S Z x d W 9 0 O y w m c X V v d D t T Z W N 0 a W 9 u M S 9 j a X R p e m V u L X N h d G l z Z m F j d G l v b i 1 3 a X R o L W R l b W 9 j c m F j e S 9 B d X R v U m V t b 3 Z l Z E N v b H V t b n M x L n t k Z W 1 v Y 3 J h Y 3 l f c 2 F 0 a X N m X 2 N s Y W F z c 2 V u L D N 9 J n F 1 b 3 Q 7 L C Z x d W 9 0 O 1 N l Y 3 R p b 2 4 x L 2 N p d G l 6 Z W 4 t c 2 F 0 a X N m Y W N 0 a W 9 u L X d p d G g t Z G V t b 2 N y Y W N 5 L 0 F 1 d G 9 S Z W 1 v d m V k Q 2 9 s d W 1 u c z E u e 2 R l b W 9 j c m F j e V 9 z Y X R p c 2 Z f a G l n a F 9 j b G F h c 3 N l b i w 0 f S Z x d W 9 0 O y w m c X V v d D t T Z W N 0 a W 9 u M S 9 j a X R p e m V u L X N h d G l z Z m F j d G l v b i 1 3 a X R o L W R l b W 9 j c m F j e S 9 B d X R v U m V t b 3 Z l Z E N v b H V t b n M x L n t k Z W 1 v Y 3 J h Y 3 l f c 2 F 0 a X N m X 2 x v d 1 9 j b G F h c 3 N l b i w 1 f S Z x d W 9 0 O 1 0 s J n F 1 b 3 Q 7 Q 2 9 s d W 1 u Q 2 9 1 b n Q m c X V v d D s 6 N i w m c X V v d D t L Z X l D b 2 x 1 b W 5 O Y W 1 l c y Z x d W 9 0 O z p b X S w m c X V v d D t D b 2 x 1 b W 5 J Z G V u d G l 0 a W V z J n F 1 b 3 Q 7 O l s m c X V v d D t T Z W N 0 a W 9 u M S 9 j a X R p e m V u L X N h d G l z Z m F j d G l v b i 1 3 a X R o L W R l b W 9 j c m F j e S 9 B d X R v U m V t b 3 Z l Z E N v b H V t b n M x L n t F b n R p d H k s M H 0 m c X V v d D s s J n F 1 b 3 Q 7 U 2 V j d G l v b j E v Y 2 l 0 a X p l b i 1 z Y X R p c 2 Z h Y 3 R p b 2 4 t d 2 l 0 a C 1 k Z W 1 v Y 3 J h Y 3 k v Q X V 0 b 1 J l b W 9 2 Z W R D b 2 x 1 b W 5 z M S 5 7 Q 2 9 k Z S w x f S Z x d W 9 0 O y w m c X V v d D t T Z W N 0 a W 9 u M S 9 j a X R p e m V u L X N h d G l z Z m F j d G l v b i 1 3 a X R o L W R l b W 9 j c m F j e S 9 B d X R v U m V t b 3 Z l Z E N v b H V t b n M x L n t Z Z W F y L D J 9 J n F 1 b 3 Q 7 L C Z x d W 9 0 O 1 N l Y 3 R p b 2 4 x L 2 N p d G l 6 Z W 4 t c 2 F 0 a X N m Y W N 0 a W 9 u L X d p d G g t Z G V t b 2 N y Y W N 5 L 0 F 1 d G 9 S Z W 1 v d m V k Q 2 9 s d W 1 u c z E u e 2 R l b W 9 j c m F j e V 9 z Y X R p c 2 Z f Y 2 x h Y X N z Z W 4 s M 3 0 m c X V v d D s s J n F 1 b 3 Q 7 U 2 V j d G l v b j E v Y 2 l 0 a X p l b i 1 z Y X R p c 2 Z h Y 3 R p b 2 4 t d 2 l 0 a C 1 k Z W 1 v Y 3 J h Y 3 k v Q X V 0 b 1 J l b W 9 2 Z W R D b 2 x 1 b W 5 z M S 5 7 Z G V t b 2 N y Y W N 5 X 3 N h d G l z Z l 9 o a W d o X 2 N s Y W F z c 2 V u L D R 9 J n F 1 b 3 Q 7 L C Z x d W 9 0 O 1 N l Y 3 R p b 2 4 x L 2 N p d G l 6 Z W 4 t c 2 F 0 a X N m Y W N 0 a W 9 u L X d p d G g t Z G V t b 2 N y Y W N 5 L 0 F 1 d G 9 S Z W 1 v d m V k Q 2 9 s d W 1 u c z E u e 2 R l b W 9 j c m F j e V 9 z Y X R p c 2 Z f b G 9 3 X 2 N s Y W F z c 2 V u L D V 9 J n F 1 b 3 Q 7 X S w m c X V v d D t S Z W x h d G l v b n N o a X B J b m Z v J n F 1 b 3 Q 7 O l t d f S I g L z 4 8 L 1 N 0 Y W J s Z U V u d H J p Z X M + P C 9 J d G V t P j x J d G V t P j x J d G V t T G 9 j Y X R p b 2 4 + P E l 0 Z W 1 U e X B l P k Z v c m 1 1 b G E 8 L 0 l 0 Z W 1 U e X B l P j x J d G V t U G F 0 a D 5 T Z W N 0 a W 9 u M S 9 j a X R p e m V u L X N h d G l z Z m F j d G l v b i 1 3 a X R o L W R l b W 9 j c m F j e S 8 l Q z U l Q j l y J U M z J U I z Z C V D N S U 4 M m 8 8 L 0 l 0 Z W 1 Q Y X R o P j w v S X R l b U x v Y 2 F 0 a W 9 u P j x T d G F i b G V F b n R y a W V z I C 8 + P C 9 J d G V t P j x J d G V t P j x J d G V t T G 9 j Y X R p b 2 4 + P E l 0 Z W 1 U e X B l P k Z v c m 1 1 b G E 8 L 0 l 0 Z W 1 U e X B l P j x J d G V t U G F 0 a D 5 T Z W N 0 a W 9 u M S 9 j a X R p e m V u L X N h d G l z Z m F j d G l v b i 1 3 a X R o L W R l b W 9 j c m F j e S 9 O Y W c l Q z U l O D I l Q z M l Q j N 3 a 2 k l M j B v J T I w c G 9 k d 3 k l Q z U l Q k N z e m 9 u e W 0 l M j B w b 3 p p b 2 1 p Z T w v S X R l b V B h d G g + P C 9 J d G V t T G 9 j Y X R p b 2 4 + P F N 0 Y W J s Z U V u d H J p Z X M g L z 4 8 L 0 l 0 Z W 0 + P E l 0 Z W 0 + P E l 0 Z W 1 M b 2 N h d G l v b j 4 8 S X R l b V R 5 c G U + R m 9 y b X V s Y T w v S X R l b V R 5 c G U + P E l 0 Z W 1 Q Y X R o P l N l Y 3 R p b 2 4 x L 2 N p d G l 6 Z W 4 t c 2 F 0 a X N m Y W N 0 a W 9 u L X d p d G g t Z G V t b 2 N y Y W N 5 L 1 p t a W V u a W 9 u b y U y M H R 5 c D w v S X R l b V B h d G g + P C 9 J d G V t T G 9 j Y X R p b 2 4 + P F N 0 Y W J s Z U V u d H J p Z X M g L z 4 8 L 0 l 0 Z W 0 + P E l 0 Z W 0 + P E l 0 Z W 1 M b 2 N h d G l v b j 4 8 S X R l b V R 5 c G U + R m 9 y b X V s Y T w v S X R l b V R 5 c G U + P E l 0 Z W 1 Q Y X R o P l N l Y 3 R p b 2 4 x L 2 V m Z j 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E 4 N i I g L z 4 8 R W 5 0 c n k g V H l w Z T 0 i R m l s b E V y c m 9 y Q 2 9 k Z S I g V m F s d W U 9 I n N V b m t u b 3 d u I i A v P j x F b n R y e S B U e X B l P S J G a W x s R X J y b 3 J D b 3 V u d C I g V m F s d W U 9 I m w w I i A v P j x F b n R y e S B U e X B l P S J G a W x s T G F z d F V w Z G F 0 Z W Q i I F Z h b H V l P S J k M j A y M i 0 x M S 0 x O F Q x O D o y N T o 1 M S 4 1 O T g 1 N D I 5 W i I g L z 4 8 R W 5 0 c n k g V H l w Z T 0 i R m l s b E N v b H V t b l R 5 c G V z I i B W Y W x 1 Z T 0 i c 0 F 3 W U d C Z 1 l H Q m d Z R 0 J n W U d C Z 1 l H Q m d Z R 0 J n W U d C Z 1 l H Q m d Z R 0 J n W U d C Z 1 l H Q m c 9 P S I g L z 4 8 R W 5 0 c n k g V H l w Z T 0 i R m l s b E N v b H V t b k 5 h b W V z I i B W Y W x 1 Z T 0 i c 1 s m c X V v d D t D b 3 V u d H J 5 S U Q m c X V v d D s s J n F 1 b 3 Q 7 Q 2 9 1 b n R y e S B O Y W 1 l J n F 1 b 3 Q 7 L C Z x d W 9 0 O 1 d F Q k 5 B T U U m c X V v d D s s J n F 1 b 3 Q 7 U m V n a W 9 u J n F 1 b 3 Q 7 L C Z x d W 9 0 O 1 d v c m x k I F J h b m s m c X V v d D s s J n F 1 b 3 Q 7 U m V n a W 9 u I F J h b m s m c X V v d D s s J n F 1 b 3 Q 7 M j A x O S B T Y 2 9 y Z S Z x d W 9 0 O y w m c X V v d D t Q c m 9 w Z X J 0 e S B S a W d o d H M m c X V v d D s s J n F 1 b 3 Q 7 S n V k a W N h b C B F Z m Z l Y 3 R p d m V u Z X N z J n F 1 b 3 Q 7 L C Z x d W 9 0 O 0 d v d m V y b m 1 l b n Q g S W 5 0 Z W d y a X R 5 J n F 1 b 3 Q 7 L C Z x d W 9 0 O 1 R h e C B C d X J k Z W 4 m c X V v d D s s J n F 1 b 3 Q 7 R 2 9 2 X H U w M D I 3 d C B T c G V u Z G l u Z y Z x d W 9 0 O y w m c X V v d D t G a X N j Y W w g S G V h b H R o J n F 1 b 3 Q 7 L C Z x d W 9 0 O 0 J 1 c 2 l u Z X N z I E Z y Z W V k b 2 0 m c X V v d D s s J n F 1 b 3 Q 7 T G F i b 3 I g R n J l Z W R v b S Z x d W 9 0 O y w m c X V v d D t N b 2 5 l d G F y e S B G c m V l Z G 9 t J n F 1 b 3 Q 7 L C Z x d W 9 0 O 1 R y Y W R l I E Z y Z W V k b 2 0 m c X V v d D s s J n F 1 b 3 Q 7 S W 5 2 Z X N 0 b W V u d C B G c m V l Z G 9 t I C Z x d W 9 0 O y w m c X V v d D t G a W 5 h b m N p Y W w g R n J l Z W R v b S Z x d W 9 0 O y w m c X V v d D t U Y X J p Z m Y g U m F 0 Z S A o J S k m c X V v d D s s J n F 1 b 3 Q 7 S W 5 j b 2 1 l I F R h e C B S Y X R l I C g l K S Z x d W 9 0 O y w m c X V v d D t D b 3 J w b 3 J h d G U g V G F 4 I F J h d G U g K C U p J n F 1 b 3 Q 7 L C Z x d W 9 0 O 1 R h e C B C d X J k Z W 4 g J S B v Z i B H R F A m c X V v d D s s J n F 1 b 3 Q 7 R 2 9 2 X H U w M D I 3 d C B F e H B l b m R p d H V y Z S A l I G 9 m I E d E U C A m c X V v d D s s J n F 1 b 3 Q 7 Q 2 9 1 b n R y e S Z x d W 9 0 O y w m c X V v d D t Q b 3 B 1 b G F 0 a W 9 u I C h N a W x s a W 9 u c y k m c X V v d D s s J n F 1 b 3 Q 7 R 0 R Q I C h C a W x s a W 9 u c y w g U F B Q K S Z x d W 9 0 O y w m c X V v d D t H R F A g R 3 J v d 3 R o I F J h d G U g K C U p J n F 1 b 3 Q 7 L C Z x d W 9 0 O z U g W W V h c i B H R F A g R 3 J v d 3 R o I F J h d G U g K C U p J n F 1 b 3 Q 7 L C Z x d W 9 0 O 0 d E U C B w Z X I g Q 2 F w a X R h I C h Q U F A p J n F 1 b 3 Q 7 L C Z x d W 9 0 O 1 V u Z W 1 w b G 9 5 b W V u d C A o J S k m c X V v d D s s J n F 1 b 3 Q 7 S W 5 m b G F 0 a W 9 u I C g l K S Z x d W 9 0 O y w m c X V v d D t G R E k g S W 5 m b G 9 3 I C h N a W x s a W 9 u c y k m c X V v d D s s J n F 1 b 3 Q 7 U H V i b G l j I E R l Y n Q g K C U g b 2 Y g R 0 R Q K S Z x d W 9 0 O 1 0 i I C 8 + P E V u d H J 5 I F R 5 c G U 9 I k Z p b G x T d G F 0 d X M i I F Z h b H V l P S J z Q 2 9 t c G x l d G U i I C 8 + P E V u d H J 5 I F R 5 c G U 9 I l J l b G F 0 a W 9 u c 2 h p c E l u Z m 9 D b 2 5 0 Y W l u Z X I i I F Z h b H V l P S J z e y Z x d W 9 0 O 2 N v b H V t b k N v d W 5 0 J n F 1 b 3 Q 7 O j M 0 L C Z x d W 9 0 O 2 t l e U N v b H V t b k 5 h b W V z J n F 1 b 3 Q 7 O l t d L C Z x d W 9 0 O 3 F 1 Z X J 5 U m V s Y X R p b 2 5 z a G l w c y Z x d W 9 0 O z p b X S w m c X V v d D t j b 2 x 1 b W 5 J Z G V u d G l 0 a W V z J n F 1 b 3 Q 7 O l s m c X V v d D t T Z W N 0 a W 9 u M S 9 l Z m Y v Q X V 0 b 1 J l b W 9 2 Z W R D b 2 x 1 b W 5 z M S 5 7 Q 2 9 1 b n R y e U l E L D B 9 J n F 1 b 3 Q 7 L C Z x d W 9 0 O 1 N l Y 3 R p b 2 4 x L 2 V m Z i 9 B d X R v U m V t b 3 Z l Z E N v b H V t b n M x L n t D b 3 V u d H J 5 I E 5 h b W U s M X 0 m c X V v d D s s J n F 1 b 3 Q 7 U 2 V j d G l v b j E v Z W Z m L 0 F 1 d G 9 S Z W 1 v d m V k Q 2 9 s d W 1 u c z E u e 1 d F Q k 5 B T U U s M n 0 m c X V v d D s s J n F 1 b 3 Q 7 U 2 V j d G l v b j E v Z W Z m L 0 F 1 d G 9 S Z W 1 v d m V k Q 2 9 s d W 1 u c z E u e 1 J l Z 2 l v b i w z f S Z x d W 9 0 O y w m c X V v d D t T Z W N 0 a W 9 u M S 9 l Z m Y v Q X V 0 b 1 J l b W 9 2 Z W R D b 2 x 1 b W 5 z M S 5 7 V 2 9 y b G Q g U m F u a y w 0 f S Z x d W 9 0 O y w m c X V v d D t T Z W N 0 a W 9 u M S 9 l Z m Y v Q X V 0 b 1 J l b W 9 2 Z W R D b 2 x 1 b W 5 z M S 5 7 U m V n a W 9 u I F J h b m s s N X 0 m c X V v d D s s J n F 1 b 3 Q 7 U 2 V j d G l v b j E v Z W Z m L 0 F 1 d G 9 S Z W 1 v d m V k Q 2 9 s d W 1 u c z E u e z I w M T k g U 2 N v c m U s N n 0 m c X V v d D s s J n F 1 b 3 Q 7 U 2 V j d G l v b j E v Z W Z m L 0 F 1 d G 9 S Z W 1 v d m V k Q 2 9 s d W 1 u c z E u e 1 B y b 3 B l c n R 5 I F J p Z 2 h 0 c y w 3 f S Z x d W 9 0 O y w m c X V v d D t T Z W N 0 a W 9 u M S 9 l Z m Y v Q X V 0 b 1 J l b W 9 2 Z W R D b 2 x 1 b W 5 z M S 5 7 S n V k a W N h b C B F Z m Z l Y 3 R p d m V u Z X N z L D h 9 J n F 1 b 3 Q 7 L C Z x d W 9 0 O 1 N l Y 3 R p b 2 4 x L 2 V m Z i 9 B d X R v U m V t b 3 Z l Z E N v b H V t b n M x L n t H b 3 Z l c m 5 t Z W 5 0 I E l u d G V n c m l 0 e S w 5 f S Z x d W 9 0 O y w m c X V v d D t T Z W N 0 a W 9 u M S 9 l Z m Y v Q X V 0 b 1 J l b W 9 2 Z W R D b 2 x 1 b W 5 z M S 5 7 V G F 4 I E J 1 c m R l b i w x M H 0 m c X V v d D s s J n F 1 b 3 Q 7 U 2 V j d G l v b j E v Z W Z m L 0 F 1 d G 9 S Z W 1 v d m V k Q 2 9 s d W 1 u c z E u e 0 d v d l x 1 M D A y N 3 Q g U 3 B l b m R p b m c s M T F 9 J n F 1 b 3 Q 7 L C Z x d W 9 0 O 1 N l Y 3 R p b 2 4 x L 2 V m Z i 9 B d X R v U m V t b 3 Z l Z E N v b H V t b n M x L n t G a X N j Y W w g S G V h b H R o L D E y f S Z x d W 9 0 O y w m c X V v d D t T Z W N 0 a W 9 u M S 9 l Z m Y v Q X V 0 b 1 J l b W 9 2 Z W R D b 2 x 1 b W 5 z M S 5 7 Q n V z a W 5 l c 3 M g R n J l Z W R v b S w x M 3 0 m c X V v d D s s J n F 1 b 3 Q 7 U 2 V j d G l v b j E v Z W Z m L 0 F 1 d G 9 S Z W 1 v d m V k Q 2 9 s d W 1 u c z E u e 0 x h Y m 9 y I E Z y Z W V k b 2 0 s M T R 9 J n F 1 b 3 Q 7 L C Z x d W 9 0 O 1 N l Y 3 R p b 2 4 x L 2 V m Z i 9 B d X R v U m V t b 3 Z l Z E N v b H V t b n M x L n t N b 2 5 l d G F y e S B G c m V l Z G 9 t L D E 1 f S Z x d W 9 0 O y w m c X V v d D t T Z W N 0 a W 9 u M S 9 l Z m Y v Q X V 0 b 1 J l b W 9 2 Z W R D b 2 x 1 b W 5 z M S 5 7 V H J h Z G U g R n J l Z W R v b S w x N n 0 m c X V v d D s s J n F 1 b 3 Q 7 U 2 V j d G l v b j E v Z W Z m L 0 F 1 d G 9 S Z W 1 v d m V k Q 2 9 s d W 1 u c z E u e 0 l u d m V z d G 1 l b n Q g R n J l Z W R v b S A s M T d 9 J n F 1 b 3 Q 7 L C Z x d W 9 0 O 1 N l Y 3 R p b 2 4 x L 2 V m Z i 9 B d X R v U m V t b 3 Z l Z E N v b H V t b n M x L n t G a W 5 h b m N p Y W w g R n J l Z W R v b S w x O H 0 m c X V v d D s s J n F 1 b 3 Q 7 U 2 V j d G l v b j E v Z W Z m L 0 F 1 d G 9 S Z W 1 v d m V k Q 2 9 s d W 1 u c z E u e 1 R h c m l m Z i B S Y X R l I C g l K S w x O X 0 m c X V v d D s s J n F 1 b 3 Q 7 U 2 V j d G l v b j E v Z W Z m L 0 F 1 d G 9 S Z W 1 v d m V k Q 2 9 s d W 1 u c z E u e 0 l u Y 2 9 t Z S B U Y X g g U m F 0 Z S A o J S k s M j B 9 J n F 1 b 3 Q 7 L C Z x d W 9 0 O 1 N l Y 3 R p b 2 4 x L 2 V m Z i 9 B d X R v U m V t b 3 Z l Z E N v b H V t b n M x L n t D b 3 J w b 3 J h d G U g V G F 4 I F J h d G U g K C U p L D I x f S Z x d W 9 0 O y w m c X V v d D t T Z W N 0 a W 9 u M S 9 l Z m Y v Q X V 0 b 1 J l b W 9 2 Z W R D b 2 x 1 b W 5 z M S 5 7 V G F 4 I E J 1 c m R l b i A l I G 9 m I E d E U C w y M n 0 m c X V v d D s s J n F 1 b 3 Q 7 U 2 V j d G l v b j E v Z W Z m L 0 F 1 d G 9 S Z W 1 v d m V k Q 2 9 s d W 1 u c z E u e 0 d v d l x 1 M D A y N 3 Q g R X h w Z W 5 k a X R 1 c m U g J S B v Z i B H R F A g L D I z f S Z x d W 9 0 O y w m c X V v d D t T Z W N 0 a W 9 u M S 9 l Z m Y v Q X V 0 b 1 J l b W 9 2 Z W R D b 2 x 1 b W 5 z M S 5 7 Q 2 9 1 b n R y e S w y N H 0 m c X V v d D s s J n F 1 b 3 Q 7 U 2 V j d G l v b j E v Z W Z m L 0 F 1 d G 9 S Z W 1 v d m V k Q 2 9 s d W 1 u c z E u e 1 B v c H V s Y X R p b 2 4 g K E 1 p b G x p b 2 5 z K S w y N X 0 m c X V v d D s s J n F 1 b 3 Q 7 U 2 V j d G l v b j E v Z W Z m L 0 F 1 d G 9 S Z W 1 v d m V k Q 2 9 s d W 1 u c z E u e 0 d E U C A o Q m l s b G l v b n M s I F B Q U C k s M j Z 9 J n F 1 b 3 Q 7 L C Z x d W 9 0 O 1 N l Y 3 R p b 2 4 x L 2 V m Z i 9 B d X R v U m V t b 3 Z l Z E N v b H V t b n M x L n t H R F A g R 3 J v d 3 R o I F J h d G U g K C U p L D I 3 f S Z x d W 9 0 O y w m c X V v d D t T Z W N 0 a W 9 u M S 9 l Z m Y v Q X V 0 b 1 J l b W 9 2 Z W R D b 2 x 1 b W 5 z M S 5 7 N S B Z Z W F y I E d E U C B H c m 9 3 d G g g U m F 0 Z S A o J S k s M j h 9 J n F 1 b 3 Q 7 L C Z x d W 9 0 O 1 N l Y 3 R p b 2 4 x L 2 V m Z i 9 B d X R v U m V t b 3 Z l Z E N v b H V t b n M x L n t H R F A g c G V y I E N h c G l 0 Y S A o U F B Q K S w y O X 0 m c X V v d D s s J n F 1 b 3 Q 7 U 2 V j d G l v b j E v Z W Z m L 0 F 1 d G 9 S Z W 1 v d m V k Q 2 9 s d W 1 u c z E u e 1 V u Z W 1 w b G 9 5 b W V u d C A o J S k s M z B 9 J n F 1 b 3 Q 7 L C Z x d W 9 0 O 1 N l Y 3 R p b 2 4 x L 2 V m Z i 9 B d X R v U m V t b 3 Z l Z E N v b H V t b n M x L n t J b m Z s Y X R p b 2 4 g K C U p L D M x f S Z x d W 9 0 O y w m c X V v d D t T Z W N 0 a W 9 u M S 9 l Z m Y v Q X V 0 b 1 J l b W 9 2 Z W R D b 2 x 1 b W 5 z M S 5 7 R k R J I E l u Z m x v d y A o T W l s b G l v b n M p L D M y f S Z x d W 9 0 O y w m c X V v d D t T Z W N 0 a W 9 u M S 9 l Z m Y v Q X V 0 b 1 J l b W 9 2 Z W R D b 2 x 1 b W 5 z M S 5 7 U H V i b G l j I E R l Y n Q g K C U g b 2 Y g R 0 R Q K S w z M 3 0 m c X V v d D t d L C Z x d W 9 0 O 0 N v b H V t b k N v d W 5 0 J n F 1 b 3 Q 7 O j M 0 L C Z x d W 9 0 O 0 t l e U N v b H V t b k 5 h b W V z J n F 1 b 3 Q 7 O l t d L C Z x d W 9 0 O 0 N v b H V t b k l k Z W 5 0 a X R p Z X M m c X V v d D s 6 W y Z x d W 9 0 O 1 N l Y 3 R p b 2 4 x L 2 V m Z i 9 B d X R v U m V t b 3 Z l Z E N v b H V t b n M x L n t D b 3 V u d H J 5 S U Q s M H 0 m c X V v d D s s J n F 1 b 3 Q 7 U 2 V j d G l v b j E v Z W Z m L 0 F 1 d G 9 S Z W 1 v d m V k Q 2 9 s d W 1 u c z E u e 0 N v d W 5 0 c n k g T m F t Z S w x f S Z x d W 9 0 O y w m c X V v d D t T Z W N 0 a W 9 u M S 9 l Z m Y v Q X V 0 b 1 J l b W 9 2 Z W R D b 2 x 1 b W 5 z M S 5 7 V 0 V C T k F N R S w y f S Z x d W 9 0 O y w m c X V v d D t T Z W N 0 a W 9 u M S 9 l Z m Y v Q X V 0 b 1 J l b W 9 2 Z W R D b 2 x 1 b W 5 z M S 5 7 U m V n a W 9 u L D N 9 J n F 1 b 3 Q 7 L C Z x d W 9 0 O 1 N l Y 3 R p b 2 4 x L 2 V m Z i 9 B d X R v U m V t b 3 Z l Z E N v b H V t b n M x L n t X b 3 J s Z C B S Y W 5 r L D R 9 J n F 1 b 3 Q 7 L C Z x d W 9 0 O 1 N l Y 3 R p b 2 4 x L 2 V m Z i 9 B d X R v U m V t b 3 Z l Z E N v b H V t b n M x L n t S Z W d p b 2 4 g U m F u a y w 1 f S Z x d W 9 0 O y w m c X V v d D t T Z W N 0 a W 9 u M S 9 l Z m Y v Q X V 0 b 1 J l b W 9 2 Z W R D b 2 x 1 b W 5 z M S 5 7 M j A x O S B T Y 2 9 y Z S w 2 f S Z x d W 9 0 O y w m c X V v d D t T Z W N 0 a W 9 u M S 9 l Z m Y v Q X V 0 b 1 J l b W 9 2 Z W R D b 2 x 1 b W 5 z M S 5 7 U H J v c G V y d H k g U m l n a H R z L D d 9 J n F 1 b 3 Q 7 L C Z x d W 9 0 O 1 N l Y 3 R p b 2 4 x L 2 V m Z i 9 B d X R v U m V t b 3 Z l Z E N v b H V t b n M x L n t K d W R p Y 2 F s I E V m Z m V j d G l 2 Z W 5 l c 3 M s O H 0 m c X V v d D s s J n F 1 b 3 Q 7 U 2 V j d G l v b j E v Z W Z m L 0 F 1 d G 9 S Z W 1 v d m V k Q 2 9 s d W 1 u c z E u e 0 d v d m V y b m 1 l b n Q g S W 5 0 Z W d y a X R 5 L D l 9 J n F 1 b 3 Q 7 L C Z x d W 9 0 O 1 N l Y 3 R p b 2 4 x L 2 V m Z i 9 B d X R v U m V t b 3 Z l Z E N v b H V t b n M x L n t U Y X g g Q n V y Z G V u L D E w f S Z x d W 9 0 O y w m c X V v d D t T Z W N 0 a W 9 u M S 9 l Z m Y v Q X V 0 b 1 J l b W 9 2 Z W R D b 2 x 1 b W 5 z M S 5 7 R 2 9 2 X H U w M D I 3 d C B T c G V u Z G l u Z y w x M X 0 m c X V v d D s s J n F 1 b 3 Q 7 U 2 V j d G l v b j E v Z W Z m L 0 F 1 d G 9 S Z W 1 v d m V k Q 2 9 s d W 1 u c z E u e 0 Z p c 2 N h b C B I Z W F s d G g s M T J 9 J n F 1 b 3 Q 7 L C Z x d W 9 0 O 1 N l Y 3 R p b 2 4 x L 2 V m Z i 9 B d X R v U m V t b 3 Z l Z E N v b H V t b n M x L n t C d X N p b m V z c y B G c m V l Z G 9 t L D E z f S Z x d W 9 0 O y w m c X V v d D t T Z W N 0 a W 9 u M S 9 l Z m Y v Q X V 0 b 1 J l b W 9 2 Z W R D b 2 x 1 b W 5 z M S 5 7 T G F i b 3 I g R n J l Z W R v b S w x N H 0 m c X V v d D s s J n F 1 b 3 Q 7 U 2 V j d G l v b j E v Z W Z m L 0 F 1 d G 9 S Z W 1 v d m V k Q 2 9 s d W 1 u c z E u e 0 1 v b m V 0 Y X J 5 I E Z y Z W V k b 2 0 s M T V 9 J n F 1 b 3 Q 7 L C Z x d W 9 0 O 1 N l Y 3 R p b 2 4 x L 2 V m Z i 9 B d X R v U m V t b 3 Z l Z E N v b H V t b n M x L n t U c m F k Z S B G c m V l Z G 9 t L D E 2 f S Z x d W 9 0 O y w m c X V v d D t T Z W N 0 a W 9 u M S 9 l Z m Y v Q X V 0 b 1 J l b W 9 2 Z W R D b 2 x 1 b W 5 z M S 5 7 S W 5 2 Z X N 0 b W V u d C B G c m V l Z G 9 t I C w x N 3 0 m c X V v d D s s J n F 1 b 3 Q 7 U 2 V j d G l v b j E v Z W Z m L 0 F 1 d G 9 S Z W 1 v d m V k Q 2 9 s d W 1 u c z E u e 0 Z p b m F u Y 2 l h b C B G c m V l Z G 9 t L D E 4 f S Z x d W 9 0 O y w m c X V v d D t T Z W N 0 a W 9 u M S 9 l Z m Y v Q X V 0 b 1 J l b W 9 2 Z W R D b 2 x 1 b W 5 z M S 5 7 V G F y a W Z m I F J h d G U g K C U p L D E 5 f S Z x d W 9 0 O y w m c X V v d D t T Z W N 0 a W 9 u M S 9 l Z m Y v Q X V 0 b 1 J l b W 9 2 Z W R D b 2 x 1 b W 5 z M S 5 7 S W 5 j b 2 1 l I F R h e C B S Y X R l I C g l K S w y M H 0 m c X V v d D s s J n F 1 b 3 Q 7 U 2 V j d G l v b j E v Z W Z m L 0 F 1 d G 9 S Z W 1 v d m V k Q 2 9 s d W 1 u c z E u e 0 N v c n B v c m F 0 Z S B U Y X g g U m F 0 Z S A o J S k s M j F 9 J n F 1 b 3 Q 7 L C Z x d W 9 0 O 1 N l Y 3 R p b 2 4 x L 2 V m Z i 9 B d X R v U m V t b 3 Z l Z E N v b H V t b n M x L n t U Y X g g Q n V y Z G V u I C U g b 2 Y g R 0 R Q L D I y f S Z x d W 9 0 O y w m c X V v d D t T Z W N 0 a W 9 u M S 9 l Z m Y v Q X V 0 b 1 J l b W 9 2 Z W R D b 2 x 1 b W 5 z M S 5 7 R 2 9 2 X H U w M D I 3 d C B F e H B l b m R p d H V y Z S A l I G 9 m I E d E U C A s M j N 9 J n F 1 b 3 Q 7 L C Z x d W 9 0 O 1 N l Y 3 R p b 2 4 x L 2 V m Z i 9 B d X R v U m V t b 3 Z l Z E N v b H V t b n M x L n t D b 3 V u d H J 5 L D I 0 f S Z x d W 9 0 O y w m c X V v d D t T Z W N 0 a W 9 u M S 9 l Z m Y v Q X V 0 b 1 J l b W 9 2 Z W R D b 2 x 1 b W 5 z M S 5 7 U G 9 w d W x h d G l v b i A o T W l s b G l v b n M p L D I 1 f S Z x d W 9 0 O y w m c X V v d D t T Z W N 0 a W 9 u M S 9 l Z m Y v Q X V 0 b 1 J l b W 9 2 Z W R D b 2 x 1 b W 5 z M S 5 7 R 0 R Q I C h C a W x s a W 9 u c y w g U F B Q K S w y N n 0 m c X V v d D s s J n F 1 b 3 Q 7 U 2 V j d G l v b j E v Z W Z m L 0 F 1 d G 9 S Z W 1 v d m V k Q 2 9 s d W 1 u c z E u e 0 d E U C B H c m 9 3 d G g g U m F 0 Z S A o J S k s M j d 9 J n F 1 b 3 Q 7 L C Z x d W 9 0 O 1 N l Y 3 R p b 2 4 x L 2 V m Z i 9 B d X R v U m V t b 3 Z l Z E N v b H V t b n M x L n s 1 I F l l Y X I g R 0 R Q I E d y b 3 d 0 a C B S Y X R l I C g l K S w y O H 0 m c X V v d D s s J n F 1 b 3 Q 7 U 2 V j d G l v b j E v Z W Z m L 0 F 1 d G 9 S Z W 1 v d m V k Q 2 9 s d W 1 u c z E u e 0 d E U C B w Z X I g Q 2 F w a X R h I C h Q U F A p L D I 5 f S Z x d W 9 0 O y w m c X V v d D t T Z W N 0 a W 9 u M S 9 l Z m Y v Q X V 0 b 1 J l b W 9 2 Z W R D b 2 x 1 b W 5 z M S 5 7 V W 5 l b X B s b 3 l t Z W 5 0 I C g l K S w z M H 0 m c X V v d D s s J n F 1 b 3 Q 7 U 2 V j d G l v b j E v Z W Z m L 0 F 1 d G 9 S Z W 1 v d m V k Q 2 9 s d W 1 u c z E u e 0 l u Z m x h d G l v b i A o J S k s M z F 9 J n F 1 b 3 Q 7 L C Z x d W 9 0 O 1 N l Y 3 R p b 2 4 x L 2 V m Z i 9 B d X R v U m V t b 3 Z l Z E N v b H V t b n M x L n t G R E k g S W 5 m b G 9 3 I C h N a W x s a W 9 u c y k s M z J 9 J n F 1 b 3 Q 7 L C Z x d W 9 0 O 1 N l Y 3 R p b 2 4 x L 2 V m Z i 9 B d X R v U m V t b 3 Z l Z E N v b H V t b n M x L n t Q d W J s a W M g R G V i d C A o J S B v Z i B H R F A p L D M z f S Z x d W 9 0 O 1 0 s J n F 1 b 3 Q 7 U m V s Y X R p b 2 5 z a G l w S W 5 m b y Z x d W 9 0 O z p b X X 0 i I C 8 + P C 9 T d G F i b G V F b n R y a W V z P j w v S X R l b T 4 8 S X R l b T 4 8 S X R l b U x v Y 2 F 0 a W 9 u P j x J d G V t V H l w Z T 5 G b 3 J t d W x h P C 9 J d G V t V H l w Z T 4 8 S X R l b V B h d G g + U 2 V j d G l v b j E v Z W Z m L y V D N S V C O X I l Q z M l Q j N k J U M 1 J T g y b z w v S X R l b V B h d G g + P C 9 J d G V t T G 9 j Y X R p b 2 4 + P F N 0 Y W J s Z U V u d H J p Z X M g L z 4 8 L 0 l 0 Z W 0 + P E l 0 Z W 0 + P E l 0 Z W 1 M b 2 N h d G l v b j 4 8 S X R l b V R 5 c G U + R m 9 y b X V s Y T w v S X R l b V R 5 c G U + P E l 0 Z W 1 Q Y X R o P l N l Y 3 R p b 2 4 x L 2 V m Z i 9 O Y W c l Q z U l O D I l Q z M l Q j N 3 a 2 k l M j B v J T I w c G 9 k d 3 k l Q z U l Q k N z e m 9 u e W 0 l M j B w b 3 p p b 2 1 p Z T w v S X R l b V B h d G g + P C 9 J d G V t T G 9 j Y X R p b 2 4 + P F N 0 Y W J s Z U V u d H J p Z X M g L z 4 8 L 0 l 0 Z W 0 + P E l 0 Z W 0 + P E l 0 Z W 1 M b 2 N h d G l v b j 4 8 S X R l b V R 5 c G U + R m 9 y b X V s Y T w v S X R l b V R 5 c G U + P E l 0 Z W 1 Q Y X R o P l N l Y 3 R p b 2 4 x L 2 V m Z i 9 a b W l l b m l v b m 8 l M j B 0 e X A 8 L 0 l 0 Z W 1 Q Y X R o P j w v S X R l b U x v Y 2 F 0 a W 9 u P j x T d G F i b G V F b n R y a W V z I C 8 + P C 9 J d G V t P j x J d G V t P j x J d G V t T G 9 j Y X R p b 2 4 + P E l 0 Z W 1 U e X B l P k Z v c m 1 1 b G E 8 L 0 l 0 Z W 1 U e X B l P j x J d G V t U G F 0 a D 5 T Z W N 0 a W 9 u M S 9 I R F I y M S 0 y M l 9 D b 2 1 w b 3 N p d G V f a W 5 k a W N l c 1 9 j b 2 1 w b G V 0 Z V 9 0 a W 1 l X 3 N l c m l l c z 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I w N i I g L z 4 8 R W 5 0 c n k g V H l w Z T 0 i R m l s b E V y c m 9 y Q 2 9 k Z S I g V m F s d W U 9 I n N V b m t u b 3 d u I i A v P j x F b n R y e S B U e X B l P S J G a W x s R X J y b 3 J D b 3 V u d C I g V m F s d W U 9 I m w w I i A v P j x F b n R y e S B U e X B l P S J G a W x s T G F z d F V w Z G F 0 Z W Q i I F Z h b H V l P S J k M j A y M i 0 x M S 0 x O V Q w M D o w M D o z M i 4 3 N j k y N z E 1 W i I g L z 4 8 R W 5 0 c n k g V H l w Z T 0 i R m l s b E N v b H V t b l R 5 c G V z I i B W Y W x 1 Z T 0 i c 0 J n W U d C Z 0 1 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B d 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E 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X d Z R 0 J n W U d C Z 1 l H Q m d Z R 0 J n W U d C Z 1 l H Q m d Z R 0 J n W U d C Z 1 l H Q m d Z R 0 J n W U d C Z 1 l H Q m d Z R 0 J n W U d C Z 1 l H Q m d Z R 0 J n W U d C Z 1 l H Q m d Z R 0 J n W U d C Z 1 l H Q m d Z R 0 J n W U d C Z 1 l H Q m d Z R 0 J n W U d C Z 1 l H Q m d Z R 0 J n W U d C Z 1 l H Q m d Z R 0 J n W U d C Z 1 l H Q m d Z R 0 J n W U d C Z 1 l H Q m d Z R 0 J n W U d C Z 1 l H Q m d Z R 0 J n W U d C Z 1 l H Q m d Z R y I g L z 4 8 R W 5 0 c n k g V H l w Z T 0 i R m l s b E N v b H V t b k 5 h b W V z I i B W Y W x 1 Z T 0 i c 1 s m c X V v d D t p c 2 8 z J n F 1 b 3 Q 7 L C Z x d W 9 0 O 2 N v d W 5 0 c n k m c X V v d D s s J n F 1 b 3 Q 7 a G R p Y 2 9 k Z S Z x d W 9 0 O y w m c X V v d D t y Z W d p b 2 4 m c X V v d D s s J n F 1 b 3 Q 7 a G R p X 3 J h b m t f M j A y M S Z x d W 9 0 O y w m c X V v d D t o Z G l f M T k 5 M C Z x d W 9 0 O y w m c X V v d D t o Z G l f M T k 5 M S Z x d W 9 0 O y w m c X V v d D t o Z G l f M T k 5 M i Z x d W 9 0 O y w m c X V v d D t o Z G l f M T k 5 M y Z x d W 9 0 O y w m c X V v d D t o Z G l f M T k 5 N C Z x d W 9 0 O y w m c X V v d D t o Z G l f M T k 5 N S Z x d W 9 0 O y w m c X V v d D t o Z G l f M T k 5 N i Z x d W 9 0 O y w m c X V v d D t o Z G l f M T k 5 N y Z x d W 9 0 O y w m c X V v d D t o Z G l f M T k 5 O C Z x d W 9 0 O y w m c X V v d D t o Z G l f M T k 5 O S Z x d W 9 0 O y w m c X V v d D t o Z G l f M j A w M C Z x d W 9 0 O y w m c X V v d D t o Z G l f M j A w M S Z x d W 9 0 O y w m c X V v d D t o Z G l f M j A w M i Z x d W 9 0 O y w m c X V v d D t o Z G l f M j A w M y Z x d W 9 0 O y w m c X V v d D t o Z G l f M j A w N C Z x d W 9 0 O y w m c X V v d D t o Z G l f M j A w N S Z x d W 9 0 O y w m c X V v d D t o Z G l f M j A w N i Z x d W 9 0 O y w m c X V v d D t o Z G l f M j A w N y Z x d W 9 0 O y w m c X V v d D t o Z G l f M j A w O C Z x d W 9 0 O y w m c X V v d D t o Z G l f M j A w O S Z x d W 9 0 O y w m c X V v d D t o Z G l f M j A x M C Z x d W 9 0 O y w m c X V v d D t o Z G l f M j A x M S Z x d W 9 0 O y w m c X V v d D t o Z G l f M j A x M i Z x d W 9 0 O y w m c X V v d D t o Z G l f M j A x M y Z x d W 9 0 O y w m c X V v d D t o Z G l f M j A x N C Z x d W 9 0 O y w m c X V v d D t o Z G l f M j A x N S Z x d W 9 0 O y w m c X V v d D t o Z G l f M j A x N i Z x d W 9 0 O y w m c X V v d D t o Z G l f M j A x N y Z x d W 9 0 O y w m c X V v d D t o Z G l f M j A x O C Z x d W 9 0 O y w m c X V v d D t o Z G l f M j A x O S Z x d W 9 0 O y w m c X V v d D t o Z G l f M j A y M C Z x d W 9 0 O y w m c X V v d D t o Z G l f M j A y M S Z x d W 9 0 O y w m c X V v d D t s Z V 8 x O T k w J n F 1 b 3 Q 7 L C Z x d W 9 0 O 2 x l X z E 5 O T E m c X V v d D s s J n F 1 b 3 Q 7 b G V f M T k 5 M i Z x d W 9 0 O y w m c X V v d D t s Z V 8 x O T k z J n F 1 b 3 Q 7 L C Z x d W 9 0 O 2 x l X z E 5 O T Q m c X V v d D s s J n F 1 b 3 Q 7 b G V f M T k 5 N S Z x d W 9 0 O y w m c X V v d D t s Z V 8 x O T k 2 J n F 1 b 3 Q 7 L C Z x d W 9 0 O 2 x l X z E 5 O T c m c X V v d D s s J n F 1 b 3 Q 7 b G V f M T k 5 O C Z x d W 9 0 O y w m c X V v d D t s Z V 8 x O T k 5 J n F 1 b 3 Q 7 L C Z x d W 9 0 O 2 x l X z I w M D A m c X V v d D s s J n F 1 b 3 Q 7 b G V f M j A w M S Z x d W 9 0 O y w m c X V v d D t s Z V 8 y M D A y J n F 1 b 3 Q 7 L C Z x d W 9 0 O 2 x l X z I w M D M m c X V v d D s s J n F 1 b 3 Q 7 b G V f M j A w N C Z x d W 9 0 O y w m c X V v d D t s Z V 8 y M D A 1 J n F 1 b 3 Q 7 L C Z x d W 9 0 O 2 x l X z I w M D Y m c X V v d D s s J n F 1 b 3 Q 7 b G V f M j A w N y Z x d W 9 0 O y w m c X V v d D t s Z V 8 y M D A 4 J n F 1 b 3 Q 7 L C Z x d W 9 0 O 2 x l X z I w M D k m c X V v d D s s J n F 1 b 3 Q 7 b G V f M j A x M C Z x d W 9 0 O y w m c X V v d D t s Z V 8 y M D E x J n F 1 b 3 Q 7 L C Z x d W 9 0 O 2 x l X z I w M T I m c X V v d D s s J n F 1 b 3 Q 7 b G V f M j A x M y Z x d W 9 0 O y w m c X V v d D t s Z V 8 y M D E 0 J n F 1 b 3 Q 7 L C Z x d W 9 0 O 2 x l X z I w M T U m c X V v d D s s J n F 1 b 3 Q 7 b G V f M j A x N i Z x d W 9 0 O y w m c X V v d D t s Z V 8 y M D E 3 J n F 1 b 3 Q 7 L C Z x d W 9 0 O 2 x l X z I w M T g m c X V v d D s s J n F 1 b 3 Q 7 b G V f M j A x O S Z x d W 9 0 O y w m c X V v d D t s Z V 8 y M D I w J n F 1 b 3 Q 7 L C Z x d W 9 0 O 2 x l X z I w M j E m c X V v d D s s J n F 1 b 3 Q 7 Z X l z X z E 5 O T A m c X V v d D s s J n F 1 b 3 Q 7 Z X l z X z E 5 O T E m c X V v d D s s J n F 1 b 3 Q 7 Z X l z X z E 5 O T I m c X V v d D s s J n F 1 b 3 Q 7 Z X l z X z E 5 O T M m c X V v d D s s J n F 1 b 3 Q 7 Z X l z X z E 5 O T Q m c X V v d D s s J n F 1 b 3 Q 7 Z X l z X z E 5 O T U m c X V v d D s s J n F 1 b 3 Q 7 Z X l z X z E 5 O T Y m c X V v d D s s J n F 1 b 3 Q 7 Z X l z X z E 5 O T c m c X V v d D s s J n F 1 b 3 Q 7 Z X l z X z E 5 O T g m c X V v d D s s J n F 1 b 3 Q 7 Z X l z X z E 5 O T k m c X V v d D s s J n F 1 b 3 Q 7 Z X l z X z I w M D A m c X V v d D s s J n F 1 b 3 Q 7 Z X l z X z I w M D E m c X V v d D s s J n F 1 b 3 Q 7 Z X l z X z I w M D I m c X V v d D s s J n F 1 b 3 Q 7 Z X l z X z I w M D M m c X V v d D s s J n F 1 b 3 Q 7 Z X l z X z I w M D Q m c X V v d D s s J n F 1 b 3 Q 7 Z X l z X z I w M D U m c X V v d D s s J n F 1 b 3 Q 7 Z X l z X z I w M D Y m c X V v d D s s J n F 1 b 3 Q 7 Z X l z X z I w M D c m c X V v d D s s J n F 1 b 3 Q 7 Z X l z X z I w M D g m c X V v d D s s J n F 1 b 3 Q 7 Z X l z X z I w M D k m c X V v d D s s J n F 1 b 3 Q 7 Z X l z X z I w M T A m c X V v d D s s J n F 1 b 3 Q 7 Z X l z X z I w M T E m c X V v d D s s J n F 1 b 3 Q 7 Z X l z X z I w M T I m c X V v d D s s J n F 1 b 3 Q 7 Z X l z X z I w M T M m c X V v d D s s J n F 1 b 3 Q 7 Z X l z X z I w M T Q m c X V v d D s s J n F 1 b 3 Q 7 Z X l z X z I w M T U m c X V v d D s s J n F 1 b 3 Q 7 Z X l z X z I w M T Y m c X V v d D s s J n F 1 b 3 Q 7 Z X l z X z I w M T c m c X V v d D s s J n F 1 b 3 Q 7 Z X l z X z I w M T g m c X V v d D s s J n F 1 b 3 Q 7 Z X l z X z I w M T k m c X V v d D s s J n F 1 b 3 Q 7 Z X l z X z I w M j A m c X V v d D s s J n F 1 b 3 Q 7 Z X l z X z I w M j E m c X V v d D s s J n F 1 b 3 Q 7 b X l z X z E 5 O T A m c X V v d D s s J n F 1 b 3 Q 7 b X l z X z E 5 O T E m c X V v d D s s J n F 1 b 3 Q 7 b X l z X z E 5 O T I m c X V v d D s s J n F 1 b 3 Q 7 b X l z X z E 5 O T M m c X V v d D s s J n F 1 b 3 Q 7 b X l z X z E 5 O T Q m c X V v d D s s J n F 1 b 3 Q 7 b X l z X z E 5 O T U m c X V v d D s s J n F 1 b 3 Q 7 b X l z X z E 5 O T Y m c X V v d D s s J n F 1 b 3 Q 7 b X l z X z E 5 O T c m c X V v d D s s J n F 1 b 3 Q 7 b X l z X z E 5 O T g m c X V v d D s s J n F 1 b 3 Q 7 b X l z X z E 5 O T k m c X V v d D s s J n F 1 b 3 Q 7 b X l z X z I w M D A m c X V v d D s s J n F 1 b 3 Q 7 b X l z X z I w M D E m c X V v d D s s J n F 1 b 3 Q 7 b X l z X z I w M D I m c X V v d D s s J n F 1 b 3 Q 7 b X l z X z I w M D M m c X V v d D s s J n F 1 b 3 Q 7 b X l z X z I w M D Q m c X V v d D s s J n F 1 b 3 Q 7 b X l z X z I w M D U m c X V v d D s s J n F 1 b 3 Q 7 b X l z X z I w M D Y m c X V v d D s s J n F 1 b 3 Q 7 b X l z X z I w M D c m c X V v d D s s J n F 1 b 3 Q 7 b X l z X z I w M D g m c X V v d D s s J n F 1 b 3 Q 7 b X l z X z I w M D k m c X V v d D s s J n F 1 b 3 Q 7 b X l z X z I w M T A m c X V v d D s s J n F 1 b 3 Q 7 b X l z X z I w M T E m c X V v d D s s J n F 1 b 3 Q 7 b X l z X z I w M T I m c X V v d D s s J n F 1 b 3 Q 7 b X l z X z I w M T M m c X V v d D s s J n F 1 b 3 Q 7 b X l z X z I w M T Q m c X V v d D s s J n F 1 b 3 Q 7 b X l z X z I w M T U m c X V v d D s s J n F 1 b 3 Q 7 b X l z X z I w M T Y m c X V v d D s s J n F 1 b 3 Q 7 b X l z X z I w M T c m c X V v d D s s J n F 1 b 3 Q 7 b X l z X z I w M T g m c X V v d D s s J n F 1 b 3 Q 7 b X l z X z I w M T k m c X V v d D s s J n F 1 b 3 Q 7 b X l z X z I w M j A m c X V v d D s s J n F 1 b 3 Q 7 b X l z X z I w M j E m c X V v d D s s J n F 1 b 3 Q 7 Z 2 5 p c G N f M T k 5 M C Z x d W 9 0 O y w m c X V v d D t n b m l w Y 1 8 x O T k x J n F 1 b 3 Q 7 L C Z x d W 9 0 O 2 d u a X B j X z E 5 O T I m c X V v d D s s J n F 1 b 3 Q 7 Z 2 5 p c G N f M T k 5 M y Z x d W 9 0 O y w m c X V v d D t n b m l w Y 1 8 x O T k 0 J n F 1 b 3 Q 7 L C Z x d W 9 0 O 2 d u a X B j X z E 5 O T U m c X V v d D s s J n F 1 b 3 Q 7 Z 2 5 p c G N f M T k 5 N i Z x d W 9 0 O y w m c X V v d D t n b m l w Y 1 8 x O T k 3 J n F 1 b 3 Q 7 L C Z x d W 9 0 O 2 d u a X B j X z E 5 O T g m c X V v d D s s J n F 1 b 3 Q 7 Z 2 5 p c G N f M T k 5 O S Z x d W 9 0 O y w m c X V v d D t n b m l w Y 1 8 y M D A w J n F 1 b 3 Q 7 L C Z x d W 9 0 O 2 d u a X B j X z I w M D E m c X V v d D s s J n F 1 b 3 Q 7 Z 2 5 p c G N f M j A w M i Z x d W 9 0 O y w m c X V v d D t n b m l w Y 1 8 y M D A z J n F 1 b 3 Q 7 L C Z x d W 9 0 O 2 d u a X B j X z I w M D Q m c X V v d D s s J n F 1 b 3 Q 7 Z 2 5 p c G N f M j A w N S Z x d W 9 0 O y w m c X V v d D t n b m l w Y 1 8 y M D A 2 J n F 1 b 3 Q 7 L C Z x d W 9 0 O 2 d u a X B j X z I w M D c m c X V v d D s s J n F 1 b 3 Q 7 Z 2 5 p c G N f M j A w O C Z x d W 9 0 O y w m c X V v d D t n b m l w Y 1 8 y M D A 5 J n F 1 b 3 Q 7 L C Z x d W 9 0 O 2 d u a X B j X z I w M T A m c X V v d D s s J n F 1 b 3 Q 7 Z 2 5 p c G N f M j A x M S Z x d W 9 0 O y w m c X V v d D t n b m l w Y 1 8 y M D E y J n F 1 b 3 Q 7 L C Z x d W 9 0 O 2 d u a X B j X z I w M T M m c X V v d D s s J n F 1 b 3 Q 7 Z 2 5 p c G N f M j A x N C Z x d W 9 0 O y w m c X V v d D t n b m l w Y 1 8 y M D E 1 J n F 1 b 3 Q 7 L C Z x d W 9 0 O 2 d u a X B j X z I w M T Y m c X V v d D s s J n F 1 b 3 Q 7 Z 2 5 p c G N f M j A x N y Z x d W 9 0 O y w m c X V v d D t n b m l w Y 1 8 y M D E 4 J n F 1 b 3 Q 7 L C Z x d W 9 0 O 2 d u a X B j X z I w M T k m c X V v d D s s J n F 1 b 3 Q 7 Z 2 5 p c G N f M j A y M C Z x d W 9 0 O y w m c X V v d D t n b m l w Y 1 8 y M D I x J n F 1 b 3 Q 7 L C Z x d W 9 0 O 2 d k a V 9 n c m 9 1 c F 8 y M D I x J n F 1 b 3 Q 7 L C Z x d W 9 0 O 2 d k a V 8 x O T k w J n F 1 b 3 Q 7 L C Z x d W 9 0 O 2 d k a V 8 x O T k x J n F 1 b 3 Q 7 L C Z x d W 9 0 O 2 d k a V 8 x O T k y J n F 1 b 3 Q 7 L C Z x d W 9 0 O 2 d k a V 8 x O T k z J n F 1 b 3 Q 7 L C Z x d W 9 0 O 2 d k a V 8 x O T k 0 J n F 1 b 3 Q 7 L C Z x d W 9 0 O 2 d k a V 8 x O T k 1 J n F 1 b 3 Q 7 L C Z x d W 9 0 O 2 d k a V 8 x O T k 2 J n F 1 b 3 Q 7 L C Z x d W 9 0 O 2 d k a V 8 x O T k 3 J n F 1 b 3 Q 7 L C Z x d W 9 0 O 2 d k a V 8 x O T k 4 J n F 1 b 3 Q 7 L C Z x d W 9 0 O 2 d k a V 8 x O T k 5 J n F 1 b 3 Q 7 L C Z x d W 9 0 O 2 d k a V 8 y M D A w J n F 1 b 3 Q 7 L C Z x d W 9 0 O 2 d k a V 8 y M D A x J n F 1 b 3 Q 7 L C Z x d W 9 0 O 2 d k a V 8 y M D A y J n F 1 b 3 Q 7 L C Z x d W 9 0 O 2 d k a V 8 y M D A z J n F 1 b 3 Q 7 L C Z x d W 9 0 O 2 d k a V 8 y M D A 0 J n F 1 b 3 Q 7 L C Z x d W 9 0 O 2 d k a V 8 y M D A 1 J n F 1 b 3 Q 7 L C Z x d W 9 0 O 2 d k a V 8 y M D A 2 J n F 1 b 3 Q 7 L C Z x d W 9 0 O 2 d k a V 8 y M D A 3 J n F 1 b 3 Q 7 L C Z x d W 9 0 O 2 d k a V 8 y M D A 4 J n F 1 b 3 Q 7 L C Z x d W 9 0 O 2 d k a V 8 y M D A 5 J n F 1 b 3 Q 7 L C Z x d W 9 0 O 2 d k a V 8 y M D E w J n F 1 b 3 Q 7 L C Z x d W 9 0 O 2 d k a V 8 y M D E x J n F 1 b 3 Q 7 L C Z x d W 9 0 O 2 d k a V 8 y M D E y J n F 1 b 3 Q 7 L C Z x d W 9 0 O 2 d k a V 8 y M D E z J n F 1 b 3 Q 7 L C Z x d W 9 0 O 2 d k a V 8 y M D E 0 J n F 1 b 3 Q 7 L C Z x d W 9 0 O 2 d k a V 8 y M D E 1 J n F 1 b 3 Q 7 L C Z x d W 9 0 O 2 d k a V 8 y M D E 2 J n F 1 b 3 Q 7 L C Z x d W 9 0 O 2 d k a V 8 y M D E 3 J n F 1 b 3 Q 7 L C Z x d W 9 0 O 2 d k a V 8 y M D E 4 J n F 1 b 3 Q 7 L C Z x d W 9 0 O 2 d k a V 8 y M D E 5 J n F 1 b 3 Q 7 L C Z x d W 9 0 O 2 d k a V 8 y M D I w J n F 1 b 3 Q 7 L C Z x d W 9 0 O 2 d k a V 8 y M D I x J n F 1 b 3 Q 7 L C Z x d W 9 0 O 2 h k a V 9 m X z E 5 O T A m c X V v d D s s J n F 1 b 3 Q 7 a G R p X 2 Z f M T k 5 M S Z x d W 9 0 O y w m c X V v d D t o Z G l f Z l 8 x O T k y J n F 1 b 3 Q 7 L C Z x d W 9 0 O 2 h k a V 9 m X z E 5 O T M m c X V v d D s s J n F 1 b 3 Q 7 a G R p X 2 Z f M T k 5 N C Z x d W 9 0 O y w m c X V v d D t o Z G l f Z l 8 x O T k 1 J n F 1 b 3 Q 7 L C Z x d W 9 0 O 2 h k a V 9 m X z E 5 O T Y m c X V v d D s s J n F 1 b 3 Q 7 a G R p X 2 Z f M T k 5 N y Z x d W 9 0 O y w m c X V v d D t o Z G l f Z l 8 x O T k 4 J n F 1 b 3 Q 7 L C Z x d W 9 0 O 2 h k a V 9 m X z E 5 O T k m c X V v d D s s J n F 1 b 3 Q 7 a G R p X 2 Z f M j A w M C Z x d W 9 0 O y w m c X V v d D t o Z G l f Z l 8 y M D A x J n F 1 b 3 Q 7 L C Z x d W 9 0 O 2 h k a V 9 m X z I w M D I m c X V v d D s s J n F 1 b 3 Q 7 a G R p X 2 Z f M j A w M y Z x d W 9 0 O y w m c X V v d D t o Z G l f Z l 8 y M D A 0 J n F 1 b 3 Q 7 L C Z x d W 9 0 O 2 h k a V 9 m X z I w M D U m c X V v d D s s J n F 1 b 3 Q 7 a G R p X 2 Z f M j A w N i Z x d W 9 0 O y w m c X V v d D t o Z G l f Z l 8 y M D A 3 J n F 1 b 3 Q 7 L C Z x d W 9 0 O 2 h k a V 9 m X z I w M D g m c X V v d D s s J n F 1 b 3 Q 7 a G R p X 2 Z f M j A w O S Z x d W 9 0 O y w m c X V v d D t o Z G l f Z l 8 y M D E w J n F 1 b 3 Q 7 L C Z x d W 9 0 O 2 h k a V 9 m X z I w M T E m c X V v d D s s J n F 1 b 3 Q 7 a G R p X 2 Z f M j A x M i Z x d W 9 0 O y w m c X V v d D t o Z G l f Z l 8 y M D E z J n F 1 b 3 Q 7 L C Z x d W 9 0 O 2 h k a V 9 m X z I w M T Q m c X V v d D s s J n F 1 b 3 Q 7 a G R p X 2 Z f M j A x N S Z x d W 9 0 O y w m c X V v d D t o Z G l f Z l 8 y M D E 2 J n F 1 b 3 Q 7 L C Z x d W 9 0 O 2 h k a V 9 m X z I w M T c m c X V v d D s s J n F 1 b 3 Q 7 a G R p X 2 Z f M j A x O C Z x d W 9 0 O y w m c X V v d D t o Z G l f Z l 8 y M D E 5 J n F 1 b 3 Q 7 L C Z x d W 9 0 O 2 h k a V 9 m X z I w M j A m c X V v d D s s J n F 1 b 3 Q 7 a G R p X 2 Z f M j A y M S Z x d W 9 0 O y w m c X V v d D t s Z V 9 m X z E 5 O T A m c X V v d D s s J n F 1 b 3 Q 7 b G V f Z l 8 x O T k x J n F 1 b 3 Q 7 L C Z x d W 9 0 O 2 x l X 2 Z f M T k 5 M i Z x d W 9 0 O y w m c X V v d D t s Z V 9 m X z E 5 O T M m c X V v d D s s J n F 1 b 3 Q 7 b G V f Z l 8 x O T k 0 J n F 1 b 3 Q 7 L C Z x d W 9 0 O 2 x l X 2 Z f M T k 5 N S Z x d W 9 0 O y w m c X V v d D t s Z V 9 m X z E 5 O T Y m c X V v d D s s J n F 1 b 3 Q 7 b G V f Z l 8 x O T k 3 J n F 1 b 3 Q 7 L C Z x d W 9 0 O 2 x l X 2 Z f M T k 5 O C Z x d W 9 0 O y w m c X V v d D t s Z V 9 m X z E 5 O T k m c X V v d D s s J n F 1 b 3 Q 7 b G V f Z l 8 y M D A w J n F 1 b 3 Q 7 L C Z x d W 9 0 O 2 x l X 2 Z f M j A w M S Z x d W 9 0 O y w m c X V v d D t s Z V 9 m X z I w M D I m c X V v d D s s J n F 1 b 3 Q 7 b G V f Z l 8 y M D A z J n F 1 b 3 Q 7 L C Z x d W 9 0 O 2 x l X 2 Z f M j A w N C Z x d W 9 0 O y w m c X V v d D t s Z V 9 m X z I w M D U m c X V v d D s s J n F 1 b 3 Q 7 b G V f Z l 8 y M D A 2 J n F 1 b 3 Q 7 L C Z x d W 9 0 O 2 x l X 2 Z f M j A w N y Z x d W 9 0 O y w m c X V v d D t s Z V 9 m X z I w M D g m c X V v d D s s J n F 1 b 3 Q 7 b G V f Z l 8 y M D A 5 J n F 1 b 3 Q 7 L C Z x d W 9 0 O 2 x l X 2 Z f M j A x M C Z x d W 9 0 O y w m c X V v d D t s Z V 9 m X z I w M T E m c X V v d D s s J n F 1 b 3 Q 7 b G V f Z l 8 y M D E y J n F 1 b 3 Q 7 L C Z x d W 9 0 O 2 x l X 2 Z f M j A x M y Z x d W 9 0 O y w m c X V v d D t s Z V 9 m X z I w M T Q m c X V v d D s s J n F 1 b 3 Q 7 b G V f Z l 8 y M D E 1 J n F 1 b 3 Q 7 L C Z x d W 9 0 O 2 x l X 2 Z f M j A x N i Z x d W 9 0 O y w m c X V v d D t s Z V 9 m X z I w M T c m c X V v d D s s J n F 1 b 3 Q 7 b G V f Z l 8 y M D E 4 J n F 1 b 3 Q 7 L C Z x d W 9 0 O 2 x l X 2 Z f M j A x O S Z x d W 9 0 O y w m c X V v d D t s Z V 9 m X z I w M j A m c X V v d D s s J n F 1 b 3 Q 7 b G V f Z l 8 y M D I x J n F 1 b 3 Q 7 L C Z x d W 9 0 O 2 V 5 c 1 9 m X z E 5 O T A m c X V v d D s s J n F 1 b 3 Q 7 Z X l z X 2 Z f M T k 5 M S Z x d W 9 0 O y w m c X V v d D t l e X N f Z l 8 x O T k y J n F 1 b 3 Q 7 L C Z x d W 9 0 O 2 V 5 c 1 9 m X z E 5 O T M m c X V v d D s s J n F 1 b 3 Q 7 Z X l z X 2 Z f M T k 5 N C Z x d W 9 0 O y w m c X V v d D t l e X N f Z l 8 x O T k 1 J n F 1 b 3 Q 7 L C Z x d W 9 0 O 2 V 5 c 1 9 m X z E 5 O T Y m c X V v d D s s J n F 1 b 3 Q 7 Z X l z X 2 Z f M T k 5 N y Z x d W 9 0 O y w m c X V v d D t l e X N f Z l 8 x O T k 4 J n F 1 b 3 Q 7 L C Z x d W 9 0 O 2 V 5 c 1 9 m X z E 5 O T k m c X V v d D s s J n F 1 b 3 Q 7 Z X l z X 2 Z f M j A w M C Z x d W 9 0 O y w m c X V v d D t l e X N f Z l 8 y M D A x J n F 1 b 3 Q 7 L C Z x d W 9 0 O 2 V 5 c 1 9 m X z I w M D I m c X V v d D s s J n F 1 b 3 Q 7 Z X l z X 2 Z f M j A w M y Z x d W 9 0 O y w m c X V v d D t l e X N f Z l 8 y M D A 0 J n F 1 b 3 Q 7 L C Z x d W 9 0 O 2 V 5 c 1 9 m X z I w M D U m c X V v d D s s J n F 1 b 3 Q 7 Z X l z X 2 Z f M j A w N i Z x d W 9 0 O y w m c X V v d D t l e X N f Z l 8 y M D A 3 J n F 1 b 3 Q 7 L C Z x d W 9 0 O 2 V 5 c 1 9 m X z I w M D g m c X V v d D s s J n F 1 b 3 Q 7 Z X l z X 2 Z f M j A w O S Z x d W 9 0 O y w m c X V v d D t l e X N f Z l 8 y M D E w J n F 1 b 3 Q 7 L C Z x d W 9 0 O 2 V 5 c 1 9 m X z I w M T E m c X V v d D s s J n F 1 b 3 Q 7 Z X l z X 2 Z f M j A x M i Z x d W 9 0 O y w m c X V v d D t l e X N f Z l 8 y M D E z J n F 1 b 3 Q 7 L C Z x d W 9 0 O 2 V 5 c 1 9 m X z I w M T Q m c X V v d D s s J n F 1 b 3 Q 7 Z X l z X 2 Z f M j A x N S Z x d W 9 0 O y w m c X V v d D t l e X N f Z l 8 y M D E 2 J n F 1 b 3 Q 7 L C Z x d W 9 0 O 2 V 5 c 1 9 m X z I w M T c m c X V v d D s s J n F 1 b 3 Q 7 Z X l z X 2 Z f M j A x O C Z x d W 9 0 O y w m c X V v d D t l e X N f Z l 8 y M D E 5 J n F 1 b 3 Q 7 L C Z x d W 9 0 O 2 V 5 c 1 9 m X z I w M j A m c X V v d D s s J n F 1 b 3 Q 7 Z X l z X 2 Z f M j A y M S Z x d W 9 0 O y w m c X V v d D t t e X N f Z l 8 x O T k w J n F 1 b 3 Q 7 L C Z x d W 9 0 O 2 1 5 c 1 9 m X z E 5 O T E m c X V v d D s s J n F 1 b 3 Q 7 b X l z X 2 Z f M T k 5 M i Z x d W 9 0 O y w m c X V v d D t t e X N f Z l 8 x O T k z J n F 1 b 3 Q 7 L C Z x d W 9 0 O 2 1 5 c 1 9 m X z E 5 O T Q m c X V v d D s s J n F 1 b 3 Q 7 b X l z X 2 Z f M T k 5 N S Z x d W 9 0 O y w m c X V v d D t t e X N f Z l 8 x O T k 2 J n F 1 b 3 Q 7 L C Z x d W 9 0 O 2 1 5 c 1 9 m X z E 5 O T c m c X V v d D s s J n F 1 b 3 Q 7 b X l z X 2 Z f M T k 5 O C Z x d W 9 0 O y w m c X V v d D t t e X N f Z l 8 x O T k 5 J n F 1 b 3 Q 7 L C Z x d W 9 0 O 2 1 5 c 1 9 m X z I w M D A m c X V v d D s s J n F 1 b 3 Q 7 b X l z X 2 Z f M j A w M S Z x d W 9 0 O y w m c X V v d D t t e X N f Z l 8 y M D A y J n F 1 b 3 Q 7 L C Z x d W 9 0 O 2 1 5 c 1 9 m X z I w M D M m c X V v d D s s J n F 1 b 3 Q 7 b X l z X 2 Z f M j A w N C Z x d W 9 0 O y w m c X V v d D t t e X N f Z l 8 y M D A 1 J n F 1 b 3 Q 7 L C Z x d W 9 0 O 2 1 5 c 1 9 m X z I w M D Y m c X V v d D s s J n F 1 b 3 Q 7 b X l z X 2 Z f M j A w N y Z x d W 9 0 O y w m c X V v d D t t e X N f Z l 8 y M D A 4 J n F 1 b 3 Q 7 L C Z x d W 9 0 O 2 1 5 c 1 9 m X z I w M D k m c X V v d D s s J n F 1 b 3 Q 7 b X l z X 2 Z f M j A x M C Z x d W 9 0 O y w m c X V v d D t t e X N f Z l 8 y M D E x J n F 1 b 3 Q 7 L C Z x d W 9 0 O 2 1 5 c 1 9 m X z I w M T I m c X V v d D s s J n F 1 b 3 Q 7 b X l z X 2 Z f M j A x M y Z x d W 9 0 O y w m c X V v d D t t e X N f Z l 8 y M D E 0 J n F 1 b 3 Q 7 L C Z x d W 9 0 O 2 1 5 c 1 9 m X z I w M T U m c X V v d D s s J n F 1 b 3 Q 7 b X l z X 2 Z f M j A x N i Z x d W 9 0 O y w m c X V v d D t t e X N f Z l 8 y M D E 3 J n F 1 b 3 Q 7 L C Z x d W 9 0 O 2 1 5 c 1 9 m X z I w M T g m c X V v d D s s J n F 1 b 3 Q 7 b X l z X 2 Z f M j A x O S Z x d W 9 0 O y w m c X V v d D t t e X N f Z l 8 y M D I w J n F 1 b 3 Q 7 L C Z x d W 9 0 O 2 1 5 c 1 9 m X z I w M j E m c X V v d D s s J n F 1 b 3 Q 7 Z 2 5 p X 3 B j X 2 Z f M T k 5 M C Z x d W 9 0 O y w m c X V v d D t n b m l f c G N f Z l 8 x O T k x J n F 1 b 3 Q 7 L C Z x d W 9 0 O 2 d u a V 9 w Y 1 9 m X z E 5 O T I m c X V v d D s s J n F 1 b 3 Q 7 Z 2 5 p X 3 B j X 2 Z f M T k 5 M y Z x d W 9 0 O y w m c X V v d D t n b m l f c G N f Z l 8 x O T k 0 J n F 1 b 3 Q 7 L C Z x d W 9 0 O 2 d u a V 9 w Y 1 9 m X z E 5 O T U m c X V v d D s s J n F 1 b 3 Q 7 Z 2 5 p X 3 B j X 2 Z f M T k 5 N i Z x d W 9 0 O y w m c X V v d D t n b m l f c G N f Z l 8 x O T k 3 J n F 1 b 3 Q 7 L C Z x d W 9 0 O 2 d u a V 9 w Y 1 9 m X z E 5 O T g m c X V v d D s s J n F 1 b 3 Q 7 Z 2 5 p X 3 B j X 2 Z f M T k 5 O S Z x d W 9 0 O y w m c X V v d D t n b m l f c G N f Z l 8 y M D A w J n F 1 b 3 Q 7 L C Z x d W 9 0 O 2 d u a V 9 w Y 1 9 m X z I w M D E m c X V v d D s s J n F 1 b 3 Q 7 Z 2 5 p X 3 B j X 2 Z f M j A w M i Z x d W 9 0 O y w m c X V v d D t n b m l f c G N f Z l 8 y M D A z J n F 1 b 3 Q 7 L C Z x d W 9 0 O 2 d u a V 9 w Y 1 9 m X z I w M D Q m c X V v d D s s J n F 1 b 3 Q 7 Z 2 5 p X 3 B j X 2 Z f M j A w N S Z x d W 9 0 O y w m c X V v d D t n b m l f c G N f Z l 8 y M D A 2 J n F 1 b 3 Q 7 L C Z x d W 9 0 O 2 d u a V 9 w Y 1 9 m X z I w M D c m c X V v d D s s J n F 1 b 3 Q 7 Z 2 5 p X 3 B j X 2 Z f M j A w O C Z x d W 9 0 O y w m c X V v d D t n b m l f c G N f Z l 8 y M D A 5 J n F 1 b 3 Q 7 L C Z x d W 9 0 O 2 d u a V 9 w Y 1 9 m X z I w M T A m c X V v d D s s J n F 1 b 3 Q 7 Z 2 5 p X 3 B j X 2 Z f M j A x M S Z x d W 9 0 O y w m c X V v d D t n b m l f c G N f Z l 8 y M D E y J n F 1 b 3 Q 7 L C Z x d W 9 0 O 2 d u a V 9 w Y 1 9 m X z I w M T M m c X V v d D s s J n F 1 b 3 Q 7 Z 2 5 p X 3 B j X 2 Z f M j A x N C Z x d W 9 0 O y w m c X V v d D t n b m l f c G N f Z l 8 y M D E 1 J n F 1 b 3 Q 7 L C Z x d W 9 0 O 2 d u a V 9 w Y 1 9 m X z I w M T Y m c X V v d D s s J n F 1 b 3 Q 7 Z 2 5 p X 3 B j X 2 Z f M j A x N y Z x d W 9 0 O y w m c X V v d D t n b m l f c G N f Z l 8 y M D E 4 J n F 1 b 3 Q 7 L C Z x d W 9 0 O 2 d u a V 9 w Y 1 9 m X z I w M T k m c X V v d D s s J n F 1 b 3 Q 7 Z 2 5 p X 3 B j X 2 Z f M j A y M C Z x d W 9 0 O y w m c X V v d D t n b m l f c G N f Z l 8 y M D I x J n F 1 b 3 Q 7 L C Z x d W 9 0 O 2 h k a V 9 t X z E 5 O T A m c X V v d D s s J n F 1 b 3 Q 7 a G R p X 2 1 f M T k 5 M S Z x d W 9 0 O y w m c X V v d D t o Z G l f b V 8 x O T k y J n F 1 b 3 Q 7 L C Z x d W 9 0 O 2 h k a V 9 t X z E 5 O T M m c X V v d D s s J n F 1 b 3 Q 7 a G R p X 2 1 f M T k 5 N C Z x d W 9 0 O y w m c X V v d D t o Z G l f b V 8 x O T k 1 J n F 1 b 3 Q 7 L C Z x d W 9 0 O 2 h k a V 9 t X z E 5 O T Y m c X V v d D s s J n F 1 b 3 Q 7 a G R p X 2 1 f M T k 5 N y Z x d W 9 0 O y w m c X V v d D t o Z G l f b V 8 x O T k 4 J n F 1 b 3 Q 7 L C Z x d W 9 0 O 2 h k a V 9 t X z E 5 O T k m c X V v d D s s J n F 1 b 3 Q 7 a G R p X 2 1 f M j A w M C Z x d W 9 0 O y w m c X V v d D t o Z G l f b V 8 y M D A x J n F 1 b 3 Q 7 L C Z x d W 9 0 O 2 h k a V 9 t X z I w M D I m c X V v d D s s J n F 1 b 3 Q 7 a G R p X 2 1 f M j A w M y Z x d W 9 0 O y w m c X V v d D t o Z G l f b V 8 y M D A 0 J n F 1 b 3 Q 7 L C Z x d W 9 0 O 2 h k a V 9 t X z I w M D U m c X V v d D s s J n F 1 b 3 Q 7 a G R p X 2 1 f M j A w N i Z x d W 9 0 O y w m c X V v d D t o Z G l f b V 8 y M D A 3 J n F 1 b 3 Q 7 L C Z x d W 9 0 O 2 h k a V 9 t X z I w M D g m c X V v d D s s J n F 1 b 3 Q 7 a G R p X 2 1 f M j A w O S Z x d W 9 0 O y w m c X V v d D t o Z G l f b V 8 y M D E w J n F 1 b 3 Q 7 L C Z x d W 9 0 O 2 h k a V 9 t X z I w M T E m c X V v d D s s J n F 1 b 3 Q 7 a G R p X 2 1 f M j A x M i Z x d W 9 0 O y w m c X V v d D t o Z G l f b V 8 y M D E z J n F 1 b 3 Q 7 L C Z x d W 9 0 O 2 h k a V 9 t X z I w M T Q m c X V v d D s s J n F 1 b 3 Q 7 a G R p X 2 1 f M j A x N S Z x d W 9 0 O y w m c X V v d D t o Z G l f b V 8 y M D E 2 J n F 1 b 3 Q 7 L C Z x d W 9 0 O 2 h k a V 9 t X z I w M T c m c X V v d D s s J n F 1 b 3 Q 7 a G R p X 2 1 f M j A x O C Z x d W 9 0 O y w m c X V v d D t o Z G l f b V 8 y M D E 5 J n F 1 b 3 Q 7 L C Z x d W 9 0 O 2 h k a V 9 t X z I w M j A m c X V v d D s s J n F 1 b 3 Q 7 a G R p X 2 1 f M j A y M S Z x d W 9 0 O y w m c X V v d D t s Z V 9 t X z E 5 O T A m c X V v d D s s J n F 1 b 3 Q 7 b G V f b V 8 x O T k x J n F 1 b 3 Q 7 L C Z x d W 9 0 O 2 x l X 2 1 f M T k 5 M i Z x d W 9 0 O y w m c X V v d D t s Z V 9 t X z E 5 O T M m c X V v d D s s J n F 1 b 3 Q 7 b G V f b V 8 x O T k 0 J n F 1 b 3 Q 7 L C Z x d W 9 0 O 2 x l X 2 1 f M T k 5 N S Z x d W 9 0 O y w m c X V v d D t s Z V 9 t X z E 5 O T Y m c X V v d D s s J n F 1 b 3 Q 7 b G V f b V 8 x O T k 3 J n F 1 b 3 Q 7 L C Z x d W 9 0 O 2 x l X 2 1 f M T k 5 O C Z x d W 9 0 O y w m c X V v d D t s Z V 9 t X z E 5 O T k m c X V v d D s s J n F 1 b 3 Q 7 b G V f b V 8 y M D A w J n F 1 b 3 Q 7 L C Z x d W 9 0 O 2 x l X 2 1 f M j A w M S Z x d W 9 0 O y w m c X V v d D t s Z V 9 t X z I w M D I m c X V v d D s s J n F 1 b 3 Q 7 b G V f b V 8 y M D A z J n F 1 b 3 Q 7 L C Z x d W 9 0 O 2 x l X 2 1 f M j A w N C Z x d W 9 0 O y w m c X V v d D t s Z V 9 t X z I w M D U m c X V v d D s s J n F 1 b 3 Q 7 b G V f b V 8 y M D A 2 J n F 1 b 3 Q 7 L C Z x d W 9 0 O 2 x l X 2 1 f M j A w N y Z x d W 9 0 O y w m c X V v d D t s Z V 9 t X z I w M D g m c X V v d D s s J n F 1 b 3 Q 7 b G V f b V 8 y M D A 5 J n F 1 b 3 Q 7 L C Z x d W 9 0 O 2 x l X 2 1 f M j A x M C Z x d W 9 0 O y w m c X V v d D t s Z V 9 t X z I w M T E m c X V v d D s s J n F 1 b 3 Q 7 b G V f b V 8 y M D E y J n F 1 b 3 Q 7 L C Z x d W 9 0 O 2 x l X 2 1 f M j A x M y Z x d W 9 0 O y w m c X V v d D t s Z V 9 t X z I w M T Q m c X V v d D s s J n F 1 b 3 Q 7 b G V f b V 8 y M D E 1 J n F 1 b 3 Q 7 L C Z x d W 9 0 O 2 x l X 2 1 f M j A x N i Z x d W 9 0 O y w m c X V v d D t s Z V 9 t X z I w M T c m c X V v d D s s J n F 1 b 3 Q 7 b G V f b V 8 y M D E 4 J n F 1 b 3 Q 7 L C Z x d W 9 0 O 2 x l X 2 1 f M j A x O S Z x d W 9 0 O y w m c X V v d D t s Z V 9 t X z I w M j A m c X V v d D s s J n F 1 b 3 Q 7 b G V f b V 8 y M D I x J n F 1 b 3 Q 7 L C Z x d W 9 0 O 2 V 5 c 1 9 t X z E 5 O T A m c X V v d D s s J n F 1 b 3 Q 7 Z X l z X 2 1 f M T k 5 M S Z x d W 9 0 O y w m c X V v d D t l e X N f b V 8 x O T k y J n F 1 b 3 Q 7 L C Z x d W 9 0 O 2 V 5 c 1 9 t X z E 5 O T M m c X V v d D s s J n F 1 b 3 Q 7 Z X l z X 2 1 f M T k 5 N C Z x d W 9 0 O y w m c X V v d D t l e X N f b V 8 x O T k 1 J n F 1 b 3 Q 7 L C Z x d W 9 0 O 2 V 5 c 1 9 t X z E 5 O T Y m c X V v d D s s J n F 1 b 3 Q 7 Z X l z X 2 1 f M T k 5 N y Z x d W 9 0 O y w m c X V v d D t l e X N f b V 8 x O T k 4 J n F 1 b 3 Q 7 L C Z x d W 9 0 O 2 V 5 c 1 9 t X z E 5 O T k m c X V v d D s s J n F 1 b 3 Q 7 Z X l z X 2 1 f M j A w M C Z x d W 9 0 O y w m c X V v d D t l e X N f b V 8 y M D A x J n F 1 b 3 Q 7 L C Z x d W 9 0 O 2 V 5 c 1 9 t X z I w M D I m c X V v d D s s J n F 1 b 3 Q 7 Z X l z X 2 1 f M j A w M y Z x d W 9 0 O y w m c X V v d D t l e X N f b V 8 y M D A 0 J n F 1 b 3 Q 7 L C Z x d W 9 0 O 2 V 5 c 1 9 t X z I w M D U m c X V v d D s s J n F 1 b 3 Q 7 Z X l z X 2 1 f M j A w N i Z x d W 9 0 O y w m c X V v d D t l e X N f b V 8 y M D A 3 J n F 1 b 3 Q 7 L C Z x d W 9 0 O 2 V 5 c 1 9 t X z I w M D g m c X V v d D s s J n F 1 b 3 Q 7 Z X l z X 2 1 f M j A w O S Z x d W 9 0 O y w m c X V v d D t l e X N f b V 8 y M D E w J n F 1 b 3 Q 7 L C Z x d W 9 0 O 2 V 5 c 1 9 t X z I w M T E m c X V v d D s s J n F 1 b 3 Q 7 Z X l z X 2 1 f M j A x M i Z x d W 9 0 O y w m c X V v d D t l e X N f b V 8 y M D E z J n F 1 b 3 Q 7 L C Z x d W 9 0 O 2 V 5 c 1 9 t X z I w M T Q m c X V v d D s s J n F 1 b 3 Q 7 Z X l z X 2 1 f M j A x N S Z x d W 9 0 O y w m c X V v d D t l e X N f b V 8 y M D E 2 J n F 1 b 3 Q 7 L C Z x d W 9 0 O 2 V 5 c 1 9 t X z I w M T c m c X V v d D s s J n F 1 b 3 Q 7 Z X l z X 2 1 f M j A x O C Z x d W 9 0 O y w m c X V v d D t l e X N f b V 8 y M D E 5 J n F 1 b 3 Q 7 L C Z x d W 9 0 O 2 V 5 c 1 9 t X z I w M j A m c X V v d D s s J n F 1 b 3 Q 7 Z X l z X 2 1 f M j A y M S Z x d W 9 0 O y w m c X V v d D t t e X N f b V 8 x O T k w J n F 1 b 3 Q 7 L C Z x d W 9 0 O 2 1 5 c 1 9 t X z E 5 O T E m c X V v d D s s J n F 1 b 3 Q 7 b X l z X 2 1 f M T k 5 M i Z x d W 9 0 O y w m c X V v d D t t e X N f b V 8 x O T k z J n F 1 b 3 Q 7 L C Z x d W 9 0 O 2 1 5 c 1 9 t X z E 5 O T Q m c X V v d D s s J n F 1 b 3 Q 7 b X l z X 2 1 f M T k 5 N S Z x d W 9 0 O y w m c X V v d D t t e X N f b V 8 x O T k 2 J n F 1 b 3 Q 7 L C Z x d W 9 0 O 2 1 5 c 1 9 t X z E 5 O T c m c X V v d D s s J n F 1 b 3 Q 7 b X l z X 2 1 f M T k 5 O C Z x d W 9 0 O y w m c X V v d D t t e X N f b V 8 x O T k 5 J n F 1 b 3 Q 7 L C Z x d W 9 0 O 2 1 5 c 1 9 t X z I w M D A m c X V v d D s s J n F 1 b 3 Q 7 b X l z X 2 1 f M j A w M S Z x d W 9 0 O y w m c X V v d D t t e X N f b V 8 y M D A y J n F 1 b 3 Q 7 L C Z x d W 9 0 O 2 1 5 c 1 9 t X z I w M D M m c X V v d D s s J n F 1 b 3 Q 7 b X l z X 2 1 f M j A w N C Z x d W 9 0 O y w m c X V v d D t t e X N f b V 8 y M D A 1 J n F 1 b 3 Q 7 L C Z x d W 9 0 O 2 1 5 c 1 9 t X z I w M D Y m c X V v d D s s J n F 1 b 3 Q 7 b X l z X 2 1 f M j A w N y Z x d W 9 0 O y w m c X V v d D t t e X N f b V 8 y M D A 4 J n F 1 b 3 Q 7 L C Z x d W 9 0 O 2 1 5 c 1 9 t X z I w M D k m c X V v d D s s J n F 1 b 3 Q 7 b X l z X 2 1 f M j A x M C Z x d W 9 0 O y w m c X V v d D t t e X N f b V 8 y M D E x J n F 1 b 3 Q 7 L C Z x d W 9 0 O 2 1 5 c 1 9 t X z I w M T I m c X V v d D s s J n F 1 b 3 Q 7 b X l z X 2 1 f M j A x M y Z x d W 9 0 O y w m c X V v d D t t e X N f b V 8 y M D E 0 J n F 1 b 3 Q 7 L C Z x d W 9 0 O 2 1 5 c 1 9 t X z I w M T U m c X V v d D s s J n F 1 b 3 Q 7 b X l z X 2 1 f M j A x N i Z x d W 9 0 O y w m c X V v d D t t e X N f b V 8 y M D E 3 J n F 1 b 3 Q 7 L C Z x d W 9 0 O 2 1 5 c 1 9 t X z I w M T g m c X V v d D s s J n F 1 b 3 Q 7 b X l z X 2 1 f M j A x O S Z x d W 9 0 O y w m c X V v d D t t e X N f b V 8 y M D I w J n F 1 b 3 Q 7 L C Z x d W 9 0 O 2 1 5 c 1 9 t X z I w M j E m c X V v d D s s J n F 1 b 3 Q 7 Z 2 5 p X 3 B j X 2 1 f M T k 5 M C Z x d W 9 0 O y w m c X V v d D t n b m l f c G N f b V 8 x O T k x J n F 1 b 3 Q 7 L C Z x d W 9 0 O 2 d u a V 9 w Y 1 9 t X z E 5 O T I m c X V v d D s s J n F 1 b 3 Q 7 Z 2 5 p X 3 B j X 2 1 f M T k 5 M y Z x d W 9 0 O y w m c X V v d D t n b m l f c G N f b V 8 x O T k 0 J n F 1 b 3 Q 7 L C Z x d W 9 0 O 2 d u a V 9 w Y 1 9 t X z E 5 O T U m c X V v d D s s J n F 1 b 3 Q 7 Z 2 5 p X 3 B j X 2 1 f M T k 5 N i Z x d W 9 0 O y w m c X V v d D t n b m l f c G N f b V 8 x O T k 3 J n F 1 b 3 Q 7 L C Z x d W 9 0 O 2 d u a V 9 w Y 1 9 t X z E 5 O T g m c X V v d D s s J n F 1 b 3 Q 7 Z 2 5 p X 3 B j X 2 1 f M T k 5 O S Z x d W 9 0 O y w m c X V v d D t n b m l f c G N f b V 8 y M D A w J n F 1 b 3 Q 7 L C Z x d W 9 0 O 2 d u a V 9 w Y 1 9 t X z I w M D E m c X V v d D s s J n F 1 b 3 Q 7 Z 2 5 p X 3 B j X 2 1 f M j A w M i Z x d W 9 0 O y w m c X V v d D t n b m l f c G N f b V 8 y M D A z J n F 1 b 3 Q 7 L C Z x d W 9 0 O 2 d u a V 9 w Y 1 9 t X z I w M D Q m c X V v d D s s J n F 1 b 3 Q 7 Z 2 5 p X 3 B j X 2 1 f M j A w N S Z x d W 9 0 O y w m c X V v d D t n b m l f c G N f b V 8 y M D A 2 J n F 1 b 3 Q 7 L C Z x d W 9 0 O 2 d u a V 9 w Y 1 9 t X z I w M D c m c X V v d D s s J n F 1 b 3 Q 7 Z 2 5 p X 3 B j X 2 1 f M j A w O C Z x d W 9 0 O y w m c X V v d D t n b m l f c G N f b V 8 y M D A 5 J n F 1 b 3 Q 7 L C Z x d W 9 0 O 2 d u a V 9 w Y 1 9 t X z I w M T A m c X V v d D s s J n F 1 b 3 Q 7 Z 2 5 p X 3 B j X 2 1 f M j A x M S Z x d W 9 0 O y w m c X V v d D t n b m l f c G N f b V 8 y M D E y J n F 1 b 3 Q 7 L C Z x d W 9 0 O 2 d u a V 9 w Y 1 9 t X z I w M T M m c X V v d D s s J n F 1 b 3 Q 7 Z 2 5 p X 3 B j X 2 1 f M j A x N C Z x d W 9 0 O y w m c X V v d D t n b m l f c G N f b V 8 y M D E 1 J n F 1 b 3 Q 7 L C Z x d W 9 0 O 2 d u a V 9 w Y 1 9 t X z I w M T Y m c X V v d D s s J n F 1 b 3 Q 7 Z 2 5 p X 3 B j X 2 1 f M j A x N y Z x d W 9 0 O y w m c X V v d D t n b m l f c G N f b V 8 y M D E 4 J n F 1 b 3 Q 7 L C Z x d W 9 0 O 2 d u a V 9 w Y 1 9 t X z I w M T k m c X V v d D s s J n F 1 b 3 Q 7 Z 2 5 p X 3 B j X 2 1 f M j A y M C Z x d W 9 0 O y w m c X V v d D t n b m l f c G N f b V 8 y M D I x J n F 1 b 3 Q 7 L C Z x d W 9 0 O 2 l o Z G l f M j A x M C Z x d W 9 0 O y w m c X V v d D t p a G R p X z I w M T E m c X V v d D s s J n F 1 b 3 Q 7 a W h k a V 8 y M D E y J n F 1 b 3 Q 7 L C Z x d W 9 0 O 2 l o Z G l f M j A x M y Z x d W 9 0 O y w m c X V v d D t p a G R p X z I w M T Q m c X V v d D s s J n F 1 b 3 Q 7 a W h k a V 8 y M D E 1 J n F 1 b 3 Q 7 L C Z x d W 9 0 O 2 l o Z G l f M j A x N i Z x d W 9 0 O y w m c X V v d D t p a G R p X z I w M T c m c X V v d D s s J n F 1 b 3 Q 7 a W h k a V 8 y M D E 4 J n F 1 b 3 Q 7 L C Z x d W 9 0 O 2 l o Z G l f M j A x O S Z x d W 9 0 O y w m c X V v d D t p a G R p X z I w M j A m c X V v d D s s J n F 1 b 3 Q 7 a W h k a V 8 y M D I x J n F 1 b 3 Q 7 L C Z x d W 9 0 O 2 N v Z W Z f a W 5 l c V 8 y M D E w J n F 1 b 3 Q 7 L C Z x d W 9 0 O 2 N v Z W Z f a W 5 l c V 8 y M D E x J n F 1 b 3 Q 7 L C Z x d W 9 0 O 2 N v Z W Z f a W 5 l c V 8 y M D E y J n F 1 b 3 Q 7 L C Z x d W 9 0 O 2 N v Z W Z f a W 5 l c V 8 y M D E z J n F 1 b 3 Q 7 L C Z x d W 9 0 O 2 N v Z W Z f a W 5 l c V 8 y M D E 0 J n F 1 b 3 Q 7 L C Z x d W 9 0 O 2 N v Z W Z f a W 5 l c V 8 y M D E 1 J n F 1 b 3 Q 7 L C Z x d W 9 0 O 2 N v Z W Z f a W 5 l c V 8 y M D E 2 J n F 1 b 3 Q 7 L C Z x d W 9 0 O 2 N v Z W Z f a W 5 l c V 8 y M D E 3 J n F 1 b 3 Q 7 L C Z x d W 9 0 O 2 N v Z W Z f a W 5 l c V 8 y M D E 4 J n F 1 b 3 Q 7 L C Z x d W 9 0 O 2 N v Z W Z f a W 5 l c V 8 y M D E 5 J n F 1 b 3 Q 7 L C Z x d W 9 0 O 2 N v Z W Z f a W 5 l c V 8 y M D I w J n F 1 b 3 Q 7 L C Z x d W 9 0 O 2 N v Z W Z f a W 5 l c V 8 y M D I x J n F 1 b 3 Q 7 L C Z x d W 9 0 O 2 x v c 3 N f M j A x M C Z x d W 9 0 O y w m c X V v d D t s b 3 N z X z I w M T E m c X V v d D s s J n F 1 b 3 Q 7 b G 9 z c 1 8 y M D E y J n F 1 b 3 Q 7 L C Z x d W 9 0 O 2 x v c 3 N f M j A x M y Z x d W 9 0 O y w m c X V v d D t s b 3 N z X z I w M T Q m c X V v d D s s J n F 1 b 3 Q 7 b G 9 z c 1 8 y M D E 1 J n F 1 b 3 Q 7 L C Z x d W 9 0 O 2 x v c 3 N f M j A x N i Z x d W 9 0 O y w m c X V v d D t s b 3 N z X z I w M T c m c X V v d D s s J n F 1 b 3 Q 7 b G 9 z c 1 8 y M D E 4 J n F 1 b 3 Q 7 L C Z x d W 9 0 O 2 x v c 3 N f M j A x O S Z x d W 9 0 O y w m c X V v d D t s b 3 N z X z I w M j A m c X V v d D s s J n F 1 b 3 Q 7 b G 9 z c 1 8 y M D I x J n F 1 b 3 Q 7 L C Z x d W 9 0 O 2 l u Z X F f b G V f M j A x M C Z x d W 9 0 O y w m c X V v d D t p b m V x X 2 x l X z I w M T E m c X V v d D s s J n F 1 b 3 Q 7 a W 5 l c V 9 s Z V 8 y M D E y J n F 1 b 3 Q 7 L C Z x d W 9 0 O 2 l u Z X F f b G V f M j A x M y Z x d W 9 0 O y w m c X V v d D t p b m V x X 2 x l X z I w M T Q m c X V v d D s s J n F 1 b 3 Q 7 a W 5 l c V 9 s Z V 8 y M D E 1 J n F 1 b 3 Q 7 L C Z x d W 9 0 O 2 l u Z X F f b G V f M j A x N i Z x d W 9 0 O y w m c X V v d D t p b m V x X 2 x l X z I w M T c m c X V v d D s s J n F 1 b 3 Q 7 a W 5 l c V 9 s Z V 8 y M D E 4 J n F 1 b 3 Q 7 L C Z x d W 9 0 O 2 l u Z X F f b G V f M j A x O S Z x d W 9 0 O y w m c X V v d D t p b m V x X 2 x l X z I w M j A m c X V v d D s s J n F 1 b 3 Q 7 a W 5 l c V 9 s Z V 8 y M D I x J n F 1 b 3 Q 7 L C Z x d W 9 0 O 2 l u Z X F f Z W R 1 X z I w M T A m c X V v d D s s J n F 1 b 3 Q 7 a W 5 l c V 9 l Z H V f M j A x M S Z x d W 9 0 O y w m c X V v d D t p b m V x X 2 V k d V 8 y M D E y J n F 1 b 3 Q 7 L C Z x d W 9 0 O 2 l u Z X F f Z W R 1 X z I w M T M m c X V v d D s s J n F 1 b 3 Q 7 a W 5 l c V 9 l Z H V f M j A x N C Z x d W 9 0 O y w m c X V v d D t p b m V x X 2 V k d V 8 y M D E 1 J n F 1 b 3 Q 7 L C Z x d W 9 0 O 2 l u Z X F f Z W R 1 X z I w M T Y m c X V v d D s s J n F 1 b 3 Q 7 a W 5 l c V 9 l Z H V f M j A x N y Z x d W 9 0 O y w m c X V v d D t p b m V x X 2 V k d V 8 y M D E 4 J n F 1 b 3 Q 7 L C Z x d W 9 0 O 2 l u Z X F f Z W R 1 X z I w M T k m c X V v d D s s J n F 1 b 3 Q 7 a W 5 l c V 9 l Z H V f M j A y M C Z x d W 9 0 O y w m c X V v d D t p b m V x X 2 V k d V 8 y M D I x J n F 1 b 3 Q 7 L C Z x d W 9 0 O 2 l u Z X F f a W 5 j X z I w M T A m c X V v d D s s J n F 1 b 3 Q 7 a W 5 l c V 9 p b m N f M j A x M S Z x d W 9 0 O y w m c X V v d D t p b m V x X 2 l u Y 1 8 y M D E y J n F 1 b 3 Q 7 L C Z x d W 9 0 O 2 l u Z X F f a W 5 j X z I w M T M m c X V v d D s s J n F 1 b 3 Q 7 a W 5 l c V 9 p b m N f M j A x N C Z x d W 9 0 O y w m c X V v d D t p b m V x X 2 l u Y 1 8 y M D E 1 J n F 1 b 3 Q 7 L C Z x d W 9 0 O 2 l u Z X F f a W 5 j X z I w M T Y m c X V v d D s s J n F 1 b 3 Q 7 a W 5 l c V 9 p b m N f M j A x N y Z x d W 9 0 O y w m c X V v d D t p b m V x X 2 l u Y 1 8 y M D E 4 J n F 1 b 3 Q 7 L C Z x d W 9 0 O 2 l u Z X F f a W 5 j X z I w M T k m c X V v d D s s J n F 1 b 3 Q 7 a W 5 l c V 9 p b m N f M j A y M C Z x d W 9 0 O y w m c X V v d D t p b m V x X 2 l u Y 1 8 y M D I x J n F 1 b 3 Q 7 L C Z x d W 9 0 O 2 d p a V 9 y Y W 5 r X z I w M j E m c X V v d D s s J n F 1 b 3 Q 7 Z 2 l p X z E 5 O T A m c X V v d D s s J n F 1 b 3 Q 7 Z 2 l p X z E 5 O T E m c X V v d D s s J n F 1 b 3 Q 7 Z 2 l p X z E 5 O T I m c X V v d D s s J n F 1 b 3 Q 7 Z 2 l p X z E 5 O T M m c X V v d D s s J n F 1 b 3 Q 7 Z 2 l p X z E 5 O T Q m c X V v d D s s J n F 1 b 3 Q 7 Z 2 l p X z E 5 O T U m c X V v d D s s J n F 1 b 3 Q 7 Z 2 l p X z E 5 O T Y m c X V v d D s s J n F 1 b 3 Q 7 Z 2 l p X z E 5 O T c m c X V v d D s s J n F 1 b 3 Q 7 Z 2 l p X z E 5 O T g m c X V v d D s s J n F 1 b 3 Q 7 Z 2 l p X z E 5 O T k m c X V v d D s s J n F 1 b 3 Q 7 Z 2 l p X z I w M D A m c X V v d D s s J n F 1 b 3 Q 7 Z 2 l p X z I w M D E m c X V v d D s s J n F 1 b 3 Q 7 Z 2 l p X z I w M D I m c X V v d D s s J n F 1 b 3 Q 7 Z 2 l p X z I w M D M m c X V v d D s s J n F 1 b 3 Q 7 Z 2 l p X z I w M D Q m c X V v d D s s J n F 1 b 3 Q 7 Z 2 l p X z I w M D U m c X V v d D s s J n F 1 b 3 Q 7 Z 2 l p X z I w M D Y m c X V v d D s s J n F 1 b 3 Q 7 Z 2 l p X z I w M D c m c X V v d D s s J n F 1 b 3 Q 7 Z 2 l p X z I w M D g m c X V v d D s s J n F 1 b 3 Q 7 Z 2 l p X z I w M D k m c X V v d D s s J n F 1 b 3 Q 7 Z 2 l p X z I w M T A m c X V v d D s s J n F 1 b 3 Q 7 Z 2 l p X z I w M T E m c X V v d D s s J n F 1 b 3 Q 7 Z 2 l p X z I w M T I m c X V v d D s s J n F 1 b 3 Q 7 Z 2 l p X z I w M T M m c X V v d D s s J n F 1 b 3 Q 7 Z 2 l p X z I w M T Q m c X V v d D s s J n F 1 b 3 Q 7 Z 2 l p X z I w M T U m c X V v d D s s J n F 1 b 3 Q 7 Z 2 l p X z I w M T Y m c X V v d D s s J n F 1 b 3 Q 7 Z 2 l p X z I w M T c m c X V v d D s s J n F 1 b 3 Q 7 Z 2 l p X z I w M T g m c X V v d D s s J n F 1 b 3 Q 7 Z 2 l p X z I w M T k m c X V v d D s s J n F 1 b 3 Q 7 Z 2 l p X z I w M j A m c X V v d D s s J n F 1 b 3 Q 7 Z 2 l p X z I w M j E m c X V v d D s s J n F 1 b 3 Q 7 b W 1 y X z E 5 O T A m c X V v d D s s J n F 1 b 3 Q 7 b W 1 y X z E 5 O T E m c X V v d D s s J n F 1 b 3 Q 7 b W 1 y X z E 5 O T I m c X V v d D s s J n F 1 b 3 Q 7 b W 1 y X z E 5 O T M m c X V v d D s s J n F 1 b 3 Q 7 b W 1 y X z E 5 O T Q m c X V v d D s s J n F 1 b 3 Q 7 b W 1 y X z E 5 O T U m c X V v d D s s J n F 1 b 3 Q 7 b W 1 y X z E 5 O T Y m c X V v d D s s J n F 1 b 3 Q 7 b W 1 y X z E 5 O T c m c X V v d D s s J n F 1 b 3 Q 7 b W 1 y X z E 5 O T g m c X V v d D s s J n F 1 b 3 Q 7 b W 1 y X z E 5 O T k m c X V v d D s s J n F 1 b 3 Q 7 b W 1 y X z I w M D A m c X V v d D s s J n F 1 b 3 Q 7 b W 1 y X z I w M D E m c X V v d D s s J n F 1 b 3 Q 7 b W 1 y X z I w M D I m c X V v d D s s J n F 1 b 3 Q 7 b W 1 y X z I w M D M m c X V v d D s s J n F 1 b 3 Q 7 b W 1 y X z I w M D Q m c X V v d D s s J n F 1 b 3 Q 7 b W 1 y X z I w M D U m c X V v d D s s J n F 1 b 3 Q 7 b W 1 y X z I w M D Y m c X V v d D s s J n F 1 b 3 Q 7 b W 1 y X z I w M D c m c X V v d D s s J n F 1 b 3 Q 7 b W 1 y X z I w M D g m c X V v d D s s J n F 1 b 3 Q 7 b W 1 y X z I w M D k m c X V v d D s s J n F 1 b 3 Q 7 b W 1 y X z I w M T A m c X V v d D s s J n F 1 b 3 Q 7 b W 1 y X z I w M T E m c X V v d D s s J n F 1 b 3 Q 7 b W 1 y X z I w M T I m c X V v d D s s J n F 1 b 3 Q 7 b W 1 y X z I w M T M m c X V v d D s s J n F 1 b 3 Q 7 b W 1 y X z I w M T Q m c X V v d D s s J n F 1 b 3 Q 7 b W 1 y X z I w M T U m c X V v d D s s J n F 1 b 3 Q 7 b W 1 y X z I w M T Y m c X V v d D s s J n F 1 b 3 Q 7 b W 1 y X z I w M T c m c X V v d D s s J n F 1 b 3 Q 7 b W 1 y X z I w M T g m c X V v d D s s J n F 1 b 3 Q 7 b W 1 y X z I w M T k m c X V v d D s s J n F 1 b 3 Q 7 b W 1 y X z I w M j A m c X V v d D s s J n F 1 b 3 Q 7 b W 1 y X z I w M j E m c X V v d D s s J n F 1 b 3 Q 7 Y W J y X z E 5 O T A m c X V v d D s s J n F 1 b 3 Q 7 Y W J y X z E 5 O T E m c X V v d D s s J n F 1 b 3 Q 7 Y W J y X z E 5 O T I m c X V v d D s s J n F 1 b 3 Q 7 Y W J y X z E 5 O T M m c X V v d D s s J n F 1 b 3 Q 7 Y W J y X z E 5 O T Q m c X V v d D s s J n F 1 b 3 Q 7 Y W J y X z E 5 O T U m c X V v d D s s J n F 1 b 3 Q 7 Y W J y X z E 5 O T Y m c X V v d D s s J n F 1 b 3 Q 7 Y W J y X z E 5 O T c m c X V v d D s s J n F 1 b 3 Q 7 Y W J y X z E 5 O T g m c X V v d D s s J n F 1 b 3 Q 7 Y W J y X z E 5 O T k m c X V v d D s s J n F 1 b 3 Q 7 Y W J y X z I w M D A m c X V v d D s s J n F 1 b 3 Q 7 Y W J y X z I w M D E m c X V v d D s s J n F 1 b 3 Q 7 Y W J y X z I w M D I m c X V v d D s s J n F 1 b 3 Q 7 Y W J y X z I w M D M m c X V v d D s s J n F 1 b 3 Q 7 Y W J y X z I w M D Q m c X V v d D s s J n F 1 b 3 Q 7 Y W J y X z I w M D U m c X V v d D s s J n F 1 b 3 Q 7 Y W J y X z I w M D Y m c X V v d D s s J n F 1 b 3 Q 7 Y W J y X z I w M D c m c X V v d D s s J n F 1 b 3 Q 7 Y W J y X z I w M D g m c X V v d D s s J n F 1 b 3 Q 7 Y W J y X z I w M D k m c X V v d D s s J n F 1 b 3 Q 7 Y W J y X z I w M T A m c X V v d D s s J n F 1 b 3 Q 7 Y W J y X z I w M T E m c X V v d D s s J n F 1 b 3 Q 7 Y W J y X z I w M T I m c X V v d D s s J n F 1 b 3 Q 7 Y W J y X z I w M T M m c X V v d D s s J n F 1 b 3 Q 7 Y W J y X z I w M T Q m c X V v d D s s J n F 1 b 3 Q 7 Y W J y X z I w M T U m c X V v d D s s J n F 1 b 3 Q 7 Y W J y X z I w M T Y m c X V v d D s s J n F 1 b 3 Q 7 Y W J y X z I w M T c m c X V v d D s s J n F 1 b 3 Q 7 Y W J y X z I w M T g m c X V v d D s s J n F 1 b 3 Q 7 Y W J y X z I w M T k m c X V v d D s s J n F 1 b 3 Q 7 Y W J y X z I w M j A m c X V v d D s s J n F 1 b 3 Q 7 Y W J y X z I w M j E m c X V v d D s s J n F 1 b 3 Q 7 c 2 V f Z l 8 x O T k w J n F 1 b 3 Q 7 L C Z x d W 9 0 O 3 N l X 2 Z f M T k 5 M S Z x d W 9 0 O y w m c X V v d D t z Z V 9 m X z E 5 O T I m c X V v d D s s J n F 1 b 3 Q 7 c 2 V f Z l 8 x O T k z J n F 1 b 3 Q 7 L C Z x d W 9 0 O 3 N l X 2 Z f M T k 5 N C Z x d W 9 0 O y w m c X V v d D t z Z V 9 m X z E 5 O T U m c X V v d D s s J n F 1 b 3 Q 7 c 2 V f Z l 8 x O T k 2 J n F 1 b 3 Q 7 L C Z x d W 9 0 O 3 N l X 2 Z f M T k 5 N y Z x d W 9 0 O y w m c X V v d D t z Z V 9 m X z E 5 O T g m c X V v d D s s J n F 1 b 3 Q 7 c 2 V f Z l 8 x O T k 5 J n F 1 b 3 Q 7 L C Z x d W 9 0 O 3 N l X 2 Z f M j A w M C Z x d W 9 0 O y w m c X V v d D t z Z V 9 m X z I w M D E m c X V v d D s s J n F 1 b 3 Q 7 c 2 V f Z l 8 y M D A y J n F 1 b 3 Q 7 L C Z x d W 9 0 O 3 N l X 2 Z f M j A w M y Z x d W 9 0 O y w m c X V v d D t z Z V 9 m X z I w M D Q m c X V v d D s s J n F 1 b 3 Q 7 c 2 V f Z l 8 y M D A 1 J n F 1 b 3 Q 7 L C Z x d W 9 0 O 3 N l X 2 Z f M j A w N i Z x d W 9 0 O y w m c X V v d D t z Z V 9 m X z I w M D c m c X V v d D s s J n F 1 b 3 Q 7 c 2 V f Z l 8 y M D A 4 J n F 1 b 3 Q 7 L C Z x d W 9 0 O 3 N l X 2 Z f M j A w O S Z x d W 9 0 O y w m c X V v d D t z Z V 9 m X z I w M T A m c X V v d D s s J n F 1 b 3 Q 7 c 2 V f Z l 8 y M D E x J n F 1 b 3 Q 7 L C Z x d W 9 0 O 3 N l X 2 Z f M j A x M i Z x d W 9 0 O y w m c X V v d D t z Z V 9 m X z I w M T M m c X V v d D s s J n F 1 b 3 Q 7 c 2 V f Z l 8 y M D E 0 J n F 1 b 3 Q 7 L C Z x d W 9 0 O 3 N l X 2 Z f M j A x N S Z x d W 9 0 O y w m c X V v d D t z Z V 9 m X z I w M T Y m c X V v d D s s J n F 1 b 3 Q 7 c 2 V f Z l 8 y M D E 3 J n F 1 b 3 Q 7 L C Z x d W 9 0 O 3 N l X 2 Z f M j A x O C Z x d W 9 0 O y w m c X V v d D t z Z V 9 m X z I w M T k m c X V v d D s s J n F 1 b 3 Q 7 c 2 V f Z l 8 y M D I w J n F 1 b 3 Q 7 L C Z x d W 9 0 O 3 N l X 2 Z f M j A y M S Z x d W 9 0 O y w m c X V v d D t z Z V 9 t X z E 5 O T A m c X V v d D s s J n F 1 b 3 Q 7 c 2 V f b V 8 x O T k x J n F 1 b 3 Q 7 L C Z x d W 9 0 O 3 N l X 2 1 f M T k 5 M i Z x d W 9 0 O y w m c X V v d D t z Z V 9 t X z E 5 O T M m c X V v d D s s J n F 1 b 3 Q 7 c 2 V f b V 8 x O T k 0 J n F 1 b 3 Q 7 L C Z x d W 9 0 O 3 N l X 2 1 f M T k 5 N S Z x d W 9 0 O y w m c X V v d D t z Z V 9 t X z E 5 O T Y m c X V v d D s s J n F 1 b 3 Q 7 c 2 V f b V 8 x O T k 3 J n F 1 b 3 Q 7 L C Z x d W 9 0 O 3 N l X 2 1 f M T k 5 O C Z x d W 9 0 O y w m c X V v d D t z Z V 9 t X z E 5 O T k m c X V v d D s s J n F 1 b 3 Q 7 c 2 V f b V 8 y M D A w J n F 1 b 3 Q 7 L C Z x d W 9 0 O 3 N l X 2 1 f M j A w M S Z x d W 9 0 O y w m c X V v d D t z Z V 9 t X z I w M D I m c X V v d D s s J n F 1 b 3 Q 7 c 2 V f b V 8 y M D A z J n F 1 b 3 Q 7 L C Z x d W 9 0 O 3 N l X 2 1 f M j A w N C Z x d W 9 0 O y w m c X V v d D t z Z V 9 t X z I w M D U m c X V v d D s s J n F 1 b 3 Q 7 c 2 V f b V 8 y M D A 2 J n F 1 b 3 Q 7 L C Z x d W 9 0 O 3 N l X 2 1 f M j A w N y Z x d W 9 0 O y w m c X V v d D t z Z V 9 t X z I w M D g m c X V v d D s s J n F 1 b 3 Q 7 c 2 V f b V 8 y M D A 5 J n F 1 b 3 Q 7 L C Z x d W 9 0 O 3 N l X 2 1 f M j A x M C Z x d W 9 0 O y w m c X V v d D t z Z V 9 t X z I w M T E m c X V v d D s s J n F 1 b 3 Q 7 c 2 V f b V 8 y M D E y J n F 1 b 3 Q 7 L C Z x d W 9 0 O 3 N l X 2 1 f M j A x M y Z x d W 9 0 O y w m c X V v d D t z Z V 9 t X z I w M T Q m c X V v d D s s J n F 1 b 3 Q 7 c 2 V f b V 8 y M D E 1 J n F 1 b 3 Q 7 L C Z x d W 9 0 O 3 N l X 2 1 f M j A x N i Z x d W 9 0 O y w m c X V v d D t z Z V 9 t X z I w M T c m c X V v d D s s J n F 1 b 3 Q 7 c 2 V f b V 8 y M D E 4 J n F 1 b 3 Q 7 L C Z x d W 9 0 O 3 N l X 2 1 f M j A x O S Z x d W 9 0 O y w m c X V v d D t z Z V 9 t X z I w M j A m c X V v d D s s J n F 1 b 3 Q 7 c 2 V f b V 8 y M D I x J n F 1 b 3 Q 7 L C Z x d W 9 0 O 3 B y X 2 Z f M T k 5 M C Z x d W 9 0 O y w m c X V v d D t w c l 9 m X z E 5 O T E m c X V v d D s s J n F 1 b 3 Q 7 c H J f Z l 8 x O T k y J n F 1 b 3 Q 7 L C Z x d W 9 0 O 3 B y X 2 Z f M T k 5 M y Z x d W 9 0 O y w m c X V v d D t w c l 9 m X z E 5 O T Q m c X V v d D s s J n F 1 b 3 Q 7 c H J f Z l 8 x O T k 1 J n F 1 b 3 Q 7 L C Z x d W 9 0 O 3 B y X 2 Z f M T k 5 N i Z x d W 9 0 O y w m c X V v d D t w c l 9 m X z E 5 O T c m c X V v d D s s J n F 1 b 3 Q 7 c H J f Z l 8 x O T k 4 J n F 1 b 3 Q 7 L C Z x d W 9 0 O 3 B y X 2 Z f M T k 5 O S Z x d W 9 0 O y w m c X V v d D t w c l 9 m X z I w M D A m c X V v d D s s J n F 1 b 3 Q 7 c H J f Z l 8 y M D A x J n F 1 b 3 Q 7 L C Z x d W 9 0 O 3 B y X 2 Z f M j A w M i Z x d W 9 0 O y w m c X V v d D t w c l 9 m X z I w M D M m c X V v d D s s J n F 1 b 3 Q 7 c H J f Z l 8 y M D A 0 J n F 1 b 3 Q 7 L C Z x d W 9 0 O 3 B y X 2 Z f M j A w N S Z x d W 9 0 O y w m c X V v d D t w c l 9 m X z I w M D Y m c X V v d D s s J n F 1 b 3 Q 7 c H J f Z l 8 y M D A 3 J n F 1 b 3 Q 7 L C Z x d W 9 0 O 3 B y X 2 Z f M j A w O C Z x d W 9 0 O y w m c X V v d D t w c l 9 m X z I w M D k m c X V v d D s s J n F 1 b 3 Q 7 c H J f Z l 8 y M D E w J n F 1 b 3 Q 7 L C Z x d W 9 0 O 3 B y X 2 Z f M j A x M S Z x d W 9 0 O y w m c X V v d D t w c l 9 m X z I w M T I m c X V v d D s s J n F 1 b 3 Q 7 c H J f Z l 8 y M D E z J n F 1 b 3 Q 7 L C Z x d W 9 0 O 3 B y X 2 Z f M j A x N C Z x d W 9 0 O y w m c X V v d D t w c l 9 m X z I w M T U m c X V v d D s s J n F 1 b 3 Q 7 c H J f Z l 8 y M D E 2 J n F 1 b 3 Q 7 L C Z x d W 9 0 O 3 B y X 2 Z f M j A x N y Z x d W 9 0 O y w m c X V v d D t w c l 9 m X z I w M T g m c X V v d D s s J n F 1 b 3 Q 7 c H J f Z l 8 y M D E 5 J n F 1 b 3 Q 7 L C Z x d W 9 0 O 3 B y X 2 Z f M j A y M C Z x d W 9 0 O y w m c X V v d D t w c l 9 m X z I w M j E m c X V v d D s s J n F 1 b 3 Q 7 c H J f b V 8 x O T k w J n F 1 b 3 Q 7 L C Z x d W 9 0 O 3 B y X 2 1 f M T k 5 M S Z x d W 9 0 O y w m c X V v d D t w c l 9 t X z E 5 O T I m c X V v d D s s J n F 1 b 3 Q 7 c H J f b V 8 x O T k z J n F 1 b 3 Q 7 L C Z x d W 9 0 O 3 B y X 2 1 f M T k 5 N C Z x d W 9 0 O y w m c X V v d D t w c l 9 t X z E 5 O T U m c X V v d D s s J n F 1 b 3 Q 7 c H J f b V 8 x O T k 2 J n F 1 b 3 Q 7 L C Z x d W 9 0 O 3 B y X 2 1 f M T k 5 N y Z x d W 9 0 O y w m c X V v d D t w c l 9 t X z E 5 O T g m c X V v d D s s J n F 1 b 3 Q 7 c H J f b V 8 x O T k 5 J n F 1 b 3 Q 7 L C Z x d W 9 0 O 3 B y X 2 1 f M j A w M C Z x d W 9 0 O y w m c X V v d D t w c l 9 t X z I w M D E m c X V v d D s s J n F 1 b 3 Q 7 c H J f b V 8 y M D A y J n F 1 b 3 Q 7 L C Z x d W 9 0 O 3 B y X 2 1 f M j A w M y Z x d W 9 0 O y w m c X V v d D t w c l 9 t X z I w M D Q m c X V v d D s s J n F 1 b 3 Q 7 c H J f b V 8 y M D A 1 J n F 1 b 3 Q 7 L C Z x d W 9 0 O 3 B y X 2 1 f M j A w N i Z x d W 9 0 O y w m c X V v d D t w c l 9 t X z I w M D c m c X V v d D s s J n F 1 b 3 Q 7 c H J f b V 8 y M D A 4 J n F 1 b 3 Q 7 L C Z x d W 9 0 O 3 B y X 2 1 f M j A w O S Z x d W 9 0 O y w m c X V v d D t w c l 9 t X z I w M T A m c X V v d D s s J n F 1 b 3 Q 7 c H J f b V 8 y M D E x J n F 1 b 3 Q 7 L C Z x d W 9 0 O 3 B y X 2 1 f M j A x M i Z x d W 9 0 O y w m c X V v d D t w c l 9 t X z I w M T M m c X V v d D s s J n F 1 b 3 Q 7 c H J f b V 8 y M D E 0 J n F 1 b 3 Q 7 L C Z x d W 9 0 O 3 B y X 2 1 f M j A x N S Z x d W 9 0 O y w m c X V v d D t w c l 9 t X z I w M T Y m c X V v d D s s J n F 1 b 3 Q 7 c H J f b V 8 y M D E 3 J n F 1 b 3 Q 7 L C Z x d W 9 0 O 3 B y X 2 1 f M j A x O C Z x d W 9 0 O y w m c X V v d D t w c l 9 t X z I w M T k m c X V v d D s s J n F 1 b 3 Q 7 c H J f b V 8 y M D I w J n F 1 b 3 Q 7 L C Z x d W 9 0 O 3 B y X 2 1 f M j A y M S Z x d W 9 0 O y w m c X V v d D t s Z n B y X 2 Z f M T k 5 M C Z x d W 9 0 O y w m c X V v d D t s Z n B y X 2 Z f M T k 5 M S Z x d W 9 0 O y w m c X V v d D t s Z n B y X 2 Z f M T k 5 M i Z x d W 9 0 O y w m c X V v d D t s Z n B y X 2 Z f M T k 5 M y Z x d W 9 0 O y w m c X V v d D t s Z n B y X 2 Z f M T k 5 N C Z x d W 9 0 O y w m c X V v d D t s Z n B y X 2 Z f M T k 5 N S Z x d W 9 0 O y w m c X V v d D t s Z n B y X 2 Z f M T k 5 N i Z x d W 9 0 O y w m c X V v d D t s Z n B y X 2 Z f M T k 5 N y Z x d W 9 0 O y w m c X V v d D t s Z n B y X 2 Z f M T k 5 O C Z x d W 9 0 O y w m c X V v d D t s Z n B y X 2 Z f M T k 5 O S Z x d W 9 0 O y w m c X V v d D t s Z n B y X 2 Z f M j A w M C Z x d W 9 0 O y w m c X V v d D t s Z n B y X 2 Z f M j A w M S Z x d W 9 0 O y w m c X V v d D t s Z n B y X 2 Z f M j A w M i Z x d W 9 0 O y w m c X V v d D t s Z n B y X 2 Z f M j A w M y Z x d W 9 0 O y w m c X V v d D t s Z n B y X 2 Z f M j A w N C Z x d W 9 0 O y w m c X V v d D t s Z n B y X 2 Z f M j A w N S Z x d W 9 0 O y w m c X V v d D t s Z n B y X 2 Z f M j A w N i Z x d W 9 0 O y w m c X V v d D t s Z n B y X 2 Z f M j A w N y Z x d W 9 0 O y w m c X V v d D t s Z n B y X 2 Z f M j A w O C Z x d W 9 0 O y w m c X V v d D t s Z n B y X 2 Z f M j A w O S Z x d W 9 0 O y w m c X V v d D t s Z n B y X 2 Z f M j A x M C Z x d W 9 0 O y w m c X V v d D t s Z n B y X 2 Z f M j A x M S Z x d W 9 0 O y w m c X V v d D t s Z n B y X 2 Z f M j A x M i Z x d W 9 0 O y w m c X V v d D t s Z n B y X 2 Z f M j A x M y Z x d W 9 0 O y w m c X V v d D t s Z n B y X 2 Z f M j A x N C Z x d W 9 0 O y w m c X V v d D t s Z n B y X 2 Z f M j A x N S Z x d W 9 0 O y w m c X V v d D t s Z n B y X 2 Z f M j A x N i Z x d W 9 0 O y w m c X V v d D t s Z n B y X 2 Z f M j A x N y Z x d W 9 0 O y w m c X V v d D t s Z n B y X 2 Z f M j A x O C Z x d W 9 0 O y w m c X V v d D t s Z n B y X 2 Z f M j A x O S Z x d W 9 0 O y w m c X V v d D t s Z n B y X 2 Z f M j A y M C Z x d W 9 0 O y w m c X V v d D t s Z n B y X 2 Z f M j A y M S Z x d W 9 0 O y w m c X V v d D t s Z n B y X 2 1 f M T k 5 M C Z x d W 9 0 O y w m c X V v d D t s Z n B y X 2 1 f M T k 5 M S Z x d W 9 0 O y w m c X V v d D t s Z n B y X 2 1 f M T k 5 M i Z x d W 9 0 O y w m c X V v d D t s Z n B y X 2 1 f M T k 5 M y Z x d W 9 0 O y w m c X V v d D t s Z n B y X 2 1 f M T k 5 N C Z x d W 9 0 O y w m c X V v d D t s Z n B y X 2 1 f M T k 5 N S Z x d W 9 0 O y w m c X V v d D t s Z n B y X 2 1 f M T k 5 N i Z x d W 9 0 O y w m c X V v d D t s Z n B y X 2 1 f M T k 5 N y Z x d W 9 0 O y w m c X V v d D t s Z n B y X 2 1 f M T k 5 O C Z x d W 9 0 O y w m c X V v d D t s Z n B y X 2 1 f M T k 5 O S Z x d W 9 0 O y w m c X V v d D t s Z n B y X 2 1 f M j A w M C Z x d W 9 0 O y w m c X V v d D t s Z n B y X 2 1 f M j A w M S Z x d W 9 0 O y w m c X V v d D t s Z n B y X 2 1 f M j A w M i Z x d W 9 0 O y w m c X V v d D t s Z n B y X 2 1 f M j A w M y Z x d W 9 0 O y w m c X V v d D t s Z n B y X 2 1 f M j A w N C Z x d W 9 0 O y w m c X V v d D t s Z n B y X 2 1 f M j A w N S Z x d W 9 0 O y w m c X V v d D t s Z n B y X 2 1 f M j A w N i Z x d W 9 0 O y w m c X V v d D t s Z n B y X 2 1 f M j A w N y Z x d W 9 0 O y w m c X V v d D t s Z n B y X 2 1 f M j A w O C Z x d W 9 0 O y w m c X V v d D t s Z n B y X 2 1 f M j A w O S Z x d W 9 0 O y w m c X V v d D t s Z n B y X 2 1 f M j A x M C Z x d W 9 0 O y w m c X V v d D t s Z n B y X 2 1 f M j A x M S Z x d W 9 0 O y w m c X V v d D t s Z n B y X 2 1 f M j A x M i Z x d W 9 0 O y w m c X V v d D t s Z n B y X 2 1 f M j A x M y Z x d W 9 0 O y w m c X V v d D t s Z n B y X 2 1 f M j A x N C Z x d W 9 0 O y w m c X V v d D t s Z n B y X 2 1 f M j A x N S Z x d W 9 0 O y w m c X V v d D t s Z n B y X 2 1 f M j A x N i Z x d W 9 0 O y w m c X V v d D t s Z n B y X 2 1 f M j A x N y Z x d W 9 0 O y w m c X V v d D t s Z n B y X 2 1 f M j A x O C Z x d W 9 0 O y w m c X V v d D t s Z n B y X 2 1 f M j A x O S Z x d W 9 0 O y w m c X V v d D t s Z n B y X 2 1 f M j A y M C Z x d W 9 0 O y w m c X V v d D t s Z n B y X 2 1 f M j A y M S Z x d W 9 0 O y w m c X V v d D t y Y W 5 r Z G l m Z l 9 o Z G l f c G h k a V 8 y M D I x J n F 1 b 3 Q 7 L C Z x d W 9 0 O 3 B o Z G l f M T k 5 M C Z x d W 9 0 O y w m c X V v d D t w a G R p X z E 5 O T E m c X V v d D s s J n F 1 b 3 Q 7 c G h k a V 8 x O T k y J n F 1 b 3 Q 7 L C Z x d W 9 0 O 3 B o Z G l f M T k 5 M y Z x d W 9 0 O y w m c X V v d D t w a G R p X z E 5 O T Q m c X V v d D s s J n F 1 b 3 Q 7 c G h k a V 8 x O T k 1 J n F 1 b 3 Q 7 L C Z x d W 9 0 O 3 B o Z G l f M T k 5 N i Z x d W 9 0 O y w m c X V v d D t w a G R p X z E 5 O T c m c X V v d D s s J n F 1 b 3 Q 7 c G h k a V 8 x O T k 4 J n F 1 b 3 Q 7 L C Z x d W 9 0 O 3 B o Z G l f M T k 5 O S Z x d W 9 0 O y w m c X V v d D t w a G R p X z I w M D A m c X V v d D s s J n F 1 b 3 Q 7 c G h k a V 8 y M D A x J n F 1 b 3 Q 7 L C Z x d W 9 0 O 3 B o Z G l f M j A w M i Z x d W 9 0 O y w m c X V v d D t w a G R p X z I w M D M m c X V v d D s s J n F 1 b 3 Q 7 c G h k a V 8 y M D A 0 J n F 1 b 3 Q 7 L C Z x d W 9 0 O 3 B o Z G l f M j A w N S Z x d W 9 0 O y w m c X V v d D t w a G R p X z I w M D Y m c X V v d D s s J n F 1 b 3 Q 7 c G h k a V 8 y M D A 3 J n F 1 b 3 Q 7 L C Z x d W 9 0 O 3 B o Z G l f M j A w O C Z x d W 9 0 O y w m c X V v d D t w a G R p X z I w M D k m c X V v d D s s J n F 1 b 3 Q 7 c G h k a V 8 y M D E w J n F 1 b 3 Q 7 L C Z x d W 9 0 O 3 B o Z G l f M j A x M S Z x d W 9 0 O y w m c X V v d D t w a G R p X z I w M T I m c X V v d D s s J n F 1 b 3 Q 7 c G h k a V 8 y M D E z J n F 1 b 3 Q 7 L C Z x d W 9 0 O 3 B o Z G l f M j A x N C Z x d W 9 0 O y w m c X V v d D t w a G R p X z I w M T U m c X V v d D s s J n F 1 b 3 Q 7 c G h k a V 8 y M D E 2 J n F 1 b 3 Q 7 L C Z x d W 9 0 O 3 B o Z G l f M j A x N y Z x d W 9 0 O y w m c X V v d D t w a G R p X z I w M T g m c X V v d D s s J n F 1 b 3 Q 7 c G h k a V 8 y M D E 5 J n F 1 b 3 Q 7 L C Z x d W 9 0 O 3 B o Z G l f M j A y M C Z x d W 9 0 O y w m c X V v d D t w a G R p X z I w M j E m c X V v d D s s J n F 1 b 3 Q 7 Z G l m Z l 9 o Z G l f c G h k a V 8 x O T k w J n F 1 b 3 Q 7 L C Z x d W 9 0 O 2 R p Z m Z f a G R p X 3 B o Z G l f M T k 5 M S Z x d W 9 0 O y w m c X V v d D t k a W Z m X 2 h k a V 9 w a G R p X z E 5 O T I m c X V v d D s s J n F 1 b 3 Q 7 Z G l m Z l 9 o Z G l f c G h k a V 8 x O T k z J n F 1 b 3 Q 7 L C Z x d W 9 0 O 2 R p Z m Z f a G R p X 3 B o Z G l f M T k 5 N C Z x d W 9 0 O y w m c X V v d D t k a W Z m X 2 h k a V 9 w a G R p X z E 5 O T U m c X V v d D s s J n F 1 b 3 Q 7 Z G l m Z l 9 o Z G l f c G h k a V 8 x O T k 2 J n F 1 b 3 Q 7 L C Z x d W 9 0 O 2 R p Z m Z f a G R p X 3 B o Z G l f M T k 5 N y Z x d W 9 0 O y w m c X V v d D t k a W Z m X 2 h k a V 9 w a G R p X z E 5 O T g m c X V v d D s s J n F 1 b 3 Q 7 Z G l m Z l 9 o Z G l f c G h k a V 8 x O T k 5 J n F 1 b 3 Q 7 L C Z x d W 9 0 O 2 R p Z m Z f a G R p X 3 B o Z G l f M j A w M C Z x d W 9 0 O y w m c X V v d D t k a W Z m X 2 h k a V 9 w a G R p X z I w M D E m c X V v d D s s J n F 1 b 3 Q 7 Z G l m Z l 9 o Z G l f c G h k a V 8 y M D A y J n F 1 b 3 Q 7 L C Z x d W 9 0 O 2 R p Z m Z f a G R p X 3 B o Z G l f M j A w M y Z x d W 9 0 O y w m c X V v d D t k a W Z m X 2 h k a V 9 w a G R p X z I w M D Q m c X V v d D s s J n F 1 b 3 Q 7 Z G l m Z l 9 o Z G l f c G h k a V 8 y M D A 1 J n F 1 b 3 Q 7 L C Z x d W 9 0 O 2 R p Z m Z f a G R p X 3 B o Z G l f M j A w N i Z x d W 9 0 O y w m c X V v d D t k a W Z m X 2 h k a V 9 w a G R p X z I w M D c m c X V v d D s s J n F 1 b 3 Q 7 Z G l m Z l 9 o Z G l f c G h k a V 8 y M D A 4 J n F 1 b 3 Q 7 L C Z x d W 9 0 O 2 R p Z m Z f a G R p X 3 B o Z G l f M j A w O S Z x d W 9 0 O y w m c X V v d D t k a W Z m X 2 h k a V 9 w a G R p X z I w M T A m c X V v d D s s J n F 1 b 3 Q 7 Z G l m Z l 9 o Z G l f c G h k a V 8 y M D E x J n F 1 b 3 Q 7 L C Z x d W 9 0 O 2 R p Z m Z f a G R p X 3 B o Z G l f M j A x M i Z x d W 9 0 O y w m c X V v d D t k a W Z m X 2 h k a V 9 w a G R p X z I w M T M m c X V v d D s s J n F 1 b 3 Q 7 Z G l m Z l 9 o Z G l f c G h k a V 8 y M D E 0 J n F 1 b 3 Q 7 L C Z x d W 9 0 O 2 R p Z m Z f a G R p X 3 B o Z G l f M j A x N S Z x d W 9 0 O y w m c X V v d D t k a W Z m X 2 h k a V 9 w a G R p X z I w M T Y m c X V v d D s s J n F 1 b 3 Q 7 Z G l m Z l 9 o Z G l f c G h k a V 8 y M D E 3 J n F 1 b 3 Q 7 L C Z x d W 9 0 O 2 R p Z m Z f a G R p X 3 B o Z G l f M j A x O C Z x d W 9 0 O y w m c X V v d D t k a W Z m X 2 h k a V 9 w a G R p X z I w M T k m c X V v d D s s J n F 1 b 3 Q 7 Z G l m Z l 9 o Z G l f c G h k a V 8 y M D I w J n F 1 b 3 Q 7 L C Z x d W 9 0 O 2 R p Z m Z f a G R p X 3 B o Z G l f M j A y M S Z x d W 9 0 O y w m c X V v d D t j b z J f c H J v Z F 8 x O T k w J n F 1 b 3 Q 7 L C Z x d W 9 0 O 2 N v M l 9 w c m 9 k X z E 5 O T E m c X V v d D s s J n F 1 b 3 Q 7 Y 2 8 y X 3 B y b 2 R f M T k 5 M i Z x d W 9 0 O y w m c X V v d D t j b z J f c H J v Z F 8 x O T k z J n F 1 b 3 Q 7 L C Z x d W 9 0 O 2 N v M l 9 w c m 9 k X z E 5 O T Q m c X V v d D s s J n F 1 b 3 Q 7 Y 2 8 y X 3 B y b 2 R f M T k 5 N S Z x d W 9 0 O y w m c X V v d D t j b z J f c H J v Z F 8 x O T k 2 J n F 1 b 3 Q 7 L C Z x d W 9 0 O 2 N v M l 9 w c m 9 k X z E 5 O T c m c X V v d D s s J n F 1 b 3 Q 7 Y 2 8 y X 3 B y b 2 R f M T k 5 O C Z x d W 9 0 O y w m c X V v d D t j b z J f c H J v Z F 8 x O T k 5 J n F 1 b 3 Q 7 L C Z x d W 9 0 O 2 N v M l 9 w c m 9 k X z I w M D A m c X V v d D s s J n F 1 b 3 Q 7 Y 2 8 y X 3 B y b 2 R f M j A w M S Z x d W 9 0 O y w m c X V v d D t j b z J f c H J v Z F 8 y M D A y J n F 1 b 3 Q 7 L C Z x d W 9 0 O 2 N v M l 9 w c m 9 k X z I w M D M m c X V v d D s s J n F 1 b 3 Q 7 Y 2 8 y X 3 B y b 2 R f M j A w N C Z x d W 9 0 O y w m c X V v d D t j b z J f c H J v Z F 8 y M D A 1 J n F 1 b 3 Q 7 L C Z x d W 9 0 O 2 N v M l 9 w c m 9 k X z I w M D Y m c X V v d D s s J n F 1 b 3 Q 7 Y 2 8 y X 3 B y b 2 R f M j A w N y Z x d W 9 0 O y w m c X V v d D t j b z J f c H J v Z F 8 y M D A 4 J n F 1 b 3 Q 7 L C Z x d W 9 0 O 2 N v M l 9 w c m 9 k X z I w M D k m c X V v d D s s J n F 1 b 3 Q 7 Y 2 8 y X 3 B y b 2 R f M j A x M C Z x d W 9 0 O y w m c X V v d D t j b z J f c H J v Z F 8 y M D E x J n F 1 b 3 Q 7 L C Z x d W 9 0 O 2 N v M l 9 w c m 9 k X z I w M T I m c X V v d D s s J n F 1 b 3 Q 7 Y 2 8 y X 3 B y b 2 R f M j A x M y Z x d W 9 0 O y w m c X V v d D t j b z J f c H J v Z F 8 y M D E 0 J n F 1 b 3 Q 7 L C Z x d W 9 0 O 2 N v M l 9 w c m 9 k X z I w M T U m c X V v d D s s J n F 1 b 3 Q 7 Y 2 8 y X 3 B y b 2 R f M j A x N i Z x d W 9 0 O y w m c X V v d D t j b z J f c H J v Z F 8 y M D E 3 J n F 1 b 3 Q 7 L C Z x d W 9 0 O 2 N v M l 9 w c m 9 k X z I w M T g m c X V v d D s s J n F 1 b 3 Q 7 Y 2 8 y X 3 B y b 2 R f M j A x O S Z x d W 9 0 O y w m c X V v d D t j b z J f c H J v Z F 8 y M D I w J n F 1 b 3 Q 7 L C Z x d W 9 0 O 2 N v M l 9 w c m 9 k X z I w M j E m c X V v d D s s J n F 1 b 3 Q 7 b W Z f M T k 5 M C Z x d W 9 0 O y w m c X V v d D t t Z l 8 x O T k x J n F 1 b 3 Q 7 L C Z x d W 9 0 O 2 1 m X z E 5 O T I m c X V v d D s s J n F 1 b 3 Q 7 b W Z f M T k 5 M y Z x d W 9 0 O y w m c X V v d D t t Z l 8 x O T k 0 J n F 1 b 3 Q 7 L C Z x d W 9 0 O 2 1 m X z E 5 O T U m c X V v d D s s J n F 1 b 3 Q 7 b W Z f M T k 5 N i Z x d W 9 0 O y w m c X V v d D t t Z l 8 x O T k 3 J n F 1 b 3 Q 7 L C Z x d W 9 0 O 2 1 m X z E 5 O T g m c X V v d D s s J n F 1 b 3 Q 7 b W Z f M T k 5 O S Z x d W 9 0 O y w m c X V v d D t t Z l 8 y M D A w J n F 1 b 3 Q 7 L C Z x d W 9 0 O 2 1 m X z I w M D E m c X V v d D s s J n F 1 b 3 Q 7 b W Z f M j A w M i Z x d W 9 0 O y w m c X V v d D t t Z l 8 y M D A z J n F 1 b 3 Q 7 L C Z x d W 9 0 O 2 1 m X z I w M D Q m c X V v d D s s J n F 1 b 3 Q 7 b W Z f M j A w N S Z x d W 9 0 O y w m c X V v d D t t Z l 8 y M D A 2 J n F 1 b 3 Q 7 L C Z x d W 9 0 O 2 1 m X z I w M D c m c X V v d D s s J n F 1 b 3 Q 7 b W Z f M j A w O C Z x d W 9 0 O y w m c X V v d D t t Z l 8 y M D A 5 J n F 1 b 3 Q 7 L C Z x d W 9 0 O 2 1 m X z I w M T A m c X V v d D s s J n F 1 b 3 Q 7 b W Z f M j A x M S Z x d W 9 0 O y w m c X V v d D t t Z l 8 y M D E y J n F 1 b 3 Q 7 L C Z x d W 9 0 O 2 1 m X z I w M T M m c X V v d D s s J n F 1 b 3 Q 7 b W Z f M j A x N C Z x d W 9 0 O y w m c X V v d D t t Z l 8 y M D E 1 J n F 1 b 3 Q 7 L C Z x d W 9 0 O 2 1 m X z I w M T Y m c X V v d D s s J n F 1 b 3 Q 7 b W Z f M j A x N y Z x d W 9 0 O y w m c X V v d D t t Z l 8 y M D E 4 J n F 1 b 3 Q 7 L C Z x d W 9 0 O 2 1 m X z I w M T k m c X V v d D s s J n F 1 b 3 Q 7 b W Z f M j A y M C Z x d W 9 0 O y w m c X V v d D t t Z l 8 y M D I x J n F 1 b 3 Q 7 X S I g L z 4 8 R W 5 0 c n k g V H l w Z T 0 i R m l s b F N 0 Y X R 1 c y I g V m F s d W U 9 I n N D b 2 1 w b G V 0 Z S I g L z 4 8 R W 5 0 c n k g V H l w Z T 0 i U m V s Y X R p b 2 5 z a G l w S W 5 m b 0 N v b n R h a W 5 l c i I g V m F s d W U 9 I n N 7 J n F 1 b 3 Q 7 Y 2 9 s d W 1 u Q 2 9 1 b n Q m c X V v d D s 6 M T A w O C w m c X V v d D t r Z X l D b 2 x 1 b W 5 O Y W 1 l c y Z x d W 9 0 O z p b X S w m c X V v d D t x d W V y e V J l b G F 0 a W 9 u c 2 h p c H M m c X V v d D s 6 W 1 0 s J n F 1 b 3 Q 7 Y 2 9 s d W 1 u S W R l b n R p d G l l c y Z x d W 9 0 O z p b J n F 1 b 3 Q 7 U 2 V j d G l v b j E v S E R S M j E t M j J f Q 2 9 t c G 9 z a X R l X 2 l u Z G l j Z X N f Y 2 9 t c G x l d G V f d G l t Z V 9 z Z X J p Z X M v Q X V 0 b 1 J l b W 9 2 Z W R D b 2 x 1 b W 5 z M S 5 7 a X N v M y w w f S Z x d W 9 0 O y w m c X V v d D t T Z W N 0 a W 9 u M S 9 I R F I y M S 0 y M l 9 D b 2 1 w b 3 N p d G V f a W 5 k a W N l c 1 9 j b 2 1 w b G V 0 Z V 9 0 a W 1 l X 3 N l c m l l c y 9 B d X R v U m V t b 3 Z l Z E N v b H V t b n M x L n t j b 3 V u d H J 5 L D F 9 J n F 1 b 3 Q 7 L C Z x d W 9 0 O 1 N l Y 3 R p b 2 4 x L 0 h E U j I x L T I y X 0 N v b X B v c 2 l 0 Z V 9 p b m R p Y 2 V z X 2 N v b X B s Z X R l X 3 R p b W V f c 2 V y a W V z L 0 F 1 d G 9 S Z W 1 v d m V k Q 2 9 s d W 1 u c z E u e 2 h k a W N v Z G U s M n 0 m c X V v d D s s J n F 1 b 3 Q 7 U 2 V j d G l v b j E v S E R S M j E t M j J f Q 2 9 t c G 9 z a X R l X 2 l u Z G l j Z X N f Y 2 9 t c G x l d G V f d G l t Z V 9 z Z X J p Z X M v Q X V 0 b 1 J l b W 9 2 Z W R D b 2 x 1 b W 5 z M S 5 7 c m V n a W 9 u L D N 9 J n F 1 b 3 Q 7 L C Z x d W 9 0 O 1 N l Y 3 R p b 2 4 x L 0 h E U j I x L T I y X 0 N v b X B v c 2 l 0 Z V 9 p b m R p Y 2 V z X 2 N v b X B s Z X R l X 3 R p b W V f c 2 V y a W V z L 0 F 1 d G 9 S Z W 1 v d m V k Q 2 9 s d W 1 u c z E u e 2 h k a V 9 y Y W 5 r X z I w M j E s N H 0 m c X V v d D s s J n F 1 b 3 Q 7 U 2 V j d G l v b j E v S E R S M j E t M j J f Q 2 9 t c G 9 z a X R l X 2 l u Z G l j Z X N f Y 2 9 t c G x l d G V f d G l t Z V 9 z Z X J p Z X M v Q X V 0 b 1 J l b W 9 2 Z W R D b 2 x 1 b W 5 z M S 5 7 a G R p X z E 5 O T A s N X 0 m c X V v d D s s J n F 1 b 3 Q 7 U 2 V j d G l v b j E v S E R S M j E t M j J f Q 2 9 t c G 9 z a X R l X 2 l u Z G l j Z X N f Y 2 9 t c G x l d G V f d G l t Z V 9 z Z X J p Z X M v Q X V 0 b 1 J l b W 9 2 Z W R D b 2 x 1 b W 5 z M S 5 7 a G R p X z E 5 O T E s N n 0 m c X V v d D s s J n F 1 b 3 Q 7 U 2 V j d G l v b j E v S E R S M j E t M j J f Q 2 9 t c G 9 z a X R l X 2 l u Z G l j Z X N f Y 2 9 t c G x l d G V f d G l t Z V 9 z Z X J p Z X M v Q X V 0 b 1 J l b W 9 2 Z W R D b 2 x 1 b W 5 z M S 5 7 a G R p X z E 5 O T I s N 3 0 m c X V v d D s s J n F 1 b 3 Q 7 U 2 V j d G l v b j E v S E R S M j E t M j J f Q 2 9 t c G 9 z a X R l X 2 l u Z G l j Z X N f Y 2 9 t c G x l d G V f d G l t Z V 9 z Z X J p Z X M v Q X V 0 b 1 J l b W 9 2 Z W R D b 2 x 1 b W 5 z M S 5 7 a G R p X z E 5 O T M s O H 0 m c X V v d D s s J n F 1 b 3 Q 7 U 2 V j d G l v b j E v S E R S M j E t M j J f Q 2 9 t c G 9 z a X R l X 2 l u Z G l j Z X N f Y 2 9 t c G x l d G V f d G l t Z V 9 z Z X J p Z X M v Q X V 0 b 1 J l b W 9 2 Z W R D b 2 x 1 b W 5 z M S 5 7 a G R p X z E 5 O T Q s O X 0 m c X V v d D s s J n F 1 b 3 Q 7 U 2 V j d G l v b j E v S E R S M j E t M j J f Q 2 9 t c G 9 z a X R l X 2 l u Z G l j Z X N f Y 2 9 t c G x l d G V f d G l t Z V 9 z Z X J p Z X M v Q X V 0 b 1 J l b W 9 2 Z W R D b 2 x 1 b W 5 z M S 5 7 a G R p X z E 5 O T U s M T B 9 J n F 1 b 3 Q 7 L C Z x d W 9 0 O 1 N l Y 3 R p b 2 4 x L 0 h E U j I x L T I y X 0 N v b X B v c 2 l 0 Z V 9 p b m R p Y 2 V z X 2 N v b X B s Z X R l X 3 R p b W V f c 2 V y a W V z L 0 F 1 d G 9 S Z W 1 v d m V k Q 2 9 s d W 1 u c z E u e 2 h k a V 8 x O T k 2 L D E x f S Z x d W 9 0 O y w m c X V v d D t T Z W N 0 a W 9 u M S 9 I R F I y M S 0 y M l 9 D b 2 1 w b 3 N p d G V f a W 5 k a W N l c 1 9 j b 2 1 w b G V 0 Z V 9 0 a W 1 l X 3 N l c m l l c y 9 B d X R v U m V t b 3 Z l Z E N v b H V t b n M x L n t o Z G l f M T k 5 N y w x M n 0 m c X V v d D s s J n F 1 b 3 Q 7 U 2 V j d G l v b j E v S E R S M j E t M j J f Q 2 9 t c G 9 z a X R l X 2 l u Z G l j Z X N f Y 2 9 t c G x l d G V f d G l t Z V 9 z Z X J p Z X M v Q X V 0 b 1 J l b W 9 2 Z W R D b 2 x 1 b W 5 z M S 5 7 a G R p X z E 5 O T g s M T N 9 J n F 1 b 3 Q 7 L C Z x d W 9 0 O 1 N l Y 3 R p b 2 4 x L 0 h E U j I x L T I y X 0 N v b X B v c 2 l 0 Z V 9 p b m R p Y 2 V z X 2 N v b X B s Z X R l X 3 R p b W V f c 2 V y a W V z L 0 F 1 d G 9 S Z W 1 v d m V k Q 2 9 s d W 1 u c z E u e 2 h k a V 8 x O T k 5 L D E 0 f S Z x d W 9 0 O y w m c X V v d D t T Z W N 0 a W 9 u M S 9 I R F I y M S 0 y M l 9 D b 2 1 w b 3 N p d G V f a W 5 k a W N l c 1 9 j b 2 1 w b G V 0 Z V 9 0 a W 1 l X 3 N l c m l l c y 9 B d X R v U m V t b 3 Z l Z E N v b H V t b n M x L n t o Z G l f M j A w M C w x N X 0 m c X V v d D s s J n F 1 b 3 Q 7 U 2 V j d G l v b j E v S E R S M j E t M j J f Q 2 9 t c G 9 z a X R l X 2 l u Z G l j Z X N f Y 2 9 t c G x l d G V f d G l t Z V 9 z Z X J p Z X M v Q X V 0 b 1 J l b W 9 2 Z W R D b 2 x 1 b W 5 z M S 5 7 a G R p X z I w M D E s M T Z 9 J n F 1 b 3 Q 7 L C Z x d W 9 0 O 1 N l Y 3 R p b 2 4 x L 0 h E U j I x L T I y X 0 N v b X B v c 2 l 0 Z V 9 p b m R p Y 2 V z X 2 N v b X B s Z X R l X 3 R p b W V f c 2 V y a W V z L 0 F 1 d G 9 S Z W 1 v d m V k Q 2 9 s d W 1 u c z E u e 2 h k a V 8 y M D A y L D E 3 f S Z x d W 9 0 O y w m c X V v d D t T Z W N 0 a W 9 u M S 9 I R F I y M S 0 y M l 9 D b 2 1 w b 3 N p d G V f a W 5 k a W N l c 1 9 j b 2 1 w b G V 0 Z V 9 0 a W 1 l X 3 N l c m l l c y 9 B d X R v U m V t b 3 Z l Z E N v b H V t b n M x L n t o Z G l f M j A w M y w x O H 0 m c X V v d D s s J n F 1 b 3 Q 7 U 2 V j d G l v b j E v S E R S M j E t M j J f Q 2 9 t c G 9 z a X R l X 2 l u Z G l j Z X N f Y 2 9 t c G x l d G V f d G l t Z V 9 z Z X J p Z X M v Q X V 0 b 1 J l b W 9 2 Z W R D b 2 x 1 b W 5 z M S 5 7 a G R p X z I w M D Q s M T l 9 J n F 1 b 3 Q 7 L C Z x d W 9 0 O 1 N l Y 3 R p b 2 4 x L 0 h E U j I x L T I y X 0 N v b X B v c 2 l 0 Z V 9 p b m R p Y 2 V z X 2 N v b X B s Z X R l X 3 R p b W V f c 2 V y a W V z L 0 F 1 d G 9 S Z W 1 v d m V k Q 2 9 s d W 1 u c z E u e 2 h k a V 8 y M D A 1 L D I w f S Z x d W 9 0 O y w m c X V v d D t T Z W N 0 a W 9 u M S 9 I R F I y M S 0 y M l 9 D b 2 1 w b 3 N p d G V f a W 5 k a W N l c 1 9 j b 2 1 w b G V 0 Z V 9 0 a W 1 l X 3 N l c m l l c y 9 B d X R v U m V t b 3 Z l Z E N v b H V t b n M x L n t o Z G l f M j A w N i w y M X 0 m c X V v d D s s J n F 1 b 3 Q 7 U 2 V j d G l v b j E v S E R S M j E t M j J f Q 2 9 t c G 9 z a X R l X 2 l u Z G l j Z X N f Y 2 9 t c G x l d G V f d G l t Z V 9 z Z X J p Z X M v Q X V 0 b 1 J l b W 9 2 Z W R D b 2 x 1 b W 5 z M S 5 7 a G R p X z I w M D c s M j J 9 J n F 1 b 3 Q 7 L C Z x d W 9 0 O 1 N l Y 3 R p b 2 4 x L 0 h E U j I x L T I y X 0 N v b X B v c 2 l 0 Z V 9 p b m R p Y 2 V z X 2 N v b X B s Z X R l X 3 R p b W V f c 2 V y a W V z L 0 F 1 d G 9 S Z W 1 v d m V k Q 2 9 s d W 1 u c z E u e 2 h k a V 8 y M D A 4 L D I z f S Z x d W 9 0 O y w m c X V v d D t T Z W N 0 a W 9 u M S 9 I R F I y M S 0 y M l 9 D b 2 1 w b 3 N p d G V f a W 5 k a W N l c 1 9 j b 2 1 w b G V 0 Z V 9 0 a W 1 l X 3 N l c m l l c y 9 B d X R v U m V t b 3 Z l Z E N v b H V t b n M x L n t o Z G l f M j A w O S w y N H 0 m c X V v d D s s J n F 1 b 3 Q 7 U 2 V j d G l v b j E v S E R S M j E t M j J f Q 2 9 t c G 9 z a X R l X 2 l u Z G l j Z X N f Y 2 9 t c G x l d G V f d G l t Z V 9 z Z X J p Z X M v Q X V 0 b 1 J l b W 9 2 Z W R D b 2 x 1 b W 5 z M S 5 7 a G R p X z I w M T A s M j V 9 J n F 1 b 3 Q 7 L C Z x d W 9 0 O 1 N l Y 3 R p b 2 4 x L 0 h E U j I x L T I y X 0 N v b X B v c 2 l 0 Z V 9 p b m R p Y 2 V z X 2 N v b X B s Z X R l X 3 R p b W V f c 2 V y a W V z L 0 F 1 d G 9 S Z W 1 v d m V k Q 2 9 s d W 1 u c z E u e 2 h k a V 8 y M D E x L D I 2 f S Z x d W 9 0 O y w m c X V v d D t T Z W N 0 a W 9 u M S 9 I R F I y M S 0 y M l 9 D b 2 1 w b 3 N p d G V f a W 5 k a W N l c 1 9 j b 2 1 w b G V 0 Z V 9 0 a W 1 l X 3 N l c m l l c y 9 B d X R v U m V t b 3 Z l Z E N v b H V t b n M x L n t o Z G l f M j A x M i w y N 3 0 m c X V v d D s s J n F 1 b 3 Q 7 U 2 V j d G l v b j E v S E R S M j E t M j J f Q 2 9 t c G 9 z a X R l X 2 l u Z G l j Z X N f Y 2 9 t c G x l d G V f d G l t Z V 9 z Z X J p Z X M v Q X V 0 b 1 J l b W 9 2 Z W R D b 2 x 1 b W 5 z M S 5 7 a G R p X z I w M T M s M j h 9 J n F 1 b 3 Q 7 L C Z x d W 9 0 O 1 N l Y 3 R p b 2 4 x L 0 h E U j I x L T I y X 0 N v b X B v c 2 l 0 Z V 9 p b m R p Y 2 V z X 2 N v b X B s Z X R l X 3 R p b W V f c 2 V y a W V z L 0 F 1 d G 9 S Z W 1 v d m V k Q 2 9 s d W 1 u c z E u e 2 h k a V 8 y M D E 0 L D I 5 f S Z x d W 9 0 O y w m c X V v d D t T Z W N 0 a W 9 u M S 9 I R F I y M S 0 y M l 9 D b 2 1 w b 3 N p d G V f a W 5 k a W N l c 1 9 j b 2 1 w b G V 0 Z V 9 0 a W 1 l X 3 N l c m l l c y 9 B d X R v U m V t b 3 Z l Z E N v b H V t b n M x L n t o Z G l f M j A x N S w z M H 0 m c X V v d D s s J n F 1 b 3 Q 7 U 2 V j d G l v b j E v S E R S M j E t M j J f Q 2 9 t c G 9 z a X R l X 2 l u Z G l j Z X N f Y 2 9 t c G x l d G V f d G l t Z V 9 z Z X J p Z X M v Q X V 0 b 1 J l b W 9 2 Z W R D b 2 x 1 b W 5 z M S 5 7 a G R p X z I w M T Y s M z F 9 J n F 1 b 3 Q 7 L C Z x d W 9 0 O 1 N l Y 3 R p b 2 4 x L 0 h E U j I x L T I y X 0 N v b X B v c 2 l 0 Z V 9 p b m R p Y 2 V z X 2 N v b X B s Z X R l X 3 R p b W V f c 2 V y a W V z L 0 F 1 d G 9 S Z W 1 v d m V k Q 2 9 s d W 1 u c z E u e 2 h k a V 8 y M D E 3 L D M y f S Z x d W 9 0 O y w m c X V v d D t T Z W N 0 a W 9 u M S 9 I R F I y M S 0 y M l 9 D b 2 1 w b 3 N p d G V f a W 5 k a W N l c 1 9 j b 2 1 w b G V 0 Z V 9 0 a W 1 l X 3 N l c m l l c y 9 B d X R v U m V t b 3 Z l Z E N v b H V t b n M x L n t o Z G l f M j A x O C w z M 3 0 m c X V v d D s s J n F 1 b 3 Q 7 U 2 V j d G l v b j E v S E R S M j E t M j J f Q 2 9 t c G 9 z a X R l X 2 l u Z G l j Z X N f Y 2 9 t c G x l d G V f d G l t Z V 9 z Z X J p Z X M v Q X V 0 b 1 J l b W 9 2 Z W R D b 2 x 1 b W 5 z M S 5 7 a G R p X z I w M T k s M z R 9 J n F 1 b 3 Q 7 L C Z x d W 9 0 O 1 N l Y 3 R p b 2 4 x L 0 h E U j I x L T I y X 0 N v b X B v c 2 l 0 Z V 9 p b m R p Y 2 V z X 2 N v b X B s Z X R l X 3 R p b W V f c 2 V y a W V z L 0 F 1 d G 9 S Z W 1 v d m V k Q 2 9 s d W 1 u c z E u e 2 h k a V 8 y M D I w L D M 1 f S Z x d W 9 0 O y w m c X V v d D t T Z W N 0 a W 9 u M S 9 I R F I y M S 0 y M l 9 D b 2 1 w b 3 N p d G V f a W 5 k a W N l c 1 9 j b 2 1 w b G V 0 Z V 9 0 a W 1 l X 3 N l c m l l c y 9 B d X R v U m V t b 3 Z l Z E N v b H V t b n M x L n t o Z G l f M j A y M S w z N n 0 m c X V v d D s s J n F 1 b 3 Q 7 U 2 V j d G l v b j E v S E R S M j E t M j J f Q 2 9 t c G 9 z a X R l X 2 l u Z G l j Z X N f Y 2 9 t c G x l d G V f d G l t Z V 9 z Z X J p Z X M v Q X V 0 b 1 J l b W 9 2 Z W R D b 2 x 1 b W 5 z M S 5 7 b G V f M T k 5 M C w z N 3 0 m c X V v d D s s J n F 1 b 3 Q 7 U 2 V j d G l v b j E v S E R S M j E t M j J f Q 2 9 t c G 9 z a X R l X 2 l u Z G l j Z X N f Y 2 9 t c G x l d G V f d G l t Z V 9 z Z X J p Z X M v Q X V 0 b 1 J l b W 9 2 Z W R D b 2 x 1 b W 5 z M S 5 7 b G V f M T k 5 M S w z O H 0 m c X V v d D s s J n F 1 b 3 Q 7 U 2 V j d G l v b j E v S E R S M j E t M j J f Q 2 9 t c G 9 z a X R l X 2 l u Z G l j Z X N f Y 2 9 t c G x l d G V f d G l t Z V 9 z Z X J p Z X M v Q X V 0 b 1 J l b W 9 2 Z W R D b 2 x 1 b W 5 z M S 5 7 b G V f M T k 5 M i w z O X 0 m c X V v d D s s J n F 1 b 3 Q 7 U 2 V j d G l v b j E v S E R S M j E t M j J f Q 2 9 t c G 9 z a X R l X 2 l u Z G l j Z X N f Y 2 9 t c G x l d G V f d G l t Z V 9 z Z X J p Z X M v Q X V 0 b 1 J l b W 9 2 Z W R D b 2 x 1 b W 5 z M S 5 7 b G V f M T k 5 M y w 0 M H 0 m c X V v d D s s J n F 1 b 3 Q 7 U 2 V j d G l v b j E v S E R S M j E t M j J f Q 2 9 t c G 9 z a X R l X 2 l u Z G l j Z X N f Y 2 9 t c G x l d G V f d G l t Z V 9 z Z X J p Z X M v Q X V 0 b 1 J l b W 9 2 Z W R D b 2 x 1 b W 5 z M S 5 7 b G V f M T k 5 N C w 0 M X 0 m c X V v d D s s J n F 1 b 3 Q 7 U 2 V j d G l v b j E v S E R S M j E t M j J f Q 2 9 t c G 9 z a X R l X 2 l u Z G l j Z X N f Y 2 9 t c G x l d G V f d G l t Z V 9 z Z X J p Z X M v Q X V 0 b 1 J l b W 9 2 Z W R D b 2 x 1 b W 5 z M S 5 7 b G V f M T k 5 N S w 0 M n 0 m c X V v d D s s J n F 1 b 3 Q 7 U 2 V j d G l v b j E v S E R S M j E t M j J f Q 2 9 t c G 9 z a X R l X 2 l u Z G l j Z X N f Y 2 9 t c G x l d G V f d G l t Z V 9 z Z X J p Z X M v Q X V 0 b 1 J l b W 9 2 Z W R D b 2 x 1 b W 5 z M S 5 7 b G V f M T k 5 N i w 0 M 3 0 m c X V v d D s s J n F 1 b 3 Q 7 U 2 V j d G l v b j E v S E R S M j E t M j J f Q 2 9 t c G 9 z a X R l X 2 l u Z G l j Z X N f Y 2 9 t c G x l d G V f d G l t Z V 9 z Z X J p Z X M v Q X V 0 b 1 J l b W 9 2 Z W R D b 2 x 1 b W 5 z M S 5 7 b G V f M T k 5 N y w 0 N H 0 m c X V v d D s s J n F 1 b 3 Q 7 U 2 V j d G l v b j E v S E R S M j E t M j J f Q 2 9 t c G 9 z a X R l X 2 l u Z G l j Z X N f Y 2 9 t c G x l d G V f d G l t Z V 9 z Z X J p Z X M v Q X V 0 b 1 J l b W 9 2 Z W R D b 2 x 1 b W 5 z M S 5 7 b G V f M T k 5 O C w 0 N X 0 m c X V v d D s s J n F 1 b 3 Q 7 U 2 V j d G l v b j E v S E R S M j E t M j J f Q 2 9 t c G 9 z a X R l X 2 l u Z G l j Z X N f Y 2 9 t c G x l d G V f d G l t Z V 9 z Z X J p Z X M v Q X V 0 b 1 J l b W 9 2 Z W R D b 2 x 1 b W 5 z M S 5 7 b G V f M T k 5 O S w 0 N n 0 m c X V v d D s s J n F 1 b 3 Q 7 U 2 V j d G l v b j E v S E R S M j E t M j J f Q 2 9 t c G 9 z a X R l X 2 l u Z G l j Z X N f Y 2 9 t c G x l d G V f d G l t Z V 9 z Z X J p Z X M v Q X V 0 b 1 J l b W 9 2 Z W R D b 2 x 1 b W 5 z M S 5 7 b G V f M j A w M C w 0 N 3 0 m c X V v d D s s J n F 1 b 3 Q 7 U 2 V j d G l v b j E v S E R S M j E t M j J f Q 2 9 t c G 9 z a X R l X 2 l u Z G l j Z X N f Y 2 9 t c G x l d G V f d G l t Z V 9 z Z X J p Z X M v Q X V 0 b 1 J l b W 9 2 Z W R D b 2 x 1 b W 5 z M S 5 7 b G V f M j A w M S w 0 O H 0 m c X V v d D s s J n F 1 b 3 Q 7 U 2 V j d G l v b j E v S E R S M j E t M j J f Q 2 9 t c G 9 z a X R l X 2 l u Z G l j Z X N f Y 2 9 t c G x l d G V f d G l t Z V 9 z Z X J p Z X M v Q X V 0 b 1 J l b W 9 2 Z W R D b 2 x 1 b W 5 z M S 5 7 b G V f M j A w M i w 0 O X 0 m c X V v d D s s J n F 1 b 3 Q 7 U 2 V j d G l v b j E v S E R S M j E t M j J f Q 2 9 t c G 9 z a X R l X 2 l u Z G l j Z X N f Y 2 9 t c G x l d G V f d G l t Z V 9 z Z X J p Z X M v Q X V 0 b 1 J l b W 9 2 Z W R D b 2 x 1 b W 5 z M S 5 7 b G V f M j A w M y w 1 M H 0 m c X V v d D s s J n F 1 b 3 Q 7 U 2 V j d G l v b j E v S E R S M j E t M j J f Q 2 9 t c G 9 z a X R l X 2 l u Z G l j Z X N f Y 2 9 t c G x l d G V f d G l t Z V 9 z Z X J p Z X M v Q X V 0 b 1 J l b W 9 2 Z W R D b 2 x 1 b W 5 z M S 5 7 b G V f M j A w N C w 1 M X 0 m c X V v d D s s J n F 1 b 3 Q 7 U 2 V j d G l v b j E v S E R S M j E t M j J f Q 2 9 t c G 9 z a X R l X 2 l u Z G l j Z X N f Y 2 9 t c G x l d G V f d G l t Z V 9 z Z X J p Z X M v Q X V 0 b 1 J l b W 9 2 Z W R D b 2 x 1 b W 5 z M S 5 7 b G V f M j A w N S w 1 M n 0 m c X V v d D s s J n F 1 b 3 Q 7 U 2 V j d G l v b j E v S E R S M j E t M j J f Q 2 9 t c G 9 z a X R l X 2 l u Z G l j Z X N f Y 2 9 t c G x l d G V f d G l t Z V 9 z Z X J p Z X M v Q X V 0 b 1 J l b W 9 2 Z W R D b 2 x 1 b W 5 z M S 5 7 b G V f M j A w N i w 1 M 3 0 m c X V v d D s s J n F 1 b 3 Q 7 U 2 V j d G l v b j E v S E R S M j E t M j J f Q 2 9 t c G 9 z a X R l X 2 l u Z G l j Z X N f Y 2 9 t c G x l d G V f d G l t Z V 9 z Z X J p Z X M v Q X V 0 b 1 J l b W 9 2 Z W R D b 2 x 1 b W 5 z M S 5 7 b G V f M j A w N y w 1 N H 0 m c X V v d D s s J n F 1 b 3 Q 7 U 2 V j d G l v b j E v S E R S M j E t M j J f Q 2 9 t c G 9 z a X R l X 2 l u Z G l j Z X N f Y 2 9 t c G x l d G V f d G l t Z V 9 z Z X J p Z X M v Q X V 0 b 1 J l b W 9 2 Z W R D b 2 x 1 b W 5 z M S 5 7 b G V f M j A w O C w 1 N X 0 m c X V v d D s s J n F 1 b 3 Q 7 U 2 V j d G l v b j E v S E R S M j E t M j J f Q 2 9 t c G 9 z a X R l X 2 l u Z G l j Z X N f Y 2 9 t c G x l d G V f d G l t Z V 9 z Z X J p Z X M v Q X V 0 b 1 J l b W 9 2 Z W R D b 2 x 1 b W 5 z M S 5 7 b G V f M j A w O S w 1 N n 0 m c X V v d D s s J n F 1 b 3 Q 7 U 2 V j d G l v b j E v S E R S M j E t M j J f Q 2 9 t c G 9 z a X R l X 2 l u Z G l j Z X N f Y 2 9 t c G x l d G V f d G l t Z V 9 z Z X J p Z X M v Q X V 0 b 1 J l b W 9 2 Z W R D b 2 x 1 b W 5 z M S 5 7 b G V f M j A x M C w 1 N 3 0 m c X V v d D s s J n F 1 b 3 Q 7 U 2 V j d G l v b j E v S E R S M j E t M j J f Q 2 9 t c G 9 z a X R l X 2 l u Z G l j Z X N f Y 2 9 t c G x l d G V f d G l t Z V 9 z Z X J p Z X M v Q X V 0 b 1 J l b W 9 2 Z W R D b 2 x 1 b W 5 z M S 5 7 b G V f M j A x M S w 1 O H 0 m c X V v d D s s J n F 1 b 3 Q 7 U 2 V j d G l v b j E v S E R S M j E t M j J f Q 2 9 t c G 9 z a X R l X 2 l u Z G l j Z X N f Y 2 9 t c G x l d G V f d G l t Z V 9 z Z X J p Z X M v Q X V 0 b 1 J l b W 9 2 Z W R D b 2 x 1 b W 5 z M S 5 7 b G V f M j A x M i w 1 O X 0 m c X V v d D s s J n F 1 b 3 Q 7 U 2 V j d G l v b j E v S E R S M j E t M j J f Q 2 9 t c G 9 z a X R l X 2 l u Z G l j Z X N f Y 2 9 t c G x l d G V f d G l t Z V 9 z Z X J p Z X M v Q X V 0 b 1 J l b W 9 2 Z W R D b 2 x 1 b W 5 z M S 5 7 b G V f M j A x M y w 2 M H 0 m c X V v d D s s J n F 1 b 3 Q 7 U 2 V j d G l v b j E v S E R S M j E t M j J f Q 2 9 t c G 9 z a X R l X 2 l u Z G l j Z X N f Y 2 9 t c G x l d G V f d G l t Z V 9 z Z X J p Z X M v Q X V 0 b 1 J l b W 9 2 Z W R D b 2 x 1 b W 5 z M S 5 7 b G V f M j A x N C w 2 M X 0 m c X V v d D s s J n F 1 b 3 Q 7 U 2 V j d G l v b j E v S E R S M j E t M j J f Q 2 9 t c G 9 z a X R l X 2 l u Z G l j Z X N f Y 2 9 t c G x l d G V f d G l t Z V 9 z Z X J p Z X M v Q X V 0 b 1 J l b W 9 2 Z W R D b 2 x 1 b W 5 z M S 5 7 b G V f M j A x N S w 2 M n 0 m c X V v d D s s J n F 1 b 3 Q 7 U 2 V j d G l v b j E v S E R S M j E t M j J f Q 2 9 t c G 9 z a X R l X 2 l u Z G l j Z X N f Y 2 9 t c G x l d G V f d G l t Z V 9 z Z X J p Z X M v Q X V 0 b 1 J l b W 9 2 Z W R D b 2 x 1 b W 5 z M S 5 7 b G V f M j A x N i w 2 M 3 0 m c X V v d D s s J n F 1 b 3 Q 7 U 2 V j d G l v b j E v S E R S M j E t M j J f Q 2 9 t c G 9 z a X R l X 2 l u Z G l j Z X N f Y 2 9 t c G x l d G V f d G l t Z V 9 z Z X J p Z X M v Q X V 0 b 1 J l b W 9 2 Z W R D b 2 x 1 b W 5 z M S 5 7 b G V f M j A x N y w 2 N H 0 m c X V v d D s s J n F 1 b 3 Q 7 U 2 V j d G l v b j E v S E R S M j E t M j J f Q 2 9 t c G 9 z a X R l X 2 l u Z G l j Z X N f Y 2 9 t c G x l d G V f d G l t Z V 9 z Z X J p Z X M v Q X V 0 b 1 J l b W 9 2 Z W R D b 2 x 1 b W 5 z M S 5 7 b G V f M j A x O C w 2 N X 0 m c X V v d D s s J n F 1 b 3 Q 7 U 2 V j d G l v b j E v S E R S M j E t M j J f Q 2 9 t c G 9 z a X R l X 2 l u Z G l j Z X N f Y 2 9 t c G x l d G V f d G l t Z V 9 z Z X J p Z X M v Q X V 0 b 1 J l b W 9 2 Z W R D b 2 x 1 b W 5 z M S 5 7 b G V f M j A x O S w 2 N n 0 m c X V v d D s s J n F 1 b 3 Q 7 U 2 V j d G l v b j E v S E R S M j E t M j J f Q 2 9 t c G 9 z a X R l X 2 l u Z G l j Z X N f Y 2 9 t c G x l d G V f d G l t Z V 9 z Z X J p Z X M v Q X V 0 b 1 J l b W 9 2 Z W R D b 2 x 1 b W 5 z M S 5 7 b G V f M j A y M C w 2 N 3 0 m c X V v d D s s J n F 1 b 3 Q 7 U 2 V j d G l v b j E v S E R S M j E t M j J f Q 2 9 t c G 9 z a X R l X 2 l u Z G l j Z X N f Y 2 9 t c G x l d G V f d G l t Z V 9 z Z X J p Z X M v Q X V 0 b 1 J l b W 9 2 Z W R D b 2 x 1 b W 5 z M S 5 7 b G V f M j A y M S w 2 O H 0 m c X V v d D s s J n F 1 b 3 Q 7 U 2 V j d G l v b j E v S E R S M j E t M j J f Q 2 9 t c G 9 z a X R l X 2 l u Z G l j Z X N f Y 2 9 t c G x l d G V f d G l t Z V 9 z Z X J p Z X M v Q X V 0 b 1 J l b W 9 2 Z W R D b 2 x 1 b W 5 z M S 5 7 Z X l z X z E 5 O T A s N j l 9 J n F 1 b 3 Q 7 L C Z x d W 9 0 O 1 N l Y 3 R p b 2 4 x L 0 h E U j I x L T I y X 0 N v b X B v c 2 l 0 Z V 9 p b m R p Y 2 V z X 2 N v b X B s Z X R l X 3 R p b W V f c 2 V y a W V z L 0 F 1 d G 9 S Z W 1 v d m V k Q 2 9 s d W 1 u c z E u e 2 V 5 c 1 8 x O T k x L D c w f S Z x d W 9 0 O y w m c X V v d D t T Z W N 0 a W 9 u M S 9 I R F I y M S 0 y M l 9 D b 2 1 w b 3 N p d G V f a W 5 k a W N l c 1 9 j b 2 1 w b G V 0 Z V 9 0 a W 1 l X 3 N l c m l l c y 9 B d X R v U m V t b 3 Z l Z E N v b H V t b n M x L n t l e X N f M T k 5 M i w 3 M X 0 m c X V v d D s s J n F 1 b 3 Q 7 U 2 V j d G l v b j E v S E R S M j E t M j J f Q 2 9 t c G 9 z a X R l X 2 l u Z G l j Z X N f Y 2 9 t c G x l d G V f d G l t Z V 9 z Z X J p Z X M v Q X V 0 b 1 J l b W 9 2 Z W R D b 2 x 1 b W 5 z M S 5 7 Z X l z X z E 5 O T M s N z J 9 J n F 1 b 3 Q 7 L C Z x d W 9 0 O 1 N l Y 3 R p b 2 4 x L 0 h E U j I x L T I y X 0 N v b X B v c 2 l 0 Z V 9 p b m R p Y 2 V z X 2 N v b X B s Z X R l X 3 R p b W V f c 2 V y a W V z L 0 F 1 d G 9 S Z W 1 v d m V k Q 2 9 s d W 1 u c z E u e 2 V 5 c 1 8 x O T k 0 L D c z f S Z x d W 9 0 O y w m c X V v d D t T Z W N 0 a W 9 u M S 9 I R F I y M S 0 y M l 9 D b 2 1 w b 3 N p d G V f a W 5 k a W N l c 1 9 j b 2 1 w b G V 0 Z V 9 0 a W 1 l X 3 N l c m l l c y 9 B d X R v U m V t b 3 Z l Z E N v b H V t b n M x L n t l e X N f M T k 5 N S w 3 N H 0 m c X V v d D s s J n F 1 b 3 Q 7 U 2 V j d G l v b j E v S E R S M j E t M j J f Q 2 9 t c G 9 z a X R l X 2 l u Z G l j Z X N f Y 2 9 t c G x l d G V f d G l t Z V 9 z Z X J p Z X M v Q X V 0 b 1 J l b W 9 2 Z W R D b 2 x 1 b W 5 z M S 5 7 Z X l z X z E 5 O T Y s N z V 9 J n F 1 b 3 Q 7 L C Z x d W 9 0 O 1 N l Y 3 R p b 2 4 x L 0 h E U j I x L T I y X 0 N v b X B v c 2 l 0 Z V 9 p b m R p Y 2 V z X 2 N v b X B s Z X R l X 3 R p b W V f c 2 V y a W V z L 0 F 1 d G 9 S Z W 1 v d m V k Q 2 9 s d W 1 u c z E u e 2 V 5 c 1 8 x O T k 3 L D c 2 f S Z x d W 9 0 O y w m c X V v d D t T Z W N 0 a W 9 u M S 9 I R F I y M S 0 y M l 9 D b 2 1 w b 3 N p d G V f a W 5 k a W N l c 1 9 j b 2 1 w b G V 0 Z V 9 0 a W 1 l X 3 N l c m l l c y 9 B d X R v U m V t b 3 Z l Z E N v b H V t b n M x L n t l e X N f M T k 5 O C w 3 N 3 0 m c X V v d D s s J n F 1 b 3 Q 7 U 2 V j d G l v b j E v S E R S M j E t M j J f Q 2 9 t c G 9 z a X R l X 2 l u Z G l j Z X N f Y 2 9 t c G x l d G V f d G l t Z V 9 z Z X J p Z X M v Q X V 0 b 1 J l b W 9 2 Z W R D b 2 x 1 b W 5 z M S 5 7 Z X l z X z E 5 O T k s N z h 9 J n F 1 b 3 Q 7 L C Z x d W 9 0 O 1 N l Y 3 R p b 2 4 x L 0 h E U j I x L T I y X 0 N v b X B v c 2 l 0 Z V 9 p b m R p Y 2 V z X 2 N v b X B s Z X R l X 3 R p b W V f c 2 V y a W V z L 0 F 1 d G 9 S Z W 1 v d m V k Q 2 9 s d W 1 u c z E u e 2 V 5 c 1 8 y M D A w L D c 5 f S Z x d W 9 0 O y w m c X V v d D t T Z W N 0 a W 9 u M S 9 I R F I y M S 0 y M l 9 D b 2 1 w b 3 N p d G V f a W 5 k a W N l c 1 9 j b 2 1 w b G V 0 Z V 9 0 a W 1 l X 3 N l c m l l c y 9 B d X R v U m V t b 3 Z l Z E N v b H V t b n M x L n t l e X N f M j A w M S w 4 M H 0 m c X V v d D s s J n F 1 b 3 Q 7 U 2 V j d G l v b j E v S E R S M j E t M j J f Q 2 9 t c G 9 z a X R l X 2 l u Z G l j Z X N f Y 2 9 t c G x l d G V f d G l t Z V 9 z Z X J p Z X M v Q X V 0 b 1 J l b W 9 2 Z W R D b 2 x 1 b W 5 z M S 5 7 Z X l z X z I w M D I s O D F 9 J n F 1 b 3 Q 7 L C Z x d W 9 0 O 1 N l Y 3 R p b 2 4 x L 0 h E U j I x L T I y X 0 N v b X B v c 2 l 0 Z V 9 p b m R p Y 2 V z X 2 N v b X B s Z X R l X 3 R p b W V f c 2 V y a W V z L 0 F 1 d G 9 S Z W 1 v d m V k Q 2 9 s d W 1 u c z E u e 2 V 5 c 1 8 y M D A z L D g y f S Z x d W 9 0 O y w m c X V v d D t T Z W N 0 a W 9 u M S 9 I R F I y M S 0 y M l 9 D b 2 1 w b 3 N p d G V f a W 5 k a W N l c 1 9 j b 2 1 w b G V 0 Z V 9 0 a W 1 l X 3 N l c m l l c y 9 B d X R v U m V t b 3 Z l Z E N v b H V t b n M x L n t l e X N f M j A w N C w 4 M 3 0 m c X V v d D s s J n F 1 b 3 Q 7 U 2 V j d G l v b j E v S E R S M j E t M j J f Q 2 9 t c G 9 z a X R l X 2 l u Z G l j Z X N f Y 2 9 t c G x l d G V f d G l t Z V 9 z Z X J p Z X M v Q X V 0 b 1 J l b W 9 2 Z W R D b 2 x 1 b W 5 z M S 5 7 Z X l z X z I w M D U s O D R 9 J n F 1 b 3 Q 7 L C Z x d W 9 0 O 1 N l Y 3 R p b 2 4 x L 0 h E U j I x L T I y X 0 N v b X B v c 2 l 0 Z V 9 p b m R p Y 2 V z X 2 N v b X B s Z X R l X 3 R p b W V f c 2 V y a W V z L 0 F 1 d G 9 S Z W 1 v d m V k Q 2 9 s d W 1 u c z E u e 2 V 5 c 1 8 y M D A 2 L D g 1 f S Z x d W 9 0 O y w m c X V v d D t T Z W N 0 a W 9 u M S 9 I R F I y M S 0 y M l 9 D b 2 1 w b 3 N p d G V f a W 5 k a W N l c 1 9 j b 2 1 w b G V 0 Z V 9 0 a W 1 l X 3 N l c m l l c y 9 B d X R v U m V t b 3 Z l Z E N v b H V t b n M x L n t l e X N f M j A w N y w 4 N n 0 m c X V v d D s s J n F 1 b 3 Q 7 U 2 V j d G l v b j E v S E R S M j E t M j J f Q 2 9 t c G 9 z a X R l X 2 l u Z G l j Z X N f Y 2 9 t c G x l d G V f d G l t Z V 9 z Z X J p Z X M v Q X V 0 b 1 J l b W 9 2 Z W R D b 2 x 1 b W 5 z M S 5 7 Z X l z X z I w M D g s O D d 9 J n F 1 b 3 Q 7 L C Z x d W 9 0 O 1 N l Y 3 R p b 2 4 x L 0 h E U j I x L T I y X 0 N v b X B v c 2 l 0 Z V 9 p b m R p Y 2 V z X 2 N v b X B s Z X R l X 3 R p b W V f c 2 V y a W V z L 0 F 1 d G 9 S Z W 1 v d m V k Q 2 9 s d W 1 u c z E u e 2 V 5 c 1 8 y M D A 5 L D g 4 f S Z x d W 9 0 O y w m c X V v d D t T Z W N 0 a W 9 u M S 9 I R F I y M S 0 y M l 9 D b 2 1 w b 3 N p d G V f a W 5 k a W N l c 1 9 j b 2 1 w b G V 0 Z V 9 0 a W 1 l X 3 N l c m l l c y 9 B d X R v U m V t b 3 Z l Z E N v b H V t b n M x L n t l e X N f M j A x M C w 4 O X 0 m c X V v d D s s J n F 1 b 3 Q 7 U 2 V j d G l v b j E v S E R S M j E t M j J f Q 2 9 t c G 9 z a X R l X 2 l u Z G l j Z X N f Y 2 9 t c G x l d G V f d G l t Z V 9 z Z X J p Z X M v Q X V 0 b 1 J l b W 9 2 Z W R D b 2 x 1 b W 5 z M S 5 7 Z X l z X z I w M T E s O T B 9 J n F 1 b 3 Q 7 L C Z x d W 9 0 O 1 N l Y 3 R p b 2 4 x L 0 h E U j I x L T I y X 0 N v b X B v c 2 l 0 Z V 9 p b m R p Y 2 V z X 2 N v b X B s Z X R l X 3 R p b W V f c 2 V y a W V z L 0 F 1 d G 9 S Z W 1 v d m V k Q 2 9 s d W 1 u c z E u e 2 V 5 c 1 8 y M D E y L D k x f S Z x d W 9 0 O y w m c X V v d D t T Z W N 0 a W 9 u M S 9 I R F I y M S 0 y M l 9 D b 2 1 w b 3 N p d G V f a W 5 k a W N l c 1 9 j b 2 1 w b G V 0 Z V 9 0 a W 1 l X 3 N l c m l l c y 9 B d X R v U m V t b 3 Z l Z E N v b H V t b n M x L n t l e X N f M j A x M y w 5 M n 0 m c X V v d D s s J n F 1 b 3 Q 7 U 2 V j d G l v b j E v S E R S M j E t M j J f Q 2 9 t c G 9 z a X R l X 2 l u Z G l j Z X N f Y 2 9 t c G x l d G V f d G l t Z V 9 z Z X J p Z X M v Q X V 0 b 1 J l b W 9 2 Z W R D b 2 x 1 b W 5 z M S 5 7 Z X l z X z I w M T Q s O T N 9 J n F 1 b 3 Q 7 L C Z x d W 9 0 O 1 N l Y 3 R p b 2 4 x L 0 h E U j I x L T I y X 0 N v b X B v c 2 l 0 Z V 9 p b m R p Y 2 V z X 2 N v b X B s Z X R l X 3 R p b W V f c 2 V y a W V z L 0 F 1 d G 9 S Z W 1 v d m V k Q 2 9 s d W 1 u c z E u e 2 V 5 c 1 8 y M D E 1 L D k 0 f S Z x d W 9 0 O y w m c X V v d D t T Z W N 0 a W 9 u M S 9 I R F I y M S 0 y M l 9 D b 2 1 w b 3 N p d G V f a W 5 k a W N l c 1 9 j b 2 1 w b G V 0 Z V 9 0 a W 1 l X 3 N l c m l l c y 9 B d X R v U m V t b 3 Z l Z E N v b H V t b n M x L n t l e X N f M j A x N i w 5 N X 0 m c X V v d D s s J n F 1 b 3 Q 7 U 2 V j d G l v b j E v S E R S M j E t M j J f Q 2 9 t c G 9 z a X R l X 2 l u Z G l j Z X N f Y 2 9 t c G x l d G V f d G l t Z V 9 z Z X J p Z X M v Q X V 0 b 1 J l b W 9 2 Z W R D b 2 x 1 b W 5 z M S 5 7 Z X l z X z I w M T c s O T Z 9 J n F 1 b 3 Q 7 L C Z x d W 9 0 O 1 N l Y 3 R p b 2 4 x L 0 h E U j I x L T I y X 0 N v b X B v c 2 l 0 Z V 9 p b m R p Y 2 V z X 2 N v b X B s Z X R l X 3 R p b W V f c 2 V y a W V z L 0 F 1 d G 9 S Z W 1 v d m V k Q 2 9 s d W 1 u c z E u e 2 V 5 c 1 8 y M D E 4 L D k 3 f S Z x d W 9 0 O y w m c X V v d D t T Z W N 0 a W 9 u M S 9 I R F I y M S 0 y M l 9 D b 2 1 w b 3 N p d G V f a W 5 k a W N l c 1 9 j b 2 1 w b G V 0 Z V 9 0 a W 1 l X 3 N l c m l l c y 9 B d X R v U m V t b 3 Z l Z E N v b H V t b n M x L n t l e X N f M j A x O S w 5 O H 0 m c X V v d D s s J n F 1 b 3 Q 7 U 2 V j d G l v b j E v S E R S M j E t M j J f Q 2 9 t c G 9 z a X R l X 2 l u Z G l j Z X N f Y 2 9 t c G x l d G V f d G l t Z V 9 z Z X J p Z X M v Q X V 0 b 1 J l b W 9 2 Z W R D b 2 x 1 b W 5 z M S 5 7 Z X l z X z I w M j A s O T l 9 J n F 1 b 3 Q 7 L C Z x d W 9 0 O 1 N l Y 3 R p b 2 4 x L 0 h E U j I x L T I y X 0 N v b X B v c 2 l 0 Z V 9 p b m R p Y 2 V z X 2 N v b X B s Z X R l X 3 R p b W V f c 2 V y a W V z L 0 F 1 d G 9 S Z W 1 v d m V k Q 2 9 s d W 1 u c z E u e 2 V 5 c 1 8 y M D I x L D E w M H 0 m c X V v d D s s J n F 1 b 3 Q 7 U 2 V j d G l v b j E v S E R S M j E t M j J f Q 2 9 t c G 9 z a X R l X 2 l u Z G l j Z X N f Y 2 9 t c G x l d G V f d G l t Z V 9 z Z X J p Z X M v Q X V 0 b 1 J l b W 9 2 Z W R D b 2 x 1 b W 5 z M S 5 7 b X l z X z E 5 O T A s M T A x f S Z x d W 9 0 O y w m c X V v d D t T Z W N 0 a W 9 u M S 9 I R F I y M S 0 y M l 9 D b 2 1 w b 3 N p d G V f a W 5 k a W N l c 1 9 j b 2 1 w b G V 0 Z V 9 0 a W 1 l X 3 N l c m l l c y 9 B d X R v U m V t b 3 Z l Z E N v b H V t b n M x L n t t e X N f M T k 5 M S w x M D J 9 J n F 1 b 3 Q 7 L C Z x d W 9 0 O 1 N l Y 3 R p b 2 4 x L 0 h E U j I x L T I y X 0 N v b X B v c 2 l 0 Z V 9 p b m R p Y 2 V z X 2 N v b X B s Z X R l X 3 R p b W V f c 2 V y a W V z L 0 F 1 d G 9 S Z W 1 v d m V k Q 2 9 s d W 1 u c z E u e 2 1 5 c 1 8 x O T k y L D E w M 3 0 m c X V v d D s s J n F 1 b 3 Q 7 U 2 V j d G l v b j E v S E R S M j E t M j J f Q 2 9 t c G 9 z a X R l X 2 l u Z G l j Z X N f Y 2 9 t c G x l d G V f d G l t Z V 9 z Z X J p Z X M v Q X V 0 b 1 J l b W 9 2 Z W R D b 2 x 1 b W 5 z M S 5 7 b X l z X z E 5 O T M s M T A 0 f S Z x d W 9 0 O y w m c X V v d D t T Z W N 0 a W 9 u M S 9 I R F I y M S 0 y M l 9 D b 2 1 w b 3 N p d G V f a W 5 k a W N l c 1 9 j b 2 1 w b G V 0 Z V 9 0 a W 1 l X 3 N l c m l l c y 9 B d X R v U m V t b 3 Z l Z E N v b H V t b n M x L n t t e X N f M T k 5 N C w x M D V 9 J n F 1 b 3 Q 7 L C Z x d W 9 0 O 1 N l Y 3 R p b 2 4 x L 0 h E U j I x L T I y X 0 N v b X B v c 2 l 0 Z V 9 p b m R p Y 2 V z X 2 N v b X B s Z X R l X 3 R p b W V f c 2 V y a W V z L 0 F 1 d G 9 S Z W 1 v d m V k Q 2 9 s d W 1 u c z E u e 2 1 5 c 1 8 x O T k 1 L D E w N n 0 m c X V v d D s s J n F 1 b 3 Q 7 U 2 V j d G l v b j E v S E R S M j E t M j J f Q 2 9 t c G 9 z a X R l X 2 l u Z G l j Z X N f Y 2 9 t c G x l d G V f d G l t Z V 9 z Z X J p Z X M v Q X V 0 b 1 J l b W 9 2 Z W R D b 2 x 1 b W 5 z M S 5 7 b X l z X z E 5 O T Y s M T A 3 f S Z x d W 9 0 O y w m c X V v d D t T Z W N 0 a W 9 u M S 9 I R F I y M S 0 y M l 9 D b 2 1 w b 3 N p d G V f a W 5 k a W N l c 1 9 j b 2 1 w b G V 0 Z V 9 0 a W 1 l X 3 N l c m l l c y 9 B d X R v U m V t b 3 Z l Z E N v b H V t b n M x L n t t e X N f M T k 5 N y w x M D h 9 J n F 1 b 3 Q 7 L C Z x d W 9 0 O 1 N l Y 3 R p b 2 4 x L 0 h E U j I x L T I y X 0 N v b X B v c 2 l 0 Z V 9 p b m R p Y 2 V z X 2 N v b X B s Z X R l X 3 R p b W V f c 2 V y a W V z L 0 F 1 d G 9 S Z W 1 v d m V k Q 2 9 s d W 1 u c z E u e 2 1 5 c 1 8 x O T k 4 L D E w O X 0 m c X V v d D s s J n F 1 b 3 Q 7 U 2 V j d G l v b j E v S E R S M j E t M j J f Q 2 9 t c G 9 z a X R l X 2 l u Z G l j Z X N f Y 2 9 t c G x l d G V f d G l t Z V 9 z Z X J p Z X M v Q X V 0 b 1 J l b W 9 2 Z W R D b 2 x 1 b W 5 z M S 5 7 b X l z X z E 5 O T k s M T E w f S Z x d W 9 0 O y w m c X V v d D t T Z W N 0 a W 9 u M S 9 I R F I y M S 0 y M l 9 D b 2 1 w b 3 N p d G V f a W 5 k a W N l c 1 9 j b 2 1 w b G V 0 Z V 9 0 a W 1 l X 3 N l c m l l c y 9 B d X R v U m V t b 3 Z l Z E N v b H V t b n M x L n t t e X N f M j A w M C w x M T F 9 J n F 1 b 3 Q 7 L C Z x d W 9 0 O 1 N l Y 3 R p b 2 4 x L 0 h E U j I x L T I y X 0 N v b X B v c 2 l 0 Z V 9 p b m R p Y 2 V z X 2 N v b X B s Z X R l X 3 R p b W V f c 2 V y a W V z L 0 F 1 d G 9 S Z W 1 v d m V k Q 2 9 s d W 1 u c z E u e 2 1 5 c 1 8 y M D A x L D E x M n 0 m c X V v d D s s J n F 1 b 3 Q 7 U 2 V j d G l v b j E v S E R S M j E t M j J f Q 2 9 t c G 9 z a X R l X 2 l u Z G l j Z X N f Y 2 9 t c G x l d G V f d G l t Z V 9 z Z X J p Z X M v Q X V 0 b 1 J l b W 9 2 Z W R D b 2 x 1 b W 5 z M S 5 7 b X l z X z I w M D I s M T E z f S Z x d W 9 0 O y w m c X V v d D t T Z W N 0 a W 9 u M S 9 I R F I y M S 0 y M l 9 D b 2 1 w b 3 N p d G V f a W 5 k a W N l c 1 9 j b 2 1 w b G V 0 Z V 9 0 a W 1 l X 3 N l c m l l c y 9 B d X R v U m V t b 3 Z l Z E N v b H V t b n M x L n t t e X N f M j A w M y w x M T R 9 J n F 1 b 3 Q 7 L C Z x d W 9 0 O 1 N l Y 3 R p b 2 4 x L 0 h E U j I x L T I y X 0 N v b X B v c 2 l 0 Z V 9 p b m R p Y 2 V z X 2 N v b X B s Z X R l X 3 R p b W V f c 2 V y a W V z L 0 F 1 d G 9 S Z W 1 v d m V k Q 2 9 s d W 1 u c z E u e 2 1 5 c 1 8 y M D A 0 L D E x N X 0 m c X V v d D s s J n F 1 b 3 Q 7 U 2 V j d G l v b j E v S E R S M j E t M j J f Q 2 9 t c G 9 z a X R l X 2 l u Z G l j Z X N f Y 2 9 t c G x l d G V f d G l t Z V 9 z Z X J p Z X M v Q X V 0 b 1 J l b W 9 2 Z W R D b 2 x 1 b W 5 z M S 5 7 b X l z X z I w M D U s M T E 2 f S Z x d W 9 0 O y w m c X V v d D t T Z W N 0 a W 9 u M S 9 I R F I y M S 0 y M l 9 D b 2 1 w b 3 N p d G V f a W 5 k a W N l c 1 9 j b 2 1 w b G V 0 Z V 9 0 a W 1 l X 3 N l c m l l c y 9 B d X R v U m V t b 3 Z l Z E N v b H V t b n M x L n t t e X N f M j A w N i w x M T d 9 J n F 1 b 3 Q 7 L C Z x d W 9 0 O 1 N l Y 3 R p b 2 4 x L 0 h E U j I x L T I y X 0 N v b X B v c 2 l 0 Z V 9 p b m R p Y 2 V z X 2 N v b X B s Z X R l X 3 R p b W V f c 2 V y a W V z L 0 F 1 d G 9 S Z W 1 v d m V k Q 2 9 s d W 1 u c z E u e 2 1 5 c 1 8 y M D A 3 L D E x O H 0 m c X V v d D s s J n F 1 b 3 Q 7 U 2 V j d G l v b j E v S E R S M j E t M j J f Q 2 9 t c G 9 z a X R l X 2 l u Z G l j Z X N f Y 2 9 t c G x l d G V f d G l t Z V 9 z Z X J p Z X M v Q X V 0 b 1 J l b W 9 2 Z W R D b 2 x 1 b W 5 z M S 5 7 b X l z X z I w M D g s M T E 5 f S Z x d W 9 0 O y w m c X V v d D t T Z W N 0 a W 9 u M S 9 I R F I y M S 0 y M l 9 D b 2 1 w b 3 N p d G V f a W 5 k a W N l c 1 9 j b 2 1 w b G V 0 Z V 9 0 a W 1 l X 3 N l c m l l c y 9 B d X R v U m V t b 3 Z l Z E N v b H V t b n M x L n t t e X N f M j A w O S w x M j B 9 J n F 1 b 3 Q 7 L C Z x d W 9 0 O 1 N l Y 3 R p b 2 4 x L 0 h E U j I x L T I y X 0 N v b X B v c 2 l 0 Z V 9 p b m R p Y 2 V z X 2 N v b X B s Z X R l X 3 R p b W V f c 2 V y a W V z L 0 F 1 d G 9 S Z W 1 v d m V k Q 2 9 s d W 1 u c z E u e 2 1 5 c 1 8 y M D E w L D E y M X 0 m c X V v d D s s J n F 1 b 3 Q 7 U 2 V j d G l v b j E v S E R S M j E t M j J f Q 2 9 t c G 9 z a X R l X 2 l u Z G l j Z X N f Y 2 9 t c G x l d G V f d G l t Z V 9 z Z X J p Z X M v Q X V 0 b 1 J l b W 9 2 Z W R D b 2 x 1 b W 5 z M S 5 7 b X l z X z I w M T E s M T I y f S Z x d W 9 0 O y w m c X V v d D t T Z W N 0 a W 9 u M S 9 I R F I y M S 0 y M l 9 D b 2 1 w b 3 N p d G V f a W 5 k a W N l c 1 9 j b 2 1 w b G V 0 Z V 9 0 a W 1 l X 3 N l c m l l c y 9 B d X R v U m V t b 3 Z l Z E N v b H V t b n M x L n t t e X N f M j A x M i w x M j N 9 J n F 1 b 3 Q 7 L C Z x d W 9 0 O 1 N l Y 3 R p b 2 4 x L 0 h E U j I x L T I y X 0 N v b X B v c 2 l 0 Z V 9 p b m R p Y 2 V z X 2 N v b X B s Z X R l X 3 R p b W V f c 2 V y a W V z L 0 F 1 d G 9 S Z W 1 v d m V k Q 2 9 s d W 1 u c z E u e 2 1 5 c 1 8 y M D E z L D E y N H 0 m c X V v d D s s J n F 1 b 3 Q 7 U 2 V j d G l v b j E v S E R S M j E t M j J f Q 2 9 t c G 9 z a X R l X 2 l u Z G l j Z X N f Y 2 9 t c G x l d G V f d G l t Z V 9 z Z X J p Z X M v Q X V 0 b 1 J l b W 9 2 Z W R D b 2 x 1 b W 5 z M S 5 7 b X l z X z I w M T Q s M T I 1 f S Z x d W 9 0 O y w m c X V v d D t T Z W N 0 a W 9 u M S 9 I R F I y M S 0 y M l 9 D b 2 1 w b 3 N p d G V f a W 5 k a W N l c 1 9 j b 2 1 w b G V 0 Z V 9 0 a W 1 l X 3 N l c m l l c y 9 B d X R v U m V t b 3 Z l Z E N v b H V t b n M x L n t t e X N f M j A x N S w x M j Z 9 J n F 1 b 3 Q 7 L C Z x d W 9 0 O 1 N l Y 3 R p b 2 4 x L 0 h E U j I x L T I y X 0 N v b X B v c 2 l 0 Z V 9 p b m R p Y 2 V z X 2 N v b X B s Z X R l X 3 R p b W V f c 2 V y a W V z L 0 F 1 d G 9 S Z W 1 v d m V k Q 2 9 s d W 1 u c z E u e 2 1 5 c 1 8 y M D E 2 L D E y N 3 0 m c X V v d D s s J n F 1 b 3 Q 7 U 2 V j d G l v b j E v S E R S M j E t M j J f Q 2 9 t c G 9 z a X R l X 2 l u Z G l j Z X N f Y 2 9 t c G x l d G V f d G l t Z V 9 z Z X J p Z X M v Q X V 0 b 1 J l b W 9 2 Z W R D b 2 x 1 b W 5 z M S 5 7 b X l z X z I w M T c s M T I 4 f S Z x d W 9 0 O y w m c X V v d D t T Z W N 0 a W 9 u M S 9 I R F I y M S 0 y M l 9 D b 2 1 w b 3 N p d G V f a W 5 k a W N l c 1 9 j b 2 1 w b G V 0 Z V 9 0 a W 1 l X 3 N l c m l l c y 9 B d X R v U m V t b 3 Z l Z E N v b H V t b n M x L n t t e X N f M j A x O C w x M j l 9 J n F 1 b 3 Q 7 L C Z x d W 9 0 O 1 N l Y 3 R p b 2 4 x L 0 h E U j I x L T I y X 0 N v b X B v c 2 l 0 Z V 9 p b m R p Y 2 V z X 2 N v b X B s Z X R l X 3 R p b W V f c 2 V y a W V z L 0 F 1 d G 9 S Z W 1 v d m V k Q 2 9 s d W 1 u c z E u e 2 1 5 c 1 8 y M D E 5 L D E z M H 0 m c X V v d D s s J n F 1 b 3 Q 7 U 2 V j d G l v b j E v S E R S M j E t M j J f Q 2 9 t c G 9 z a X R l X 2 l u Z G l j Z X N f Y 2 9 t c G x l d G V f d G l t Z V 9 z Z X J p Z X M v Q X V 0 b 1 J l b W 9 2 Z W R D b 2 x 1 b W 5 z M S 5 7 b X l z X z I w M j A s M T M x f S Z x d W 9 0 O y w m c X V v d D t T Z W N 0 a W 9 u M S 9 I R F I y M S 0 y M l 9 D b 2 1 w b 3 N p d G V f a W 5 k a W N l c 1 9 j b 2 1 w b G V 0 Z V 9 0 a W 1 l X 3 N l c m l l c y 9 B d X R v U m V t b 3 Z l Z E N v b H V t b n M x L n t t e X N f M j A y M S w x M z J 9 J n F 1 b 3 Q 7 L C Z x d W 9 0 O 1 N l Y 3 R p b 2 4 x L 0 h E U j I x L T I y X 0 N v b X B v c 2 l 0 Z V 9 p b m R p Y 2 V z X 2 N v b X B s Z X R l X 3 R p b W V f c 2 V y a W V z L 0 F 1 d G 9 S Z W 1 v d m V k Q 2 9 s d W 1 u c z E u e 2 d u a X B j X z E 5 O T A s M T M z f S Z x d W 9 0 O y w m c X V v d D t T Z W N 0 a W 9 u M S 9 I R F I y M S 0 y M l 9 D b 2 1 w b 3 N p d G V f a W 5 k a W N l c 1 9 j b 2 1 w b G V 0 Z V 9 0 a W 1 l X 3 N l c m l l c y 9 B d X R v U m V t b 3 Z l Z E N v b H V t b n M x L n t n b m l w Y 1 8 x O T k x L D E z N H 0 m c X V v d D s s J n F 1 b 3 Q 7 U 2 V j d G l v b j E v S E R S M j E t M j J f Q 2 9 t c G 9 z a X R l X 2 l u Z G l j Z X N f Y 2 9 t c G x l d G V f d G l t Z V 9 z Z X J p Z X M v Q X V 0 b 1 J l b W 9 2 Z W R D b 2 x 1 b W 5 z M S 5 7 Z 2 5 p c G N f M T k 5 M i w x M z V 9 J n F 1 b 3 Q 7 L C Z x d W 9 0 O 1 N l Y 3 R p b 2 4 x L 0 h E U j I x L T I y X 0 N v b X B v c 2 l 0 Z V 9 p b m R p Y 2 V z X 2 N v b X B s Z X R l X 3 R p b W V f c 2 V y a W V z L 0 F 1 d G 9 S Z W 1 v d m V k Q 2 9 s d W 1 u c z E u e 2 d u a X B j X z E 5 O T M s M T M 2 f S Z x d W 9 0 O y w m c X V v d D t T Z W N 0 a W 9 u M S 9 I R F I y M S 0 y M l 9 D b 2 1 w b 3 N p d G V f a W 5 k a W N l c 1 9 j b 2 1 w b G V 0 Z V 9 0 a W 1 l X 3 N l c m l l c y 9 B d X R v U m V t b 3 Z l Z E N v b H V t b n M x L n t n b m l w Y 1 8 x O T k 0 L D E z N 3 0 m c X V v d D s s J n F 1 b 3 Q 7 U 2 V j d G l v b j E v S E R S M j E t M j J f Q 2 9 t c G 9 z a X R l X 2 l u Z G l j Z X N f Y 2 9 t c G x l d G V f d G l t Z V 9 z Z X J p Z X M v Q X V 0 b 1 J l b W 9 2 Z W R D b 2 x 1 b W 5 z M S 5 7 Z 2 5 p c G N f M T k 5 N S w x M z h 9 J n F 1 b 3 Q 7 L C Z x d W 9 0 O 1 N l Y 3 R p b 2 4 x L 0 h E U j I x L T I y X 0 N v b X B v c 2 l 0 Z V 9 p b m R p Y 2 V z X 2 N v b X B s Z X R l X 3 R p b W V f c 2 V y a W V z L 0 F 1 d G 9 S Z W 1 v d m V k Q 2 9 s d W 1 u c z E u e 2 d u a X B j X z E 5 O T Y s M T M 5 f S Z x d W 9 0 O y w m c X V v d D t T Z W N 0 a W 9 u M S 9 I R F I y M S 0 y M l 9 D b 2 1 w b 3 N p d G V f a W 5 k a W N l c 1 9 j b 2 1 w b G V 0 Z V 9 0 a W 1 l X 3 N l c m l l c y 9 B d X R v U m V t b 3 Z l Z E N v b H V t b n M x L n t n b m l w Y 1 8 x O T k 3 L D E 0 M H 0 m c X V v d D s s J n F 1 b 3 Q 7 U 2 V j d G l v b j E v S E R S M j E t M j J f Q 2 9 t c G 9 z a X R l X 2 l u Z G l j Z X N f Y 2 9 t c G x l d G V f d G l t Z V 9 z Z X J p Z X M v Q X V 0 b 1 J l b W 9 2 Z W R D b 2 x 1 b W 5 z M S 5 7 Z 2 5 p c G N f M T k 5 O C w x N D F 9 J n F 1 b 3 Q 7 L C Z x d W 9 0 O 1 N l Y 3 R p b 2 4 x L 0 h E U j I x L T I y X 0 N v b X B v c 2 l 0 Z V 9 p b m R p Y 2 V z X 2 N v b X B s Z X R l X 3 R p b W V f c 2 V y a W V z L 0 F 1 d G 9 S Z W 1 v d m V k Q 2 9 s d W 1 u c z E u e 2 d u a X B j X z E 5 O T k s M T Q y f S Z x d W 9 0 O y w m c X V v d D t T Z W N 0 a W 9 u M S 9 I R F I y M S 0 y M l 9 D b 2 1 w b 3 N p d G V f a W 5 k a W N l c 1 9 j b 2 1 w b G V 0 Z V 9 0 a W 1 l X 3 N l c m l l c y 9 B d X R v U m V t b 3 Z l Z E N v b H V t b n M x L n t n b m l w Y 1 8 y M D A w L D E 0 M 3 0 m c X V v d D s s J n F 1 b 3 Q 7 U 2 V j d G l v b j E v S E R S M j E t M j J f Q 2 9 t c G 9 z a X R l X 2 l u Z G l j Z X N f Y 2 9 t c G x l d G V f d G l t Z V 9 z Z X J p Z X M v Q X V 0 b 1 J l b W 9 2 Z W R D b 2 x 1 b W 5 z M S 5 7 Z 2 5 p c G N f M j A w M S w x N D R 9 J n F 1 b 3 Q 7 L C Z x d W 9 0 O 1 N l Y 3 R p b 2 4 x L 0 h E U j I x L T I y X 0 N v b X B v c 2 l 0 Z V 9 p b m R p Y 2 V z X 2 N v b X B s Z X R l X 3 R p b W V f c 2 V y a W V z L 0 F 1 d G 9 S Z W 1 v d m V k Q 2 9 s d W 1 u c z E u e 2 d u a X B j X z I w M D I s M T Q 1 f S Z x d W 9 0 O y w m c X V v d D t T Z W N 0 a W 9 u M S 9 I R F I y M S 0 y M l 9 D b 2 1 w b 3 N p d G V f a W 5 k a W N l c 1 9 j b 2 1 w b G V 0 Z V 9 0 a W 1 l X 3 N l c m l l c y 9 B d X R v U m V t b 3 Z l Z E N v b H V t b n M x L n t n b m l w Y 1 8 y M D A z L D E 0 N n 0 m c X V v d D s s J n F 1 b 3 Q 7 U 2 V j d G l v b j E v S E R S M j E t M j J f Q 2 9 t c G 9 z a X R l X 2 l u Z G l j Z X N f Y 2 9 t c G x l d G V f d G l t Z V 9 z Z X J p Z X M v Q X V 0 b 1 J l b W 9 2 Z W R D b 2 x 1 b W 5 z M S 5 7 Z 2 5 p c G N f M j A w N C w x N D d 9 J n F 1 b 3 Q 7 L C Z x d W 9 0 O 1 N l Y 3 R p b 2 4 x L 0 h E U j I x L T I y X 0 N v b X B v c 2 l 0 Z V 9 p b m R p Y 2 V z X 2 N v b X B s Z X R l X 3 R p b W V f c 2 V y a W V z L 0 F 1 d G 9 S Z W 1 v d m V k Q 2 9 s d W 1 u c z E u e 2 d u a X B j X z I w M D U s M T Q 4 f S Z x d W 9 0 O y w m c X V v d D t T Z W N 0 a W 9 u M S 9 I R F I y M S 0 y M l 9 D b 2 1 w b 3 N p d G V f a W 5 k a W N l c 1 9 j b 2 1 w b G V 0 Z V 9 0 a W 1 l X 3 N l c m l l c y 9 B d X R v U m V t b 3 Z l Z E N v b H V t b n M x L n t n b m l w Y 1 8 y M D A 2 L D E 0 O X 0 m c X V v d D s s J n F 1 b 3 Q 7 U 2 V j d G l v b j E v S E R S M j E t M j J f Q 2 9 t c G 9 z a X R l X 2 l u Z G l j Z X N f Y 2 9 t c G x l d G V f d G l t Z V 9 z Z X J p Z X M v Q X V 0 b 1 J l b W 9 2 Z W R D b 2 x 1 b W 5 z M S 5 7 Z 2 5 p c G N f M j A w N y w x N T B 9 J n F 1 b 3 Q 7 L C Z x d W 9 0 O 1 N l Y 3 R p b 2 4 x L 0 h E U j I x L T I y X 0 N v b X B v c 2 l 0 Z V 9 p b m R p Y 2 V z X 2 N v b X B s Z X R l X 3 R p b W V f c 2 V y a W V z L 0 F 1 d G 9 S Z W 1 v d m V k Q 2 9 s d W 1 u c z E u e 2 d u a X B j X z I w M D g s M T U x f S Z x d W 9 0 O y w m c X V v d D t T Z W N 0 a W 9 u M S 9 I R F I y M S 0 y M l 9 D b 2 1 w b 3 N p d G V f a W 5 k a W N l c 1 9 j b 2 1 w b G V 0 Z V 9 0 a W 1 l X 3 N l c m l l c y 9 B d X R v U m V t b 3 Z l Z E N v b H V t b n M x L n t n b m l w Y 1 8 y M D A 5 L D E 1 M n 0 m c X V v d D s s J n F 1 b 3 Q 7 U 2 V j d G l v b j E v S E R S M j E t M j J f Q 2 9 t c G 9 z a X R l X 2 l u Z G l j Z X N f Y 2 9 t c G x l d G V f d G l t Z V 9 z Z X J p Z X M v Q X V 0 b 1 J l b W 9 2 Z W R D b 2 x 1 b W 5 z M S 5 7 Z 2 5 p c G N f M j A x M C w x N T N 9 J n F 1 b 3 Q 7 L C Z x d W 9 0 O 1 N l Y 3 R p b 2 4 x L 0 h E U j I x L T I y X 0 N v b X B v c 2 l 0 Z V 9 p b m R p Y 2 V z X 2 N v b X B s Z X R l X 3 R p b W V f c 2 V y a W V z L 0 F 1 d G 9 S Z W 1 v d m V k Q 2 9 s d W 1 u c z E u e 2 d u a X B j X z I w M T E s M T U 0 f S Z x d W 9 0 O y w m c X V v d D t T Z W N 0 a W 9 u M S 9 I R F I y M S 0 y M l 9 D b 2 1 w b 3 N p d G V f a W 5 k a W N l c 1 9 j b 2 1 w b G V 0 Z V 9 0 a W 1 l X 3 N l c m l l c y 9 B d X R v U m V t b 3 Z l Z E N v b H V t b n M x L n t n b m l w Y 1 8 y M D E y L D E 1 N X 0 m c X V v d D s s J n F 1 b 3 Q 7 U 2 V j d G l v b j E v S E R S M j E t M j J f Q 2 9 t c G 9 z a X R l X 2 l u Z G l j Z X N f Y 2 9 t c G x l d G V f d G l t Z V 9 z Z X J p Z X M v Q X V 0 b 1 J l b W 9 2 Z W R D b 2 x 1 b W 5 z M S 5 7 Z 2 5 p c G N f M j A x M y w x N T Z 9 J n F 1 b 3 Q 7 L C Z x d W 9 0 O 1 N l Y 3 R p b 2 4 x L 0 h E U j I x L T I y X 0 N v b X B v c 2 l 0 Z V 9 p b m R p Y 2 V z X 2 N v b X B s Z X R l X 3 R p b W V f c 2 V y a W V z L 0 F 1 d G 9 S Z W 1 v d m V k Q 2 9 s d W 1 u c z E u e 2 d u a X B j X z I w M T Q s M T U 3 f S Z x d W 9 0 O y w m c X V v d D t T Z W N 0 a W 9 u M S 9 I R F I y M S 0 y M l 9 D b 2 1 w b 3 N p d G V f a W 5 k a W N l c 1 9 j b 2 1 w b G V 0 Z V 9 0 a W 1 l X 3 N l c m l l c y 9 B d X R v U m V t b 3 Z l Z E N v b H V t b n M x L n t n b m l w Y 1 8 y M D E 1 L D E 1 O H 0 m c X V v d D s s J n F 1 b 3 Q 7 U 2 V j d G l v b j E v S E R S M j E t M j J f Q 2 9 t c G 9 z a X R l X 2 l u Z G l j Z X N f Y 2 9 t c G x l d G V f d G l t Z V 9 z Z X J p Z X M v Q X V 0 b 1 J l b W 9 2 Z W R D b 2 x 1 b W 5 z M S 5 7 Z 2 5 p c G N f M j A x N i w x N T l 9 J n F 1 b 3 Q 7 L C Z x d W 9 0 O 1 N l Y 3 R p b 2 4 x L 0 h E U j I x L T I y X 0 N v b X B v c 2 l 0 Z V 9 p b m R p Y 2 V z X 2 N v b X B s Z X R l X 3 R p b W V f c 2 V y a W V z L 0 F 1 d G 9 S Z W 1 v d m V k Q 2 9 s d W 1 u c z E u e 2 d u a X B j X z I w M T c s M T Y w f S Z x d W 9 0 O y w m c X V v d D t T Z W N 0 a W 9 u M S 9 I R F I y M S 0 y M l 9 D b 2 1 w b 3 N p d G V f a W 5 k a W N l c 1 9 j b 2 1 w b G V 0 Z V 9 0 a W 1 l X 3 N l c m l l c y 9 B d X R v U m V t b 3 Z l Z E N v b H V t b n M x L n t n b m l w Y 1 8 y M D E 4 L D E 2 M X 0 m c X V v d D s s J n F 1 b 3 Q 7 U 2 V j d G l v b j E v S E R S M j E t M j J f Q 2 9 t c G 9 z a X R l X 2 l u Z G l j Z X N f Y 2 9 t c G x l d G V f d G l t Z V 9 z Z X J p Z X M v Q X V 0 b 1 J l b W 9 2 Z W R D b 2 x 1 b W 5 z M S 5 7 Z 2 5 p c G N f M j A x O S w x N j J 9 J n F 1 b 3 Q 7 L C Z x d W 9 0 O 1 N l Y 3 R p b 2 4 x L 0 h E U j I x L T I y X 0 N v b X B v c 2 l 0 Z V 9 p b m R p Y 2 V z X 2 N v b X B s Z X R l X 3 R p b W V f c 2 V y a W V z L 0 F 1 d G 9 S Z W 1 v d m V k Q 2 9 s d W 1 u c z E u e 2 d u a X B j X z I w M j A s M T Y z f S Z x d W 9 0 O y w m c X V v d D t T Z W N 0 a W 9 u M S 9 I R F I y M S 0 y M l 9 D b 2 1 w b 3 N p d G V f a W 5 k a W N l c 1 9 j b 2 1 w b G V 0 Z V 9 0 a W 1 l X 3 N l c m l l c y 9 B d X R v U m V t b 3 Z l Z E N v b H V t b n M x L n t n b m l w Y 1 8 y M D I x L D E 2 N H 0 m c X V v d D s s J n F 1 b 3 Q 7 U 2 V j d G l v b j E v S E R S M j E t M j J f Q 2 9 t c G 9 z a X R l X 2 l u Z G l j Z X N f Y 2 9 t c G x l d G V f d G l t Z V 9 z Z X J p Z X M v Q X V 0 b 1 J l b W 9 2 Z W R D b 2 x 1 b W 5 z M S 5 7 Z 2 R p X 2 d y b 3 V w X z I w M j E s M T Y 1 f S Z x d W 9 0 O y w m c X V v d D t T Z W N 0 a W 9 u M S 9 I R F I y M S 0 y M l 9 D b 2 1 w b 3 N p d G V f a W 5 k a W N l c 1 9 j b 2 1 w b G V 0 Z V 9 0 a W 1 l X 3 N l c m l l c y 9 B d X R v U m V t b 3 Z l Z E N v b H V t b n M x L n t n Z G l f M T k 5 M C w x N j Z 9 J n F 1 b 3 Q 7 L C Z x d W 9 0 O 1 N l Y 3 R p b 2 4 x L 0 h E U j I x L T I y X 0 N v b X B v c 2 l 0 Z V 9 p b m R p Y 2 V z X 2 N v b X B s Z X R l X 3 R p b W V f c 2 V y a W V z L 0 F 1 d G 9 S Z W 1 v d m V k Q 2 9 s d W 1 u c z E u e 2 d k a V 8 x O T k x L D E 2 N 3 0 m c X V v d D s s J n F 1 b 3 Q 7 U 2 V j d G l v b j E v S E R S M j E t M j J f Q 2 9 t c G 9 z a X R l X 2 l u Z G l j Z X N f Y 2 9 t c G x l d G V f d G l t Z V 9 z Z X J p Z X M v Q X V 0 b 1 J l b W 9 2 Z W R D b 2 x 1 b W 5 z M S 5 7 Z 2 R p X z E 5 O T I s M T Y 4 f S Z x d W 9 0 O y w m c X V v d D t T Z W N 0 a W 9 u M S 9 I R F I y M S 0 y M l 9 D b 2 1 w b 3 N p d G V f a W 5 k a W N l c 1 9 j b 2 1 w b G V 0 Z V 9 0 a W 1 l X 3 N l c m l l c y 9 B d X R v U m V t b 3 Z l Z E N v b H V t b n M x L n t n Z G l f M T k 5 M y w x N j l 9 J n F 1 b 3 Q 7 L C Z x d W 9 0 O 1 N l Y 3 R p b 2 4 x L 0 h E U j I x L T I y X 0 N v b X B v c 2 l 0 Z V 9 p b m R p Y 2 V z X 2 N v b X B s Z X R l X 3 R p b W V f c 2 V y a W V z L 0 F 1 d G 9 S Z W 1 v d m V k Q 2 9 s d W 1 u c z E u e 2 d k a V 8 x O T k 0 L D E 3 M H 0 m c X V v d D s s J n F 1 b 3 Q 7 U 2 V j d G l v b j E v S E R S M j E t M j J f Q 2 9 t c G 9 z a X R l X 2 l u Z G l j Z X N f Y 2 9 t c G x l d G V f d G l t Z V 9 z Z X J p Z X M v Q X V 0 b 1 J l b W 9 2 Z W R D b 2 x 1 b W 5 z M S 5 7 Z 2 R p X z E 5 O T U s M T c x f S Z x d W 9 0 O y w m c X V v d D t T Z W N 0 a W 9 u M S 9 I R F I y M S 0 y M l 9 D b 2 1 w b 3 N p d G V f a W 5 k a W N l c 1 9 j b 2 1 w b G V 0 Z V 9 0 a W 1 l X 3 N l c m l l c y 9 B d X R v U m V t b 3 Z l Z E N v b H V t b n M x L n t n Z G l f M T k 5 N i w x N z J 9 J n F 1 b 3 Q 7 L C Z x d W 9 0 O 1 N l Y 3 R p b 2 4 x L 0 h E U j I x L T I y X 0 N v b X B v c 2 l 0 Z V 9 p b m R p Y 2 V z X 2 N v b X B s Z X R l X 3 R p b W V f c 2 V y a W V z L 0 F 1 d G 9 S Z W 1 v d m V k Q 2 9 s d W 1 u c z E u e 2 d k a V 8 x O T k 3 L D E 3 M 3 0 m c X V v d D s s J n F 1 b 3 Q 7 U 2 V j d G l v b j E v S E R S M j E t M j J f Q 2 9 t c G 9 z a X R l X 2 l u Z G l j Z X N f Y 2 9 t c G x l d G V f d G l t Z V 9 z Z X J p Z X M v Q X V 0 b 1 J l b W 9 2 Z W R D b 2 x 1 b W 5 z M S 5 7 Z 2 R p X z E 5 O T g s M T c 0 f S Z x d W 9 0 O y w m c X V v d D t T Z W N 0 a W 9 u M S 9 I R F I y M S 0 y M l 9 D b 2 1 w b 3 N p d G V f a W 5 k a W N l c 1 9 j b 2 1 w b G V 0 Z V 9 0 a W 1 l X 3 N l c m l l c y 9 B d X R v U m V t b 3 Z l Z E N v b H V t b n M x L n t n Z G l f M T k 5 O S w x N z V 9 J n F 1 b 3 Q 7 L C Z x d W 9 0 O 1 N l Y 3 R p b 2 4 x L 0 h E U j I x L T I y X 0 N v b X B v c 2 l 0 Z V 9 p b m R p Y 2 V z X 2 N v b X B s Z X R l X 3 R p b W V f c 2 V y a W V z L 0 F 1 d G 9 S Z W 1 v d m V k Q 2 9 s d W 1 u c z E u e 2 d k a V 8 y M D A w L D E 3 N n 0 m c X V v d D s s J n F 1 b 3 Q 7 U 2 V j d G l v b j E v S E R S M j E t M j J f Q 2 9 t c G 9 z a X R l X 2 l u Z G l j Z X N f Y 2 9 t c G x l d G V f d G l t Z V 9 z Z X J p Z X M v Q X V 0 b 1 J l b W 9 2 Z W R D b 2 x 1 b W 5 z M S 5 7 Z 2 R p X z I w M D E s M T c 3 f S Z x d W 9 0 O y w m c X V v d D t T Z W N 0 a W 9 u M S 9 I R F I y M S 0 y M l 9 D b 2 1 w b 3 N p d G V f a W 5 k a W N l c 1 9 j b 2 1 w b G V 0 Z V 9 0 a W 1 l X 3 N l c m l l c y 9 B d X R v U m V t b 3 Z l Z E N v b H V t b n M x L n t n Z G l f M j A w M i w x N z h 9 J n F 1 b 3 Q 7 L C Z x d W 9 0 O 1 N l Y 3 R p b 2 4 x L 0 h E U j I x L T I y X 0 N v b X B v c 2 l 0 Z V 9 p b m R p Y 2 V z X 2 N v b X B s Z X R l X 3 R p b W V f c 2 V y a W V z L 0 F 1 d G 9 S Z W 1 v d m V k Q 2 9 s d W 1 u c z E u e 2 d k a V 8 y M D A z L D E 3 O X 0 m c X V v d D s s J n F 1 b 3 Q 7 U 2 V j d G l v b j E v S E R S M j E t M j J f Q 2 9 t c G 9 z a X R l X 2 l u Z G l j Z X N f Y 2 9 t c G x l d G V f d G l t Z V 9 z Z X J p Z X M v Q X V 0 b 1 J l b W 9 2 Z W R D b 2 x 1 b W 5 z M S 5 7 Z 2 R p X z I w M D Q s M T g w f S Z x d W 9 0 O y w m c X V v d D t T Z W N 0 a W 9 u M S 9 I R F I y M S 0 y M l 9 D b 2 1 w b 3 N p d G V f a W 5 k a W N l c 1 9 j b 2 1 w b G V 0 Z V 9 0 a W 1 l X 3 N l c m l l c y 9 B d X R v U m V t b 3 Z l Z E N v b H V t b n M x L n t n Z G l f M j A w N S w x O D F 9 J n F 1 b 3 Q 7 L C Z x d W 9 0 O 1 N l Y 3 R p b 2 4 x L 0 h E U j I x L T I y X 0 N v b X B v c 2 l 0 Z V 9 p b m R p Y 2 V z X 2 N v b X B s Z X R l X 3 R p b W V f c 2 V y a W V z L 0 F 1 d G 9 S Z W 1 v d m V k Q 2 9 s d W 1 u c z E u e 2 d k a V 8 y M D A 2 L D E 4 M n 0 m c X V v d D s s J n F 1 b 3 Q 7 U 2 V j d G l v b j E v S E R S M j E t M j J f Q 2 9 t c G 9 z a X R l X 2 l u Z G l j Z X N f Y 2 9 t c G x l d G V f d G l t Z V 9 z Z X J p Z X M v Q X V 0 b 1 J l b W 9 2 Z W R D b 2 x 1 b W 5 z M S 5 7 Z 2 R p X z I w M D c s M T g z f S Z x d W 9 0 O y w m c X V v d D t T Z W N 0 a W 9 u M S 9 I R F I y M S 0 y M l 9 D b 2 1 w b 3 N p d G V f a W 5 k a W N l c 1 9 j b 2 1 w b G V 0 Z V 9 0 a W 1 l X 3 N l c m l l c y 9 B d X R v U m V t b 3 Z l Z E N v b H V t b n M x L n t n Z G l f M j A w O C w x O D R 9 J n F 1 b 3 Q 7 L C Z x d W 9 0 O 1 N l Y 3 R p b 2 4 x L 0 h E U j I x L T I y X 0 N v b X B v c 2 l 0 Z V 9 p b m R p Y 2 V z X 2 N v b X B s Z X R l X 3 R p b W V f c 2 V y a W V z L 0 F 1 d G 9 S Z W 1 v d m V k Q 2 9 s d W 1 u c z E u e 2 d k a V 8 y M D A 5 L D E 4 N X 0 m c X V v d D s s J n F 1 b 3 Q 7 U 2 V j d G l v b j E v S E R S M j E t M j J f Q 2 9 t c G 9 z a X R l X 2 l u Z G l j Z X N f Y 2 9 t c G x l d G V f d G l t Z V 9 z Z X J p Z X M v Q X V 0 b 1 J l b W 9 2 Z W R D b 2 x 1 b W 5 z M S 5 7 Z 2 R p X z I w M T A s M T g 2 f S Z x d W 9 0 O y w m c X V v d D t T Z W N 0 a W 9 u M S 9 I R F I y M S 0 y M l 9 D b 2 1 w b 3 N p d G V f a W 5 k a W N l c 1 9 j b 2 1 w b G V 0 Z V 9 0 a W 1 l X 3 N l c m l l c y 9 B d X R v U m V t b 3 Z l Z E N v b H V t b n M x L n t n Z G l f M j A x M S w x O D d 9 J n F 1 b 3 Q 7 L C Z x d W 9 0 O 1 N l Y 3 R p b 2 4 x L 0 h E U j I x L T I y X 0 N v b X B v c 2 l 0 Z V 9 p b m R p Y 2 V z X 2 N v b X B s Z X R l X 3 R p b W V f c 2 V y a W V z L 0 F 1 d G 9 S Z W 1 v d m V k Q 2 9 s d W 1 u c z E u e 2 d k a V 8 y M D E y L D E 4 O H 0 m c X V v d D s s J n F 1 b 3 Q 7 U 2 V j d G l v b j E v S E R S M j E t M j J f Q 2 9 t c G 9 z a X R l X 2 l u Z G l j Z X N f Y 2 9 t c G x l d G V f d G l t Z V 9 z Z X J p Z X M v Q X V 0 b 1 J l b W 9 2 Z W R D b 2 x 1 b W 5 z M S 5 7 Z 2 R p X z I w M T M s M T g 5 f S Z x d W 9 0 O y w m c X V v d D t T Z W N 0 a W 9 u M S 9 I R F I y M S 0 y M l 9 D b 2 1 w b 3 N p d G V f a W 5 k a W N l c 1 9 j b 2 1 w b G V 0 Z V 9 0 a W 1 l X 3 N l c m l l c y 9 B d X R v U m V t b 3 Z l Z E N v b H V t b n M x L n t n Z G l f M j A x N C w x O T B 9 J n F 1 b 3 Q 7 L C Z x d W 9 0 O 1 N l Y 3 R p b 2 4 x L 0 h E U j I x L T I y X 0 N v b X B v c 2 l 0 Z V 9 p b m R p Y 2 V z X 2 N v b X B s Z X R l X 3 R p b W V f c 2 V y a W V z L 0 F 1 d G 9 S Z W 1 v d m V k Q 2 9 s d W 1 u c z E u e 2 d k a V 8 y M D E 1 L D E 5 M X 0 m c X V v d D s s J n F 1 b 3 Q 7 U 2 V j d G l v b j E v S E R S M j E t M j J f Q 2 9 t c G 9 z a X R l X 2 l u Z G l j Z X N f Y 2 9 t c G x l d G V f d G l t Z V 9 z Z X J p Z X M v Q X V 0 b 1 J l b W 9 2 Z W R D b 2 x 1 b W 5 z M S 5 7 Z 2 R p X z I w M T Y s M T k y f S Z x d W 9 0 O y w m c X V v d D t T Z W N 0 a W 9 u M S 9 I R F I y M S 0 y M l 9 D b 2 1 w b 3 N p d G V f a W 5 k a W N l c 1 9 j b 2 1 w b G V 0 Z V 9 0 a W 1 l X 3 N l c m l l c y 9 B d X R v U m V t b 3 Z l Z E N v b H V t b n M x L n t n Z G l f M j A x N y w x O T N 9 J n F 1 b 3 Q 7 L C Z x d W 9 0 O 1 N l Y 3 R p b 2 4 x L 0 h E U j I x L T I y X 0 N v b X B v c 2 l 0 Z V 9 p b m R p Y 2 V z X 2 N v b X B s Z X R l X 3 R p b W V f c 2 V y a W V z L 0 F 1 d G 9 S Z W 1 v d m V k Q 2 9 s d W 1 u c z E u e 2 d k a V 8 y M D E 4 L D E 5 N H 0 m c X V v d D s s J n F 1 b 3 Q 7 U 2 V j d G l v b j E v S E R S M j E t M j J f Q 2 9 t c G 9 z a X R l X 2 l u Z G l j Z X N f Y 2 9 t c G x l d G V f d G l t Z V 9 z Z X J p Z X M v Q X V 0 b 1 J l b W 9 2 Z W R D b 2 x 1 b W 5 z M S 5 7 Z 2 R p X z I w M T k s M T k 1 f S Z x d W 9 0 O y w m c X V v d D t T Z W N 0 a W 9 u M S 9 I R F I y M S 0 y M l 9 D b 2 1 w b 3 N p d G V f a W 5 k a W N l c 1 9 j b 2 1 w b G V 0 Z V 9 0 a W 1 l X 3 N l c m l l c y 9 B d X R v U m V t b 3 Z l Z E N v b H V t b n M x L n t n Z G l f M j A y M C w x O T Z 9 J n F 1 b 3 Q 7 L C Z x d W 9 0 O 1 N l Y 3 R p b 2 4 x L 0 h E U j I x L T I y X 0 N v b X B v c 2 l 0 Z V 9 p b m R p Y 2 V z X 2 N v b X B s Z X R l X 3 R p b W V f c 2 V y a W V z L 0 F 1 d G 9 S Z W 1 v d m V k Q 2 9 s d W 1 u c z E u e 2 d k a V 8 y M D I x L D E 5 N 3 0 m c X V v d D s s J n F 1 b 3 Q 7 U 2 V j d G l v b j E v S E R S M j E t M j J f Q 2 9 t c G 9 z a X R l X 2 l u Z G l j Z X N f Y 2 9 t c G x l d G V f d G l t Z V 9 z Z X J p Z X M v Q X V 0 b 1 J l b W 9 2 Z W R D b 2 x 1 b W 5 z M S 5 7 a G R p X 2 Z f M T k 5 M C w x O T h 9 J n F 1 b 3 Q 7 L C Z x d W 9 0 O 1 N l Y 3 R p b 2 4 x L 0 h E U j I x L T I y X 0 N v b X B v c 2 l 0 Z V 9 p b m R p Y 2 V z X 2 N v b X B s Z X R l X 3 R p b W V f c 2 V y a W V z L 0 F 1 d G 9 S Z W 1 v d m V k Q 2 9 s d W 1 u c z E u e 2 h k a V 9 m X z E 5 O T E s M T k 5 f S Z x d W 9 0 O y w m c X V v d D t T Z W N 0 a W 9 u M S 9 I R F I y M S 0 y M l 9 D b 2 1 w b 3 N p d G V f a W 5 k a W N l c 1 9 j b 2 1 w b G V 0 Z V 9 0 a W 1 l X 3 N l c m l l c y 9 B d X R v U m V t b 3 Z l Z E N v b H V t b n M x L n t o Z G l f Z l 8 x O T k y L D I w M H 0 m c X V v d D s s J n F 1 b 3 Q 7 U 2 V j d G l v b j E v S E R S M j E t M j J f Q 2 9 t c G 9 z a X R l X 2 l u Z G l j Z X N f Y 2 9 t c G x l d G V f d G l t Z V 9 z Z X J p Z X M v Q X V 0 b 1 J l b W 9 2 Z W R D b 2 x 1 b W 5 z M S 5 7 a G R p X 2 Z f M T k 5 M y w y M D F 9 J n F 1 b 3 Q 7 L C Z x d W 9 0 O 1 N l Y 3 R p b 2 4 x L 0 h E U j I x L T I y X 0 N v b X B v c 2 l 0 Z V 9 p b m R p Y 2 V z X 2 N v b X B s Z X R l X 3 R p b W V f c 2 V y a W V z L 0 F 1 d G 9 S Z W 1 v d m V k Q 2 9 s d W 1 u c z E u e 2 h k a V 9 m X z E 5 O T Q s M j A y f S Z x d W 9 0 O y w m c X V v d D t T Z W N 0 a W 9 u M S 9 I R F I y M S 0 y M l 9 D b 2 1 w b 3 N p d G V f a W 5 k a W N l c 1 9 j b 2 1 w b G V 0 Z V 9 0 a W 1 l X 3 N l c m l l c y 9 B d X R v U m V t b 3 Z l Z E N v b H V t b n M x L n t o Z G l f Z l 8 x O T k 1 L D I w M 3 0 m c X V v d D s s J n F 1 b 3 Q 7 U 2 V j d G l v b j E v S E R S M j E t M j J f Q 2 9 t c G 9 z a X R l X 2 l u Z G l j Z X N f Y 2 9 t c G x l d G V f d G l t Z V 9 z Z X J p Z X M v Q X V 0 b 1 J l b W 9 2 Z W R D b 2 x 1 b W 5 z M S 5 7 a G R p X 2 Z f M T k 5 N i w y M D R 9 J n F 1 b 3 Q 7 L C Z x d W 9 0 O 1 N l Y 3 R p b 2 4 x L 0 h E U j I x L T I y X 0 N v b X B v c 2 l 0 Z V 9 p b m R p Y 2 V z X 2 N v b X B s Z X R l X 3 R p b W V f c 2 V y a W V z L 0 F 1 d G 9 S Z W 1 v d m V k Q 2 9 s d W 1 u c z E u e 2 h k a V 9 m X z E 5 O T c s M j A 1 f S Z x d W 9 0 O y w m c X V v d D t T Z W N 0 a W 9 u M S 9 I R F I y M S 0 y M l 9 D b 2 1 w b 3 N p d G V f a W 5 k a W N l c 1 9 j b 2 1 w b G V 0 Z V 9 0 a W 1 l X 3 N l c m l l c y 9 B d X R v U m V t b 3 Z l Z E N v b H V t b n M x L n t o Z G l f Z l 8 x O T k 4 L D I w N n 0 m c X V v d D s s J n F 1 b 3 Q 7 U 2 V j d G l v b j E v S E R S M j E t M j J f Q 2 9 t c G 9 z a X R l X 2 l u Z G l j Z X N f Y 2 9 t c G x l d G V f d G l t Z V 9 z Z X J p Z X M v Q X V 0 b 1 J l b W 9 2 Z W R D b 2 x 1 b W 5 z M S 5 7 a G R p X 2 Z f M T k 5 O S w y M D d 9 J n F 1 b 3 Q 7 L C Z x d W 9 0 O 1 N l Y 3 R p b 2 4 x L 0 h E U j I x L T I y X 0 N v b X B v c 2 l 0 Z V 9 p b m R p Y 2 V z X 2 N v b X B s Z X R l X 3 R p b W V f c 2 V y a W V z L 0 F 1 d G 9 S Z W 1 v d m V k Q 2 9 s d W 1 u c z E u e 2 h k a V 9 m X z I w M D A s M j A 4 f S Z x d W 9 0 O y w m c X V v d D t T Z W N 0 a W 9 u M S 9 I R F I y M S 0 y M l 9 D b 2 1 w b 3 N p d G V f a W 5 k a W N l c 1 9 j b 2 1 w b G V 0 Z V 9 0 a W 1 l X 3 N l c m l l c y 9 B d X R v U m V t b 3 Z l Z E N v b H V t b n M x L n t o Z G l f Z l 8 y M D A x L D I w O X 0 m c X V v d D s s J n F 1 b 3 Q 7 U 2 V j d G l v b j E v S E R S M j E t M j J f Q 2 9 t c G 9 z a X R l X 2 l u Z G l j Z X N f Y 2 9 t c G x l d G V f d G l t Z V 9 z Z X J p Z X M v Q X V 0 b 1 J l b W 9 2 Z W R D b 2 x 1 b W 5 z M S 5 7 a G R p X 2 Z f M j A w M i w y M T B 9 J n F 1 b 3 Q 7 L C Z x d W 9 0 O 1 N l Y 3 R p b 2 4 x L 0 h E U j I x L T I y X 0 N v b X B v c 2 l 0 Z V 9 p b m R p Y 2 V z X 2 N v b X B s Z X R l X 3 R p b W V f c 2 V y a W V z L 0 F 1 d G 9 S Z W 1 v d m V k Q 2 9 s d W 1 u c z E u e 2 h k a V 9 m X z I w M D M s M j E x f S Z x d W 9 0 O y w m c X V v d D t T Z W N 0 a W 9 u M S 9 I R F I y M S 0 y M l 9 D b 2 1 w b 3 N p d G V f a W 5 k a W N l c 1 9 j b 2 1 w b G V 0 Z V 9 0 a W 1 l X 3 N l c m l l c y 9 B d X R v U m V t b 3 Z l Z E N v b H V t b n M x L n t o Z G l f Z l 8 y M D A 0 L D I x M n 0 m c X V v d D s s J n F 1 b 3 Q 7 U 2 V j d G l v b j E v S E R S M j E t M j J f Q 2 9 t c G 9 z a X R l X 2 l u Z G l j Z X N f Y 2 9 t c G x l d G V f d G l t Z V 9 z Z X J p Z X M v Q X V 0 b 1 J l b W 9 2 Z W R D b 2 x 1 b W 5 z M S 5 7 a G R p X 2 Z f M j A w N S w y M T N 9 J n F 1 b 3 Q 7 L C Z x d W 9 0 O 1 N l Y 3 R p b 2 4 x L 0 h E U j I x L T I y X 0 N v b X B v c 2 l 0 Z V 9 p b m R p Y 2 V z X 2 N v b X B s Z X R l X 3 R p b W V f c 2 V y a W V z L 0 F 1 d G 9 S Z W 1 v d m V k Q 2 9 s d W 1 u c z E u e 2 h k a V 9 m X z I w M D Y s M j E 0 f S Z x d W 9 0 O y w m c X V v d D t T Z W N 0 a W 9 u M S 9 I R F I y M S 0 y M l 9 D b 2 1 w b 3 N p d G V f a W 5 k a W N l c 1 9 j b 2 1 w b G V 0 Z V 9 0 a W 1 l X 3 N l c m l l c y 9 B d X R v U m V t b 3 Z l Z E N v b H V t b n M x L n t o Z G l f Z l 8 y M D A 3 L D I x N X 0 m c X V v d D s s J n F 1 b 3 Q 7 U 2 V j d G l v b j E v S E R S M j E t M j J f Q 2 9 t c G 9 z a X R l X 2 l u Z G l j Z X N f Y 2 9 t c G x l d G V f d G l t Z V 9 z Z X J p Z X M v Q X V 0 b 1 J l b W 9 2 Z W R D b 2 x 1 b W 5 z M S 5 7 a G R p X 2 Z f M j A w O C w y M T Z 9 J n F 1 b 3 Q 7 L C Z x d W 9 0 O 1 N l Y 3 R p b 2 4 x L 0 h E U j I x L T I y X 0 N v b X B v c 2 l 0 Z V 9 p b m R p Y 2 V z X 2 N v b X B s Z X R l X 3 R p b W V f c 2 V y a W V z L 0 F 1 d G 9 S Z W 1 v d m V k Q 2 9 s d W 1 u c z E u e 2 h k a V 9 m X z I w M D k s M j E 3 f S Z x d W 9 0 O y w m c X V v d D t T Z W N 0 a W 9 u M S 9 I R F I y M S 0 y M l 9 D b 2 1 w b 3 N p d G V f a W 5 k a W N l c 1 9 j b 2 1 w b G V 0 Z V 9 0 a W 1 l X 3 N l c m l l c y 9 B d X R v U m V t b 3 Z l Z E N v b H V t b n M x L n t o Z G l f Z l 8 y M D E w L D I x O H 0 m c X V v d D s s J n F 1 b 3 Q 7 U 2 V j d G l v b j E v S E R S M j E t M j J f Q 2 9 t c G 9 z a X R l X 2 l u Z G l j Z X N f Y 2 9 t c G x l d G V f d G l t Z V 9 z Z X J p Z X M v Q X V 0 b 1 J l b W 9 2 Z W R D b 2 x 1 b W 5 z M S 5 7 a G R p X 2 Z f M j A x M S w y M T l 9 J n F 1 b 3 Q 7 L C Z x d W 9 0 O 1 N l Y 3 R p b 2 4 x L 0 h E U j I x L T I y X 0 N v b X B v c 2 l 0 Z V 9 p b m R p Y 2 V z X 2 N v b X B s Z X R l X 3 R p b W V f c 2 V y a W V z L 0 F 1 d G 9 S Z W 1 v d m V k Q 2 9 s d W 1 u c z E u e 2 h k a V 9 m X z I w M T I s M j I w f S Z x d W 9 0 O y w m c X V v d D t T Z W N 0 a W 9 u M S 9 I R F I y M S 0 y M l 9 D b 2 1 w b 3 N p d G V f a W 5 k a W N l c 1 9 j b 2 1 w b G V 0 Z V 9 0 a W 1 l X 3 N l c m l l c y 9 B d X R v U m V t b 3 Z l Z E N v b H V t b n M x L n t o Z G l f Z l 8 y M D E z L D I y M X 0 m c X V v d D s s J n F 1 b 3 Q 7 U 2 V j d G l v b j E v S E R S M j E t M j J f Q 2 9 t c G 9 z a X R l X 2 l u Z G l j Z X N f Y 2 9 t c G x l d G V f d G l t Z V 9 z Z X J p Z X M v Q X V 0 b 1 J l b W 9 2 Z W R D b 2 x 1 b W 5 z M S 5 7 a G R p X 2 Z f M j A x N C w y M j J 9 J n F 1 b 3 Q 7 L C Z x d W 9 0 O 1 N l Y 3 R p b 2 4 x L 0 h E U j I x L T I y X 0 N v b X B v c 2 l 0 Z V 9 p b m R p Y 2 V z X 2 N v b X B s Z X R l X 3 R p b W V f c 2 V y a W V z L 0 F 1 d G 9 S Z W 1 v d m V k Q 2 9 s d W 1 u c z E u e 2 h k a V 9 m X z I w M T U s M j I z f S Z x d W 9 0 O y w m c X V v d D t T Z W N 0 a W 9 u M S 9 I R F I y M S 0 y M l 9 D b 2 1 w b 3 N p d G V f a W 5 k a W N l c 1 9 j b 2 1 w b G V 0 Z V 9 0 a W 1 l X 3 N l c m l l c y 9 B d X R v U m V t b 3 Z l Z E N v b H V t b n M x L n t o Z G l f Z l 8 y M D E 2 L D I y N H 0 m c X V v d D s s J n F 1 b 3 Q 7 U 2 V j d G l v b j E v S E R S M j E t M j J f Q 2 9 t c G 9 z a X R l X 2 l u Z G l j Z X N f Y 2 9 t c G x l d G V f d G l t Z V 9 z Z X J p Z X M v Q X V 0 b 1 J l b W 9 2 Z W R D b 2 x 1 b W 5 z M S 5 7 a G R p X 2 Z f M j A x N y w y M j V 9 J n F 1 b 3 Q 7 L C Z x d W 9 0 O 1 N l Y 3 R p b 2 4 x L 0 h E U j I x L T I y X 0 N v b X B v c 2 l 0 Z V 9 p b m R p Y 2 V z X 2 N v b X B s Z X R l X 3 R p b W V f c 2 V y a W V z L 0 F 1 d G 9 S Z W 1 v d m V k Q 2 9 s d W 1 u c z E u e 2 h k a V 9 m X z I w M T g s M j I 2 f S Z x d W 9 0 O y w m c X V v d D t T Z W N 0 a W 9 u M S 9 I R F I y M S 0 y M l 9 D b 2 1 w b 3 N p d G V f a W 5 k a W N l c 1 9 j b 2 1 w b G V 0 Z V 9 0 a W 1 l X 3 N l c m l l c y 9 B d X R v U m V t b 3 Z l Z E N v b H V t b n M x L n t o Z G l f Z l 8 y M D E 5 L D I y N 3 0 m c X V v d D s s J n F 1 b 3 Q 7 U 2 V j d G l v b j E v S E R S M j E t M j J f Q 2 9 t c G 9 z a X R l X 2 l u Z G l j Z X N f Y 2 9 t c G x l d G V f d G l t Z V 9 z Z X J p Z X M v Q X V 0 b 1 J l b W 9 2 Z W R D b 2 x 1 b W 5 z M S 5 7 a G R p X 2 Z f M j A y M C w y M j h 9 J n F 1 b 3 Q 7 L C Z x d W 9 0 O 1 N l Y 3 R p b 2 4 x L 0 h E U j I x L T I y X 0 N v b X B v c 2 l 0 Z V 9 p b m R p Y 2 V z X 2 N v b X B s Z X R l X 3 R p b W V f c 2 V y a W V z L 0 F 1 d G 9 S Z W 1 v d m V k Q 2 9 s d W 1 u c z E u e 2 h k a V 9 m X z I w M j E s M j I 5 f S Z x d W 9 0 O y w m c X V v d D t T Z W N 0 a W 9 u M S 9 I R F I y M S 0 y M l 9 D b 2 1 w b 3 N p d G V f a W 5 k a W N l c 1 9 j b 2 1 w b G V 0 Z V 9 0 a W 1 l X 3 N l c m l l c y 9 B d X R v U m V t b 3 Z l Z E N v b H V t b n M x L n t s Z V 9 m X z E 5 O T A s M j M w f S Z x d W 9 0 O y w m c X V v d D t T Z W N 0 a W 9 u M S 9 I R F I y M S 0 y M l 9 D b 2 1 w b 3 N p d G V f a W 5 k a W N l c 1 9 j b 2 1 w b G V 0 Z V 9 0 a W 1 l X 3 N l c m l l c y 9 B d X R v U m V t b 3 Z l Z E N v b H V t b n M x L n t s Z V 9 m X z E 5 O T E s M j M x f S Z x d W 9 0 O y w m c X V v d D t T Z W N 0 a W 9 u M S 9 I R F I y M S 0 y M l 9 D b 2 1 w b 3 N p d G V f a W 5 k a W N l c 1 9 j b 2 1 w b G V 0 Z V 9 0 a W 1 l X 3 N l c m l l c y 9 B d X R v U m V t b 3 Z l Z E N v b H V t b n M x L n t s Z V 9 m X z E 5 O T I s M j M y f S Z x d W 9 0 O y w m c X V v d D t T Z W N 0 a W 9 u M S 9 I R F I y M S 0 y M l 9 D b 2 1 w b 3 N p d G V f a W 5 k a W N l c 1 9 j b 2 1 w b G V 0 Z V 9 0 a W 1 l X 3 N l c m l l c y 9 B d X R v U m V t b 3 Z l Z E N v b H V t b n M x L n t s Z V 9 m X z E 5 O T M s M j M z f S Z x d W 9 0 O y w m c X V v d D t T Z W N 0 a W 9 u M S 9 I R F I y M S 0 y M l 9 D b 2 1 w b 3 N p d G V f a W 5 k a W N l c 1 9 j b 2 1 w b G V 0 Z V 9 0 a W 1 l X 3 N l c m l l c y 9 B d X R v U m V t b 3 Z l Z E N v b H V t b n M x L n t s Z V 9 m X z E 5 O T Q s M j M 0 f S Z x d W 9 0 O y w m c X V v d D t T Z W N 0 a W 9 u M S 9 I R F I y M S 0 y M l 9 D b 2 1 w b 3 N p d G V f a W 5 k a W N l c 1 9 j b 2 1 w b G V 0 Z V 9 0 a W 1 l X 3 N l c m l l c y 9 B d X R v U m V t b 3 Z l Z E N v b H V t b n M x L n t s Z V 9 m X z E 5 O T U s M j M 1 f S Z x d W 9 0 O y w m c X V v d D t T Z W N 0 a W 9 u M S 9 I R F I y M S 0 y M l 9 D b 2 1 w b 3 N p d G V f a W 5 k a W N l c 1 9 j b 2 1 w b G V 0 Z V 9 0 a W 1 l X 3 N l c m l l c y 9 B d X R v U m V t b 3 Z l Z E N v b H V t b n M x L n t s Z V 9 m X z E 5 O T Y s M j M 2 f S Z x d W 9 0 O y w m c X V v d D t T Z W N 0 a W 9 u M S 9 I R F I y M S 0 y M l 9 D b 2 1 w b 3 N p d G V f a W 5 k a W N l c 1 9 j b 2 1 w b G V 0 Z V 9 0 a W 1 l X 3 N l c m l l c y 9 B d X R v U m V t b 3 Z l Z E N v b H V t b n M x L n t s Z V 9 m X z E 5 O T c s M j M 3 f S Z x d W 9 0 O y w m c X V v d D t T Z W N 0 a W 9 u M S 9 I R F I y M S 0 y M l 9 D b 2 1 w b 3 N p d G V f a W 5 k a W N l c 1 9 j b 2 1 w b G V 0 Z V 9 0 a W 1 l X 3 N l c m l l c y 9 B d X R v U m V t b 3 Z l Z E N v b H V t b n M x L n t s Z V 9 m X z E 5 O T g s M j M 4 f S Z x d W 9 0 O y w m c X V v d D t T Z W N 0 a W 9 u M S 9 I R F I y M S 0 y M l 9 D b 2 1 w b 3 N p d G V f a W 5 k a W N l c 1 9 j b 2 1 w b G V 0 Z V 9 0 a W 1 l X 3 N l c m l l c y 9 B d X R v U m V t b 3 Z l Z E N v b H V t b n M x L n t s Z V 9 m X z E 5 O T k s M j M 5 f S Z x d W 9 0 O y w m c X V v d D t T Z W N 0 a W 9 u M S 9 I R F I y M S 0 y M l 9 D b 2 1 w b 3 N p d G V f a W 5 k a W N l c 1 9 j b 2 1 w b G V 0 Z V 9 0 a W 1 l X 3 N l c m l l c y 9 B d X R v U m V t b 3 Z l Z E N v b H V t b n M x L n t s Z V 9 m X z I w M D A s M j Q w f S Z x d W 9 0 O y w m c X V v d D t T Z W N 0 a W 9 u M S 9 I R F I y M S 0 y M l 9 D b 2 1 w b 3 N p d G V f a W 5 k a W N l c 1 9 j b 2 1 w b G V 0 Z V 9 0 a W 1 l X 3 N l c m l l c y 9 B d X R v U m V t b 3 Z l Z E N v b H V t b n M x L n t s Z V 9 m X z I w M D E s M j Q x f S Z x d W 9 0 O y w m c X V v d D t T Z W N 0 a W 9 u M S 9 I R F I y M S 0 y M l 9 D b 2 1 w b 3 N p d G V f a W 5 k a W N l c 1 9 j b 2 1 w b G V 0 Z V 9 0 a W 1 l X 3 N l c m l l c y 9 B d X R v U m V t b 3 Z l Z E N v b H V t b n M x L n t s Z V 9 m X z I w M D I s M j Q y f S Z x d W 9 0 O y w m c X V v d D t T Z W N 0 a W 9 u M S 9 I R F I y M S 0 y M l 9 D b 2 1 w b 3 N p d G V f a W 5 k a W N l c 1 9 j b 2 1 w b G V 0 Z V 9 0 a W 1 l X 3 N l c m l l c y 9 B d X R v U m V t b 3 Z l Z E N v b H V t b n M x L n t s Z V 9 m X z I w M D M s M j Q z f S Z x d W 9 0 O y w m c X V v d D t T Z W N 0 a W 9 u M S 9 I R F I y M S 0 y M l 9 D b 2 1 w b 3 N p d G V f a W 5 k a W N l c 1 9 j b 2 1 w b G V 0 Z V 9 0 a W 1 l X 3 N l c m l l c y 9 B d X R v U m V t b 3 Z l Z E N v b H V t b n M x L n t s Z V 9 m X z I w M D Q s M j Q 0 f S Z x d W 9 0 O y w m c X V v d D t T Z W N 0 a W 9 u M S 9 I R F I y M S 0 y M l 9 D b 2 1 w b 3 N p d G V f a W 5 k a W N l c 1 9 j b 2 1 w b G V 0 Z V 9 0 a W 1 l X 3 N l c m l l c y 9 B d X R v U m V t b 3 Z l Z E N v b H V t b n M x L n t s Z V 9 m X z I w M D U s M j Q 1 f S Z x d W 9 0 O y w m c X V v d D t T Z W N 0 a W 9 u M S 9 I R F I y M S 0 y M l 9 D b 2 1 w b 3 N p d G V f a W 5 k a W N l c 1 9 j b 2 1 w b G V 0 Z V 9 0 a W 1 l X 3 N l c m l l c y 9 B d X R v U m V t b 3 Z l Z E N v b H V t b n M x L n t s Z V 9 m X z I w M D Y s M j Q 2 f S Z x d W 9 0 O y w m c X V v d D t T Z W N 0 a W 9 u M S 9 I R F I y M S 0 y M l 9 D b 2 1 w b 3 N p d G V f a W 5 k a W N l c 1 9 j b 2 1 w b G V 0 Z V 9 0 a W 1 l X 3 N l c m l l c y 9 B d X R v U m V t b 3 Z l Z E N v b H V t b n M x L n t s Z V 9 m X z I w M D c s M j Q 3 f S Z x d W 9 0 O y w m c X V v d D t T Z W N 0 a W 9 u M S 9 I R F I y M S 0 y M l 9 D b 2 1 w b 3 N p d G V f a W 5 k a W N l c 1 9 j b 2 1 w b G V 0 Z V 9 0 a W 1 l X 3 N l c m l l c y 9 B d X R v U m V t b 3 Z l Z E N v b H V t b n M x L n t s Z V 9 m X z I w M D g s M j Q 4 f S Z x d W 9 0 O y w m c X V v d D t T Z W N 0 a W 9 u M S 9 I R F I y M S 0 y M l 9 D b 2 1 w b 3 N p d G V f a W 5 k a W N l c 1 9 j b 2 1 w b G V 0 Z V 9 0 a W 1 l X 3 N l c m l l c y 9 B d X R v U m V t b 3 Z l Z E N v b H V t b n M x L n t s Z V 9 m X z I w M D k s M j Q 5 f S Z x d W 9 0 O y w m c X V v d D t T Z W N 0 a W 9 u M S 9 I R F I y M S 0 y M l 9 D b 2 1 w b 3 N p d G V f a W 5 k a W N l c 1 9 j b 2 1 w b G V 0 Z V 9 0 a W 1 l X 3 N l c m l l c y 9 B d X R v U m V t b 3 Z l Z E N v b H V t b n M x L n t s Z V 9 m X z I w M T A s M j U w f S Z x d W 9 0 O y w m c X V v d D t T Z W N 0 a W 9 u M S 9 I R F I y M S 0 y M l 9 D b 2 1 w b 3 N p d G V f a W 5 k a W N l c 1 9 j b 2 1 w b G V 0 Z V 9 0 a W 1 l X 3 N l c m l l c y 9 B d X R v U m V t b 3 Z l Z E N v b H V t b n M x L n t s Z V 9 m X z I w M T E s M j U x f S Z x d W 9 0 O y w m c X V v d D t T Z W N 0 a W 9 u M S 9 I R F I y M S 0 y M l 9 D b 2 1 w b 3 N p d G V f a W 5 k a W N l c 1 9 j b 2 1 w b G V 0 Z V 9 0 a W 1 l X 3 N l c m l l c y 9 B d X R v U m V t b 3 Z l Z E N v b H V t b n M x L n t s Z V 9 m X z I w M T I s M j U y f S Z x d W 9 0 O y w m c X V v d D t T Z W N 0 a W 9 u M S 9 I R F I y M S 0 y M l 9 D b 2 1 w b 3 N p d G V f a W 5 k a W N l c 1 9 j b 2 1 w b G V 0 Z V 9 0 a W 1 l X 3 N l c m l l c y 9 B d X R v U m V t b 3 Z l Z E N v b H V t b n M x L n t s Z V 9 m X z I w M T M s M j U z f S Z x d W 9 0 O y w m c X V v d D t T Z W N 0 a W 9 u M S 9 I R F I y M S 0 y M l 9 D b 2 1 w b 3 N p d G V f a W 5 k a W N l c 1 9 j b 2 1 w b G V 0 Z V 9 0 a W 1 l X 3 N l c m l l c y 9 B d X R v U m V t b 3 Z l Z E N v b H V t b n M x L n t s Z V 9 m X z I w M T Q s M j U 0 f S Z x d W 9 0 O y w m c X V v d D t T Z W N 0 a W 9 u M S 9 I R F I y M S 0 y M l 9 D b 2 1 w b 3 N p d G V f a W 5 k a W N l c 1 9 j b 2 1 w b G V 0 Z V 9 0 a W 1 l X 3 N l c m l l c y 9 B d X R v U m V t b 3 Z l Z E N v b H V t b n M x L n t s Z V 9 m X z I w M T U s M j U 1 f S Z x d W 9 0 O y w m c X V v d D t T Z W N 0 a W 9 u M S 9 I R F I y M S 0 y M l 9 D b 2 1 w b 3 N p d G V f a W 5 k a W N l c 1 9 j b 2 1 w b G V 0 Z V 9 0 a W 1 l X 3 N l c m l l c y 9 B d X R v U m V t b 3 Z l Z E N v b H V t b n M x L n t s Z V 9 m X z I w M T Y s M j U 2 f S Z x d W 9 0 O y w m c X V v d D t T Z W N 0 a W 9 u M S 9 I R F I y M S 0 y M l 9 D b 2 1 w b 3 N p d G V f a W 5 k a W N l c 1 9 j b 2 1 w b G V 0 Z V 9 0 a W 1 l X 3 N l c m l l c y 9 B d X R v U m V t b 3 Z l Z E N v b H V t b n M x L n t s Z V 9 m X z I w M T c s M j U 3 f S Z x d W 9 0 O y w m c X V v d D t T Z W N 0 a W 9 u M S 9 I R F I y M S 0 y M l 9 D b 2 1 w b 3 N p d G V f a W 5 k a W N l c 1 9 j b 2 1 w b G V 0 Z V 9 0 a W 1 l X 3 N l c m l l c y 9 B d X R v U m V t b 3 Z l Z E N v b H V t b n M x L n t s Z V 9 m X z I w M T g s M j U 4 f S Z x d W 9 0 O y w m c X V v d D t T Z W N 0 a W 9 u M S 9 I R F I y M S 0 y M l 9 D b 2 1 w b 3 N p d G V f a W 5 k a W N l c 1 9 j b 2 1 w b G V 0 Z V 9 0 a W 1 l X 3 N l c m l l c y 9 B d X R v U m V t b 3 Z l Z E N v b H V t b n M x L n t s Z V 9 m X z I w M T k s M j U 5 f S Z x d W 9 0 O y w m c X V v d D t T Z W N 0 a W 9 u M S 9 I R F I y M S 0 y M l 9 D b 2 1 w b 3 N p d G V f a W 5 k a W N l c 1 9 j b 2 1 w b G V 0 Z V 9 0 a W 1 l X 3 N l c m l l c y 9 B d X R v U m V t b 3 Z l Z E N v b H V t b n M x L n t s Z V 9 m X z I w M j A s M j Y w f S Z x d W 9 0 O y w m c X V v d D t T Z W N 0 a W 9 u M S 9 I R F I y M S 0 y M l 9 D b 2 1 w b 3 N p d G V f a W 5 k a W N l c 1 9 j b 2 1 w b G V 0 Z V 9 0 a W 1 l X 3 N l c m l l c y 9 B d X R v U m V t b 3 Z l Z E N v b H V t b n M x L n t s Z V 9 m X z I w M j E s M j Y x f S Z x d W 9 0 O y w m c X V v d D t T Z W N 0 a W 9 u M S 9 I R F I y M S 0 y M l 9 D b 2 1 w b 3 N p d G V f a W 5 k a W N l c 1 9 j b 2 1 w b G V 0 Z V 9 0 a W 1 l X 3 N l c m l l c y 9 B d X R v U m V t b 3 Z l Z E N v b H V t b n M x L n t l e X N f Z l 8 x O T k w L D I 2 M n 0 m c X V v d D s s J n F 1 b 3 Q 7 U 2 V j d G l v b j E v S E R S M j E t M j J f Q 2 9 t c G 9 z a X R l X 2 l u Z G l j Z X N f Y 2 9 t c G x l d G V f d G l t Z V 9 z Z X J p Z X M v Q X V 0 b 1 J l b W 9 2 Z W R D b 2 x 1 b W 5 z M S 5 7 Z X l z X 2 Z f M T k 5 M S w y N j N 9 J n F 1 b 3 Q 7 L C Z x d W 9 0 O 1 N l Y 3 R p b 2 4 x L 0 h E U j I x L T I y X 0 N v b X B v c 2 l 0 Z V 9 p b m R p Y 2 V z X 2 N v b X B s Z X R l X 3 R p b W V f c 2 V y a W V z L 0 F 1 d G 9 S Z W 1 v d m V k Q 2 9 s d W 1 u c z E u e 2 V 5 c 1 9 m X z E 5 O T I s M j Y 0 f S Z x d W 9 0 O y w m c X V v d D t T Z W N 0 a W 9 u M S 9 I R F I y M S 0 y M l 9 D b 2 1 w b 3 N p d G V f a W 5 k a W N l c 1 9 j b 2 1 w b G V 0 Z V 9 0 a W 1 l X 3 N l c m l l c y 9 B d X R v U m V t b 3 Z l Z E N v b H V t b n M x L n t l e X N f Z l 8 x O T k z L D I 2 N X 0 m c X V v d D s s J n F 1 b 3 Q 7 U 2 V j d G l v b j E v S E R S M j E t M j J f Q 2 9 t c G 9 z a X R l X 2 l u Z G l j Z X N f Y 2 9 t c G x l d G V f d G l t Z V 9 z Z X J p Z X M v Q X V 0 b 1 J l b W 9 2 Z W R D b 2 x 1 b W 5 z M S 5 7 Z X l z X 2 Z f M T k 5 N C w y N j Z 9 J n F 1 b 3 Q 7 L C Z x d W 9 0 O 1 N l Y 3 R p b 2 4 x L 0 h E U j I x L T I y X 0 N v b X B v c 2 l 0 Z V 9 p b m R p Y 2 V z X 2 N v b X B s Z X R l X 3 R p b W V f c 2 V y a W V z L 0 F 1 d G 9 S Z W 1 v d m V k Q 2 9 s d W 1 u c z E u e 2 V 5 c 1 9 m X z E 5 O T U s M j Y 3 f S Z x d W 9 0 O y w m c X V v d D t T Z W N 0 a W 9 u M S 9 I R F I y M S 0 y M l 9 D b 2 1 w b 3 N p d G V f a W 5 k a W N l c 1 9 j b 2 1 w b G V 0 Z V 9 0 a W 1 l X 3 N l c m l l c y 9 B d X R v U m V t b 3 Z l Z E N v b H V t b n M x L n t l e X N f Z l 8 x O T k 2 L D I 2 O H 0 m c X V v d D s s J n F 1 b 3 Q 7 U 2 V j d G l v b j E v S E R S M j E t M j J f Q 2 9 t c G 9 z a X R l X 2 l u Z G l j Z X N f Y 2 9 t c G x l d G V f d G l t Z V 9 z Z X J p Z X M v Q X V 0 b 1 J l b W 9 2 Z W R D b 2 x 1 b W 5 z M S 5 7 Z X l z X 2 Z f M T k 5 N y w y N j l 9 J n F 1 b 3 Q 7 L C Z x d W 9 0 O 1 N l Y 3 R p b 2 4 x L 0 h E U j I x L T I y X 0 N v b X B v c 2 l 0 Z V 9 p b m R p Y 2 V z X 2 N v b X B s Z X R l X 3 R p b W V f c 2 V y a W V z L 0 F 1 d G 9 S Z W 1 v d m V k Q 2 9 s d W 1 u c z E u e 2 V 5 c 1 9 m X z E 5 O T g s M j c w f S Z x d W 9 0 O y w m c X V v d D t T Z W N 0 a W 9 u M S 9 I R F I y M S 0 y M l 9 D b 2 1 w b 3 N p d G V f a W 5 k a W N l c 1 9 j b 2 1 w b G V 0 Z V 9 0 a W 1 l X 3 N l c m l l c y 9 B d X R v U m V t b 3 Z l Z E N v b H V t b n M x L n t l e X N f Z l 8 x O T k 5 L D I 3 M X 0 m c X V v d D s s J n F 1 b 3 Q 7 U 2 V j d G l v b j E v S E R S M j E t M j J f Q 2 9 t c G 9 z a X R l X 2 l u Z G l j Z X N f Y 2 9 t c G x l d G V f d G l t Z V 9 z Z X J p Z X M v Q X V 0 b 1 J l b W 9 2 Z W R D b 2 x 1 b W 5 z M S 5 7 Z X l z X 2 Z f M j A w M C w y N z J 9 J n F 1 b 3 Q 7 L C Z x d W 9 0 O 1 N l Y 3 R p b 2 4 x L 0 h E U j I x L T I y X 0 N v b X B v c 2 l 0 Z V 9 p b m R p Y 2 V z X 2 N v b X B s Z X R l X 3 R p b W V f c 2 V y a W V z L 0 F 1 d G 9 S Z W 1 v d m V k Q 2 9 s d W 1 u c z E u e 2 V 5 c 1 9 m X z I w M D E s M j c z f S Z x d W 9 0 O y w m c X V v d D t T Z W N 0 a W 9 u M S 9 I R F I y M S 0 y M l 9 D b 2 1 w b 3 N p d G V f a W 5 k a W N l c 1 9 j b 2 1 w b G V 0 Z V 9 0 a W 1 l X 3 N l c m l l c y 9 B d X R v U m V t b 3 Z l Z E N v b H V t b n M x L n t l e X N f Z l 8 y M D A y L D I 3 N H 0 m c X V v d D s s J n F 1 b 3 Q 7 U 2 V j d G l v b j E v S E R S M j E t M j J f Q 2 9 t c G 9 z a X R l X 2 l u Z G l j Z X N f Y 2 9 t c G x l d G V f d G l t Z V 9 z Z X J p Z X M v Q X V 0 b 1 J l b W 9 2 Z W R D b 2 x 1 b W 5 z M S 5 7 Z X l z X 2 Z f M j A w M y w y N z V 9 J n F 1 b 3 Q 7 L C Z x d W 9 0 O 1 N l Y 3 R p b 2 4 x L 0 h E U j I x L T I y X 0 N v b X B v c 2 l 0 Z V 9 p b m R p Y 2 V z X 2 N v b X B s Z X R l X 3 R p b W V f c 2 V y a W V z L 0 F 1 d G 9 S Z W 1 v d m V k Q 2 9 s d W 1 u c z E u e 2 V 5 c 1 9 m X z I w M D Q s M j c 2 f S Z x d W 9 0 O y w m c X V v d D t T Z W N 0 a W 9 u M S 9 I R F I y M S 0 y M l 9 D b 2 1 w b 3 N p d G V f a W 5 k a W N l c 1 9 j b 2 1 w b G V 0 Z V 9 0 a W 1 l X 3 N l c m l l c y 9 B d X R v U m V t b 3 Z l Z E N v b H V t b n M x L n t l e X N f Z l 8 y M D A 1 L D I 3 N 3 0 m c X V v d D s s J n F 1 b 3 Q 7 U 2 V j d G l v b j E v S E R S M j E t M j J f Q 2 9 t c G 9 z a X R l X 2 l u Z G l j Z X N f Y 2 9 t c G x l d G V f d G l t Z V 9 z Z X J p Z X M v Q X V 0 b 1 J l b W 9 2 Z W R D b 2 x 1 b W 5 z M S 5 7 Z X l z X 2 Z f M j A w N i w y N z h 9 J n F 1 b 3 Q 7 L C Z x d W 9 0 O 1 N l Y 3 R p b 2 4 x L 0 h E U j I x L T I y X 0 N v b X B v c 2 l 0 Z V 9 p b m R p Y 2 V z X 2 N v b X B s Z X R l X 3 R p b W V f c 2 V y a W V z L 0 F 1 d G 9 S Z W 1 v d m V k Q 2 9 s d W 1 u c z E u e 2 V 5 c 1 9 m X z I w M D c s M j c 5 f S Z x d W 9 0 O y w m c X V v d D t T Z W N 0 a W 9 u M S 9 I R F I y M S 0 y M l 9 D b 2 1 w b 3 N p d G V f a W 5 k a W N l c 1 9 j b 2 1 w b G V 0 Z V 9 0 a W 1 l X 3 N l c m l l c y 9 B d X R v U m V t b 3 Z l Z E N v b H V t b n M x L n t l e X N f Z l 8 y M D A 4 L D I 4 M H 0 m c X V v d D s s J n F 1 b 3 Q 7 U 2 V j d G l v b j E v S E R S M j E t M j J f Q 2 9 t c G 9 z a X R l X 2 l u Z G l j Z X N f Y 2 9 t c G x l d G V f d G l t Z V 9 z Z X J p Z X M v Q X V 0 b 1 J l b W 9 2 Z W R D b 2 x 1 b W 5 z M S 5 7 Z X l z X 2 Z f M j A w O S w y O D F 9 J n F 1 b 3 Q 7 L C Z x d W 9 0 O 1 N l Y 3 R p b 2 4 x L 0 h E U j I x L T I y X 0 N v b X B v c 2 l 0 Z V 9 p b m R p Y 2 V z X 2 N v b X B s Z X R l X 3 R p b W V f c 2 V y a W V z L 0 F 1 d G 9 S Z W 1 v d m V k Q 2 9 s d W 1 u c z E u e 2 V 5 c 1 9 m X z I w M T A s M j g y f S Z x d W 9 0 O y w m c X V v d D t T Z W N 0 a W 9 u M S 9 I R F I y M S 0 y M l 9 D b 2 1 w b 3 N p d G V f a W 5 k a W N l c 1 9 j b 2 1 w b G V 0 Z V 9 0 a W 1 l X 3 N l c m l l c y 9 B d X R v U m V t b 3 Z l Z E N v b H V t b n M x L n t l e X N f Z l 8 y M D E x L D I 4 M 3 0 m c X V v d D s s J n F 1 b 3 Q 7 U 2 V j d G l v b j E v S E R S M j E t M j J f Q 2 9 t c G 9 z a X R l X 2 l u Z G l j Z X N f Y 2 9 t c G x l d G V f d G l t Z V 9 z Z X J p Z X M v Q X V 0 b 1 J l b W 9 2 Z W R D b 2 x 1 b W 5 z M S 5 7 Z X l z X 2 Z f M j A x M i w y O D R 9 J n F 1 b 3 Q 7 L C Z x d W 9 0 O 1 N l Y 3 R p b 2 4 x L 0 h E U j I x L T I y X 0 N v b X B v c 2 l 0 Z V 9 p b m R p Y 2 V z X 2 N v b X B s Z X R l X 3 R p b W V f c 2 V y a W V z L 0 F 1 d G 9 S Z W 1 v d m V k Q 2 9 s d W 1 u c z E u e 2 V 5 c 1 9 m X z I w M T M s M j g 1 f S Z x d W 9 0 O y w m c X V v d D t T Z W N 0 a W 9 u M S 9 I R F I y M S 0 y M l 9 D b 2 1 w b 3 N p d G V f a W 5 k a W N l c 1 9 j b 2 1 w b G V 0 Z V 9 0 a W 1 l X 3 N l c m l l c y 9 B d X R v U m V t b 3 Z l Z E N v b H V t b n M x L n t l e X N f Z l 8 y M D E 0 L D I 4 N n 0 m c X V v d D s s J n F 1 b 3 Q 7 U 2 V j d G l v b j E v S E R S M j E t M j J f Q 2 9 t c G 9 z a X R l X 2 l u Z G l j Z X N f Y 2 9 t c G x l d G V f d G l t Z V 9 z Z X J p Z X M v Q X V 0 b 1 J l b W 9 2 Z W R D b 2 x 1 b W 5 z M S 5 7 Z X l z X 2 Z f M j A x N S w y O D d 9 J n F 1 b 3 Q 7 L C Z x d W 9 0 O 1 N l Y 3 R p b 2 4 x L 0 h E U j I x L T I y X 0 N v b X B v c 2 l 0 Z V 9 p b m R p Y 2 V z X 2 N v b X B s Z X R l X 3 R p b W V f c 2 V y a W V z L 0 F 1 d G 9 S Z W 1 v d m V k Q 2 9 s d W 1 u c z E u e 2 V 5 c 1 9 m X z I w M T Y s M j g 4 f S Z x d W 9 0 O y w m c X V v d D t T Z W N 0 a W 9 u M S 9 I R F I y M S 0 y M l 9 D b 2 1 w b 3 N p d G V f a W 5 k a W N l c 1 9 j b 2 1 w b G V 0 Z V 9 0 a W 1 l X 3 N l c m l l c y 9 B d X R v U m V t b 3 Z l Z E N v b H V t b n M x L n t l e X N f Z l 8 y M D E 3 L D I 4 O X 0 m c X V v d D s s J n F 1 b 3 Q 7 U 2 V j d G l v b j E v S E R S M j E t M j J f Q 2 9 t c G 9 z a X R l X 2 l u Z G l j Z X N f Y 2 9 t c G x l d G V f d G l t Z V 9 z Z X J p Z X M v Q X V 0 b 1 J l b W 9 2 Z W R D b 2 x 1 b W 5 z M S 5 7 Z X l z X 2 Z f M j A x O C w y O T B 9 J n F 1 b 3 Q 7 L C Z x d W 9 0 O 1 N l Y 3 R p b 2 4 x L 0 h E U j I x L T I y X 0 N v b X B v c 2 l 0 Z V 9 p b m R p Y 2 V z X 2 N v b X B s Z X R l X 3 R p b W V f c 2 V y a W V z L 0 F 1 d G 9 S Z W 1 v d m V k Q 2 9 s d W 1 u c z E u e 2 V 5 c 1 9 m X z I w M T k s M j k x f S Z x d W 9 0 O y w m c X V v d D t T Z W N 0 a W 9 u M S 9 I R F I y M S 0 y M l 9 D b 2 1 w b 3 N p d G V f a W 5 k a W N l c 1 9 j b 2 1 w b G V 0 Z V 9 0 a W 1 l X 3 N l c m l l c y 9 B d X R v U m V t b 3 Z l Z E N v b H V t b n M x L n t l e X N f Z l 8 y M D I w L D I 5 M n 0 m c X V v d D s s J n F 1 b 3 Q 7 U 2 V j d G l v b j E v S E R S M j E t M j J f Q 2 9 t c G 9 z a X R l X 2 l u Z G l j Z X N f Y 2 9 t c G x l d G V f d G l t Z V 9 z Z X J p Z X M v Q X V 0 b 1 J l b W 9 2 Z W R D b 2 x 1 b W 5 z M S 5 7 Z X l z X 2 Z f M j A y M S w y O T N 9 J n F 1 b 3 Q 7 L C Z x d W 9 0 O 1 N l Y 3 R p b 2 4 x L 0 h E U j I x L T I y X 0 N v b X B v c 2 l 0 Z V 9 p b m R p Y 2 V z X 2 N v b X B s Z X R l X 3 R p b W V f c 2 V y a W V z L 0 F 1 d G 9 S Z W 1 v d m V k Q 2 9 s d W 1 u c z E u e 2 1 5 c 1 9 m X z E 5 O T A s M j k 0 f S Z x d W 9 0 O y w m c X V v d D t T Z W N 0 a W 9 u M S 9 I R F I y M S 0 y M l 9 D b 2 1 w b 3 N p d G V f a W 5 k a W N l c 1 9 j b 2 1 w b G V 0 Z V 9 0 a W 1 l X 3 N l c m l l c y 9 B d X R v U m V t b 3 Z l Z E N v b H V t b n M x L n t t e X N f Z l 8 x O T k x L D I 5 N X 0 m c X V v d D s s J n F 1 b 3 Q 7 U 2 V j d G l v b j E v S E R S M j E t M j J f Q 2 9 t c G 9 z a X R l X 2 l u Z G l j Z X N f Y 2 9 t c G x l d G V f d G l t Z V 9 z Z X J p Z X M v Q X V 0 b 1 J l b W 9 2 Z W R D b 2 x 1 b W 5 z M S 5 7 b X l z X 2 Z f M T k 5 M i w y O T Z 9 J n F 1 b 3 Q 7 L C Z x d W 9 0 O 1 N l Y 3 R p b 2 4 x L 0 h E U j I x L T I y X 0 N v b X B v c 2 l 0 Z V 9 p b m R p Y 2 V z X 2 N v b X B s Z X R l X 3 R p b W V f c 2 V y a W V z L 0 F 1 d G 9 S Z W 1 v d m V k Q 2 9 s d W 1 u c z E u e 2 1 5 c 1 9 m X z E 5 O T M s M j k 3 f S Z x d W 9 0 O y w m c X V v d D t T Z W N 0 a W 9 u M S 9 I R F I y M S 0 y M l 9 D b 2 1 w b 3 N p d G V f a W 5 k a W N l c 1 9 j b 2 1 w b G V 0 Z V 9 0 a W 1 l X 3 N l c m l l c y 9 B d X R v U m V t b 3 Z l Z E N v b H V t b n M x L n t t e X N f Z l 8 x O T k 0 L D I 5 O H 0 m c X V v d D s s J n F 1 b 3 Q 7 U 2 V j d G l v b j E v S E R S M j E t M j J f Q 2 9 t c G 9 z a X R l X 2 l u Z G l j Z X N f Y 2 9 t c G x l d G V f d G l t Z V 9 z Z X J p Z X M v Q X V 0 b 1 J l b W 9 2 Z W R D b 2 x 1 b W 5 z M S 5 7 b X l z X 2 Z f M T k 5 N S w y O T l 9 J n F 1 b 3 Q 7 L C Z x d W 9 0 O 1 N l Y 3 R p b 2 4 x L 0 h E U j I x L T I y X 0 N v b X B v c 2 l 0 Z V 9 p b m R p Y 2 V z X 2 N v b X B s Z X R l X 3 R p b W V f c 2 V y a W V z L 0 F 1 d G 9 S Z W 1 v d m V k Q 2 9 s d W 1 u c z E u e 2 1 5 c 1 9 m X z E 5 O T Y s M z A w f S Z x d W 9 0 O y w m c X V v d D t T Z W N 0 a W 9 u M S 9 I R F I y M S 0 y M l 9 D b 2 1 w b 3 N p d G V f a W 5 k a W N l c 1 9 j b 2 1 w b G V 0 Z V 9 0 a W 1 l X 3 N l c m l l c y 9 B d X R v U m V t b 3 Z l Z E N v b H V t b n M x L n t t e X N f Z l 8 x O T k 3 L D M w M X 0 m c X V v d D s s J n F 1 b 3 Q 7 U 2 V j d G l v b j E v S E R S M j E t M j J f Q 2 9 t c G 9 z a X R l X 2 l u Z G l j Z X N f Y 2 9 t c G x l d G V f d G l t Z V 9 z Z X J p Z X M v Q X V 0 b 1 J l b W 9 2 Z W R D b 2 x 1 b W 5 z M S 5 7 b X l z X 2 Z f M T k 5 O C w z M D J 9 J n F 1 b 3 Q 7 L C Z x d W 9 0 O 1 N l Y 3 R p b 2 4 x L 0 h E U j I x L T I y X 0 N v b X B v c 2 l 0 Z V 9 p b m R p Y 2 V z X 2 N v b X B s Z X R l X 3 R p b W V f c 2 V y a W V z L 0 F 1 d G 9 S Z W 1 v d m V k Q 2 9 s d W 1 u c z E u e 2 1 5 c 1 9 m X z E 5 O T k s M z A z f S Z x d W 9 0 O y w m c X V v d D t T Z W N 0 a W 9 u M S 9 I R F I y M S 0 y M l 9 D b 2 1 w b 3 N p d G V f a W 5 k a W N l c 1 9 j b 2 1 w b G V 0 Z V 9 0 a W 1 l X 3 N l c m l l c y 9 B d X R v U m V t b 3 Z l Z E N v b H V t b n M x L n t t e X N f Z l 8 y M D A w L D M w N H 0 m c X V v d D s s J n F 1 b 3 Q 7 U 2 V j d G l v b j E v S E R S M j E t M j J f Q 2 9 t c G 9 z a X R l X 2 l u Z G l j Z X N f Y 2 9 t c G x l d G V f d G l t Z V 9 z Z X J p Z X M v Q X V 0 b 1 J l b W 9 2 Z W R D b 2 x 1 b W 5 z M S 5 7 b X l z X 2 Z f M j A w M S w z M D V 9 J n F 1 b 3 Q 7 L C Z x d W 9 0 O 1 N l Y 3 R p b 2 4 x L 0 h E U j I x L T I y X 0 N v b X B v c 2 l 0 Z V 9 p b m R p Y 2 V z X 2 N v b X B s Z X R l X 3 R p b W V f c 2 V y a W V z L 0 F 1 d G 9 S Z W 1 v d m V k Q 2 9 s d W 1 u c z E u e 2 1 5 c 1 9 m X z I w M D I s M z A 2 f S Z x d W 9 0 O y w m c X V v d D t T Z W N 0 a W 9 u M S 9 I R F I y M S 0 y M l 9 D b 2 1 w b 3 N p d G V f a W 5 k a W N l c 1 9 j b 2 1 w b G V 0 Z V 9 0 a W 1 l X 3 N l c m l l c y 9 B d X R v U m V t b 3 Z l Z E N v b H V t b n M x L n t t e X N f Z l 8 y M D A z L D M w N 3 0 m c X V v d D s s J n F 1 b 3 Q 7 U 2 V j d G l v b j E v S E R S M j E t M j J f Q 2 9 t c G 9 z a X R l X 2 l u Z G l j Z X N f Y 2 9 t c G x l d G V f d G l t Z V 9 z Z X J p Z X M v Q X V 0 b 1 J l b W 9 2 Z W R D b 2 x 1 b W 5 z M S 5 7 b X l z X 2 Z f M j A w N C w z M D h 9 J n F 1 b 3 Q 7 L C Z x d W 9 0 O 1 N l Y 3 R p b 2 4 x L 0 h E U j I x L T I y X 0 N v b X B v c 2 l 0 Z V 9 p b m R p Y 2 V z X 2 N v b X B s Z X R l X 3 R p b W V f c 2 V y a W V z L 0 F 1 d G 9 S Z W 1 v d m V k Q 2 9 s d W 1 u c z E u e 2 1 5 c 1 9 m X z I w M D U s M z A 5 f S Z x d W 9 0 O y w m c X V v d D t T Z W N 0 a W 9 u M S 9 I R F I y M S 0 y M l 9 D b 2 1 w b 3 N p d G V f a W 5 k a W N l c 1 9 j b 2 1 w b G V 0 Z V 9 0 a W 1 l X 3 N l c m l l c y 9 B d X R v U m V t b 3 Z l Z E N v b H V t b n M x L n t t e X N f Z l 8 y M D A 2 L D M x M H 0 m c X V v d D s s J n F 1 b 3 Q 7 U 2 V j d G l v b j E v S E R S M j E t M j J f Q 2 9 t c G 9 z a X R l X 2 l u Z G l j Z X N f Y 2 9 t c G x l d G V f d G l t Z V 9 z Z X J p Z X M v Q X V 0 b 1 J l b W 9 2 Z W R D b 2 x 1 b W 5 z M S 5 7 b X l z X 2 Z f M j A w N y w z M T F 9 J n F 1 b 3 Q 7 L C Z x d W 9 0 O 1 N l Y 3 R p b 2 4 x L 0 h E U j I x L T I y X 0 N v b X B v c 2 l 0 Z V 9 p b m R p Y 2 V z X 2 N v b X B s Z X R l X 3 R p b W V f c 2 V y a W V z L 0 F 1 d G 9 S Z W 1 v d m V k Q 2 9 s d W 1 u c z E u e 2 1 5 c 1 9 m X z I w M D g s M z E y f S Z x d W 9 0 O y w m c X V v d D t T Z W N 0 a W 9 u M S 9 I R F I y M S 0 y M l 9 D b 2 1 w b 3 N p d G V f a W 5 k a W N l c 1 9 j b 2 1 w b G V 0 Z V 9 0 a W 1 l X 3 N l c m l l c y 9 B d X R v U m V t b 3 Z l Z E N v b H V t b n M x L n t t e X N f Z l 8 y M D A 5 L D M x M 3 0 m c X V v d D s s J n F 1 b 3 Q 7 U 2 V j d G l v b j E v S E R S M j E t M j J f Q 2 9 t c G 9 z a X R l X 2 l u Z G l j Z X N f Y 2 9 t c G x l d G V f d G l t Z V 9 z Z X J p Z X M v Q X V 0 b 1 J l b W 9 2 Z W R D b 2 x 1 b W 5 z M S 5 7 b X l z X 2 Z f M j A x M C w z M T R 9 J n F 1 b 3 Q 7 L C Z x d W 9 0 O 1 N l Y 3 R p b 2 4 x L 0 h E U j I x L T I y X 0 N v b X B v c 2 l 0 Z V 9 p b m R p Y 2 V z X 2 N v b X B s Z X R l X 3 R p b W V f c 2 V y a W V z L 0 F 1 d G 9 S Z W 1 v d m V k Q 2 9 s d W 1 u c z E u e 2 1 5 c 1 9 m X z I w M T E s M z E 1 f S Z x d W 9 0 O y w m c X V v d D t T Z W N 0 a W 9 u M S 9 I R F I y M S 0 y M l 9 D b 2 1 w b 3 N p d G V f a W 5 k a W N l c 1 9 j b 2 1 w b G V 0 Z V 9 0 a W 1 l X 3 N l c m l l c y 9 B d X R v U m V t b 3 Z l Z E N v b H V t b n M x L n t t e X N f Z l 8 y M D E y L D M x N n 0 m c X V v d D s s J n F 1 b 3 Q 7 U 2 V j d G l v b j E v S E R S M j E t M j J f Q 2 9 t c G 9 z a X R l X 2 l u Z G l j Z X N f Y 2 9 t c G x l d G V f d G l t Z V 9 z Z X J p Z X M v Q X V 0 b 1 J l b W 9 2 Z W R D b 2 x 1 b W 5 z M S 5 7 b X l z X 2 Z f M j A x M y w z M T d 9 J n F 1 b 3 Q 7 L C Z x d W 9 0 O 1 N l Y 3 R p b 2 4 x L 0 h E U j I x L T I y X 0 N v b X B v c 2 l 0 Z V 9 p b m R p Y 2 V z X 2 N v b X B s Z X R l X 3 R p b W V f c 2 V y a W V z L 0 F 1 d G 9 S Z W 1 v d m V k Q 2 9 s d W 1 u c z E u e 2 1 5 c 1 9 m X z I w M T Q s M z E 4 f S Z x d W 9 0 O y w m c X V v d D t T Z W N 0 a W 9 u M S 9 I R F I y M S 0 y M l 9 D b 2 1 w b 3 N p d G V f a W 5 k a W N l c 1 9 j b 2 1 w b G V 0 Z V 9 0 a W 1 l X 3 N l c m l l c y 9 B d X R v U m V t b 3 Z l Z E N v b H V t b n M x L n t t e X N f Z l 8 y M D E 1 L D M x O X 0 m c X V v d D s s J n F 1 b 3 Q 7 U 2 V j d G l v b j E v S E R S M j E t M j J f Q 2 9 t c G 9 z a X R l X 2 l u Z G l j Z X N f Y 2 9 t c G x l d G V f d G l t Z V 9 z Z X J p Z X M v Q X V 0 b 1 J l b W 9 2 Z W R D b 2 x 1 b W 5 z M S 5 7 b X l z X 2 Z f M j A x N i w z M j B 9 J n F 1 b 3 Q 7 L C Z x d W 9 0 O 1 N l Y 3 R p b 2 4 x L 0 h E U j I x L T I y X 0 N v b X B v c 2 l 0 Z V 9 p b m R p Y 2 V z X 2 N v b X B s Z X R l X 3 R p b W V f c 2 V y a W V z L 0 F 1 d G 9 S Z W 1 v d m V k Q 2 9 s d W 1 u c z E u e 2 1 5 c 1 9 m X z I w M T c s M z I x f S Z x d W 9 0 O y w m c X V v d D t T Z W N 0 a W 9 u M S 9 I R F I y M S 0 y M l 9 D b 2 1 w b 3 N p d G V f a W 5 k a W N l c 1 9 j b 2 1 w b G V 0 Z V 9 0 a W 1 l X 3 N l c m l l c y 9 B d X R v U m V t b 3 Z l Z E N v b H V t b n M x L n t t e X N f Z l 8 y M D E 4 L D M y M n 0 m c X V v d D s s J n F 1 b 3 Q 7 U 2 V j d G l v b j E v S E R S M j E t M j J f Q 2 9 t c G 9 z a X R l X 2 l u Z G l j Z X N f Y 2 9 t c G x l d G V f d G l t Z V 9 z Z X J p Z X M v Q X V 0 b 1 J l b W 9 2 Z W R D b 2 x 1 b W 5 z M S 5 7 b X l z X 2 Z f M j A x O S w z M j N 9 J n F 1 b 3 Q 7 L C Z x d W 9 0 O 1 N l Y 3 R p b 2 4 x L 0 h E U j I x L T I y X 0 N v b X B v c 2 l 0 Z V 9 p b m R p Y 2 V z X 2 N v b X B s Z X R l X 3 R p b W V f c 2 V y a W V z L 0 F 1 d G 9 S Z W 1 v d m V k Q 2 9 s d W 1 u c z E u e 2 1 5 c 1 9 m X z I w M j A s M z I 0 f S Z x d W 9 0 O y w m c X V v d D t T Z W N 0 a W 9 u M S 9 I R F I y M S 0 y M l 9 D b 2 1 w b 3 N p d G V f a W 5 k a W N l c 1 9 j b 2 1 w b G V 0 Z V 9 0 a W 1 l X 3 N l c m l l c y 9 B d X R v U m V t b 3 Z l Z E N v b H V t b n M x L n t t e X N f Z l 8 y M D I x L D M y N X 0 m c X V v d D s s J n F 1 b 3 Q 7 U 2 V j d G l v b j E v S E R S M j E t M j J f Q 2 9 t c G 9 z a X R l X 2 l u Z G l j Z X N f Y 2 9 t c G x l d G V f d G l t Z V 9 z Z X J p Z X M v Q X V 0 b 1 J l b W 9 2 Z W R D b 2 x 1 b W 5 z M S 5 7 Z 2 5 p X 3 B j X 2 Z f M T k 5 M C w z M j Z 9 J n F 1 b 3 Q 7 L C Z x d W 9 0 O 1 N l Y 3 R p b 2 4 x L 0 h E U j I x L T I y X 0 N v b X B v c 2 l 0 Z V 9 p b m R p Y 2 V z X 2 N v b X B s Z X R l X 3 R p b W V f c 2 V y a W V z L 0 F 1 d G 9 S Z W 1 v d m V k Q 2 9 s d W 1 u c z E u e 2 d u a V 9 w Y 1 9 m X z E 5 O T E s M z I 3 f S Z x d W 9 0 O y w m c X V v d D t T Z W N 0 a W 9 u M S 9 I R F I y M S 0 y M l 9 D b 2 1 w b 3 N p d G V f a W 5 k a W N l c 1 9 j b 2 1 w b G V 0 Z V 9 0 a W 1 l X 3 N l c m l l c y 9 B d X R v U m V t b 3 Z l Z E N v b H V t b n M x L n t n b m l f c G N f Z l 8 x O T k y L D M y O H 0 m c X V v d D s s J n F 1 b 3 Q 7 U 2 V j d G l v b j E v S E R S M j E t M j J f Q 2 9 t c G 9 z a X R l X 2 l u Z G l j Z X N f Y 2 9 t c G x l d G V f d G l t Z V 9 z Z X J p Z X M v Q X V 0 b 1 J l b W 9 2 Z W R D b 2 x 1 b W 5 z M S 5 7 Z 2 5 p X 3 B j X 2 Z f M T k 5 M y w z M j l 9 J n F 1 b 3 Q 7 L C Z x d W 9 0 O 1 N l Y 3 R p b 2 4 x L 0 h E U j I x L T I y X 0 N v b X B v c 2 l 0 Z V 9 p b m R p Y 2 V z X 2 N v b X B s Z X R l X 3 R p b W V f c 2 V y a W V z L 0 F 1 d G 9 S Z W 1 v d m V k Q 2 9 s d W 1 u c z E u e 2 d u a V 9 w Y 1 9 m X z E 5 O T Q s M z M w f S Z x d W 9 0 O y w m c X V v d D t T Z W N 0 a W 9 u M S 9 I R F I y M S 0 y M l 9 D b 2 1 w b 3 N p d G V f a W 5 k a W N l c 1 9 j b 2 1 w b G V 0 Z V 9 0 a W 1 l X 3 N l c m l l c y 9 B d X R v U m V t b 3 Z l Z E N v b H V t b n M x L n t n b m l f c G N f Z l 8 x O T k 1 L D M z M X 0 m c X V v d D s s J n F 1 b 3 Q 7 U 2 V j d G l v b j E v S E R S M j E t M j J f Q 2 9 t c G 9 z a X R l X 2 l u Z G l j Z X N f Y 2 9 t c G x l d G V f d G l t Z V 9 z Z X J p Z X M v Q X V 0 b 1 J l b W 9 2 Z W R D b 2 x 1 b W 5 z M S 5 7 Z 2 5 p X 3 B j X 2 Z f M T k 5 N i w z M z J 9 J n F 1 b 3 Q 7 L C Z x d W 9 0 O 1 N l Y 3 R p b 2 4 x L 0 h E U j I x L T I y X 0 N v b X B v c 2 l 0 Z V 9 p b m R p Y 2 V z X 2 N v b X B s Z X R l X 3 R p b W V f c 2 V y a W V z L 0 F 1 d G 9 S Z W 1 v d m V k Q 2 9 s d W 1 u c z E u e 2 d u a V 9 w Y 1 9 m X z E 5 O T c s M z M z f S Z x d W 9 0 O y w m c X V v d D t T Z W N 0 a W 9 u M S 9 I R F I y M S 0 y M l 9 D b 2 1 w b 3 N p d G V f a W 5 k a W N l c 1 9 j b 2 1 w b G V 0 Z V 9 0 a W 1 l X 3 N l c m l l c y 9 B d X R v U m V t b 3 Z l Z E N v b H V t b n M x L n t n b m l f c G N f Z l 8 x O T k 4 L D M z N H 0 m c X V v d D s s J n F 1 b 3 Q 7 U 2 V j d G l v b j E v S E R S M j E t M j J f Q 2 9 t c G 9 z a X R l X 2 l u Z G l j Z X N f Y 2 9 t c G x l d G V f d G l t Z V 9 z Z X J p Z X M v Q X V 0 b 1 J l b W 9 2 Z W R D b 2 x 1 b W 5 z M S 5 7 Z 2 5 p X 3 B j X 2 Z f M T k 5 O S w z M z V 9 J n F 1 b 3 Q 7 L C Z x d W 9 0 O 1 N l Y 3 R p b 2 4 x L 0 h E U j I x L T I y X 0 N v b X B v c 2 l 0 Z V 9 p b m R p Y 2 V z X 2 N v b X B s Z X R l X 3 R p b W V f c 2 V y a W V z L 0 F 1 d G 9 S Z W 1 v d m V k Q 2 9 s d W 1 u c z E u e 2 d u a V 9 w Y 1 9 m X z I w M D A s M z M 2 f S Z x d W 9 0 O y w m c X V v d D t T Z W N 0 a W 9 u M S 9 I R F I y M S 0 y M l 9 D b 2 1 w b 3 N p d G V f a W 5 k a W N l c 1 9 j b 2 1 w b G V 0 Z V 9 0 a W 1 l X 3 N l c m l l c y 9 B d X R v U m V t b 3 Z l Z E N v b H V t b n M x L n t n b m l f c G N f Z l 8 y M D A x L D M z N 3 0 m c X V v d D s s J n F 1 b 3 Q 7 U 2 V j d G l v b j E v S E R S M j E t M j J f Q 2 9 t c G 9 z a X R l X 2 l u Z G l j Z X N f Y 2 9 t c G x l d G V f d G l t Z V 9 z Z X J p Z X M v Q X V 0 b 1 J l b W 9 2 Z W R D b 2 x 1 b W 5 z M S 5 7 Z 2 5 p X 3 B j X 2 Z f M j A w M i w z M z h 9 J n F 1 b 3 Q 7 L C Z x d W 9 0 O 1 N l Y 3 R p b 2 4 x L 0 h E U j I x L T I y X 0 N v b X B v c 2 l 0 Z V 9 p b m R p Y 2 V z X 2 N v b X B s Z X R l X 3 R p b W V f c 2 V y a W V z L 0 F 1 d G 9 S Z W 1 v d m V k Q 2 9 s d W 1 u c z E u e 2 d u a V 9 w Y 1 9 m X z I w M D M s M z M 5 f S Z x d W 9 0 O y w m c X V v d D t T Z W N 0 a W 9 u M S 9 I R F I y M S 0 y M l 9 D b 2 1 w b 3 N p d G V f a W 5 k a W N l c 1 9 j b 2 1 w b G V 0 Z V 9 0 a W 1 l X 3 N l c m l l c y 9 B d X R v U m V t b 3 Z l Z E N v b H V t b n M x L n t n b m l f c G N f Z l 8 y M D A 0 L D M 0 M H 0 m c X V v d D s s J n F 1 b 3 Q 7 U 2 V j d G l v b j E v S E R S M j E t M j J f Q 2 9 t c G 9 z a X R l X 2 l u Z G l j Z X N f Y 2 9 t c G x l d G V f d G l t Z V 9 z Z X J p Z X M v Q X V 0 b 1 J l b W 9 2 Z W R D b 2 x 1 b W 5 z M S 5 7 Z 2 5 p X 3 B j X 2 Z f M j A w N S w z N D F 9 J n F 1 b 3 Q 7 L C Z x d W 9 0 O 1 N l Y 3 R p b 2 4 x L 0 h E U j I x L T I y X 0 N v b X B v c 2 l 0 Z V 9 p b m R p Y 2 V z X 2 N v b X B s Z X R l X 3 R p b W V f c 2 V y a W V z L 0 F 1 d G 9 S Z W 1 v d m V k Q 2 9 s d W 1 u c z E u e 2 d u a V 9 w Y 1 9 m X z I w M D Y s M z Q y f S Z x d W 9 0 O y w m c X V v d D t T Z W N 0 a W 9 u M S 9 I R F I y M S 0 y M l 9 D b 2 1 w b 3 N p d G V f a W 5 k a W N l c 1 9 j b 2 1 w b G V 0 Z V 9 0 a W 1 l X 3 N l c m l l c y 9 B d X R v U m V t b 3 Z l Z E N v b H V t b n M x L n t n b m l f c G N f Z l 8 y M D A 3 L D M 0 M 3 0 m c X V v d D s s J n F 1 b 3 Q 7 U 2 V j d G l v b j E v S E R S M j E t M j J f Q 2 9 t c G 9 z a X R l X 2 l u Z G l j Z X N f Y 2 9 t c G x l d G V f d G l t Z V 9 z Z X J p Z X M v Q X V 0 b 1 J l b W 9 2 Z W R D b 2 x 1 b W 5 z M S 5 7 Z 2 5 p X 3 B j X 2 Z f M j A w O C w z N D R 9 J n F 1 b 3 Q 7 L C Z x d W 9 0 O 1 N l Y 3 R p b 2 4 x L 0 h E U j I x L T I y X 0 N v b X B v c 2 l 0 Z V 9 p b m R p Y 2 V z X 2 N v b X B s Z X R l X 3 R p b W V f c 2 V y a W V z L 0 F 1 d G 9 S Z W 1 v d m V k Q 2 9 s d W 1 u c z E u e 2 d u a V 9 w Y 1 9 m X z I w M D k s M z Q 1 f S Z x d W 9 0 O y w m c X V v d D t T Z W N 0 a W 9 u M S 9 I R F I y M S 0 y M l 9 D b 2 1 w b 3 N p d G V f a W 5 k a W N l c 1 9 j b 2 1 w b G V 0 Z V 9 0 a W 1 l X 3 N l c m l l c y 9 B d X R v U m V t b 3 Z l Z E N v b H V t b n M x L n t n b m l f c G N f Z l 8 y M D E w L D M 0 N n 0 m c X V v d D s s J n F 1 b 3 Q 7 U 2 V j d G l v b j E v S E R S M j E t M j J f Q 2 9 t c G 9 z a X R l X 2 l u Z G l j Z X N f Y 2 9 t c G x l d G V f d G l t Z V 9 z Z X J p Z X M v Q X V 0 b 1 J l b W 9 2 Z W R D b 2 x 1 b W 5 z M S 5 7 Z 2 5 p X 3 B j X 2 Z f M j A x M S w z N D d 9 J n F 1 b 3 Q 7 L C Z x d W 9 0 O 1 N l Y 3 R p b 2 4 x L 0 h E U j I x L T I y X 0 N v b X B v c 2 l 0 Z V 9 p b m R p Y 2 V z X 2 N v b X B s Z X R l X 3 R p b W V f c 2 V y a W V z L 0 F 1 d G 9 S Z W 1 v d m V k Q 2 9 s d W 1 u c z E u e 2 d u a V 9 w Y 1 9 m X z I w M T I s M z Q 4 f S Z x d W 9 0 O y w m c X V v d D t T Z W N 0 a W 9 u M S 9 I R F I y M S 0 y M l 9 D b 2 1 w b 3 N p d G V f a W 5 k a W N l c 1 9 j b 2 1 w b G V 0 Z V 9 0 a W 1 l X 3 N l c m l l c y 9 B d X R v U m V t b 3 Z l Z E N v b H V t b n M x L n t n b m l f c G N f Z l 8 y M D E z L D M 0 O X 0 m c X V v d D s s J n F 1 b 3 Q 7 U 2 V j d G l v b j E v S E R S M j E t M j J f Q 2 9 t c G 9 z a X R l X 2 l u Z G l j Z X N f Y 2 9 t c G x l d G V f d G l t Z V 9 z Z X J p Z X M v Q X V 0 b 1 J l b W 9 2 Z W R D b 2 x 1 b W 5 z M S 5 7 Z 2 5 p X 3 B j X 2 Z f M j A x N C w z N T B 9 J n F 1 b 3 Q 7 L C Z x d W 9 0 O 1 N l Y 3 R p b 2 4 x L 0 h E U j I x L T I y X 0 N v b X B v c 2 l 0 Z V 9 p b m R p Y 2 V z X 2 N v b X B s Z X R l X 3 R p b W V f c 2 V y a W V z L 0 F 1 d G 9 S Z W 1 v d m V k Q 2 9 s d W 1 u c z E u e 2 d u a V 9 w Y 1 9 m X z I w M T U s M z U x f S Z x d W 9 0 O y w m c X V v d D t T Z W N 0 a W 9 u M S 9 I R F I y M S 0 y M l 9 D b 2 1 w b 3 N p d G V f a W 5 k a W N l c 1 9 j b 2 1 w b G V 0 Z V 9 0 a W 1 l X 3 N l c m l l c y 9 B d X R v U m V t b 3 Z l Z E N v b H V t b n M x L n t n b m l f c G N f Z l 8 y M D E 2 L D M 1 M n 0 m c X V v d D s s J n F 1 b 3 Q 7 U 2 V j d G l v b j E v S E R S M j E t M j J f Q 2 9 t c G 9 z a X R l X 2 l u Z G l j Z X N f Y 2 9 t c G x l d G V f d G l t Z V 9 z Z X J p Z X M v Q X V 0 b 1 J l b W 9 2 Z W R D b 2 x 1 b W 5 z M S 5 7 Z 2 5 p X 3 B j X 2 Z f M j A x N y w z N T N 9 J n F 1 b 3 Q 7 L C Z x d W 9 0 O 1 N l Y 3 R p b 2 4 x L 0 h E U j I x L T I y X 0 N v b X B v c 2 l 0 Z V 9 p b m R p Y 2 V z X 2 N v b X B s Z X R l X 3 R p b W V f c 2 V y a W V z L 0 F 1 d G 9 S Z W 1 v d m V k Q 2 9 s d W 1 u c z E u e 2 d u a V 9 w Y 1 9 m X z I w M T g s M z U 0 f S Z x d W 9 0 O y w m c X V v d D t T Z W N 0 a W 9 u M S 9 I R F I y M S 0 y M l 9 D b 2 1 w b 3 N p d G V f a W 5 k a W N l c 1 9 j b 2 1 w b G V 0 Z V 9 0 a W 1 l X 3 N l c m l l c y 9 B d X R v U m V t b 3 Z l Z E N v b H V t b n M x L n t n b m l f c G N f Z l 8 y M D E 5 L D M 1 N X 0 m c X V v d D s s J n F 1 b 3 Q 7 U 2 V j d G l v b j E v S E R S M j E t M j J f Q 2 9 t c G 9 z a X R l X 2 l u Z G l j Z X N f Y 2 9 t c G x l d G V f d G l t Z V 9 z Z X J p Z X M v Q X V 0 b 1 J l b W 9 2 Z W R D b 2 x 1 b W 5 z M S 5 7 Z 2 5 p X 3 B j X 2 Z f M j A y M C w z N T Z 9 J n F 1 b 3 Q 7 L C Z x d W 9 0 O 1 N l Y 3 R p b 2 4 x L 0 h E U j I x L T I y X 0 N v b X B v c 2 l 0 Z V 9 p b m R p Y 2 V z X 2 N v b X B s Z X R l X 3 R p b W V f c 2 V y a W V z L 0 F 1 d G 9 S Z W 1 v d m V k Q 2 9 s d W 1 u c z E u e 2 d u a V 9 w Y 1 9 m X z I w M j E s M z U 3 f S Z x d W 9 0 O y w m c X V v d D t T Z W N 0 a W 9 u M S 9 I R F I y M S 0 y M l 9 D b 2 1 w b 3 N p d G V f a W 5 k a W N l c 1 9 j b 2 1 w b G V 0 Z V 9 0 a W 1 l X 3 N l c m l l c y 9 B d X R v U m V t b 3 Z l Z E N v b H V t b n M x L n t o Z G l f b V 8 x O T k w L D M 1 O H 0 m c X V v d D s s J n F 1 b 3 Q 7 U 2 V j d G l v b j E v S E R S M j E t M j J f Q 2 9 t c G 9 z a X R l X 2 l u Z G l j Z X N f Y 2 9 t c G x l d G V f d G l t Z V 9 z Z X J p Z X M v Q X V 0 b 1 J l b W 9 2 Z W R D b 2 x 1 b W 5 z M S 5 7 a G R p X 2 1 f M T k 5 M S w z N T l 9 J n F 1 b 3 Q 7 L C Z x d W 9 0 O 1 N l Y 3 R p b 2 4 x L 0 h E U j I x L T I y X 0 N v b X B v c 2 l 0 Z V 9 p b m R p Y 2 V z X 2 N v b X B s Z X R l X 3 R p b W V f c 2 V y a W V z L 0 F 1 d G 9 S Z W 1 v d m V k Q 2 9 s d W 1 u c z E u e 2 h k a V 9 t X z E 5 O T I s M z Y w f S Z x d W 9 0 O y w m c X V v d D t T Z W N 0 a W 9 u M S 9 I R F I y M S 0 y M l 9 D b 2 1 w b 3 N p d G V f a W 5 k a W N l c 1 9 j b 2 1 w b G V 0 Z V 9 0 a W 1 l X 3 N l c m l l c y 9 B d X R v U m V t b 3 Z l Z E N v b H V t b n M x L n t o Z G l f b V 8 x O T k z L D M 2 M X 0 m c X V v d D s s J n F 1 b 3 Q 7 U 2 V j d G l v b j E v S E R S M j E t M j J f Q 2 9 t c G 9 z a X R l X 2 l u Z G l j Z X N f Y 2 9 t c G x l d G V f d G l t Z V 9 z Z X J p Z X M v Q X V 0 b 1 J l b W 9 2 Z W R D b 2 x 1 b W 5 z M S 5 7 a G R p X 2 1 f M T k 5 N C w z N j J 9 J n F 1 b 3 Q 7 L C Z x d W 9 0 O 1 N l Y 3 R p b 2 4 x L 0 h E U j I x L T I y X 0 N v b X B v c 2 l 0 Z V 9 p b m R p Y 2 V z X 2 N v b X B s Z X R l X 3 R p b W V f c 2 V y a W V z L 0 F 1 d G 9 S Z W 1 v d m V k Q 2 9 s d W 1 u c z E u e 2 h k a V 9 t X z E 5 O T U s M z Y z f S Z x d W 9 0 O y w m c X V v d D t T Z W N 0 a W 9 u M S 9 I R F I y M S 0 y M l 9 D b 2 1 w b 3 N p d G V f a W 5 k a W N l c 1 9 j b 2 1 w b G V 0 Z V 9 0 a W 1 l X 3 N l c m l l c y 9 B d X R v U m V t b 3 Z l Z E N v b H V t b n M x L n t o Z G l f b V 8 x O T k 2 L D M 2 N H 0 m c X V v d D s s J n F 1 b 3 Q 7 U 2 V j d G l v b j E v S E R S M j E t M j J f Q 2 9 t c G 9 z a X R l X 2 l u Z G l j Z X N f Y 2 9 t c G x l d G V f d G l t Z V 9 z Z X J p Z X M v Q X V 0 b 1 J l b W 9 2 Z W R D b 2 x 1 b W 5 z M S 5 7 a G R p X 2 1 f M T k 5 N y w z N j V 9 J n F 1 b 3 Q 7 L C Z x d W 9 0 O 1 N l Y 3 R p b 2 4 x L 0 h E U j I x L T I y X 0 N v b X B v c 2 l 0 Z V 9 p b m R p Y 2 V z X 2 N v b X B s Z X R l X 3 R p b W V f c 2 V y a W V z L 0 F 1 d G 9 S Z W 1 v d m V k Q 2 9 s d W 1 u c z E u e 2 h k a V 9 t X z E 5 O T g s M z Y 2 f S Z x d W 9 0 O y w m c X V v d D t T Z W N 0 a W 9 u M S 9 I R F I y M S 0 y M l 9 D b 2 1 w b 3 N p d G V f a W 5 k a W N l c 1 9 j b 2 1 w b G V 0 Z V 9 0 a W 1 l X 3 N l c m l l c y 9 B d X R v U m V t b 3 Z l Z E N v b H V t b n M x L n t o Z G l f b V 8 x O T k 5 L D M 2 N 3 0 m c X V v d D s s J n F 1 b 3 Q 7 U 2 V j d G l v b j E v S E R S M j E t M j J f Q 2 9 t c G 9 z a X R l X 2 l u Z G l j Z X N f Y 2 9 t c G x l d G V f d G l t Z V 9 z Z X J p Z X M v Q X V 0 b 1 J l b W 9 2 Z W R D b 2 x 1 b W 5 z M S 5 7 a G R p X 2 1 f M j A w M C w z N j h 9 J n F 1 b 3 Q 7 L C Z x d W 9 0 O 1 N l Y 3 R p b 2 4 x L 0 h E U j I x L T I y X 0 N v b X B v c 2 l 0 Z V 9 p b m R p Y 2 V z X 2 N v b X B s Z X R l X 3 R p b W V f c 2 V y a W V z L 0 F 1 d G 9 S Z W 1 v d m V k Q 2 9 s d W 1 u c z E u e 2 h k a V 9 t X z I w M D E s M z Y 5 f S Z x d W 9 0 O y w m c X V v d D t T Z W N 0 a W 9 u M S 9 I R F I y M S 0 y M l 9 D b 2 1 w b 3 N p d G V f a W 5 k a W N l c 1 9 j b 2 1 w b G V 0 Z V 9 0 a W 1 l X 3 N l c m l l c y 9 B d X R v U m V t b 3 Z l Z E N v b H V t b n M x L n t o Z G l f b V 8 y M D A y L D M 3 M H 0 m c X V v d D s s J n F 1 b 3 Q 7 U 2 V j d G l v b j E v S E R S M j E t M j J f Q 2 9 t c G 9 z a X R l X 2 l u Z G l j Z X N f Y 2 9 t c G x l d G V f d G l t Z V 9 z Z X J p Z X M v Q X V 0 b 1 J l b W 9 2 Z W R D b 2 x 1 b W 5 z M S 5 7 a G R p X 2 1 f M j A w M y w z N z F 9 J n F 1 b 3 Q 7 L C Z x d W 9 0 O 1 N l Y 3 R p b 2 4 x L 0 h E U j I x L T I y X 0 N v b X B v c 2 l 0 Z V 9 p b m R p Y 2 V z X 2 N v b X B s Z X R l X 3 R p b W V f c 2 V y a W V z L 0 F 1 d G 9 S Z W 1 v d m V k Q 2 9 s d W 1 u c z E u e 2 h k a V 9 t X z I w M D Q s M z c y f S Z x d W 9 0 O y w m c X V v d D t T Z W N 0 a W 9 u M S 9 I R F I y M S 0 y M l 9 D b 2 1 w b 3 N p d G V f a W 5 k a W N l c 1 9 j b 2 1 w b G V 0 Z V 9 0 a W 1 l X 3 N l c m l l c y 9 B d X R v U m V t b 3 Z l Z E N v b H V t b n M x L n t o Z G l f b V 8 y M D A 1 L D M 3 M 3 0 m c X V v d D s s J n F 1 b 3 Q 7 U 2 V j d G l v b j E v S E R S M j E t M j J f Q 2 9 t c G 9 z a X R l X 2 l u Z G l j Z X N f Y 2 9 t c G x l d G V f d G l t Z V 9 z Z X J p Z X M v Q X V 0 b 1 J l b W 9 2 Z W R D b 2 x 1 b W 5 z M S 5 7 a G R p X 2 1 f M j A w N i w z N z R 9 J n F 1 b 3 Q 7 L C Z x d W 9 0 O 1 N l Y 3 R p b 2 4 x L 0 h E U j I x L T I y X 0 N v b X B v c 2 l 0 Z V 9 p b m R p Y 2 V z X 2 N v b X B s Z X R l X 3 R p b W V f c 2 V y a W V z L 0 F 1 d G 9 S Z W 1 v d m V k Q 2 9 s d W 1 u c z E u e 2 h k a V 9 t X z I w M D c s M z c 1 f S Z x d W 9 0 O y w m c X V v d D t T Z W N 0 a W 9 u M S 9 I R F I y M S 0 y M l 9 D b 2 1 w b 3 N p d G V f a W 5 k a W N l c 1 9 j b 2 1 w b G V 0 Z V 9 0 a W 1 l X 3 N l c m l l c y 9 B d X R v U m V t b 3 Z l Z E N v b H V t b n M x L n t o Z G l f b V 8 y M D A 4 L D M 3 N n 0 m c X V v d D s s J n F 1 b 3 Q 7 U 2 V j d G l v b j E v S E R S M j E t M j J f Q 2 9 t c G 9 z a X R l X 2 l u Z G l j Z X N f Y 2 9 t c G x l d G V f d G l t Z V 9 z Z X J p Z X M v Q X V 0 b 1 J l b W 9 2 Z W R D b 2 x 1 b W 5 z M S 5 7 a G R p X 2 1 f M j A w O S w z N z d 9 J n F 1 b 3 Q 7 L C Z x d W 9 0 O 1 N l Y 3 R p b 2 4 x L 0 h E U j I x L T I y X 0 N v b X B v c 2 l 0 Z V 9 p b m R p Y 2 V z X 2 N v b X B s Z X R l X 3 R p b W V f c 2 V y a W V z L 0 F 1 d G 9 S Z W 1 v d m V k Q 2 9 s d W 1 u c z E u e 2 h k a V 9 t X z I w M T A s M z c 4 f S Z x d W 9 0 O y w m c X V v d D t T Z W N 0 a W 9 u M S 9 I R F I y M S 0 y M l 9 D b 2 1 w b 3 N p d G V f a W 5 k a W N l c 1 9 j b 2 1 w b G V 0 Z V 9 0 a W 1 l X 3 N l c m l l c y 9 B d X R v U m V t b 3 Z l Z E N v b H V t b n M x L n t o Z G l f b V 8 y M D E x L D M 3 O X 0 m c X V v d D s s J n F 1 b 3 Q 7 U 2 V j d G l v b j E v S E R S M j E t M j J f Q 2 9 t c G 9 z a X R l X 2 l u Z G l j Z X N f Y 2 9 t c G x l d G V f d G l t Z V 9 z Z X J p Z X M v Q X V 0 b 1 J l b W 9 2 Z W R D b 2 x 1 b W 5 z M S 5 7 a G R p X 2 1 f M j A x M i w z O D B 9 J n F 1 b 3 Q 7 L C Z x d W 9 0 O 1 N l Y 3 R p b 2 4 x L 0 h E U j I x L T I y X 0 N v b X B v c 2 l 0 Z V 9 p b m R p Y 2 V z X 2 N v b X B s Z X R l X 3 R p b W V f c 2 V y a W V z L 0 F 1 d G 9 S Z W 1 v d m V k Q 2 9 s d W 1 u c z E u e 2 h k a V 9 t X z I w M T M s M z g x f S Z x d W 9 0 O y w m c X V v d D t T Z W N 0 a W 9 u M S 9 I R F I y M S 0 y M l 9 D b 2 1 w b 3 N p d G V f a W 5 k a W N l c 1 9 j b 2 1 w b G V 0 Z V 9 0 a W 1 l X 3 N l c m l l c y 9 B d X R v U m V t b 3 Z l Z E N v b H V t b n M x L n t o Z G l f b V 8 y M D E 0 L D M 4 M n 0 m c X V v d D s s J n F 1 b 3 Q 7 U 2 V j d G l v b j E v S E R S M j E t M j J f Q 2 9 t c G 9 z a X R l X 2 l u Z G l j Z X N f Y 2 9 t c G x l d G V f d G l t Z V 9 z Z X J p Z X M v Q X V 0 b 1 J l b W 9 2 Z W R D b 2 x 1 b W 5 z M S 5 7 a G R p X 2 1 f M j A x N S w z O D N 9 J n F 1 b 3 Q 7 L C Z x d W 9 0 O 1 N l Y 3 R p b 2 4 x L 0 h E U j I x L T I y X 0 N v b X B v c 2 l 0 Z V 9 p b m R p Y 2 V z X 2 N v b X B s Z X R l X 3 R p b W V f c 2 V y a W V z L 0 F 1 d G 9 S Z W 1 v d m V k Q 2 9 s d W 1 u c z E u e 2 h k a V 9 t X z I w M T Y s M z g 0 f S Z x d W 9 0 O y w m c X V v d D t T Z W N 0 a W 9 u M S 9 I R F I y M S 0 y M l 9 D b 2 1 w b 3 N p d G V f a W 5 k a W N l c 1 9 j b 2 1 w b G V 0 Z V 9 0 a W 1 l X 3 N l c m l l c y 9 B d X R v U m V t b 3 Z l Z E N v b H V t b n M x L n t o Z G l f b V 8 y M D E 3 L D M 4 N X 0 m c X V v d D s s J n F 1 b 3 Q 7 U 2 V j d G l v b j E v S E R S M j E t M j J f Q 2 9 t c G 9 z a X R l X 2 l u Z G l j Z X N f Y 2 9 t c G x l d G V f d G l t Z V 9 z Z X J p Z X M v Q X V 0 b 1 J l b W 9 2 Z W R D b 2 x 1 b W 5 z M S 5 7 a G R p X 2 1 f M j A x O C w z O D Z 9 J n F 1 b 3 Q 7 L C Z x d W 9 0 O 1 N l Y 3 R p b 2 4 x L 0 h E U j I x L T I y X 0 N v b X B v c 2 l 0 Z V 9 p b m R p Y 2 V z X 2 N v b X B s Z X R l X 3 R p b W V f c 2 V y a W V z L 0 F 1 d G 9 S Z W 1 v d m V k Q 2 9 s d W 1 u c z E u e 2 h k a V 9 t X z I w M T k s M z g 3 f S Z x d W 9 0 O y w m c X V v d D t T Z W N 0 a W 9 u M S 9 I R F I y M S 0 y M l 9 D b 2 1 w b 3 N p d G V f a W 5 k a W N l c 1 9 j b 2 1 w b G V 0 Z V 9 0 a W 1 l X 3 N l c m l l c y 9 B d X R v U m V t b 3 Z l Z E N v b H V t b n M x L n t o Z G l f b V 8 y M D I w L D M 4 O H 0 m c X V v d D s s J n F 1 b 3 Q 7 U 2 V j d G l v b j E v S E R S M j E t M j J f Q 2 9 t c G 9 z a X R l X 2 l u Z G l j Z X N f Y 2 9 t c G x l d G V f d G l t Z V 9 z Z X J p Z X M v Q X V 0 b 1 J l b W 9 2 Z W R D b 2 x 1 b W 5 z M S 5 7 a G R p X 2 1 f M j A y M S w z O D l 9 J n F 1 b 3 Q 7 L C Z x d W 9 0 O 1 N l Y 3 R p b 2 4 x L 0 h E U j I x L T I y X 0 N v b X B v c 2 l 0 Z V 9 p b m R p Y 2 V z X 2 N v b X B s Z X R l X 3 R p b W V f c 2 V y a W V z L 0 F 1 d G 9 S Z W 1 v d m V k Q 2 9 s d W 1 u c z E u e 2 x l X 2 1 f M T k 5 M C w z O T B 9 J n F 1 b 3 Q 7 L C Z x d W 9 0 O 1 N l Y 3 R p b 2 4 x L 0 h E U j I x L T I y X 0 N v b X B v c 2 l 0 Z V 9 p b m R p Y 2 V z X 2 N v b X B s Z X R l X 3 R p b W V f c 2 V y a W V z L 0 F 1 d G 9 S Z W 1 v d m V k Q 2 9 s d W 1 u c z E u e 2 x l X 2 1 f M T k 5 M S w z O T F 9 J n F 1 b 3 Q 7 L C Z x d W 9 0 O 1 N l Y 3 R p b 2 4 x L 0 h E U j I x L T I y X 0 N v b X B v c 2 l 0 Z V 9 p b m R p Y 2 V z X 2 N v b X B s Z X R l X 3 R p b W V f c 2 V y a W V z L 0 F 1 d G 9 S Z W 1 v d m V k Q 2 9 s d W 1 u c z E u e 2 x l X 2 1 f M T k 5 M i w z O T J 9 J n F 1 b 3 Q 7 L C Z x d W 9 0 O 1 N l Y 3 R p b 2 4 x L 0 h E U j I x L T I y X 0 N v b X B v c 2 l 0 Z V 9 p b m R p Y 2 V z X 2 N v b X B s Z X R l X 3 R p b W V f c 2 V y a W V z L 0 F 1 d G 9 S Z W 1 v d m V k Q 2 9 s d W 1 u c z E u e 2 x l X 2 1 f M T k 5 M y w z O T N 9 J n F 1 b 3 Q 7 L C Z x d W 9 0 O 1 N l Y 3 R p b 2 4 x L 0 h E U j I x L T I y X 0 N v b X B v c 2 l 0 Z V 9 p b m R p Y 2 V z X 2 N v b X B s Z X R l X 3 R p b W V f c 2 V y a W V z L 0 F 1 d G 9 S Z W 1 v d m V k Q 2 9 s d W 1 u c z E u e 2 x l X 2 1 f M T k 5 N C w z O T R 9 J n F 1 b 3 Q 7 L C Z x d W 9 0 O 1 N l Y 3 R p b 2 4 x L 0 h E U j I x L T I y X 0 N v b X B v c 2 l 0 Z V 9 p b m R p Y 2 V z X 2 N v b X B s Z X R l X 3 R p b W V f c 2 V y a W V z L 0 F 1 d G 9 S Z W 1 v d m V k Q 2 9 s d W 1 u c z E u e 2 x l X 2 1 f M T k 5 N S w z O T V 9 J n F 1 b 3 Q 7 L C Z x d W 9 0 O 1 N l Y 3 R p b 2 4 x L 0 h E U j I x L T I y X 0 N v b X B v c 2 l 0 Z V 9 p b m R p Y 2 V z X 2 N v b X B s Z X R l X 3 R p b W V f c 2 V y a W V z L 0 F 1 d G 9 S Z W 1 v d m V k Q 2 9 s d W 1 u c z E u e 2 x l X 2 1 f M T k 5 N i w z O T Z 9 J n F 1 b 3 Q 7 L C Z x d W 9 0 O 1 N l Y 3 R p b 2 4 x L 0 h E U j I x L T I y X 0 N v b X B v c 2 l 0 Z V 9 p b m R p Y 2 V z X 2 N v b X B s Z X R l X 3 R p b W V f c 2 V y a W V z L 0 F 1 d G 9 S Z W 1 v d m V k Q 2 9 s d W 1 u c z E u e 2 x l X 2 1 f M T k 5 N y w z O T d 9 J n F 1 b 3 Q 7 L C Z x d W 9 0 O 1 N l Y 3 R p b 2 4 x L 0 h E U j I x L T I y X 0 N v b X B v c 2 l 0 Z V 9 p b m R p Y 2 V z X 2 N v b X B s Z X R l X 3 R p b W V f c 2 V y a W V z L 0 F 1 d G 9 S Z W 1 v d m V k Q 2 9 s d W 1 u c z E u e 2 x l X 2 1 f M T k 5 O C w z O T h 9 J n F 1 b 3 Q 7 L C Z x d W 9 0 O 1 N l Y 3 R p b 2 4 x L 0 h E U j I x L T I y X 0 N v b X B v c 2 l 0 Z V 9 p b m R p Y 2 V z X 2 N v b X B s Z X R l X 3 R p b W V f c 2 V y a W V z L 0 F 1 d G 9 S Z W 1 v d m V k Q 2 9 s d W 1 u c z E u e 2 x l X 2 1 f M T k 5 O S w z O T l 9 J n F 1 b 3 Q 7 L C Z x d W 9 0 O 1 N l Y 3 R p b 2 4 x L 0 h E U j I x L T I y X 0 N v b X B v c 2 l 0 Z V 9 p b m R p Y 2 V z X 2 N v b X B s Z X R l X 3 R p b W V f c 2 V y a W V z L 0 F 1 d G 9 S Z W 1 v d m V k Q 2 9 s d W 1 u c z E u e 2 x l X 2 1 f M j A w M C w 0 M D B 9 J n F 1 b 3 Q 7 L C Z x d W 9 0 O 1 N l Y 3 R p b 2 4 x L 0 h E U j I x L T I y X 0 N v b X B v c 2 l 0 Z V 9 p b m R p Y 2 V z X 2 N v b X B s Z X R l X 3 R p b W V f c 2 V y a W V z L 0 F 1 d G 9 S Z W 1 v d m V k Q 2 9 s d W 1 u c z E u e 2 x l X 2 1 f M j A w M S w 0 M D F 9 J n F 1 b 3 Q 7 L C Z x d W 9 0 O 1 N l Y 3 R p b 2 4 x L 0 h E U j I x L T I y X 0 N v b X B v c 2 l 0 Z V 9 p b m R p Y 2 V z X 2 N v b X B s Z X R l X 3 R p b W V f c 2 V y a W V z L 0 F 1 d G 9 S Z W 1 v d m V k Q 2 9 s d W 1 u c z E u e 2 x l X 2 1 f M j A w M i w 0 M D J 9 J n F 1 b 3 Q 7 L C Z x d W 9 0 O 1 N l Y 3 R p b 2 4 x L 0 h E U j I x L T I y X 0 N v b X B v c 2 l 0 Z V 9 p b m R p Y 2 V z X 2 N v b X B s Z X R l X 3 R p b W V f c 2 V y a W V z L 0 F 1 d G 9 S Z W 1 v d m V k Q 2 9 s d W 1 u c z E u e 2 x l X 2 1 f M j A w M y w 0 M D N 9 J n F 1 b 3 Q 7 L C Z x d W 9 0 O 1 N l Y 3 R p b 2 4 x L 0 h E U j I x L T I y X 0 N v b X B v c 2 l 0 Z V 9 p b m R p Y 2 V z X 2 N v b X B s Z X R l X 3 R p b W V f c 2 V y a W V z L 0 F 1 d G 9 S Z W 1 v d m V k Q 2 9 s d W 1 u c z E u e 2 x l X 2 1 f M j A w N C w 0 M D R 9 J n F 1 b 3 Q 7 L C Z x d W 9 0 O 1 N l Y 3 R p b 2 4 x L 0 h E U j I x L T I y X 0 N v b X B v c 2 l 0 Z V 9 p b m R p Y 2 V z X 2 N v b X B s Z X R l X 3 R p b W V f c 2 V y a W V z L 0 F 1 d G 9 S Z W 1 v d m V k Q 2 9 s d W 1 u c z E u e 2 x l X 2 1 f M j A w N S w 0 M D V 9 J n F 1 b 3 Q 7 L C Z x d W 9 0 O 1 N l Y 3 R p b 2 4 x L 0 h E U j I x L T I y X 0 N v b X B v c 2 l 0 Z V 9 p b m R p Y 2 V z X 2 N v b X B s Z X R l X 3 R p b W V f c 2 V y a W V z L 0 F 1 d G 9 S Z W 1 v d m V k Q 2 9 s d W 1 u c z E u e 2 x l X 2 1 f M j A w N i w 0 M D Z 9 J n F 1 b 3 Q 7 L C Z x d W 9 0 O 1 N l Y 3 R p b 2 4 x L 0 h E U j I x L T I y X 0 N v b X B v c 2 l 0 Z V 9 p b m R p Y 2 V z X 2 N v b X B s Z X R l X 3 R p b W V f c 2 V y a W V z L 0 F 1 d G 9 S Z W 1 v d m V k Q 2 9 s d W 1 u c z E u e 2 x l X 2 1 f M j A w N y w 0 M D d 9 J n F 1 b 3 Q 7 L C Z x d W 9 0 O 1 N l Y 3 R p b 2 4 x L 0 h E U j I x L T I y X 0 N v b X B v c 2 l 0 Z V 9 p b m R p Y 2 V z X 2 N v b X B s Z X R l X 3 R p b W V f c 2 V y a W V z L 0 F 1 d G 9 S Z W 1 v d m V k Q 2 9 s d W 1 u c z E u e 2 x l X 2 1 f M j A w O C w 0 M D h 9 J n F 1 b 3 Q 7 L C Z x d W 9 0 O 1 N l Y 3 R p b 2 4 x L 0 h E U j I x L T I y X 0 N v b X B v c 2 l 0 Z V 9 p b m R p Y 2 V z X 2 N v b X B s Z X R l X 3 R p b W V f c 2 V y a W V z L 0 F 1 d G 9 S Z W 1 v d m V k Q 2 9 s d W 1 u c z E u e 2 x l X 2 1 f M j A w O S w 0 M D l 9 J n F 1 b 3 Q 7 L C Z x d W 9 0 O 1 N l Y 3 R p b 2 4 x L 0 h E U j I x L T I y X 0 N v b X B v c 2 l 0 Z V 9 p b m R p Y 2 V z X 2 N v b X B s Z X R l X 3 R p b W V f c 2 V y a W V z L 0 F 1 d G 9 S Z W 1 v d m V k Q 2 9 s d W 1 u c z E u e 2 x l X 2 1 f M j A x M C w 0 M T B 9 J n F 1 b 3 Q 7 L C Z x d W 9 0 O 1 N l Y 3 R p b 2 4 x L 0 h E U j I x L T I y X 0 N v b X B v c 2 l 0 Z V 9 p b m R p Y 2 V z X 2 N v b X B s Z X R l X 3 R p b W V f c 2 V y a W V z L 0 F 1 d G 9 S Z W 1 v d m V k Q 2 9 s d W 1 u c z E u e 2 x l X 2 1 f M j A x M S w 0 M T F 9 J n F 1 b 3 Q 7 L C Z x d W 9 0 O 1 N l Y 3 R p b 2 4 x L 0 h E U j I x L T I y X 0 N v b X B v c 2 l 0 Z V 9 p b m R p Y 2 V z X 2 N v b X B s Z X R l X 3 R p b W V f c 2 V y a W V z L 0 F 1 d G 9 S Z W 1 v d m V k Q 2 9 s d W 1 u c z E u e 2 x l X 2 1 f M j A x M i w 0 M T J 9 J n F 1 b 3 Q 7 L C Z x d W 9 0 O 1 N l Y 3 R p b 2 4 x L 0 h E U j I x L T I y X 0 N v b X B v c 2 l 0 Z V 9 p b m R p Y 2 V z X 2 N v b X B s Z X R l X 3 R p b W V f c 2 V y a W V z L 0 F 1 d G 9 S Z W 1 v d m V k Q 2 9 s d W 1 u c z E u e 2 x l X 2 1 f M j A x M y w 0 M T N 9 J n F 1 b 3 Q 7 L C Z x d W 9 0 O 1 N l Y 3 R p b 2 4 x L 0 h E U j I x L T I y X 0 N v b X B v c 2 l 0 Z V 9 p b m R p Y 2 V z X 2 N v b X B s Z X R l X 3 R p b W V f c 2 V y a W V z L 0 F 1 d G 9 S Z W 1 v d m V k Q 2 9 s d W 1 u c z E u e 2 x l X 2 1 f M j A x N C w 0 M T R 9 J n F 1 b 3 Q 7 L C Z x d W 9 0 O 1 N l Y 3 R p b 2 4 x L 0 h E U j I x L T I y X 0 N v b X B v c 2 l 0 Z V 9 p b m R p Y 2 V z X 2 N v b X B s Z X R l X 3 R p b W V f c 2 V y a W V z L 0 F 1 d G 9 S Z W 1 v d m V k Q 2 9 s d W 1 u c z E u e 2 x l X 2 1 f M j A x N S w 0 M T V 9 J n F 1 b 3 Q 7 L C Z x d W 9 0 O 1 N l Y 3 R p b 2 4 x L 0 h E U j I x L T I y X 0 N v b X B v c 2 l 0 Z V 9 p b m R p Y 2 V z X 2 N v b X B s Z X R l X 3 R p b W V f c 2 V y a W V z L 0 F 1 d G 9 S Z W 1 v d m V k Q 2 9 s d W 1 u c z E u e 2 x l X 2 1 f M j A x N i w 0 M T Z 9 J n F 1 b 3 Q 7 L C Z x d W 9 0 O 1 N l Y 3 R p b 2 4 x L 0 h E U j I x L T I y X 0 N v b X B v c 2 l 0 Z V 9 p b m R p Y 2 V z X 2 N v b X B s Z X R l X 3 R p b W V f c 2 V y a W V z L 0 F 1 d G 9 S Z W 1 v d m V k Q 2 9 s d W 1 u c z E u e 2 x l X 2 1 f M j A x N y w 0 M T d 9 J n F 1 b 3 Q 7 L C Z x d W 9 0 O 1 N l Y 3 R p b 2 4 x L 0 h E U j I x L T I y X 0 N v b X B v c 2 l 0 Z V 9 p b m R p Y 2 V z X 2 N v b X B s Z X R l X 3 R p b W V f c 2 V y a W V z L 0 F 1 d G 9 S Z W 1 v d m V k Q 2 9 s d W 1 u c z E u e 2 x l X 2 1 f M j A x O C w 0 M T h 9 J n F 1 b 3 Q 7 L C Z x d W 9 0 O 1 N l Y 3 R p b 2 4 x L 0 h E U j I x L T I y X 0 N v b X B v c 2 l 0 Z V 9 p b m R p Y 2 V z X 2 N v b X B s Z X R l X 3 R p b W V f c 2 V y a W V z L 0 F 1 d G 9 S Z W 1 v d m V k Q 2 9 s d W 1 u c z E u e 2 x l X 2 1 f M j A x O S w 0 M T l 9 J n F 1 b 3 Q 7 L C Z x d W 9 0 O 1 N l Y 3 R p b 2 4 x L 0 h E U j I x L T I y X 0 N v b X B v c 2 l 0 Z V 9 p b m R p Y 2 V z X 2 N v b X B s Z X R l X 3 R p b W V f c 2 V y a W V z L 0 F 1 d G 9 S Z W 1 v d m V k Q 2 9 s d W 1 u c z E u e 2 x l X 2 1 f M j A y M C w 0 M j B 9 J n F 1 b 3 Q 7 L C Z x d W 9 0 O 1 N l Y 3 R p b 2 4 x L 0 h E U j I x L T I y X 0 N v b X B v c 2 l 0 Z V 9 p b m R p Y 2 V z X 2 N v b X B s Z X R l X 3 R p b W V f c 2 V y a W V z L 0 F 1 d G 9 S Z W 1 v d m V k Q 2 9 s d W 1 u c z E u e 2 x l X 2 1 f M j A y M S w 0 M j F 9 J n F 1 b 3 Q 7 L C Z x d W 9 0 O 1 N l Y 3 R p b 2 4 x L 0 h E U j I x L T I y X 0 N v b X B v c 2 l 0 Z V 9 p b m R p Y 2 V z X 2 N v b X B s Z X R l X 3 R p b W V f c 2 V y a W V z L 0 F 1 d G 9 S Z W 1 v d m V k Q 2 9 s d W 1 u c z E u e 2 V 5 c 1 9 t X z E 5 O T A s N D I y f S Z x d W 9 0 O y w m c X V v d D t T Z W N 0 a W 9 u M S 9 I R F I y M S 0 y M l 9 D b 2 1 w b 3 N p d G V f a W 5 k a W N l c 1 9 j b 2 1 w b G V 0 Z V 9 0 a W 1 l X 3 N l c m l l c y 9 B d X R v U m V t b 3 Z l Z E N v b H V t b n M x L n t l e X N f b V 8 x O T k x L D Q y M 3 0 m c X V v d D s s J n F 1 b 3 Q 7 U 2 V j d G l v b j E v S E R S M j E t M j J f Q 2 9 t c G 9 z a X R l X 2 l u Z G l j Z X N f Y 2 9 t c G x l d G V f d G l t Z V 9 z Z X J p Z X M v Q X V 0 b 1 J l b W 9 2 Z W R D b 2 x 1 b W 5 z M S 5 7 Z X l z X 2 1 f M T k 5 M i w 0 M j R 9 J n F 1 b 3 Q 7 L C Z x d W 9 0 O 1 N l Y 3 R p b 2 4 x L 0 h E U j I x L T I y X 0 N v b X B v c 2 l 0 Z V 9 p b m R p Y 2 V z X 2 N v b X B s Z X R l X 3 R p b W V f c 2 V y a W V z L 0 F 1 d G 9 S Z W 1 v d m V k Q 2 9 s d W 1 u c z E u e 2 V 5 c 1 9 t X z E 5 O T M s N D I 1 f S Z x d W 9 0 O y w m c X V v d D t T Z W N 0 a W 9 u M S 9 I R F I y M S 0 y M l 9 D b 2 1 w b 3 N p d G V f a W 5 k a W N l c 1 9 j b 2 1 w b G V 0 Z V 9 0 a W 1 l X 3 N l c m l l c y 9 B d X R v U m V t b 3 Z l Z E N v b H V t b n M x L n t l e X N f b V 8 x O T k 0 L D Q y N n 0 m c X V v d D s s J n F 1 b 3 Q 7 U 2 V j d G l v b j E v S E R S M j E t M j J f Q 2 9 t c G 9 z a X R l X 2 l u Z G l j Z X N f Y 2 9 t c G x l d G V f d G l t Z V 9 z Z X J p Z X M v Q X V 0 b 1 J l b W 9 2 Z W R D b 2 x 1 b W 5 z M S 5 7 Z X l z X 2 1 f M T k 5 N S w 0 M j d 9 J n F 1 b 3 Q 7 L C Z x d W 9 0 O 1 N l Y 3 R p b 2 4 x L 0 h E U j I x L T I y X 0 N v b X B v c 2 l 0 Z V 9 p b m R p Y 2 V z X 2 N v b X B s Z X R l X 3 R p b W V f c 2 V y a W V z L 0 F 1 d G 9 S Z W 1 v d m V k Q 2 9 s d W 1 u c z E u e 2 V 5 c 1 9 t X z E 5 O T Y s N D I 4 f S Z x d W 9 0 O y w m c X V v d D t T Z W N 0 a W 9 u M S 9 I R F I y M S 0 y M l 9 D b 2 1 w b 3 N p d G V f a W 5 k a W N l c 1 9 j b 2 1 w b G V 0 Z V 9 0 a W 1 l X 3 N l c m l l c y 9 B d X R v U m V t b 3 Z l Z E N v b H V t b n M x L n t l e X N f b V 8 x O T k 3 L D Q y O X 0 m c X V v d D s s J n F 1 b 3 Q 7 U 2 V j d G l v b j E v S E R S M j E t M j J f Q 2 9 t c G 9 z a X R l X 2 l u Z G l j Z X N f Y 2 9 t c G x l d G V f d G l t Z V 9 z Z X J p Z X M v Q X V 0 b 1 J l b W 9 2 Z W R D b 2 x 1 b W 5 z M S 5 7 Z X l z X 2 1 f M T k 5 O C w 0 M z B 9 J n F 1 b 3 Q 7 L C Z x d W 9 0 O 1 N l Y 3 R p b 2 4 x L 0 h E U j I x L T I y X 0 N v b X B v c 2 l 0 Z V 9 p b m R p Y 2 V z X 2 N v b X B s Z X R l X 3 R p b W V f c 2 V y a W V z L 0 F 1 d G 9 S Z W 1 v d m V k Q 2 9 s d W 1 u c z E u e 2 V 5 c 1 9 t X z E 5 O T k s N D M x f S Z x d W 9 0 O y w m c X V v d D t T Z W N 0 a W 9 u M S 9 I R F I y M S 0 y M l 9 D b 2 1 w b 3 N p d G V f a W 5 k a W N l c 1 9 j b 2 1 w b G V 0 Z V 9 0 a W 1 l X 3 N l c m l l c y 9 B d X R v U m V t b 3 Z l Z E N v b H V t b n M x L n t l e X N f b V 8 y M D A w L D Q z M n 0 m c X V v d D s s J n F 1 b 3 Q 7 U 2 V j d G l v b j E v S E R S M j E t M j J f Q 2 9 t c G 9 z a X R l X 2 l u Z G l j Z X N f Y 2 9 t c G x l d G V f d G l t Z V 9 z Z X J p Z X M v Q X V 0 b 1 J l b W 9 2 Z W R D b 2 x 1 b W 5 z M S 5 7 Z X l z X 2 1 f M j A w M S w 0 M z N 9 J n F 1 b 3 Q 7 L C Z x d W 9 0 O 1 N l Y 3 R p b 2 4 x L 0 h E U j I x L T I y X 0 N v b X B v c 2 l 0 Z V 9 p b m R p Y 2 V z X 2 N v b X B s Z X R l X 3 R p b W V f c 2 V y a W V z L 0 F 1 d G 9 S Z W 1 v d m V k Q 2 9 s d W 1 u c z E u e 2 V 5 c 1 9 t X z I w M D I s N D M 0 f S Z x d W 9 0 O y w m c X V v d D t T Z W N 0 a W 9 u M S 9 I R F I y M S 0 y M l 9 D b 2 1 w b 3 N p d G V f a W 5 k a W N l c 1 9 j b 2 1 w b G V 0 Z V 9 0 a W 1 l X 3 N l c m l l c y 9 B d X R v U m V t b 3 Z l Z E N v b H V t b n M x L n t l e X N f b V 8 y M D A z L D Q z N X 0 m c X V v d D s s J n F 1 b 3 Q 7 U 2 V j d G l v b j E v S E R S M j E t M j J f Q 2 9 t c G 9 z a X R l X 2 l u Z G l j Z X N f Y 2 9 t c G x l d G V f d G l t Z V 9 z Z X J p Z X M v Q X V 0 b 1 J l b W 9 2 Z W R D b 2 x 1 b W 5 z M S 5 7 Z X l z X 2 1 f M j A w N C w 0 M z Z 9 J n F 1 b 3 Q 7 L C Z x d W 9 0 O 1 N l Y 3 R p b 2 4 x L 0 h E U j I x L T I y X 0 N v b X B v c 2 l 0 Z V 9 p b m R p Y 2 V z X 2 N v b X B s Z X R l X 3 R p b W V f c 2 V y a W V z L 0 F 1 d G 9 S Z W 1 v d m V k Q 2 9 s d W 1 u c z E u e 2 V 5 c 1 9 t X z I w M D U s N D M 3 f S Z x d W 9 0 O y w m c X V v d D t T Z W N 0 a W 9 u M S 9 I R F I y M S 0 y M l 9 D b 2 1 w b 3 N p d G V f a W 5 k a W N l c 1 9 j b 2 1 w b G V 0 Z V 9 0 a W 1 l X 3 N l c m l l c y 9 B d X R v U m V t b 3 Z l Z E N v b H V t b n M x L n t l e X N f b V 8 y M D A 2 L D Q z O H 0 m c X V v d D s s J n F 1 b 3 Q 7 U 2 V j d G l v b j E v S E R S M j E t M j J f Q 2 9 t c G 9 z a X R l X 2 l u Z G l j Z X N f Y 2 9 t c G x l d G V f d G l t Z V 9 z Z X J p Z X M v Q X V 0 b 1 J l b W 9 2 Z W R D b 2 x 1 b W 5 z M S 5 7 Z X l z X 2 1 f M j A w N y w 0 M z l 9 J n F 1 b 3 Q 7 L C Z x d W 9 0 O 1 N l Y 3 R p b 2 4 x L 0 h E U j I x L T I y X 0 N v b X B v c 2 l 0 Z V 9 p b m R p Y 2 V z X 2 N v b X B s Z X R l X 3 R p b W V f c 2 V y a W V z L 0 F 1 d G 9 S Z W 1 v d m V k Q 2 9 s d W 1 u c z E u e 2 V 5 c 1 9 t X z I w M D g s N D Q w f S Z x d W 9 0 O y w m c X V v d D t T Z W N 0 a W 9 u M S 9 I R F I y M S 0 y M l 9 D b 2 1 w b 3 N p d G V f a W 5 k a W N l c 1 9 j b 2 1 w b G V 0 Z V 9 0 a W 1 l X 3 N l c m l l c y 9 B d X R v U m V t b 3 Z l Z E N v b H V t b n M x L n t l e X N f b V 8 y M D A 5 L D Q 0 M X 0 m c X V v d D s s J n F 1 b 3 Q 7 U 2 V j d G l v b j E v S E R S M j E t M j J f Q 2 9 t c G 9 z a X R l X 2 l u Z G l j Z X N f Y 2 9 t c G x l d G V f d G l t Z V 9 z Z X J p Z X M v Q X V 0 b 1 J l b W 9 2 Z W R D b 2 x 1 b W 5 z M S 5 7 Z X l z X 2 1 f M j A x M C w 0 N D J 9 J n F 1 b 3 Q 7 L C Z x d W 9 0 O 1 N l Y 3 R p b 2 4 x L 0 h E U j I x L T I y X 0 N v b X B v c 2 l 0 Z V 9 p b m R p Y 2 V z X 2 N v b X B s Z X R l X 3 R p b W V f c 2 V y a W V z L 0 F 1 d G 9 S Z W 1 v d m V k Q 2 9 s d W 1 u c z E u e 2 V 5 c 1 9 t X z I w M T E s N D Q z f S Z x d W 9 0 O y w m c X V v d D t T Z W N 0 a W 9 u M S 9 I R F I y M S 0 y M l 9 D b 2 1 w b 3 N p d G V f a W 5 k a W N l c 1 9 j b 2 1 w b G V 0 Z V 9 0 a W 1 l X 3 N l c m l l c y 9 B d X R v U m V t b 3 Z l Z E N v b H V t b n M x L n t l e X N f b V 8 y M D E y L D Q 0 N H 0 m c X V v d D s s J n F 1 b 3 Q 7 U 2 V j d G l v b j E v S E R S M j E t M j J f Q 2 9 t c G 9 z a X R l X 2 l u Z G l j Z X N f Y 2 9 t c G x l d G V f d G l t Z V 9 z Z X J p Z X M v Q X V 0 b 1 J l b W 9 2 Z W R D b 2 x 1 b W 5 z M S 5 7 Z X l z X 2 1 f M j A x M y w 0 N D V 9 J n F 1 b 3 Q 7 L C Z x d W 9 0 O 1 N l Y 3 R p b 2 4 x L 0 h E U j I x L T I y X 0 N v b X B v c 2 l 0 Z V 9 p b m R p Y 2 V z X 2 N v b X B s Z X R l X 3 R p b W V f c 2 V y a W V z L 0 F 1 d G 9 S Z W 1 v d m V k Q 2 9 s d W 1 u c z E u e 2 V 5 c 1 9 t X z I w M T Q s N D Q 2 f S Z x d W 9 0 O y w m c X V v d D t T Z W N 0 a W 9 u M S 9 I R F I y M S 0 y M l 9 D b 2 1 w b 3 N p d G V f a W 5 k a W N l c 1 9 j b 2 1 w b G V 0 Z V 9 0 a W 1 l X 3 N l c m l l c y 9 B d X R v U m V t b 3 Z l Z E N v b H V t b n M x L n t l e X N f b V 8 y M D E 1 L D Q 0 N 3 0 m c X V v d D s s J n F 1 b 3 Q 7 U 2 V j d G l v b j E v S E R S M j E t M j J f Q 2 9 t c G 9 z a X R l X 2 l u Z G l j Z X N f Y 2 9 t c G x l d G V f d G l t Z V 9 z Z X J p Z X M v Q X V 0 b 1 J l b W 9 2 Z W R D b 2 x 1 b W 5 z M S 5 7 Z X l z X 2 1 f M j A x N i w 0 N D h 9 J n F 1 b 3 Q 7 L C Z x d W 9 0 O 1 N l Y 3 R p b 2 4 x L 0 h E U j I x L T I y X 0 N v b X B v c 2 l 0 Z V 9 p b m R p Y 2 V z X 2 N v b X B s Z X R l X 3 R p b W V f c 2 V y a W V z L 0 F 1 d G 9 S Z W 1 v d m V k Q 2 9 s d W 1 u c z E u e 2 V 5 c 1 9 t X z I w M T c s N D Q 5 f S Z x d W 9 0 O y w m c X V v d D t T Z W N 0 a W 9 u M S 9 I R F I y M S 0 y M l 9 D b 2 1 w b 3 N p d G V f a W 5 k a W N l c 1 9 j b 2 1 w b G V 0 Z V 9 0 a W 1 l X 3 N l c m l l c y 9 B d X R v U m V t b 3 Z l Z E N v b H V t b n M x L n t l e X N f b V 8 y M D E 4 L D Q 1 M H 0 m c X V v d D s s J n F 1 b 3 Q 7 U 2 V j d G l v b j E v S E R S M j E t M j J f Q 2 9 t c G 9 z a X R l X 2 l u Z G l j Z X N f Y 2 9 t c G x l d G V f d G l t Z V 9 z Z X J p Z X M v Q X V 0 b 1 J l b W 9 2 Z W R D b 2 x 1 b W 5 z M S 5 7 Z X l z X 2 1 f M j A x O S w 0 N T F 9 J n F 1 b 3 Q 7 L C Z x d W 9 0 O 1 N l Y 3 R p b 2 4 x L 0 h E U j I x L T I y X 0 N v b X B v c 2 l 0 Z V 9 p b m R p Y 2 V z X 2 N v b X B s Z X R l X 3 R p b W V f c 2 V y a W V z L 0 F 1 d G 9 S Z W 1 v d m V k Q 2 9 s d W 1 u c z E u e 2 V 5 c 1 9 t X z I w M j A s N D U y f S Z x d W 9 0 O y w m c X V v d D t T Z W N 0 a W 9 u M S 9 I R F I y M S 0 y M l 9 D b 2 1 w b 3 N p d G V f a W 5 k a W N l c 1 9 j b 2 1 w b G V 0 Z V 9 0 a W 1 l X 3 N l c m l l c y 9 B d X R v U m V t b 3 Z l Z E N v b H V t b n M x L n t l e X N f b V 8 y M D I x L D Q 1 M 3 0 m c X V v d D s s J n F 1 b 3 Q 7 U 2 V j d G l v b j E v S E R S M j E t M j J f Q 2 9 t c G 9 z a X R l X 2 l u Z G l j Z X N f Y 2 9 t c G x l d G V f d G l t Z V 9 z Z X J p Z X M v Q X V 0 b 1 J l b W 9 2 Z W R D b 2 x 1 b W 5 z M S 5 7 b X l z X 2 1 f M T k 5 M C w 0 N T R 9 J n F 1 b 3 Q 7 L C Z x d W 9 0 O 1 N l Y 3 R p b 2 4 x L 0 h E U j I x L T I y X 0 N v b X B v c 2 l 0 Z V 9 p b m R p Y 2 V z X 2 N v b X B s Z X R l X 3 R p b W V f c 2 V y a W V z L 0 F 1 d G 9 S Z W 1 v d m V k Q 2 9 s d W 1 u c z E u e 2 1 5 c 1 9 t X z E 5 O T E s N D U 1 f S Z x d W 9 0 O y w m c X V v d D t T Z W N 0 a W 9 u M S 9 I R F I y M S 0 y M l 9 D b 2 1 w b 3 N p d G V f a W 5 k a W N l c 1 9 j b 2 1 w b G V 0 Z V 9 0 a W 1 l X 3 N l c m l l c y 9 B d X R v U m V t b 3 Z l Z E N v b H V t b n M x L n t t e X N f b V 8 x O T k y L D Q 1 N n 0 m c X V v d D s s J n F 1 b 3 Q 7 U 2 V j d G l v b j E v S E R S M j E t M j J f Q 2 9 t c G 9 z a X R l X 2 l u Z G l j Z X N f Y 2 9 t c G x l d G V f d G l t Z V 9 z Z X J p Z X M v Q X V 0 b 1 J l b W 9 2 Z W R D b 2 x 1 b W 5 z M S 5 7 b X l z X 2 1 f M T k 5 M y w 0 N T d 9 J n F 1 b 3 Q 7 L C Z x d W 9 0 O 1 N l Y 3 R p b 2 4 x L 0 h E U j I x L T I y X 0 N v b X B v c 2 l 0 Z V 9 p b m R p Y 2 V z X 2 N v b X B s Z X R l X 3 R p b W V f c 2 V y a W V z L 0 F 1 d G 9 S Z W 1 v d m V k Q 2 9 s d W 1 u c z E u e 2 1 5 c 1 9 t X z E 5 O T Q s N D U 4 f S Z x d W 9 0 O y w m c X V v d D t T Z W N 0 a W 9 u M S 9 I R F I y M S 0 y M l 9 D b 2 1 w b 3 N p d G V f a W 5 k a W N l c 1 9 j b 2 1 w b G V 0 Z V 9 0 a W 1 l X 3 N l c m l l c y 9 B d X R v U m V t b 3 Z l Z E N v b H V t b n M x L n t t e X N f b V 8 x O T k 1 L D Q 1 O X 0 m c X V v d D s s J n F 1 b 3 Q 7 U 2 V j d G l v b j E v S E R S M j E t M j J f Q 2 9 t c G 9 z a X R l X 2 l u Z G l j Z X N f Y 2 9 t c G x l d G V f d G l t Z V 9 z Z X J p Z X M v Q X V 0 b 1 J l b W 9 2 Z W R D b 2 x 1 b W 5 z M S 5 7 b X l z X 2 1 f M T k 5 N i w 0 N j B 9 J n F 1 b 3 Q 7 L C Z x d W 9 0 O 1 N l Y 3 R p b 2 4 x L 0 h E U j I x L T I y X 0 N v b X B v c 2 l 0 Z V 9 p b m R p Y 2 V z X 2 N v b X B s Z X R l X 3 R p b W V f c 2 V y a W V z L 0 F 1 d G 9 S Z W 1 v d m V k Q 2 9 s d W 1 u c z E u e 2 1 5 c 1 9 t X z E 5 O T c s N D Y x f S Z x d W 9 0 O y w m c X V v d D t T Z W N 0 a W 9 u M S 9 I R F I y M S 0 y M l 9 D b 2 1 w b 3 N p d G V f a W 5 k a W N l c 1 9 j b 2 1 w b G V 0 Z V 9 0 a W 1 l X 3 N l c m l l c y 9 B d X R v U m V t b 3 Z l Z E N v b H V t b n M x L n t t e X N f b V 8 x O T k 4 L D Q 2 M n 0 m c X V v d D s s J n F 1 b 3 Q 7 U 2 V j d G l v b j E v S E R S M j E t M j J f Q 2 9 t c G 9 z a X R l X 2 l u Z G l j Z X N f Y 2 9 t c G x l d G V f d G l t Z V 9 z Z X J p Z X M v Q X V 0 b 1 J l b W 9 2 Z W R D b 2 x 1 b W 5 z M S 5 7 b X l z X 2 1 f M T k 5 O S w 0 N j N 9 J n F 1 b 3 Q 7 L C Z x d W 9 0 O 1 N l Y 3 R p b 2 4 x L 0 h E U j I x L T I y X 0 N v b X B v c 2 l 0 Z V 9 p b m R p Y 2 V z X 2 N v b X B s Z X R l X 3 R p b W V f c 2 V y a W V z L 0 F 1 d G 9 S Z W 1 v d m V k Q 2 9 s d W 1 u c z E u e 2 1 5 c 1 9 t X z I w M D A s N D Y 0 f S Z x d W 9 0 O y w m c X V v d D t T Z W N 0 a W 9 u M S 9 I R F I y M S 0 y M l 9 D b 2 1 w b 3 N p d G V f a W 5 k a W N l c 1 9 j b 2 1 w b G V 0 Z V 9 0 a W 1 l X 3 N l c m l l c y 9 B d X R v U m V t b 3 Z l Z E N v b H V t b n M x L n t t e X N f b V 8 y M D A x L D Q 2 N X 0 m c X V v d D s s J n F 1 b 3 Q 7 U 2 V j d G l v b j E v S E R S M j E t M j J f Q 2 9 t c G 9 z a X R l X 2 l u Z G l j Z X N f Y 2 9 t c G x l d G V f d G l t Z V 9 z Z X J p Z X M v Q X V 0 b 1 J l b W 9 2 Z W R D b 2 x 1 b W 5 z M S 5 7 b X l z X 2 1 f M j A w M i w 0 N j Z 9 J n F 1 b 3 Q 7 L C Z x d W 9 0 O 1 N l Y 3 R p b 2 4 x L 0 h E U j I x L T I y X 0 N v b X B v c 2 l 0 Z V 9 p b m R p Y 2 V z X 2 N v b X B s Z X R l X 3 R p b W V f c 2 V y a W V z L 0 F 1 d G 9 S Z W 1 v d m V k Q 2 9 s d W 1 u c z E u e 2 1 5 c 1 9 t X z I w M D M s N D Y 3 f S Z x d W 9 0 O y w m c X V v d D t T Z W N 0 a W 9 u M S 9 I R F I y M S 0 y M l 9 D b 2 1 w b 3 N p d G V f a W 5 k a W N l c 1 9 j b 2 1 w b G V 0 Z V 9 0 a W 1 l X 3 N l c m l l c y 9 B d X R v U m V t b 3 Z l Z E N v b H V t b n M x L n t t e X N f b V 8 y M D A 0 L D Q 2 O H 0 m c X V v d D s s J n F 1 b 3 Q 7 U 2 V j d G l v b j E v S E R S M j E t M j J f Q 2 9 t c G 9 z a X R l X 2 l u Z G l j Z X N f Y 2 9 t c G x l d G V f d G l t Z V 9 z Z X J p Z X M v Q X V 0 b 1 J l b W 9 2 Z W R D b 2 x 1 b W 5 z M S 5 7 b X l z X 2 1 f M j A w N S w 0 N j l 9 J n F 1 b 3 Q 7 L C Z x d W 9 0 O 1 N l Y 3 R p b 2 4 x L 0 h E U j I x L T I y X 0 N v b X B v c 2 l 0 Z V 9 p b m R p Y 2 V z X 2 N v b X B s Z X R l X 3 R p b W V f c 2 V y a W V z L 0 F 1 d G 9 S Z W 1 v d m V k Q 2 9 s d W 1 u c z E u e 2 1 5 c 1 9 t X z I w M D Y s N D c w f S Z x d W 9 0 O y w m c X V v d D t T Z W N 0 a W 9 u M S 9 I R F I y M S 0 y M l 9 D b 2 1 w b 3 N p d G V f a W 5 k a W N l c 1 9 j b 2 1 w b G V 0 Z V 9 0 a W 1 l X 3 N l c m l l c y 9 B d X R v U m V t b 3 Z l Z E N v b H V t b n M x L n t t e X N f b V 8 y M D A 3 L D Q 3 M X 0 m c X V v d D s s J n F 1 b 3 Q 7 U 2 V j d G l v b j E v S E R S M j E t M j J f Q 2 9 t c G 9 z a X R l X 2 l u Z G l j Z X N f Y 2 9 t c G x l d G V f d G l t Z V 9 z Z X J p Z X M v Q X V 0 b 1 J l b W 9 2 Z W R D b 2 x 1 b W 5 z M S 5 7 b X l z X 2 1 f M j A w O C w 0 N z J 9 J n F 1 b 3 Q 7 L C Z x d W 9 0 O 1 N l Y 3 R p b 2 4 x L 0 h E U j I x L T I y X 0 N v b X B v c 2 l 0 Z V 9 p b m R p Y 2 V z X 2 N v b X B s Z X R l X 3 R p b W V f c 2 V y a W V z L 0 F 1 d G 9 S Z W 1 v d m V k Q 2 9 s d W 1 u c z E u e 2 1 5 c 1 9 t X z I w M D k s N D c z f S Z x d W 9 0 O y w m c X V v d D t T Z W N 0 a W 9 u M S 9 I R F I y M S 0 y M l 9 D b 2 1 w b 3 N p d G V f a W 5 k a W N l c 1 9 j b 2 1 w b G V 0 Z V 9 0 a W 1 l X 3 N l c m l l c y 9 B d X R v U m V t b 3 Z l Z E N v b H V t b n M x L n t t e X N f b V 8 y M D E w L D Q 3 N H 0 m c X V v d D s s J n F 1 b 3 Q 7 U 2 V j d G l v b j E v S E R S M j E t M j J f Q 2 9 t c G 9 z a X R l X 2 l u Z G l j Z X N f Y 2 9 t c G x l d G V f d G l t Z V 9 z Z X J p Z X M v Q X V 0 b 1 J l b W 9 2 Z W R D b 2 x 1 b W 5 z M S 5 7 b X l z X 2 1 f M j A x M S w 0 N z V 9 J n F 1 b 3 Q 7 L C Z x d W 9 0 O 1 N l Y 3 R p b 2 4 x L 0 h E U j I x L T I y X 0 N v b X B v c 2 l 0 Z V 9 p b m R p Y 2 V z X 2 N v b X B s Z X R l X 3 R p b W V f c 2 V y a W V z L 0 F 1 d G 9 S Z W 1 v d m V k Q 2 9 s d W 1 u c z E u e 2 1 5 c 1 9 t X z I w M T I s N D c 2 f S Z x d W 9 0 O y w m c X V v d D t T Z W N 0 a W 9 u M S 9 I R F I y M S 0 y M l 9 D b 2 1 w b 3 N p d G V f a W 5 k a W N l c 1 9 j b 2 1 w b G V 0 Z V 9 0 a W 1 l X 3 N l c m l l c y 9 B d X R v U m V t b 3 Z l Z E N v b H V t b n M x L n t t e X N f b V 8 y M D E z L D Q 3 N 3 0 m c X V v d D s s J n F 1 b 3 Q 7 U 2 V j d G l v b j E v S E R S M j E t M j J f Q 2 9 t c G 9 z a X R l X 2 l u Z G l j Z X N f Y 2 9 t c G x l d G V f d G l t Z V 9 z Z X J p Z X M v Q X V 0 b 1 J l b W 9 2 Z W R D b 2 x 1 b W 5 z M S 5 7 b X l z X 2 1 f M j A x N C w 0 N z h 9 J n F 1 b 3 Q 7 L C Z x d W 9 0 O 1 N l Y 3 R p b 2 4 x L 0 h E U j I x L T I y X 0 N v b X B v c 2 l 0 Z V 9 p b m R p Y 2 V z X 2 N v b X B s Z X R l X 3 R p b W V f c 2 V y a W V z L 0 F 1 d G 9 S Z W 1 v d m V k Q 2 9 s d W 1 u c z E u e 2 1 5 c 1 9 t X z I w M T U s N D c 5 f S Z x d W 9 0 O y w m c X V v d D t T Z W N 0 a W 9 u M S 9 I R F I y M S 0 y M l 9 D b 2 1 w b 3 N p d G V f a W 5 k a W N l c 1 9 j b 2 1 w b G V 0 Z V 9 0 a W 1 l X 3 N l c m l l c y 9 B d X R v U m V t b 3 Z l Z E N v b H V t b n M x L n t t e X N f b V 8 y M D E 2 L D Q 4 M H 0 m c X V v d D s s J n F 1 b 3 Q 7 U 2 V j d G l v b j E v S E R S M j E t M j J f Q 2 9 t c G 9 z a X R l X 2 l u Z G l j Z X N f Y 2 9 t c G x l d G V f d G l t Z V 9 z Z X J p Z X M v Q X V 0 b 1 J l b W 9 2 Z W R D b 2 x 1 b W 5 z M S 5 7 b X l z X 2 1 f M j A x N y w 0 O D F 9 J n F 1 b 3 Q 7 L C Z x d W 9 0 O 1 N l Y 3 R p b 2 4 x L 0 h E U j I x L T I y X 0 N v b X B v c 2 l 0 Z V 9 p b m R p Y 2 V z X 2 N v b X B s Z X R l X 3 R p b W V f c 2 V y a W V z L 0 F 1 d G 9 S Z W 1 v d m V k Q 2 9 s d W 1 u c z E u e 2 1 5 c 1 9 t X z I w M T g s N D g y f S Z x d W 9 0 O y w m c X V v d D t T Z W N 0 a W 9 u M S 9 I R F I y M S 0 y M l 9 D b 2 1 w b 3 N p d G V f a W 5 k a W N l c 1 9 j b 2 1 w b G V 0 Z V 9 0 a W 1 l X 3 N l c m l l c y 9 B d X R v U m V t b 3 Z l Z E N v b H V t b n M x L n t t e X N f b V 8 y M D E 5 L D Q 4 M 3 0 m c X V v d D s s J n F 1 b 3 Q 7 U 2 V j d G l v b j E v S E R S M j E t M j J f Q 2 9 t c G 9 z a X R l X 2 l u Z G l j Z X N f Y 2 9 t c G x l d G V f d G l t Z V 9 z Z X J p Z X M v Q X V 0 b 1 J l b W 9 2 Z W R D b 2 x 1 b W 5 z M S 5 7 b X l z X 2 1 f M j A y M C w 0 O D R 9 J n F 1 b 3 Q 7 L C Z x d W 9 0 O 1 N l Y 3 R p b 2 4 x L 0 h E U j I x L T I y X 0 N v b X B v c 2 l 0 Z V 9 p b m R p Y 2 V z X 2 N v b X B s Z X R l X 3 R p b W V f c 2 V y a W V z L 0 F 1 d G 9 S Z W 1 v d m V k Q 2 9 s d W 1 u c z E u e 2 1 5 c 1 9 t X z I w M j E s N D g 1 f S Z x d W 9 0 O y w m c X V v d D t T Z W N 0 a W 9 u M S 9 I R F I y M S 0 y M l 9 D b 2 1 w b 3 N p d G V f a W 5 k a W N l c 1 9 j b 2 1 w b G V 0 Z V 9 0 a W 1 l X 3 N l c m l l c y 9 B d X R v U m V t b 3 Z l Z E N v b H V t b n M x L n t n b m l f c G N f b V 8 x O T k w L D Q 4 N n 0 m c X V v d D s s J n F 1 b 3 Q 7 U 2 V j d G l v b j E v S E R S M j E t M j J f Q 2 9 t c G 9 z a X R l X 2 l u Z G l j Z X N f Y 2 9 t c G x l d G V f d G l t Z V 9 z Z X J p Z X M v Q X V 0 b 1 J l b W 9 2 Z W R D b 2 x 1 b W 5 z M S 5 7 Z 2 5 p X 3 B j X 2 1 f M T k 5 M S w 0 O D d 9 J n F 1 b 3 Q 7 L C Z x d W 9 0 O 1 N l Y 3 R p b 2 4 x L 0 h E U j I x L T I y X 0 N v b X B v c 2 l 0 Z V 9 p b m R p Y 2 V z X 2 N v b X B s Z X R l X 3 R p b W V f c 2 V y a W V z L 0 F 1 d G 9 S Z W 1 v d m V k Q 2 9 s d W 1 u c z E u e 2 d u a V 9 w Y 1 9 t X z E 5 O T I s N D g 4 f S Z x d W 9 0 O y w m c X V v d D t T Z W N 0 a W 9 u M S 9 I R F I y M S 0 y M l 9 D b 2 1 w b 3 N p d G V f a W 5 k a W N l c 1 9 j b 2 1 w b G V 0 Z V 9 0 a W 1 l X 3 N l c m l l c y 9 B d X R v U m V t b 3 Z l Z E N v b H V t b n M x L n t n b m l f c G N f b V 8 x O T k z L D Q 4 O X 0 m c X V v d D s s J n F 1 b 3 Q 7 U 2 V j d G l v b j E v S E R S M j E t M j J f Q 2 9 t c G 9 z a X R l X 2 l u Z G l j Z X N f Y 2 9 t c G x l d G V f d G l t Z V 9 z Z X J p Z X M v Q X V 0 b 1 J l b W 9 2 Z W R D b 2 x 1 b W 5 z M S 5 7 Z 2 5 p X 3 B j X 2 1 f M T k 5 N C w 0 O T B 9 J n F 1 b 3 Q 7 L C Z x d W 9 0 O 1 N l Y 3 R p b 2 4 x L 0 h E U j I x L T I y X 0 N v b X B v c 2 l 0 Z V 9 p b m R p Y 2 V z X 2 N v b X B s Z X R l X 3 R p b W V f c 2 V y a W V z L 0 F 1 d G 9 S Z W 1 v d m V k Q 2 9 s d W 1 u c z E u e 2 d u a V 9 w Y 1 9 t X z E 5 O T U s N D k x f S Z x d W 9 0 O y w m c X V v d D t T Z W N 0 a W 9 u M S 9 I R F I y M S 0 y M l 9 D b 2 1 w b 3 N p d G V f a W 5 k a W N l c 1 9 j b 2 1 w b G V 0 Z V 9 0 a W 1 l X 3 N l c m l l c y 9 B d X R v U m V t b 3 Z l Z E N v b H V t b n M x L n t n b m l f c G N f b V 8 x O T k 2 L D Q 5 M n 0 m c X V v d D s s J n F 1 b 3 Q 7 U 2 V j d G l v b j E v S E R S M j E t M j J f Q 2 9 t c G 9 z a X R l X 2 l u Z G l j Z X N f Y 2 9 t c G x l d G V f d G l t Z V 9 z Z X J p Z X M v Q X V 0 b 1 J l b W 9 2 Z W R D b 2 x 1 b W 5 z M S 5 7 Z 2 5 p X 3 B j X 2 1 f M T k 5 N y w 0 O T N 9 J n F 1 b 3 Q 7 L C Z x d W 9 0 O 1 N l Y 3 R p b 2 4 x L 0 h E U j I x L T I y X 0 N v b X B v c 2 l 0 Z V 9 p b m R p Y 2 V z X 2 N v b X B s Z X R l X 3 R p b W V f c 2 V y a W V z L 0 F 1 d G 9 S Z W 1 v d m V k Q 2 9 s d W 1 u c z E u e 2 d u a V 9 w Y 1 9 t X z E 5 O T g s N D k 0 f S Z x d W 9 0 O y w m c X V v d D t T Z W N 0 a W 9 u M S 9 I R F I y M S 0 y M l 9 D b 2 1 w b 3 N p d G V f a W 5 k a W N l c 1 9 j b 2 1 w b G V 0 Z V 9 0 a W 1 l X 3 N l c m l l c y 9 B d X R v U m V t b 3 Z l Z E N v b H V t b n M x L n t n b m l f c G N f b V 8 x O T k 5 L D Q 5 N X 0 m c X V v d D s s J n F 1 b 3 Q 7 U 2 V j d G l v b j E v S E R S M j E t M j J f Q 2 9 t c G 9 z a X R l X 2 l u Z G l j Z X N f Y 2 9 t c G x l d G V f d G l t Z V 9 z Z X J p Z X M v Q X V 0 b 1 J l b W 9 2 Z W R D b 2 x 1 b W 5 z M S 5 7 Z 2 5 p X 3 B j X 2 1 f M j A w M C w 0 O T Z 9 J n F 1 b 3 Q 7 L C Z x d W 9 0 O 1 N l Y 3 R p b 2 4 x L 0 h E U j I x L T I y X 0 N v b X B v c 2 l 0 Z V 9 p b m R p Y 2 V z X 2 N v b X B s Z X R l X 3 R p b W V f c 2 V y a W V z L 0 F 1 d G 9 S Z W 1 v d m V k Q 2 9 s d W 1 u c z E u e 2 d u a V 9 w Y 1 9 t X z I w M D E s N D k 3 f S Z x d W 9 0 O y w m c X V v d D t T Z W N 0 a W 9 u M S 9 I R F I y M S 0 y M l 9 D b 2 1 w b 3 N p d G V f a W 5 k a W N l c 1 9 j b 2 1 w b G V 0 Z V 9 0 a W 1 l X 3 N l c m l l c y 9 B d X R v U m V t b 3 Z l Z E N v b H V t b n M x L n t n b m l f c G N f b V 8 y M D A y L D Q 5 O H 0 m c X V v d D s s J n F 1 b 3 Q 7 U 2 V j d G l v b j E v S E R S M j E t M j J f Q 2 9 t c G 9 z a X R l X 2 l u Z G l j Z X N f Y 2 9 t c G x l d G V f d G l t Z V 9 z Z X J p Z X M v Q X V 0 b 1 J l b W 9 2 Z W R D b 2 x 1 b W 5 z M S 5 7 Z 2 5 p X 3 B j X 2 1 f M j A w M y w 0 O T l 9 J n F 1 b 3 Q 7 L C Z x d W 9 0 O 1 N l Y 3 R p b 2 4 x L 0 h E U j I x L T I y X 0 N v b X B v c 2 l 0 Z V 9 p b m R p Y 2 V z X 2 N v b X B s Z X R l X 3 R p b W V f c 2 V y a W V z L 0 F 1 d G 9 S Z W 1 v d m V k Q 2 9 s d W 1 u c z E u e 2 d u a V 9 w Y 1 9 t X z I w M D Q s N T A w f S Z x d W 9 0 O y w m c X V v d D t T Z W N 0 a W 9 u M S 9 I R F I y M S 0 y M l 9 D b 2 1 w b 3 N p d G V f a W 5 k a W N l c 1 9 j b 2 1 w b G V 0 Z V 9 0 a W 1 l X 3 N l c m l l c y 9 B d X R v U m V t b 3 Z l Z E N v b H V t b n M x L n t n b m l f c G N f b V 8 y M D A 1 L D U w M X 0 m c X V v d D s s J n F 1 b 3 Q 7 U 2 V j d G l v b j E v S E R S M j E t M j J f Q 2 9 t c G 9 z a X R l X 2 l u Z G l j Z X N f Y 2 9 t c G x l d G V f d G l t Z V 9 z Z X J p Z X M v Q X V 0 b 1 J l b W 9 2 Z W R D b 2 x 1 b W 5 z M S 5 7 Z 2 5 p X 3 B j X 2 1 f M j A w N i w 1 M D J 9 J n F 1 b 3 Q 7 L C Z x d W 9 0 O 1 N l Y 3 R p b 2 4 x L 0 h E U j I x L T I y X 0 N v b X B v c 2 l 0 Z V 9 p b m R p Y 2 V z X 2 N v b X B s Z X R l X 3 R p b W V f c 2 V y a W V z L 0 F 1 d G 9 S Z W 1 v d m V k Q 2 9 s d W 1 u c z E u e 2 d u a V 9 w Y 1 9 t X z I w M D c s N T A z f S Z x d W 9 0 O y w m c X V v d D t T Z W N 0 a W 9 u M S 9 I R F I y M S 0 y M l 9 D b 2 1 w b 3 N p d G V f a W 5 k a W N l c 1 9 j b 2 1 w b G V 0 Z V 9 0 a W 1 l X 3 N l c m l l c y 9 B d X R v U m V t b 3 Z l Z E N v b H V t b n M x L n t n b m l f c G N f b V 8 y M D A 4 L D U w N H 0 m c X V v d D s s J n F 1 b 3 Q 7 U 2 V j d G l v b j E v S E R S M j E t M j J f Q 2 9 t c G 9 z a X R l X 2 l u Z G l j Z X N f Y 2 9 t c G x l d G V f d G l t Z V 9 z Z X J p Z X M v Q X V 0 b 1 J l b W 9 2 Z W R D b 2 x 1 b W 5 z M S 5 7 Z 2 5 p X 3 B j X 2 1 f M j A w O S w 1 M D V 9 J n F 1 b 3 Q 7 L C Z x d W 9 0 O 1 N l Y 3 R p b 2 4 x L 0 h E U j I x L T I y X 0 N v b X B v c 2 l 0 Z V 9 p b m R p Y 2 V z X 2 N v b X B s Z X R l X 3 R p b W V f c 2 V y a W V z L 0 F 1 d G 9 S Z W 1 v d m V k Q 2 9 s d W 1 u c z E u e 2 d u a V 9 w Y 1 9 t X z I w M T A s N T A 2 f S Z x d W 9 0 O y w m c X V v d D t T Z W N 0 a W 9 u M S 9 I R F I y M S 0 y M l 9 D b 2 1 w b 3 N p d G V f a W 5 k a W N l c 1 9 j b 2 1 w b G V 0 Z V 9 0 a W 1 l X 3 N l c m l l c y 9 B d X R v U m V t b 3 Z l Z E N v b H V t b n M x L n t n b m l f c G N f b V 8 y M D E x L D U w N 3 0 m c X V v d D s s J n F 1 b 3 Q 7 U 2 V j d G l v b j E v S E R S M j E t M j J f Q 2 9 t c G 9 z a X R l X 2 l u Z G l j Z X N f Y 2 9 t c G x l d G V f d G l t Z V 9 z Z X J p Z X M v Q X V 0 b 1 J l b W 9 2 Z W R D b 2 x 1 b W 5 z M S 5 7 Z 2 5 p X 3 B j X 2 1 f M j A x M i w 1 M D h 9 J n F 1 b 3 Q 7 L C Z x d W 9 0 O 1 N l Y 3 R p b 2 4 x L 0 h E U j I x L T I y X 0 N v b X B v c 2 l 0 Z V 9 p b m R p Y 2 V z X 2 N v b X B s Z X R l X 3 R p b W V f c 2 V y a W V z L 0 F 1 d G 9 S Z W 1 v d m V k Q 2 9 s d W 1 u c z E u e 2 d u a V 9 w Y 1 9 t X z I w M T M s N T A 5 f S Z x d W 9 0 O y w m c X V v d D t T Z W N 0 a W 9 u M S 9 I R F I y M S 0 y M l 9 D b 2 1 w b 3 N p d G V f a W 5 k a W N l c 1 9 j b 2 1 w b G V 0 Z V 9 0 a W 1 l X 3 N l c m l l c y 9 B d X R v U m V t b 3 Z l Z E N v b H V t b n M x L n t n b m l f c G N f b V 8 y M D E 0 L D U x M H 0 m c X V v d D s s J n F 1 b 3 Q 7 U 2 V j d G l v b j E v S E R S M j E t M j J f Q 2 9 t c G 9 z a X R l X 2 l u Z G l j Z X N f Y 2 9 t c G x l d G V f d G l t Z V 9 z Z X J p Z X M v Q X V 0 b 1 J l b W 9 2 Z W R D b 2 x 1 b W 5 z M S 5 7 Z 2 5 p X 3 B j X 2 1 f M j A x N S w 1 M T F 9 J n F 1 b 3 Q 7 L C Z x d W 9 0 O 1 N l Y 3 R p b 2 4 x L 0 h E U j I x L T I y X 0 N v b X B v c 2 l 0 Z V 9 p b m R p Y 2 V z X 2 N v b X B s Z X R l X 3 R p b W V f c 2 V y a W V z L 0 F 1 d G 9 S Z W 1 v d m V k Q 2 9 s d W 1 u c z E u e 2 d u a V 9 w Y 1 9 t X z I w M T Y s N T E y f S Z x d W 9 0 O y w m c X V v d D t T Z W N 0 a W 9 u M S 9 I R F I y M S 0 y M l 9 D b 2 1 w b 3 N p d G V f a W 5 k a W N l c 1 9 j b 2 1 w b G V 0 Z V 9 0 a W 1 l X 3 N l c m l l c y 9 B d X R v U m V t b 3 Z l Z E N v b H V t b n M x L n t n b m l f c G N f b V 8 y M D E 3 L D U x M 3 0 m c X V v d D s s J n F 1 b 3 Q 7 U 2 V j d G l v b j E v S E R S M j E t M j J f Q 2 9 t c G 9 z a X R l X 2 l u Z G l j Z X N f Y 2 9 t c G x l d G V f d G l t Z V 9 z Z X J p Z X M v Q X V 0 b 1 J l b W 9 2 Z W R D b 2 x 1 b W 5 z M S 5 7 Z 2 5 p X 3 B j X 2 1 f M j A x O C w 1 M T R 9 J n F 1 b 3 Q 7 L C Z x d W 9 0 O 1 N l Y 3 R p b 2 4 x L 0 h E U j I x L T I y X 0 N v b X B v c 2 l 0 Z V 9 p b m R p Y 2 V z X 2 N v b X B s Z X R l X 3 R p b W V f c 2 V y a W V z L 0 F 1 d G 9 S Z W 1 v d m V k Q 2 9 s d W 1 u c z E u e 2 d u a V 9 w Y 1 9 t X z I w M T k s N T E 1 f S Z x d W 9 0 O y w m c X V v d D t T Z W N 0 a W 9 u M S 9 I R F I y M S 0 y M l 9 D b 2 1 w b 3 N p d G V f a W 5 k a W N l c 1 9 j b 2 1 w b G V 0 Z V 9 0 a W 1 l X 3 N l c m l l c y 9 B d X R v U m V t b 3 Z l Z E N v b H V t b n M x L n t n b m l f c G N f b V 8 y M D I w L D U x N n 0 m c X V v d D s s J n F 1 b 3 Q 7 U 2 V j d G l v b j E v S E R S M j E t M j J f Q 2 9 t c G 9 z a X R l X 2 l u Z G l j Z X N f Y 2 9 t c G x l d G V f d G l t Z V 9 z Z X J p Z X M v Q X V 0 b 1 J l b W 9 2 Z W R D b 2 x 1 b W 5 z M S 5 7 Z 2 5 p X 3 B j X 2 1 f M j A y M S w 1 M T d 9 J n F 1 b 3 Q 7 L C Z x d W 9 0 O 1 N l Y 3 R p b 2 4 x L 0 h E U j I x L T I y X 0 N v b X B v c 2 l 0 Z V 9 p b m R p Y 2 V z X 2 N v b X B s Z X R l X 3 R p b W V f c 2 V y a W V z L 0 F 1 d G 9 S Z W 1 v d m V k Q 2 9 s d W 1 u c z E u e 2 l o Z G l f M j A x M C w 1 M T h 9 J n F 1 b 3 Q 7 L C Z x d W 9 0 O 1 N l Y 3 R p b 2 4 x L 0 h E U j I x L T I y X 0 N v b X B v c 2 l 0 Z V 9 p b m R p Y 2 V z X 2 N v b X B s Z X R l X 3 R p b W V f c 2 V y a W V z L 0 F 1 d G 9 S Z W 1 v d m V k Q 2 9 s d W 1 u c z E u e 2 l o Z G l f M j A x M S w 1 M T l 9 J n F 1 b 3 Q 7 L C Z x d W 9 0 O 1 N l Y 3 R p b 2 4 x L 0 h E U j I x L T I y X 0 N v b X B v c 2 l 0 Z V 9 p b m R p Y 2 V z X 2 N v b X B s Z X R l X 3 R p b W V f c 2 V y a W V z L 0 F 1 d G 9 S Z W 1 v d m V k Q 2 9 s d W 1 u c z E u e 2 l o Z G l f M j A x M i w 1 M j B 9 J n F 1 b 3 Q 7 L C Z x d W 9 0 O 1 N l Y 3 R p b 2 4 x L 0 h E U j I x L T I y X 0 N v b X B v c 2 l 0 Z V 9 p b m R p Y 2 V z X 2 N v b X B s Z X R l X 3 R p b W V f c 2 V y a W V z L 0 F 1 d G 9 S Z W 1 v d m V k Q 2 9 s d W 1 u c z E u e 2 l o Z G l f M j A x M y w 1 M j F 9 J n F 1 b 3 Q 7 L C Z x d W 9 0 O 1 N l Y 3 R p b 2 4 x L 0 h E U j I x L T I y X 0 N v b X B v c 2 l 0 Z V 9 p b m R p Y 2 V z X 2 N v b X B s Z X R l X 3 R p b W V f c 2 V y a W V z L 0 F 1 d G 9 S Z W 1 v d m V k Q 2 9 s d W 1 u c z E u e 2 l o Z G l f M j A x N C w 1 M j J 9 J n F 1 b 3 Q 7 L C Z x d W 9 0 O 1 N l Y 3 R p b 2 4 x L 0 h E U j I x L T I y X 0 N v b X B v c 2 l 0 Z V 9 p b m R p Y 2 V z X 2 N v b X B s Z X R l X 3 R p b W V f c 2 V y a W V z L 0 F 1 d G 9 S Z W 1 v d m V k Q 2 9 s d W 1 u c z E u e 2 l o Z G l f M j A x N S w 1 M j N 9 J n F 1 b 3 Q 7 L C Z x d W 9 0 O 1 N l Y 3 R p b 2 4 x L 0 h E U j I x L T I y X 0 N v b X B v c 2 l 0 Z V 9 p b m R p Y 2 V z X 2 N v b X B s Z X R l X 3 R p b W V f c 2 V y a W V z L 0 F 1 d G 9 S Z W 1 v d m V k Q 2 9 s d W 1 u c z E u e 2 l o Z G l f M j A x N i w 1 M j R 9 J n F 1 b 3 Q 7 L C Z x d W 9 0 O 1 N l Y 3 R p b 2 4 x L 0 h E U j I x L T I y X 0 N v b X B v c 2 l 0 Z V 9 p b m R p Y 2 V z X 2 N v b X B s Z X R l X 3 R p b W V f c 2 V y a W V z L 0 F 1 d G 9 S Z W 1 v d m V k Q 2 9 s d W 1 u c z E u e 2 l o Z G l f M j A x N y w 1 M j V 9 J n F 1 b 3 Q 7 L C Z x d W 9 0 O 1 N l Y 3 R p b 2 4 x L 0 h E U j I x L T I y X 0 N v b X B v c 2 l 0 Z V 9 p b m R p Y 2 V z X 2 N v b X B s Z X R l X 3 R p b W V f c 2 V y a W V z L 0 F 1 d G 9 S Z W 1 v d m V k Q 2 9 s d W 1 u c z E u e 2 l o Z G l f M j A x O C w 1 M j Z 9 J n F 1 b 3 Q 7 L C Z x d W 9 0 O 1 N l Y 3 R p b 2 4 x L 0 h E U j I x L T I y X 0 N v b X B v c 2 l 0 Z V 9 p b m R p Y 2 V z X 2 N v b X B s Z X R l X 3 R p b W V f c 2 V y a W V z L 0 F 1 d G 9 S Z W 1 v d m V k Q 2 9 s d W 1 u c z E u e 2 l o Z G l f M j A x O S w 1 M j d 9 J n F 1 b 3 Q 7 L C Z x d W 9 0 O 1 N l Y 3 R p b 2 4 x L 0 h E U j I x L T I y X 0 N v b X B v c 2 l 0 Z V 9 p b m R p Y 2 V z X 2 N v b X B s Z X R l X 3 R p b W V f c 2 V y a W V z L 0 F 1 d G 9 S Z W 1 v d m V k Q 2 9 s d W 1 u c z E u e 2 l o Z G l f M j A y M C w 1 M j h 9 J n F 1 b 3 Q 7 L C Z x d W 9 0 O 1 N l Y 3 R p b 2 4 x L 0 h E U j I x L T I y X 0 N v b X B v c 2 l 0 Z V 9 p b m R p Y 2 V z X 2 N v b X B s Z X R l X 3 R p b W V f c 2 V y a W V z L 0 F 1 d G 9 S Z W 1 v d m V k Q 2 9 s d W 1 u c z E u e 2 l o Z G l f M j A y M S w 1 M j l 9 J n F 1 b 3 Q 7 L C Z x d W 9 0 O 1 N l Y 3 R p b 2 4 x L 0 h E U j I x L T I y X 0 N v b X B v c 2 l 0 Z V 9 p b m R p Y 2 V z X 2 N v b X B s Z X R l X 3 R p b W V f c 2 V y a W V z L 0 F 1 d G 9 S Z W 1 v d m V k Q 2 9 s d W 1 u c z E u e 2 N v Z W Z f a W 5 l c V 8 y M D E w L D U z M H 0 m c X V v d D s s J n F 1 b 3 Q 7 U 2 V j d G l v b j E v S E R S M j E t M j J f Q 2 9 t c G 9 z a X R l X 2 l u Z G l j Z X N f Y 2 9 t c G x l d G V f d G l t Z V 9 z Z X J p Z X M v Q X V 0 b 1 J l b W 9 2 Z W R D b 2 x 1 b W 5 z M S 5 7 Y 2 9 l Z l 9 p b m V x X z I w M T E s N T M x f S Z x d W 9 0 O y w m c X V v d D t T Z W N 0 a W 9 u M S 9 I R F I y M S 0 y M l 9 D b 2 1 w b 3 N p d G V f a W 5 k a W N l c 1 9 j b 2 1 w b G V 0 Z V 9 0 a W 1 l X 3 N l c m l l c y 9 B d X R v U m V t b 3 Z l Z E N v b H V t b n M x L n t j b 2 V m X 2 l u Z X F f M j A x M i w 1 M z J 9 J n F 1 b 3 Q 7 L C Z x d W 9 0 O 1 N l Y 3 R p b 2 4 x L 0 h E U j I x L T I y X 0 N v b X B v c 2 l 0 Z V 9 p b m R p Y 2 V z X 2 N v b X B s Z X R l X 3 R p b W V f c 2 V y a W V z L 0 F 1 d G 9 S Z W 1 v d m V k Q 2 9 s d W 1 u c z E u e 2 N v Z W Z f a W 5 l c V 8 y M D E z L D U z M 3 0 m c X V v d D s s J n F 1 b 3 Q 7 U 2 V j d G l v b j E v S E R S M j E t M j J f Q 2 9 t c G 9 z a X R l X 2 l u Z G l j Z X N f Y 2 9 t c G x l d G V f d G l t Z V 9 z Z X J p Z X M v Q X V 0 b 1 J l b W 9 2 Z W R D b 2 x 1 b W 5 z M S 5 7 Y 2 9 l Z l 9 p b m V x X z I w M T Q s N T M 0 f S Z x d W 9 0 O y w m c X V v d D t T Z W N 0 a W 9 u M S 9 I R F I y M S 0 y M l 9 D b 2 1 w b 3 N p d G V f a W 5 k a W N l c 1 9 j b 2 1 w b G V 0 Z V 9 0 a W 1 l X 3 N l c m l l c y 9 B d X R v U m V t b 3 Z l Z E N v b H V t b n M x L n t j b 2 V m X 2 l u Z X F f M j A x N S w 1 M z V 9 J n F 1 b 3 Q 7 L C Z x d W 9 0 O 1 N l Y 3 R p b 2 4 x L 0 h E U j I x L T I y X 0 N v b X B v c 2 l 0 Z V 9 p b m R p Y 2 V z X 2 N v b X B s Z X R l X 3 R p b W V f c 2 V y a W V z L 0 F 1 d G 9 S Z W 1 v d m V k Q 2 9 s d W 1 u c z E u e 2 N v Z W Z f a W 5 l c V 8 y M D E 2 L D U z N n 0 m c X V v d D s s J n F 1 b 3 Q 7 U 2 V j d G l v b j E v S E R S M j E t M j J f Q 2 9 t c G 9 z a X R l X 2 l u Z G l j Z X N f Y 2 9 t c G x l d G V f d G l t Z V 9 z Z X J p Z X M v Q X V 0 b 1 J l b W 9 2 Z W R D b 2 x 1 b W 5 z M S 5 7 Y 2 9 l Z l 9 p b m V x X z I w M T c s N T M 3 f S Z x d W 9 0 O y w m c X V v d D t T Z W N 0 a W 9 u M S 9 I R F I y M S 0 y M l 9 D b 2 1 w b 3 N p d G V f a W 5 k a W N l c 1 9 j b 2 1 w b G V 0 Z V 9 0 a W 1 l X 3 N l c m l l c y 9 B d X R v U m V t b 3 Z l Z E N v b H V t b n M x L n t j b 2 V m X 2 l u Z X F f M j A x O C w 1 M z h 9 J n F 1 b 3 Q 7 L C Z x d W 9 0 O 1 N l Y 3 R p b 2 4 x L 0 h E U j I x L T I y X 0 N v b X B v c 2 l 0 Z V 9 p b m R p Y 2 V z X 2 N v b X B s Z X R l X 3 R p b W V f c 2 V y a W V z L 0 F 1 d G 9 S Z W 1 v d m V k Q 2 9 s d W 1 u c z E u e 2 N v Z W Z f a W 5 l c V 8 y M D E 5 L D U z O X 0 m c X V v d D s s J n F 1 b 3 Q 7 U 2 V j d G l v b j E v S E R S M j E t M j J f Q 2 9 t c G 9 z a X R l X 2 l u Z G l j Z X N f Y 2 9 t c G x l d G V f d G l t Z V 9 z Z X J p Z X M v Q X V 0 b 1 J l b W 9 2 Z W R D b 2 x 1 b W 5 z M S 5 7 Y 2 9 l Z l 9 p b m V x X z I w M j A s N T Q w f S Z x d W 9 0 O y w m c X V v d D t T Z W N 0 a W 9 u M S 9 I R F I y M S 0 y M l 9 D b 2 1 w b 3 N p d G V f a W 5 k a W N l c 1 9 j b 2 1 w b G V 0 Z V 9 0 a W 1 l X 3 N l c m l l c y 9 B d X R v U m V t b 3 Z l Z E N v b H V t b n M x L n t j b 2 V m X 2 l u Z X F f M j A y M S w 1 N D F 9 J n F 1 b 3 Q 7 L C Z x d W 9 0 O 1 N l Y 3 R p b 2 4 x L 0 h E U j I x L T I y X 0 N v b X B v c 2 l 0 Z V 9 p b m R p Y 2 V z X 2 N v b X B s Z X R l X 3 R p b W V f c 2 V y a W V z L 0 F 1 d G 9 S Z W 1 v d m V k Q 2 9 s d W 1 u c z E u e 2 x v c 3 N f M j A x M C w 1 N D J 9 J n F 1 b 3 Q 7 L C Z x d W 9 0 O 1 N l Y 3 R p b 2 4 x L 0 h E U j I x L T I y X 0 N v b X B v c 2 l 0 Z V 9 p b m R p Y 2 V z X 2 N v b X B s Z X R l X 3 R p b W V f c 2 V y a W V z L 0 F 1 d G 9 S Z W 1 v d m V k Q 2 9 s d W 1 u c z E u e 2 x v c 3 N f M j A x M S w 1 N D N 9 J n F 1 b 3 Q 7 L C Z x d W 9 0 O 1 N l Y 3 R p b 2 4 x L 0 h E U j I x L T I y X 0 N v b X B v c 2 l 0 Z V 9 p b m R p Y 2 V z X 2 N v b X B s Z X R l X 3 R p b W V f c 2 V y a W V z L 0 F 1 d G 9 S Z W 1 v d m V k Q 2 9 s d W 1 u c z E u e 2 x v c 3 N f M j A x M i w 1 N D R 9 J n F 1 b 3 Q 7 L C Z x d W 9 0 O 1 N l Y 3 R p b 2 4 x L 0 h E U j I x L T I y X 0 N v b X B v c 2 l 0 Z V 9 p b m R p Y 2 V z X 2 N v b X B s Z X R l X 3 R p b W V f c 2 V y a W V z L 0 F 1 d G 9 S Z W 1 v d m V k Q 2 9 s d W 1 u c z E u e 2 x v c 3 N f M j A x M y w 1 N D V 9 J n F 1 b 3 Q 7 L C Z x d W 9 0 O 1 N l Y 3 R p b 2 4 x L 0 h E U j I x L T I y X 0 N v b X B v c 2 l 0 Z V 9 p b m R p Y 2 V z X 2 N v b X B s Z X R l X 3 R p b W V f c 2 V y a W V z L 0 F 1 d G 9 S Z W 1 v d m V k Q 2 9 s d W 1 u c z E u e 2 x v c 3 N f M j A x N C w 1 N D Z 9 J n F 1 b 3 Q 7 L C Z x d W 9 0 O 1 N l Y 3 R p b 2 4 x L 0 h E U j I x L T I y X 0 N v b X B v c 2 l 0 Z V 9 p b m R p Y 2 V z X 2 N v b X B s Z X R l X 3 R p b W V f c 2 V y a W V z L 0 F 1 d G 9 S Z W 1 v d m V k Q 2 9 s d W 1 u c z E u e 2 x v c 3 N f M j A x N S w 1 N D d 9 J n F 1 b 3 Q 7 L C Z x d W 9 0 O 1 N l Y 3 R p b 2 4 x L 0 h E U j I x L T I y X 0 N v b X B v c 2 l 0 Z V 9 p b m R p Y 2 V z X 2 N v b X B s Z X R l X 3 R p b W V f c 2 V y a W V z L 0 F 1 d G 9 S Z W 1 v d m V k Q 2 9 s d W 1 u c z E u e 2 x v c 3 N f M j A x N i w 1 N D h 9 J n F 1 b 3 Q 7 L C Z x d W 9 0 O 1 N l Y 3 R p b 2 4 x L 0 h E U j I x L T I y X 0 N v b X B v c 2 l 0 Z V 9 p b m R p Y 2 V z X 2 N v b X B s Z X R l X 3 R p b W V f c 2 V y a W V z L 0 F 1 d G 9 S Z W 1 v d m V k Q 2 9 s d W 1 u c z E u e 2 x v c 3 N f M j A x N y w 1 N D l 9 J n F 1 b 3 Q 7 L C Z x d W 9 0 O 1 N l Y 3 R p b 2 4 x L 0 h E U j I x L T I y X 0 N v b X B v c 2 l 0 Z V 9 p b m R p Y 2 V z X 2 N v b X B s Z X R l X 3 R p b W V f c 2 V y a W V z L 0 F 1 d G 9 S Z W 1 v d m V k Q 2 9 s d W 1 u c z E u e 2 x v c 3 N f M j A x O C w 1 N T B 9 J n F 1 b 3 Q 7 L C Z x d W 9 0 O 1 N l Y 3 R p b 2 4 x L 0 h E U j I x L T I y X 0 N v b X B v c 2 l 0 Z V 9 p b m R p Y 2 V z X 2 N v b X B s Z X R l X 3 R p b W V f c 2 V y a W V z L 0 F 1 d G 9 S Z W 1 v d m V k Q 2 9 s d W 1 u c z E u e 2 x v c 3 N f M j A x O S w 1 N T F 9 J n F 1 b 3 Q 7 L C Z x d W 9 0 O 1 N l Y 3 R p b 2 4 x L 0 h E U j I x L T I y X 0 N v b X B v c 2 l 0 Z V 9 p b m R p Y 2 V z X 2 N v b X B s Z X R l X 3 R p b W V f c 2 V y a W V z L 0 F 1 d G 9 S Z W 1 v d m V k Q 2 9 s d W 1 u c z E u e 2 x v c 3 N f M j A y M C w 1 N T J 9 J n F 1 b 3 Q 7 L C Z x d W 9 0 O 1 N l Y 3 R p b 2 4 x L 0 h E U j I x L T I y X 0 N v b X B v c 2 l 0 Z V 9 p b m R p Y 2 V z X 2 N v b X B s Z X R l X 3 R p b W V f c 2 V y a W V z L 0 F 1 d G 9 S Z W 1 v d m V k Q 2 9 s d W 1 u c z E u e 2 x v c 3 N f M j A y M S w 1 N T N 9 J n F 1 b 3 Q 7 L C Z x d W 9 0 O 1 N l Y 3 R p b 2 4 x L 0 h E U j I x L T I y X 0 N v b X B v c 2 l 0 Z V 9 p b m R p Y 2 V z X 2 N v b X B s Z X R l X 3 R p b W V f c 2 V y a W V z L 0 F 1 d G 9 S Z W 1 v d m V k Q 2 9 s d W 1 u c z E u e 2 l u Z X F f b G V f M j A x M C w 1 N T R 9 J n F 1 b 3 Q 7 L C Z x d W 9 0 O 1 N l Y 3 R p b 2 4 x L 0 h E U j I x L T I y X 0 N v b X B v c 2 l 0 Z V 9 p b m R p Y 2 V z X 2 N v b X B s Z X R l X 3 R p b W V f c 2 V y a W V z L 0 F 1 d G 9 S Z W 1 v d m V k Q 2 9 s d W 1 u c z E u e 2 l u Z X F f b G V f M j A x M S w 1 N T V 9 J n F 1 b 3 Q 7 L C Z x d W 9 0 O 1 N l Y 3 R p b 2 4 x L 0 h E U j I x L T I y X 0 N v b X B v c 2 l 0 Z V 9 p b m R p Y 2 V z X 2 N v b X B s Z X R l X 3 R p b W V f c 2 V y a W V z L 0 F 1 d G 9 S Z W 1 v d m V k Q 2 9 s d W 1 u c z E u e 2 l u Z X F f b G V f M j A x M i w 1 N T Z 9 J n F 1 b 3 Q 7 L C Z x d W 9 0 O 1 N l Y 3 R p b 2 4 x L 0 h E U j I x L T I y X 0 N v b X B v c 2 l 0 Z V 9 p b m R p Y 2 V z X 2 N v b X B s Z X R l X 3 R p b W V f c 2 V y a W V z L 0 F 1 d G 9 S Z W 1 v d m V k Q 2 9 s d W 1 u c z E u e 2 l u Z X F f b G V f M j A x M y w 1 N T d 9 J n F 1 b 3 Q 7 L C Z x d W 9 0 O 1 N l Y 3 R p b 2 4 x L 0 h E U j I x L T I y X 0 N v b X B v c 2 l 0 Z V 9 p b m R p Y 2 V z X 2 N v b X B s Z X R l X 3 R p b W V f c 2 V y a W V z L 0 F 1 d G 9 S Z W 1 v d m V k Q 2 9 s d W 1 u c z E u e 2 l u Z X F f b G V f M j A x N C w 1 N T h 9 J n F 1 b 3 Q 7 L C Z x d W 9 0 O 1 N l Y 3 R p b 2 4 x L 0 h E U j I x L T I y X 0 N v b X B v c 2 l 0 Z V 9 p b m R p Y 2 V z X 2 N v b X B s Z X R l X 3 R p b W V f c 2 V y a W V z L 0 F 1 d G 9 S Z W 1 v d m V k Q 2 9 s d W 1 u c z E u e 2 l u Z X F f b G V f M j A x N S w 1 N T l 9 J n F 1 b 3 Q 7 L C Z x d W 9 0 O 1 N l Y 3 R p b 2 4 x L 0 h E U j I x L T I y X 0 N v b X B v c 2 l 0 Z V 9 p b m R p Y 2 V z X 2 N v b X B s Z X R l X 3 R p b W V f c 2 V y a W V z L 0 F 1 d G 9 S Z W 1 v d m V k Q 2 9 s d W 1 u c z E u e 2 l u Z X F f b G V f M j A x N i w 1 N j B 9 J n F 1 b 3 Q 7 L C Z x d W 9 0 O 1 N l Y 3 R p b 2 4 x L 0 h E U j I x L T I y X 0 N v b X B v c 2 l 0 Z V 9 p b m R p Y 2 V z X 2 N v b X B s Z X R l X 3 R p b W V f c 2 V y a W V z L 0 F 1 d G 9 S Z W 1 v d m V k Q 2 9 s d W 1 u c z E u e 2 l u Z X F f b G V f M j A x N y w 1 N j F 9 J n F 1 b 3 Q 7 L C Z x d W 9 0 O 1 N l Y 3 R p b 2 4 x L 0 h E U j I x L T I y X 0 N v b X B v c 2 l 0 Z V 9 p b m R p Y 2 V z X 2 N v b X B s Z X R l X 3 R p b W V f c 2 V y a W V z L 0 F 1 d G 9 S Z W 1 v d m V k Q 2 9 s d W 1 u c z E u e 2 l u Z X F f b G V f M j A x O C w 1 N j J 9 J n F 1 b 3 Q 7 L C Z x d W 9 0 O 1 N l Y 3 R p b 2 4 x L 0 h E U j I x L T I y X 0 N v b X B v c 2 l 0 Z V 9 p b m R p Y 2 V z X 2 N v b X B s Z X R l X 3 R p b W V f c 2 V y a W V z L 0 F 1 d G 9 S Z W 1 v d m V k Q 2 9 s d W 1 u c z E u e 2 l u Z X F f b G V f M j A x O S w 1 N j N 9 J n F 1 b 3 Q 7 L C Z x d W 9 0 O 1 N l Y 3 R p b 2 4 x L 0 h E U j I x L T I y X 0 N v b X B v c 2 l 0 Z V 9 p b m R p Y 2 V z X 2 N v b X B s Z X R l X 3 R p b W V f c 2 V y a W V z L 0 F 1 d G 9 S Z W 1 v d m V k Q 2 9 s d W 1 u c z E u e 2 l u Z X F f b G V f M j A y M C w 1 N j R 9 J n F 1 b 3 Q 7 L C Z x d W 9 0 O 1 N l Y 3 R p b 2 4 x L 0 h E U j I x L T I y X 0 N v b X B v c 2 l 0 Z V 9 p b m R p Y 2 V z X 2 N v b X B s Z X R l X 3 R p b W V f c 2 V y a W V z L 0 F 1 d G 9 S Z W 1 v d m V k Q 2 9 s d W 1 u c z E u e 2 l u Z X F f b G V f M j A y M S w 1 N j V 9 J n F 1 b 3 Q 7 L C Z x d W 9 0 O 1 N l Y 3 R p b 2 4 x L 0 h E U j I x L T I y X 0 N v b X B v c 2 l 0 Z V 9 p b m R p Y 2 V z X 2 N v b X B s Z X R l X 3 R p b W V f c 2 V y a W V z L 0 F 1 d G 9 S Z W 1 v d m V k Q 2 9 s d W 1 u c z E u e 2 l u Z X F f Z W R 1 X z I w M T A s N T Y 2 f S Z x d W 9 0 O y w m c X V v d D t T Z W N 0 a W 9 u M S 9 I R F I y M S 0 y M l 9 D b 2 1 w b 3 N p d G V f a W 5 k a W N l c 1 9 j b 2 1 w b G V 0 Z V 9 0 a W 1 l X 3 N l c m l l c y 9 B d X R v U m V t b 3 Z l Z E N v b H V t b n M x L n t p b m V x X 2 V k d V 8 y M D E x L D U 2 N 3 0 m c X V v d D s s J n F 1 b 3 Q 7 U 2 V j d G l v b j E v S E R S M j E t M j J f Q 2 9 t c G 9 z a X R l X 2 l u Z G l j Z X N f Y 2 9 t c G x l d G V f d G l t Z V 9 z Z X J p Z X M v Q X V 0 b 1 J l b W 9 2 Z W R D b 2 x 1 b W 5 z M S 5 7 a W 5 l c V 9 l Z H V f M j A x M i w 1 N j h 9 J n F 1 b 3 Q 7 L C Z x d W 9 0 O 1 N l Y 3 R p b 2 4 x L 0 h E U j I x L T I y X 0 N v b X B v c 2 l 0 Z V 9 p b m R p Y 2 V z X 2 N v b X B s Z X R l X 3 R p b W V f c 2 V y a W V z L 0 F 1 d G 9 S Z W 1 v d m V k Q 2 9 s d W 1 u c z E u e 2 l u Z X F f Z W R 1 X z I w M T M s N T Y 5 f S Z x d W 9 0 O y w m c X V v d D t T Z W N 0 a W 9 u M S 9 I R F I y M S 0 y M l 9 D b 2 1 w b 3 N p d G V f a W 5 k a W N l c 1 9 j b 2 1 w b G V 0 Z V 9 0 a W 1 l X 3 N l c m l l c y 9 B d X R v U m V t b 3 Z l Z E N v b H V t b n M x L n t p b m V x X 2 V k d V 8 y M D E 0 L D U 3 M H 0 m c X V v d D s s J n F 1 b 3 Q 7 U 2 V j d G l v b j E v S E R S M j E t M j J f Q 2 9 t c G 9 z a X R l X 2 l u Z G l j Z X N f Y 2 9 t c G x l d G V f d G l t Z V 9 z Z X J p Z X M v Q X V 0 b 1 J l b W 9 2 Z W R D b 2 x 1 b W 5 z M S 5 7 a W 5 l c V 9 l Z H V f M j A x N S w 1 N z F 9 J n F 1 b 3 Q 7 L C Z x d W 9 0 O 1 N l Y 3 R p b 2 4 x L 0 h E U j I x L T I y X 0 N v b X B v c 2 l 0 Z V 9 p b m R p Y 2 V z X 2 N v b X B s Z X R l X 3 R p b W V f c 2 V y a W V z L 0 F 1 d G 9 S Z W 1 v d m V k Q 2 9 s d W 1 u c z E u e 2 l u Z X F f Z W R 1 X z I w M T Y s N T c y f S Z x d W 9 0 O y w m c X V v d D t T Z W N 0 a W 9 u M S 9 I R F I y M S 0 y M l 9 D b 2 1 w b 3 N p d G V f a W 5 k a W N l c 1 9 j b 2 1 w b G V 0 Z V 9 0 a W 1 l X 3 N l c m l l c y 9 B d X R v U m V t b 3 Z l Z E N v b H V t b n M x L n t p b m V x X 2 V k d V 8 y M D E 3 L D U 3 M 3 0 m c X V v d D s s J n F 1 b 3 Q 7 U 2 V j d G l v b j E v S E R S M j E t M j J f Q 2 9 t c G 9 z a X R l X 2 l u Z G l j Z X N f Y 2 9 t c G x l d G V f d G l t Z V 9 z Z X J p Z X M v Q X V 0 b 1 J l b W 9 2 Z W R D b 2 x 1 b W 5 z M S 5 7 a W 5 l c V 9 l Z H V f M j A x O C w 1 N z R 9 J n F 1 b 3 Q 7 L C Z x d W 9 0 O 1 N l Y 3 R p b 2 4 x L 0 h E U j I x L T I y X 0 N v b X B v c 2 l 0 Z V 9 p b m R p Y 2 V z X 2 N v b X B s Z X R l X 3 R p b W V f c 2 V y a W V z L 0 F 1 d G 9 S Z W 1 v d m V k Q 2 9 s d W 1 u c z E u e 2 l u Z X F f Z W R 1 X z I w M T k s N T c 1 f S Z x d W 9 0 O y w m c X V v d D t T Z W N 0 a W 9 u M S 9 I R F I y M S 0 y M l 9 D b 2 1 w b 3 N p d G V f a W 5 k a W N l c 1 9 j b 2 1 w b G V 0 Z V 9 0 a W 1 l X 3 N l c m l l c y 9 B d X R v U m V t b 3 Z l Z E N v b H V t b n M x L n t p b m V x X 2 V k d V 8 y M D I w L D U 3 N n 0 m c X V v d D s s J n F 1 b 3 Q 7 U 2 V j d G l v b j E v S E R S M j E t M j J f Q 2 9 t c G 9 z a X R l X 2 l u Z G l j Z X N f Y 2 9 t c G x l d G V f d G l t Z V 9 z Z X J p Z X M v Q X V 0 b 1 J l b W 9 2 Z W R D b 2 x 1 b W 5 z M S 5 7 a W 5 l c V 9 l Z H V f M j A y M S w 1 N z d 9 J n F 1 b 3 Q 7 L C Z x d W 9 0 O 1 N l Y 3 R p b 2 4 x L 0 h E U j I x L T I y X 0 N v b X B v c 2 l 0 Z V 9 p b m R p Y 2 V z X 2 N v b X B s Z X R l X 3 R p b W V f c 2 V y a W V z L 0 F 1 d G 9 S Z W 1 v d m V k Q 2 9 s d W 1 u c z E u e 2 l u Z X F f a W 5 j X z I w M T A s N T c 4 f S Z x d W 9 0 O y w m c X V v d D t T Z W N 0 a W 9 u M S 9 I R F I y M S 0 y M l 9 D b 2 1 w b 3 N p d G V f a W 5 k a W N l c 1 9 j b 2 1 w b G V 0 Z V 9 0 a W 1 l X 3 N l c m l l c y 9 B d X R v U m V t b 3 Z l Z E N v b H V t b n M x L n t p b m V x X 2 l u Y 1 8 y M D E x L D U 3 O X 0 m c X V v d D s s J n F 1 b 3 Q 7 U 2 V j d G l v b j E v S E R S M j E t M j J f Q 2 9 t c G 9 z a X R l X 2 l u Z G l j Z X N f Y 2 9 t c G x l d G V f d G l t Z V 9 z Z X J p Z X M v Q X V 0 b 1 J l b W 9 2 Z W R D b 2 x 1 b W 5 z M S 5 7 a W 5 l c V 9 p b m N f M j A x M i w 1 O D B 9 J n F 1 b 3 Q 7 L C Z x d W 9 0 O 1 N l Y 3 R p b 2 4 x L 0 h E U j I x L T I y X 0 N v b X B v c 2 l 0 Z V 9 p b m R p Y 2 V z X 2 N v b X B s Z X R l X 3 R p b W V f c 2 V y a W V z L 0 F 1 d G 9 S Z W 1 v d m V k Q 2 9 s d W 1 u c z E u e 2 l u Z X F f a W 5 j X z I w M T M s N T g x f S Z x d W 9 0 O y w m c X V v d D t T Z W N 0 a W 9 u M S 9 I R F I y M S 0 y M l 9 D b 2 1 w b 3 N p d G V f a W 5 k a W N l c 1 9 j b 2 1 w b G V 0 Z V 9 0 a W 1 l X 3 N l c m l l c y 9 B d X R v U m V t b 3 Z l Z E N v b H V t b n M x L n t p b m V x X 2 l u Y 1 8 y M D E 0 L D U 4 M n 0 m c X V v d D s s J n F 1 b 3 Q 7 U 2 V j d G l v b j E v S E R S M j E t M j J f Q 2 9 t c G 9 z a X R l X 2 l u Z G l j Z X N f Y 2 9 t c G x l d G V f d G l t Z V 9 z Z X J p Z X M v Q X V 0 b 1 J l b W 9 2 Z W R D b 2 x 1 b W 5 z M S 5 7 a W 5 l c V 9 p b m N f M j A x N S w 1 O D N 9 J n F 1 b 3 Q 7 L C Z x d W 9 0 O 1 N l Y 3 R p b 2 4 x L 0 h E U j I x L T I y X 0 N v b X B v c 2 l 0 Z V 9 p b m R p Y 2 V z X 2 N v b X B s Z X R l X 3 R p b W V f c 2 V y a W V z L 0 F 1 d G 9 S Z W 1 v d m V k Q 2 9 s d W 1 u c z E u e 2 l u Z X F f a W 5 j X z I w M T Y s N T g 0 f S Z x d W 9 0 O y w m c X V v d D t T Z W N 0 a W 9 u M S 9 I R F I y M S 0 y M l 9 D b 2 1 w b 3 N p d G V f a W 5 k a W N l c 1 9 j b 2 1 w b G V 0 Z V 9 0 a W 1 l X 3 N l c m l l c y 9 B d X R v U m V t b 3 Z l Z E N v b H V t b n M x L n t p b m V x X 2 l u Y 1 8 y M D E 3 L D U 4 N X 0 m c X V v d D s s J n F 1 b 3 Q 7 U 2 V j d G l v b j E v S E R S M j E t M j J f Q 2 9 t c G 9 z a X R l X 2 l u Z G l j Z X N f Y 2 9 t c G x l d G V f d G l t Z V 9 z Z X J p Z X M v Q X V 0 b 1 J l b W 9 2 Z W R D b 2 x 1 b W 5 z M S 5 7 a W 5 l c V 9 p b m N f M j A x O C w 1 O D Z 9 J n F 1 b 3 Q 7 L C Z x d W 9 0 O 1 N l Y 3 R p b 2 4 x L 0 h E U j I x L T I y X 0 N v b X B v c 2 l 0 Z V 9 p b m R p Y 2 V z X 2 N v b X B s Z X R l X 3 R p b W V f c 2 V y a W V z L 0 F 1 d G 9 S Z W 1 v d m V k Q 2 9 s d W 1 u c z E u e 2 l u Z X F f a W 5 j X z I w M T k s N T g 3 f S Z x d W 9 0 O y w m c X V v d D t T Z W N 0 a W 9 u M S 9 I R F I y M S 0 y M l 9 D b 2 1 w b 3 N p d G V f a W 5 k a W N l c 1 9 j b 2 1 w b G V 0 Z V 9 0 a W 1 l X 3 N l c m l l c y 9 B d X R v U m V t b 3 Z l Z E N v b H V t b n M x L n t p b m V x X 2 l u Y 1 8 y M D I w L D U 4 O H 0 m c X V v d D s s J n F 1 b 3 Q 7 U 2 V j d G l v b j E v S E R S M j E t M j J f Q 2 9 t c G 9 z a X R l X 2 l u Z G l j Z X N f Y 2 9 t c G x l d G V f d G l t Z V 9 z Z X J p Z X M v Q X V 0 b 1 J l b W 9 2 Z W R D b 2 x 1 b W 5 z M S 5 7 a W 5 l c V 9 p b m N f M j A y M S w 1 O D l 9 J n F 1 b 3 Q 7 L C Z x d W 9 0 O 1 N l Y 3 R p b 2 4 x L 0 h E U j I x L T I y X 0 N v b X B v c 2 l 0 Z V 9 p b m R p Y 2 V z X 2 N v b X B s Z X R l X 3 R p b W V f c 2 V y a W V z L 0 F 1 d G 9 S Z W 1 v d m V k Q 2 9 s d W 1 u c z E u e 2 d p a V 9 y Y W 5 r X z I w M j E s N T k w f S Z x d W 9 0 O y w m c X V v d D t T Z W N 0 a W 9 u M S 9 I R F I y M S 0 y M l 9 D b 2 1 w b 3 N p d G V f a W 5 k a W N l c 1 9 j b 2 1 w b G V 0 Z V 9 0 a W 1 l X 3 N l c m l l c y 9 B d X R v U m V t b 3 Z l Z E N v b H V t b n M x L n t n a W l f M T k 5 M C w 1 O T F 9 J n F 1 b 3 Q 7 L C Z x d W 9 0 O 1 N l Y 3 R p b 2 4 x L 0 h E U j I x L T I y X 0 N v b X B v c 2 l 0 Z V 9 p b m R p Y 2 V z X 2 N v b X B s Z X R l X 3 R p b W V f c 2 V y a W V z L 0 F 1 d G 9 S Z W 1 v d m V k Q 2 9 s d W 1 u c z E u e 2 d p a V 8 x O T k x L D U 5 M n 0 m c X V v d D s s J n F 1 b 3 Q 7 U 2 V j d G l v b j E v S E R S M j E t M j J f Q 2 9 t c G 9 z a X R l X 2 l u Z G l j Z X N f Y 2 9 t c G x l d G V f d G l t Z V 9 z Z X J p Z X M v Q X V 0 b 1 J l b W 9 2 Z W R D b 2 x 1 b W 5 z M S 5 7 Z 2 l p X z E 5 O T I s N T k z f S Z x d W 9 0 O y w m c X V v d D t T Z W N 0 a W 9 u M S 9 I R F I y M S 0 y M l 9 D b 2 1 w b 3 N p d G V f a W 5 k a W N l c 1 9 j b 2 1 w b G V 0 Z V 9 0 a W 1 l X 3 N l c m l l c y 9 B d X R v U m V t b 3 Z l Z E N v b H V t b n M x L n t n a W l f M T k 5 M y w 1 O T R 9 J n F 1 b 3 Q 7 L C Z x d W 9 0 O 1 N l Y 3 R p b 2 4 x L 0 h E U j I x L T I y X 0 N v b X B v c 2 l 0 Z V 9 p b m R p Y 2 V z X 2 N v b X B s Z X R l X 3 R p b W V f c 2 V y a W V z L 0 F 1 d G 9 S Z W 1 v d m V k Q 2 9 s d W 1 u c z E u e 2 d p a V 8 x O T k 0 L D U 5 N X 0 m c X V v d D s s J n F 1 b 3 Q 7 U 2 V j d G l v b j E v S E R S M j E t M j J f Q 2 9 t c G 9 z a X R l X 2 l u Z G l j Z X N f Y 2 9 t c G x l d G V f d G l t Z V 9 z Z X J p Z X M v Q X V 0 b 1 J l b W 9 2 Z W R D b 2 x 1 b W 5 z M S 5 7 Z 2 l p X z E 5 O T U s N T k 2 f S Z x d W 9 0 O y w m c X V v d D t T Z W N 0 a W 9 u M S 9 I R F I y M S 0 y M l 9 D b 2 1 w b 3 N p d G V f a W 5 k a W N l c 1 9 j b 2 1 w b G V 0 Z V 9 0 a W 1 l X 3 N l c m l l c y 9 B d X R v U m V t b 3 Z l Z E N v b H V t b n M x L n t n a W l f M T k 5 N i w 1 O T d 9 J n F 1 b 3 Q 7 L C Z x d W 9 0 O 1 N l Y 3 R p b 2 4 x L 0 h E U j I x L T I y X 0 N v b X B v c 2 l 0 Z V 9 p b m R p Y 2 V z X 2 N v b X B s Z X R l X 3 R p b W V f c 2 V y a W V z L 0 F 1 d G 9 S Z W 1 v d m V k Q 2 9 s d W 1 u c z E u e 2 d p a V 8 x O T k 3 L D U 5 O H 0 m c X V v d D s s J n F 1 b 3 Q 7 U 2 V j d G l v b j E v S E R S M j E t M j J f Q 2 9 t c G 9 z a X R l X 2 l u Z G l j Z X N f Y 2 9 t c G x l d G V f d G l t Z V 9 z Z X J p Z X M v Q X V 0 b 1 J l b W 9 2 Z W R D b 2 x 1 b W 5 z M S 5 7 Z 2 l p X z E 5 O T g s N T k 5 f S Z x d W 9 0 O y w m c X V v d D t T Z W N 0 a W 9 u M S 9 I R F I y M S 0 y M l 9 D b 2 1 w b 3 N p d G V f a W 5 k a W N l c 1 9 j b 2 1 w b G V 0 Z V 9 0 a W 1 l X 3 N l c m l l c y 9 B d X R v U m V t b 3 Z l Z E N v b H V t b n M x L n t n a W l f M T k 5 O S w 2 M D B 9 J n F 1 b 3 Q 7 L C Z x d W 9 0 O 1 N l Y 3 R p b 2 4 x L 0 h E U j I x L T I y X 0 N v b X B v c 2 l 0 Z V 9 p b m R p Y 2 V z X 2 N v b X B s Z X R l X 3 R p b W V f c 2 V y a W V z L 0 F 1 d G 9 S Z W 1 v d m V k Q 2 9 s d W 1 u c z E u e 2 d p a V 8 y M D A w L D Y w M X 0 m c X V v d D s s J n F 1 b 3 Q 7 U 2 V j d G l v b j E v S E R S M j E t M j J f Q 2 9 t c G 9 z a X R l X 2 l u Z G l j Z X N f Y 2 9 t c G x l d G V f d G l t Z V 9 z Z X J p Z X M v Q X V 0 b 1 J l b W 9 2 Z W R D b 2 x 1 b W 5 z M S 5 7 Z 2 l p X z I w M D E s N j A y f S Z x d W 9 0 O y w m c X V v d D t T Z W N 0 a W 9 u M S 9 I R F I y M S 0 y M l 9 D b 2 1 w b 3 N p d G V f a W 5 k a W N l c 1 9 j b 2 1 w b G V 0 Z V 9 0 a W 1 l X 3 N l c m l l c y 9 B d X R v U m V t b 3 Z l Z E N v b H V t b n M x L n t n a W l f M j A w M i w 2 M D N 9 J n F 1 b 3 Q 7 L C Z x d W 9 0 O 1 N l Y 3 R p b 2 4 x L 0 h E U j I x L T I y X 0 N v b X B v c 2 l 0 Z V 9 p b m R p Y 2 V z X 2 N v b X B s Z X R l X 3 R p b W V f c 2 V y a W V z L 0 F 1 d G 9 S Z W 1 v d m V k Q 2 9 s d W 1 u c z E u e 2 d p a V 8 y M D A z L D Y w N H 0 m c X V v d D s s J n F 1 b 3 Q 7 U 2 V j d G l v b j E v S E R S M j E t M j J f Q 2 9 t c G 9 z a X R l X 2 l u Z G l j Z X N f Y 2 9 t c G x l d G V f d G l t Z V 9 z Z X J p Z X M v Q X V 0 b 1 J l b W 9 2 Z W R D b 2 x 1 b W 5 z M S 5 7 Z 2 l p X z I w M D Q s N j A 1 f S Z x d W 9 0 O y w m c X V v d D t T Z W N 0 a W 9 u M S 9 I R F I y M S 0 y M l 9 D b 2 1 w b 3 N p d G V f a W 5 k a W N l c 1 9 j b 2 1 w b G V 0 Z V 9 0 a W 1 l X 3 N l c m l l c y 9 B d X R v U m V t b 3 Z l Z E N v b H V t b n M x L n t n a W l f M j A w N S w 2 M D Z 9 J n F 1 b 3 Q 7 L C Z x d W 9 0 O 1 N l Y 3 R p b 2 4 x L 0 h E U j I x L T I y X 0 N v b X B v c 2 l 0 Z V 9 p b m R p Y 2 V z X 2 N v b X B s Z X R l X 3 R p b W V f c 2 V y a W V z L 0 F 1 d G 9 S Z W 1 v d m V k Q 2 9 s d W 1 u c z E u e 2 d p a V 8 y M D A 2 L D Y w N 3 0 m c X V v d D s s J n F 1 b 3 Q 7 U 2 V j d G l v b j E v S E R S M j E t M j J f Q 2 9 t c G 9 z a X R l X 2 l u Z G l j Z X N f Y 2 9 t c G x l d G V f d G l t Z V 9 z Z X J p Z X M v Q X V 0 b 1 J l b W 9 2 Z W R D b 2 x 1 b W 5 z M S 5 7 Z 2 l p X z I w M D c s N j A 4 f S Z x d W 9 0 O y w m c X V v d D t T Z W N 0 a W 9 u M S 9 I R F I y M S 0 y M l 9 D b 2 1 w b 3 N p d G V f a W 5 k a W N l c 1 9 j b 2 1 w b G V 0 Z V 9 0 a W 1 l X 3 N l c m l l c y 9 B d X R v U m V t b 3 Z l Z E N v b H V t b n M x L n t n a W l f M j A w O C w 2 M D l 9 J n F 1 b 3 Q 7 L C Z x d W 9 0 O 1 N l Y 3 R p b 2 4 x L 0 h E U j I x L T I y X 0 N v b X B v c 2 l 0 Z V 9 p b m R p Y 2 V z X 2 N v b X B s Z X R l X 3 R p b W V f c 2 V y a W V z L 0 F 1 d G 9 S Z W 1 v d m V k Q 2 9 s d W 1 u c z E u e 2 d p a V 8 y M D A 5 L D Y x M H 0 m c X V v d D s s J n F 1 b 3 Q 7 U 2 V j d G l v b j E v S E R S M j E t M j J f Q 2 9 t c G 9 z a X R l X 2 l u Z G l j Z X N f Y 2 9 t c G x l d G V f d G l t Z V 9 z Z X J p Z X M v Q X V 0 b 1 J l b W 9 2 Z W R D b 2 x 1 b W 5 z M S 5 7 Z 2 l p X z I w M T A s N j E x f S Z x d W 9 0 O y w m c X V v d D t T Z W N 0 a W 9 u M S 9 I R F I y M S 0 y M l 9 D b 2 1 w b 3 N p d G V f a W 5 k a W N l c 1 9 j b 2 1 w b G V 0 Z V 9 0 a W 1 l X 3 N l c m l l c y 9 B d X R v U m V t b 3 Z l Z E N v b H V t b n M x L n t n a W l f M j A x M S w 2 M T J 9 J n F 1 b 3 Q 7 L C Z x d W 9 0 O 1 N l Y 3 R p b 2 4 x L 0 h E U j I x L T I y X 0 N v b X B v c 2 l 0 Z V 9 p b m R p Y 2 V z X 2 N v b X B s Z X R l X 3 R p b W V f c 2 V y a W V z L 0 F 1 d G 9 S Z W 1 v d m V k Q 2 9 s d W 1 u c z E u e 2 d p a V 8 y M D E y L D Y x M 3 0 m c X V v d D s s J n F 1 b 3 Q 7 U 2 V j d G l v b j E v S E R S M j E t M j J f Q 2 9 t c G 9 z a X R l X 2 l u Z G l j Z X N f Y 2 9 t c G x l d G V f d G l t Z V 9 z Z X J p Z X M v Q X V 0 b 1 J l b W 9 2 Z W R D b 2 x 1 b W 5 z M S 5 7 Z 2 l p X z I w M T M s N j E 0 f S Z x d W 9 0 O y w m c X V v d D t T Z W N 0 a W 9 u M S 9 I R F I y M S 0 y M l 9 D b 2 1 w b 3 N p d G V f a W 5 k a W N l c 1 9 j b 2 1 w b G V 0 Z V 9 0 a W 1 l X 3 N l c m l l c y 9 B d X R v U m V t b 3 Z l Z E N v b H V t b n M x L n t n a W l f M j A x N C w 2 M T V 9 J n F 1 b 3 Q 7 L C Z x d W 9 0 O 1 N l Y 3 R p b 2 4 x L 0 h E U j I x L T I y X 0 N v b X B v c 2 l 0 Z V 9 p b m R p Y 2 V z X 2 N v b X B s Z X R l X 3 R p b W V f c 2 V y a W V z L 0 F 1 d G 9 S Z W 1 v d m V k Q 2 9 s d W 1 u c z E u e 2 d p a V 8 y M D E 1 L D Y x N n 0 m c X V v d D s s J n F 1 b 3 Q 7 U 2 V j d G l v b j E v S E R S M j E t M j J f Q 2 9 t c G 9 z a X R l X 2 l u Z G l j Z X N f Y 2 9 t c G x l d G V f d G l t Z V 9 z Z X J p Z X M v Q X V 0 b 1 J l b W 9 2 Z W R D b 2 x 1 b W 5 z M S 5 7 Z 2 l p X z I w M T Y s N j E 3 f S Z x d W 9 0 O y w m c X V v d D t T Z W N 0 a W 9 u M S 9 I R F I y M S 0 y M l 9 D b 2 1 w b 3 N p d G V f a W 5 k a W N l c 1 9 j b 2 1 w b G V 0 Z V 9 0 a W 1 l X 3 N l c m l l c y 9 B d X R v U m V t b 3 Z l Z E N v b H V t b n M x L n t n a W l f M j A x N y w 2 M T h 9 J n F 1 b 3 Q 7 L C Z x d W 9 0 O 1 N l Y 3 R p b 2 4 x L 0 h E U j I x L T I y X 0 N v b X B v c 2 l 0 Z V 9 p b m R p Y 2 V z X 2 N v b X B s Z X R l X 3 R p b W V f c 2 V y a W V z L 0 F 1 d G 9 S Z W 1 v d m V k Q 2 9 s d W 1 u c z E u e 2 d p a V 8 y M D E 4 L D Y x O X 0 m c X V v d D s s J n F 1 b 3 Q 7 U 2 V j d G l v b j E v S E R S M j E t M j J f Q 2 9 t c G 9 z a X R l X 2 l u Z G l j Z X N f Y 2 9 t c G x l d G V f d G l t Z V 9 z Z X J p Z X M v Q X V 0 b 1 J l b W 9 2 Z W R D b 2 x 1 b W 5 z M S 5 7 Z 2 l p X z I w M T k s N j I w f S Z x d W 9 0 O y w m c X V v d D t T Z W N 0 a W 9 u M S 9 I R F I y M S 0 y M l 9 D b 2 1 w b 3 N p d G V f a W 5 k a W N l c 1 9 j b 2 1 w b G V 0 Z V 9 0 a W 1 l X 3 N l c m l l c y 9 B d X R v U m V t b 3 Z l Z E N v b H V t b n M x L n t n a W l f M j A y M C w 2 M j F 9 J n F 1 b 3 Q 7 L C Z x d W 9 0 O 1 N l Y 3 R p b 2 4 x L 0 h E U j I x L T I y X 0 N v b X B v c 2 l 0 Z V 9 p b m R p Y 2 V z X 2 N v b X B s Z X R l X 3 R p b W V f c 2 V y a W V z L 0 F 1 d G 9 S Z W 1 v d m V k Q 2 9 s d W 1 u c z E u e 2 d p a V 8 y M D I x L D Y y M n 0 m c X V v d D s s J n F 1 b 3 Q 7 U 2 V j d G l v b j E v S E R S M j E t M j J f Q 2 9 t c G 9 z a X R l X 2 l u Z G l j Z X N f Y 2 9 t c G x l d G V f d G l t Z V 9 z Z X J p Z X M v Q X V 0 b 1 J l b W 9 2 Z W R D b 2 x 1 b W 5 z M S 5 7 b W 1 y X z E 5 O T A s N j I z f S Z x d W 9 0 O y w m c X V v d D t T Z W N 0 a W 9 u M S 9 I R F I y M S 0 y M l 9 D b 2 1 w b 3 N p d G V f a W 5 k a W N l c 1 9 j b 2 1 w b G V 0 Z V 9 0 a W 1 l X 3 N l c m l l c y 9 B d X R v U m V t b 3 Z l Z E N v b H V t b n M x L n t t b X J f M T k 5 M S w 2 M j R 9 J n F 1 b 3 Q 7 L C Z x d W 9 0 O 1 N l Y 3 R p b 2 4 x L 0 h E U j I x L T I y X 0 N v b X B v c 2 l 0 Z V 9 p b m R p Y 2 V z X 2 N v b X B s Z X R l X 3 R p b W V f c 2 V y a W V z L 0 F 1 d G 9 S Z W 1 v d m V k Q 2 9 s d W 1 u c z E u e 2 1 t c l 8 x O T k y L D Y y N X 0 m c X V v d D s s J n F 1 b 3 Q 7 U 2 V j d G l v b j E v S E R S M j E t M j J f Q 2 9 t c G 9 z a X R l X 2 l u Z G l j Z X N f Y 2 9 t c G x l d G V f d G l t Z V 9 z Z X J p Z X M v Q X V 0 b 1 J l b W 9 2 Z W R D b 2 x 1 b W 5 z M S 5 7 b W 1 y X z E 5 O T M s N j I 2 f S Z x d W 9 0 O y w m c X V v d D t T Z W N 0 a W 9 u M S 9 I R F I y M S 0 y M l 9 D b 2 1 w b 3 N p d G V f a W 5 k a W N l c 1 9 j b 2 1 w b G V 0 Z V 9 0 a W 1 l X 3 N l c m l l c y 9 B d X R v U m V t b 3 Z l Z E N v b H V t b n M x L n t t b X J f M T k 5 N C w 2 M j d 9 J n F 1 b 3 Q 7 L C Z x d W 9 0 O 1 N l Y 3 R p b 2 4 x L 0 h E U j I x L T I y X 0 N v b X B v c 2 l 0 Z V 9 p b m R p Y 2 V z X 2 N v b X B s Z X R l X 3 R p b W V f c 2 V y a W V z L 0 F 1 d G 9 S Z W 1 v d m V k Q 2 9 s d W 1 u c z E u e 2 1 t c l 8 x O T k 1 L D Y y O H 0 m c X V v d D s s J n F 1 b 3 Q 7 U 2 V j d G l v b j E v S E R S M j E t M j J f Q 2 9 t c G 9 z a X R l X 2 l u Z G l j Z X N f Y 2 9 t c G x l d G V f d G l t Z V 9 z Z X J p Z X M v Q X V 0 b 1 J l b W 9 2 Z W R D b 2 x 1 b W 5 z M S 5 7 b W 1 y X z E 5 O T Y s N j I 5 f S Z x d W 9 0 O y w m c X V v d D t T Z W N 0 a W 9 u M S 9 I R F I y M S 0 y M l 9 D b 2 1 w b 3 N p d G V f a W 5 k a W N l c 1 9 j b 2 1 w b G V 0 Z V 9 0 a W 1 l X 3 N l c m l l c y 9 B d X R v U m V t b 3 Z l Z E N v b H V t b n M x L n t t b X J f M T k 5 N y w 2 M z B 9 J n F 1 b 3 Q 7 L C Z x d W 9 0 O 1 N l Y 3 R p b 2 4 x L 0 h E U j I x L T I y X 0 N v b X B v c 2 l 0 Z V 9 p b m R p Y 2 V z X 2 N v b X B s Z X R l X 3 R p b W V f c 2 V y a W V z L 0 F 1 d G 9 S Z W 1 v d m V k Q 2 9 s d W 1 u c z E u e 2 1 t c l 8 x O T k 4 L D Y z M X 0 m c X V v d D s s J n F 1 b 3 Q 7 U 2 V j d G l v b j E v S E R S M j E t M j J f Q 2 9 t c G 9 z a X R l X 2 l u Z G l j Z X N f Y 2 9 t c G x l d G V f d G l t Z V 9 z Z X J p Z X M v Q X V 0 b 1 J l b W 9 2 Z W R D b 2 x 1 b W 5 z M S 5 7 b W 1 y X z E 5 O T k s N j M y f S Z x d W 9 0 O y w m c X V v d D t T Z W N 0 a W 9 u M S 9 I R F I y M S 0 y M l 9 D b 2 1 w b 3 N p d G V f a W 5 k a W N l c 1 9 j b 2 1 w b G V 0 Z V 9 0 a W 1 l X 3 N l c m l l c y 9 B d X R v U m V t b 3 Z l Z E N v b H V t b n M x L n t t b X J f M j A w M C w 2 M z N 9 J n F 1 b 3 Q 7 L C Z x d W 9 0 O 1 N l Y 3 R p b 2 4 x L 0 h E U j I x L T I y X 0 N v b X B v c 2 l 0 Z V 9 p b m R p Y 2 V z X 2 N v b X B s Z X R l X 3 R p b W V f c 2 V y a W V z L 0 F 1 d G 9 S Z W 1 v d m V k Q 2 9 s d W 1 u c z E u e 2 1 t c l 8 y M D A x L D Y z N H 0 m c X V v d D s s J n F 1 b 3 Q 7 U 2 V j d G l v b j E v S E R S M j E t M j J f Q 2 9 t c G 9 z a X R l X 2 l u Z G l j Z X N f Y 2 9 t c G x l d G V f d G l t Z V 9 z Z X J p Z X M v Q X V 0 b 1 J l b W 9 2 Z W R D b 2 x 1 b W 5 z M S 5 7 b W 1 y X z I w M D I s N j M 1 f S Z x d W 9 0 O y w m c X V v d D t T Z W N 0 a W 9 u M S 9 I R F I y M S 0 y M l 9 D b 2 1 w b 3 N p d G V f a W 5 k a W N l c 1 9 j b 2 1 w b G V 0 Z V 9 0 a W 1 l X 3 N l c m l l c y 9 B d X R v U m V t b 3 Z l Z E N v b H V t b n M x L n t t b X J f M j A w M y w 2 M z Z 9 J n F 1 b 3 Q 7 L C Z x d W 9 0 O 1 N l Y 3 R p b 2 4 x L 0 h E U j I x L T I y X 0 N v b X B v c 2 l 0 Z V 9 p b m R p Y 2 V z X 2 N v b X B s Z X R l X 3 R p b W V f c 2 V y a W V z L 0 F 1 d G 9 S Z W 1 v d m V k Q 2 9 s d W 1 u c z E u e 2 1 t c l 8 y M D A 0 L D Y z N 3 0 m c X V v d D s s J n F 1 b 3 Q 7 U 2 V j d G l v b j E v S E R S M j E t M j J f Q 2 9 t c G 9 z a X R l X 2 l u Z G l j Z X N f Y 2 9 t c G x l d G V f d G l t Z V 9 z Z X J p Z X M v Q X V 0 b 1 J l b W 9 2 Z W R D b 2 x 1 b W 5 z M S 5 7 b W 1 y X z I w M D U s N j M 4 f S Z x d W 9 0 O y w m c X V v d D t T Z W N 0 a W 9 u M S 9 I R F I y M S 0 y M l 9 D b 2 1 w b 3 N p d G V f a W 5 k a W N l c 1 9 j b 2 1 w b G V 0 Z V 9 0 a W 1 l X 3 N l c m l l c y 9 B d X R v U m V t b 3 Z l Z E N v b H V t b n M x L n t t b X J f M j A w N i w 2 M z l 9 J n F 1 b 3 Q 7 L C Z x d W 9 0 O 1 N l Y 3 R p b 2 4 x L 0 h E U j I x L T I y X 0 N v b X B v c 2 l 0 Z V 9 p b m R p Y 2 V z X 2 N v b X B s Z X R l X 3 R p b W V f c 2 V y a W V z L 0 F 1 d G 9 S Z W 1 v d m V k Q 2 9 s d W 1 u c z E u e 2 1 t c l 8 y M D A 3 L D Y 0 M H 0 m c X V v d D s s J n F 1 b 3 Q 7 U 2 V j d G l v b j E v S E R S M j E t M j J f Q 2 9 t c G 9 z a X R l X 2 l u Z G l j Z X N f Y 2 9 t c G x l d G V f d G l t Z V 9 z Z X J p Z X M v Q X V 0 b 1 J l b W 9 2 Z W R D b 2 x 1 b W 5 z M S 5 7 b W 1 y X z I w M D g s N j Q x f S Z x d W 9 0 O y w m c X V v d D t T Z W N 0 a W 9 u M S 9 I R F I y M S 0 y M l 9 D b 2 1 w b 3 N p d G V f a W 5 k a W N l c 1 9 j b 2 1 w b G V 0 Z V 9 0 a W 1 l X 3 N l c m l l c y 9 B d X R v U m V t b 3 Z l Z E N v b H V t b n M x L n t t b X J f M j A w O S w 2 N D J 9 J n F 1 b 3 Q 7 L C Z x d W 9 0 O 1 N l Y 3 R p b 2 4 x L 0 h E U j I x L T I y X 0 N v b X B v c 2 l 0 Z V 9 p b m R p Y 2 V z X 2 N v b X B s Z X R l X 3 R p b W V f c 2 V y a W V z L 0 F 1 d G 9 S Z W 1 v d m V k Q 2 9 s d W 1 u c z E u e 2 1 t c l 8 y M D E w L D Y 0 M 3 0 m c X V v d D s s J n F 1 b 3 Q 7 U 2 V j d G l v b j E v S E R S M j E t M j J f Q 2 9 t c G 9 z a X R l X 2 l u Z G l j Z X N f Y 2 9 t c G x l d G V f d G l t Z V 9 z Z X J p Z X M v Q X V 0 b 1 J l b W 9 2 Z W R D b 2 x 1 b W 5 z M S 5 7 b W 1 y X z I w M T E s N j Q 0 f S Z x d W 9 0 O y w m c X V v d D t T Z W N 0 a W 9 u M S 9 I R F I y M S 0 y M l 9 D b 2 1 w b 3 N p d G V f a W 5 k a W N l c 1 9 j b 2 1 w b G V 0 Z V 9 0 a W 1 l X 3 N l c m l l c y 9 B d X R v U m V t b 3 Z l Z E N v b H V t b n M x L n t t b X J f M j A x M i w 2 N D V 9 J n F 1 b 3 Q 7 L C Z x d W 9 0 O 1 N l Y 3 R p b 2 4 x L 0 h E U j I x L T I y X 0 N v b X B v c 2 l 0 Z V 9 p b m R p Y 2 V z X 2 N v b X B s Z X R l X 3 R p b W V f c 2 V y a W V z L 0 F 1 d G 9 S Z W 1 v d m V k Q 2 9 s d W 1 u c z E u e 2 1 t c l 8 y M D E z L D Y 0 N n 0 m c X V v d D s s J n F 1 b 3 Q 7 U 2 V j d G l v b j E v S E R S M j E t M j J f Q 2 9 t c G 9 z a X R l X 2 l u Z G l j Z X N f Y 2 9 t c G x l d G V f d G l t Z V 9 z Z X J p Z X M v Q X V 0 b 1 J l b W 9 2 Z W R D b 2 x 1 b W 5 z M S 5 7 b W 1 y X z I w M T Q s N j Q 3 f S Z x d W 9 0 O y w m c X V v d D t T Z W N 0 a W 9 u M S 9 I R F I y M S 0 y M l 9 D b 2 1 w b 3 N p d G V f a W 5 k a W N l c 1 9 j b 2 1 w b G V 0 Z V 9 0 a W 1 l X 3 N l c m l l c y 9 B d X R v U m V t b 3 Z l Z E N v b H V t b n M x L n t t b X J f M j A x N S w 2 N D h 9 J n F 1 b 3 Q 7 L C Z x d W 9 0 O 1 N l Y 3 R p b 2 4 x L 0 h E U j I x L T I y X 0 N v b X B v c 2 l 0 Z V 9 p b m R p Y 2 V z X 2 N v b X B s Z X R l X 3 R p b W V f c 2 V y a W V z L 0 F 1 d G 9 S Z W 1 v d m V k Q 2 9 s d W 1 u c z E u e 2 1 t c l 8 y M D E 2 L D Y 0 O X 0 m c X V v d D s s J n F 1 b 3 Q 7 U 2 V j d G l v b j E v S E R S M j E t M j J f Q 2 9 t c G 9 z a X R l X 2 l u Z G l j Z X N f Y 2 9 t c G x l d G V f d G l t Z V 9 z Z X J p Z X M v Q X V 0 b 1 J l b W 9 2 Z W R D b 2 x 1 b W 5 z M S 5 7 b W 1 y X z I w M T c s N j U w f S Z x d W 9 0 O y w m c X V v d D t T Z W N 0 a W 9 u M S 9 I R F I y M S 0 y M l 9 D b 2 1 w b 3 N p d G V f a W 5 k a W N l c 1 9 j b 2 1 w b G V 0 Z V 9 0 a W 1 l X 3 N l c m l l c y 9 B d X R v U m V t b 3 Z l Z E N v b H V t b n M x L n t t b X J f M j A x O C w 2 N T F 9 J n F 1 b 3 Q 7 L C Z x d W 9 0 O 1 N l Y 3 R p b 2 4 x L 0 h E U j I x L T I y X 0 N v b X B v c 2 l 0 Z V 9 p b m R p Y 2 V z X 2 N v b X B s Z X R l X 3 R p b W V f c 2 V y a W V z L 0 F 1 d G 9 S Z W 1 v d m V k Q 2 9 s d W 1 u c z E u e 2 1 t c l 8 y M D E 5 L D Y 1 M n 0 m c X V v d D s s J n F 1 b 3 Q 7 U 2 V j d G l v b j E v S E R S M j E t M j J f Q 2 9 t c G 9 z a X R l X 2 l u Z G l j Z X N f Y 2 9 t c G x l d G V f d G l t Z V 9 z Z X J p Z X M v Q X V 0 b 1 J l b W 9 2 Z W R D b 2 x 1 b W 5 z M S 5 7 b W 1 y X z I w M j A s N j U z f S Z x d W 9 0 O y w m c X V v d D t T Z W N 0 a W 9 u M S 9 I R F I y M S 0 y M l 9 D b 2 1 w b 3 N p d G V f a W 5 k a W N l c 1 9 j b 2 1 w b G V 0 Z V 9 0 a W 1 l X 3 N l c m l l c y 9 B d X R v U m V t b 3 Z l Z E N v b H V t b n M x L n t t b X J f M j A y M S w 2 N T R 9 J n F 1 b 3 Q 7 L C Z x d W 9 0 O 1 N l Y 3 R p b 2 4 x L 0 h E U j I x L T I y X 0 N v b X B v c 2 l 0 Z V 9 p b m R p Y 2 V z X 2 N v b X B s Z X R l X 3 R p b W V f c 2 V y a W V z L 0 F 1 d G 9 S Z W 1 v d m V k Q 2 9 s d W 1 u c z E u e 2 F i c l 8 x O T k w L D Y 1 N X 0 m c X V v d D s s J n F 1 b 3 Q 7 U 2 V j d G l v b j E v S E R S M j E t M j J f Q 2 9 t c G 9 z a X R l X 2 l u Z G l j Z X N f Y 2 9 t c G x l d G V f d G l t Z V 9 z Z X J p Z X M v Q X V 0 b 1 J l b W 9 2 Z W R D b 2 x 1 b W 5 z M S 5 7 Y W J y X z E 5 O T E s N j U 2 f S Z x d W 9 0 O y w m c X V v d D t T Z W N 0 a W 9 u M S 9 I R F I y M S 0 y M l 9 D b 2 1 w b 3 N p d G V f a W 5 k a W N l c 1 9 j b 2 1 w b G V 0 Z V 9 0 a W 1 l X 3 N l c m l l c y 9 B d X R v U m V t b 3 Z l Z E N v b H V t b n M x L n t h Y n J f M T k 5 M i w 2 N T d 9 J n F 1 b 3 Q 7 L C Z x d W 9 0 O 1 N l Y 3 R p b 2 4 x L 0 h E U j I x L T I y X 0 N v b X B v c 2 l 0 Z V 9 p b m R p Y 2 V z X 2 N v b X B s Z X R l X 3 R p b W V f c 2 V y a W V z L 0 F 1 d G 9 S Z W 1 v d m V k Q 2 9 s d W 1 u c z E u e 2 F i c l 8 x O T k z L D Y 1 O H 0 m c X V v d D s s J n F 1 b 3 Q 7 U 2 V j d G l v b j E v S E R S M j E t M j J f Q 2 9 t c G 9 z a X R l X 2 l u Z G l j Z X N f Y 2 9 t c G x l d G V f d G l t Z V 9 z Z X J p Z X M v Q X V 0 b 1 J l b W 9 2 Z W R D b 2 x 1 b W 5 z M S 5 7 Y W J y X z E 5 O T Q s N j U 5 f S Z x d W 9 0 O y w m c X V v d D t T Z W N 0 a W 9 u M S 9 I R F I y M S 0 y M l 9 D b 2 1 w b 3 N p d G V f a W 5 k a W N l c 1 9 j b 2 1 w b G V 0 Z V 9 0 a W 1 l X 3 N l c m l l c y 9 B d X R v U m V t b 3 Z l Z E N v b H V t b n M x L n t h Y n J f M T k 5 N S w 2 N j B 9 J n F 1 b 3 Q 7 L C Z x d W 9 0 O 1 N l Y 3 R p b 2 4 x L 0 h E U j I x L T I y X 0 N v b X B v c 2 l 0 Z V 9 p b m R p Y 2 V z X 2 N v b X B s Z X R l X 3 R p b W V f c 2 V y a W V z L 0 F 1 d G 9 S Z W 1 v d m V k Q 2 9 s d W 1 u c z E u e 2 F i c l 8 x O T k 2 L D Y 2 M X 0 m c X V v d D s s J n F 1 b 3 Q 7 U 2 V j d G l v b j E v S E R S M j E t M j J f Q 2 9 t c G 9 z a X R l X 2 l u Z G l j Z X N f Y 2 9 t c G x l d G V f d G l t Z V 9 z Z X J p Z X M v Q X V 0 b 1 J l b W 9 2 Z W R D b 2 x 1 b W 5 z M S 5 7 Y W J y X z E 5 O T c s N j Y y f S Z x d W 9 0 O y w m c X V v d D t T Z W N 0 a W 9 u M S 9 I R F I y M S 0 y M l 9 D b 2 1 w b 3 N p d G V f a W 5 k a W N l c 1 9 j b 2 1 w b G V 0 Z V 9 0 a W 1 l X 3 N l c m l l c y 9 B d X R v U m V t b 3 Z l Z E N v b H V t b n M x L n t h Y n J f M T k 5 O C w 2 N j N 9 J n F 1 b 3 Q 7 L C Z x d W 9 0 O 1 N l Y 3 R p b 2 4 x L 0 h E U j I x L T I y X 0 N v b X B v c 2 l 0 Z V 9 p b m R p Y 2 V z X 2 N v b X B s Z X R l X 3 R p b W V f c 2 V y a W V z L 0 F 1 d G 9 S Z W 1 v d m V k Q 2 9 s d W 1 u c z E u e 2 F i c l 8 x O T k 5 L D Y 2 N H 0 m c X V v d D s s J n F 1 b 3 Q 7 U 2 V j d G l v b j E v S E R S M j E t M j J f Q 2 9 t c G 9 z a X R l X 2 l u Z G l j Z X N f Y 2 9 t c G x l d G V f d G l t Z V 9 z Z X J p Z X M v Q X V 0 b 1 J l b W 9 2 Z W R D b 2 x 1 b W 5 z M S 5 7 Y W J y X z I w M D A s N j Y 1 f S Z x d W 9 0 O y w m c X V v d D t T Z W N 0 a W 9 u M S 9 I R F I y M S 0 y M l 9 D b 2 1 w b 3 N p d G V f a W 5 k a W N l c 1 9 j b 2 1 w b G V 0 Z V 9 0 a W 1 l X 3 N l c m l l c y 9 B d X R v U m V t b 3 Z l Z E N v b H V t b n M x L n t h Y n J f M j A w M S w 2 N j Z 9 J n F 1 b 3 Q 7 L C Z x d W 9 0 O 1 N l Y 3 R p b 2 4 x L 0 h E U j I x L T I y X 0 N v b X B v c 2 l 0 Z V 9 p b m R p Y 2 V z X 2 N v b X B s Z X R l X 3 R p b W V f c 2 V y a W V z L 0 F 1 d G 9 S Z W 1 v d m V k Q 2 9 s d W 1 u c z E u e 2 F i c l 8 y M D A y L D Y 2 N 3 0 m c X V v d D s s J n F 1 b 3 Q 7 U 2 V j d G l v b j E v S E R S M j E t M j J f Q 2 9 t c G 9 z a X R l X 2 l u Z G l j Z X N f Y 2 9 t c G x l d G V f d G l t Z V 9 z Z X J p Z X M v Q X V 0 b 1 J l b W 9 2 Z W R D b 2 x 1 b W 5 z M S 5 7 Y W J y X z I w M D M s N j Y 4 f S Z x d W 9 0 O y w m c X V v d D t T Z W N 0 a W 9 u M S 9 I R F I y M S 0 y M l 9 D b 2 1 w b 3 N p d G V f a W 5 k a W N l c 1 9 j b 2 1 w b G V 0 Z V 9 0 a W 1 l X 3 N l c m l l c y 9 B d X R v U m V t b 3 Z l Z E N v b H V t b n M x L n t h Y n J f M j A w N C w 2 N j l 9 J n F 1 b 3 Q 7 L C Z x d W 9 0 O 1 N l Y 3 R p b 2 4 x L 0 h E U j I x L T I y X 0 N v b X B v c 2 l 0 Z V 9 p b m R p Y 2 V z X 2 N v b X B s Z X R l X 3 R p b W V f c 2 V y a W V z L 0 F 1 d G 9 S Z W 1 v d m V k Q 2 9 s d W 1 u c z E u e 2 F i c l 8 y M D A 1 L D Y 3 M H 0 m c X V v d D s s J n F 1 b 3 Q 7 U 2 V j d G l v b j E v S E R S M j E t M j J f Q 2 9 t c G 9 z a X R l X 2 l u Z G l j Z X N f Y 2 9 t c G x l d G V f d G l t Z V 9 z Z X J p Z X M v Q X V 0 b 1 J l b W 9 2 Z W R D b 2 x 1 b W 5 z M S 5 7 Y W J y X z I w M D Y s N j c x f S Z x d W 9 0 O y w m c X V v d D t T Z W N 0 a W 9 u M S 9 I R F I y M S 0 y M l 9 D b 2 1 w b 3 N p d G V f a W 5 k a W N l c 1 9 j b 2 1 w b G V 0 Z V 9 0 a W 1 l X 3 N l c m l l c y 9 B d X R v U m V t b 3 Z l Z E N v b H V t b n M x L n t h Y n J f M j A w N y w 2 N z J 9 J n F 1 b 3 Q 7 L C Z x d W 9 0 O 1 N l Y 3 R p b 2 4 x L 0 h E U j I x L T I y X 0 N v b X B v c 2 l 0 Z V 9 p b m R p Y 2 V z X 2 N v b X B s Z X R l X 3 R p b W V f c 2 V y a W V z L 0 F 1 d G 9 S Z W 1 v d m V k Q 2 9 s d W 1 u c z E u e 2 F i c l 8 y M D A 4 L D Y 3 M 3 0 m c X V v d D s s J n F 1 b 3 Q 7 U 2 V j d G l v b j E v S E R S M j E t M j J f Q 2 9 t c G 9 z a X R l X 2 l u Z G l j Z X N f Y 2 9 t c G x l d G V f d G l t Z V 9 z Z X J p Z X M v Q X V 0 b 1 J l b W 9 2 Z W R D b 2 x 1 b W 5 z M S 5 7 Y W J y X z I w M D k s N j c 0 f S Z x d W 9 0 O y w m c X V v d D t T Z W N 0 a W 9 u M S 9 I R F I y M S 0 y M l 9 D b 2 1 w b 3 N p d G V f a W 5 k a W N l c 1 9 j b 2 1 w b G V 0 Z V 9 0 a W 1 l X 3 N l c m l l c y 9 B d X R v U m V t b 3 Z l Z E N v b H V t b n M x L n t h Y n J f M j A x M C w 2 N z V 9 J n F 1 b 3 Q 7 L C Z x d W 9 0 O 1 N l Y 3 R p b 2 4 x L 0 h E U j I x L T I y X 0 N v b X B v c 2 l 0 Z V 9 p b m R p Y 2 V z X 2 N v b X B s Z X R l X 3 R p b W V f c 2 V y a W V z L 0 F 1 d G 9 S Z W 1 v d m V k Q 2 9 s d W 1 u c z E u e 2 F i c l 8 y M D E x L D Y 3 N n 0 m c X V v d D s s J n F 1 b 3 Q 7 U 2 V j d G l v b j E v S E R S M j E t M j J f Q 2 9 t c G 9 z a X R l X 2 l u Z G l j Z X N f Y 2 9 t c G x l d G V f d G l t Z V 9 z Z X J p Z X M v Q X V 0 b 1 J l b W 9 2 Z W R D b 2 x 1 b W 5 z M S 5 7 Y W J y X z I w M T I s N j c 3 f S Z x d W 9 0 O y w m c X V v d D t T Z W N 0 a W 9 u M S 9 I R F I y M S 0 y M l 9 D b 2 1 w b 3 N p d G V f a W 5 k a W N l c 1 9 j b 2 1 w b G V 0 Z V 9 0 a W 1 l X 3 N l c m l l c y 9 B d X R v U m V t b 3 Z l Z E N v b H V t b n M x L n t h Y n J f M j A x M y w 2 N z h 9 J n F 1 b 3 Q 7 L C Z x d W 9 0 O 1 N l Y 3 R p b 2 4 x L 0 h E U j I x L T I y X 0 N v b X B v c 2 l 0 Z V 9 p b m R p Y 2 V z X 2 N v b X B s Z X R l X 3 R p b W V f c 2 V y a W V z L 0 F 1 d G 9 S Z W 1 v d m V k Q 2 9 s d W 1 u c z E u e 2 F i c l 8 y M D E 0 L D Y 3 O X 0 m c X V v d D s s J n F 1 b 3 Q 7 U 2 V j d G l v b j E v S E R S M j E t M j J f Q 2 9 t c G 9 z a X R l X 2 l u Z G l j Z X N f Y 2 9 t c G x l d G V f d G l t Z V 9 z Z X J p Z X M v Q X V 0 b 1 J l b W 9 2 Z W R D b 2 x 1 b W 5 z M S 5 7 Y W J y X z I w M T U s N j g w f S Z x d W 9 0 O y w m c X V v d D t T Z W N 0 a W 9 u M S 9 I R F I y M S 0 y M l 9 D b 2 1 w b 3 N p d G V f a W 5 k a W N l c 1 9 j b 2 1 w b G V 0 Z V 9 0 a W 1 l X 3 N l c m l l c y 9 B d X R v U m V t b 3 Z l Z E N v b H V t b n M x L n t h Y n J f M j A x N i w 2 O D F 9 J n F 1 b 3 Q 7 L C Z x d W 9 0 O 1 N l Y 3 R p b 2 4 x L 0 h E U j I x L T I y X 0 N v b X B v c 2 l 0 Z V 9 p b m R p Y 2 V z X 2 N v b X B s Z X R l X 3 R p b W V f c 2 V y a W V z L 0 F 1 d G 9 S Z W 1 v d m V k Q 2 9 s d W 1 u c z E u e 2 F i c l 8 y M D E 3 L D Y 4 M n 0 m c X V v d D s s J n F 1 b 3 Q 7 U 2 V j d G l v b j E v S E R S M j E t M j J f Q 2 9 t c G 9 z a X R l X 2 l u Z G l j Z X N f Y 2 9 t c G x l d G V f d G l t Z V 9 z Z X J p Z X M v Q X V 0 b 1 J l b W 9 2 Z W R D b 2 x 1 b W 5 z M S 5 7 Y W J y X z I w M T g s N j g z f S Z x d W 9 0 O y w m c X V v d D t T Z W N 0 a W 9 u M S 9 I R F I y M S 0 y M l 9 D b 2 1 w b 3 N p d G V f a W 5 k a W N l c 1 9 j b 2 1 w b G V 0 Z V 9 0 a W 1 l X 3 N l c m l l c y 9 B d X R v U m V t b 3 Z l Z E N v b H V t b n M x L n t h Y n J f M j A x O S w 2 O D R 9 J n F 1 b 3 Q 7 L C Z x d W 9 0 O 1 N l Y 3 R p b 2 4 x L 0 h E U j I x L T I y X 0 N v b X B v c 2 l 0 Z V 9 p b m R p Y 2 V z X 2 N v b X B s Z X R l X 3 R p b W V f c 2 V y a W V z L 0 F 1 d G 9 S Z W 1 v d m V k Q 2 9 s d W 1 u c z E u e 2 F i c l 8 y M D I w L D Y 4 N X 0 m c X V v d D s s J n F 1 b 3 Q 7 U 2 V j d G l v b j E v S E R S M j E t M j J f Q 2 9 t c G 9 z a X R l X 2 l u Z G l j Z X N f Y 2 9 t c G x l d G V f d G l t Z V 9 z Z X J p Z X M v Q X V 0 b 1 J l b W 9 2 Z W R D b 2 x 1 b W 5 z M S 5 7 Y W J y X z I w M j E s N j g 2 f S Z x d W 9 0 O y w m c X V v d D t T Z W N 0 a W 9 u M S 9 I R F I y M S 0 y M l 9 D b 2 1 w b 3 N p d G V f a W 5 k a W N l c 1 9 j b 2 1 w b G V 0 Z V 9 0 a W 1 l X 3 N l c m l l c y 9 B d X R v U m V t b 3 Z l Z E N v b H V t b n M x L n t z Z V 9 m X z E 5 O T A s N j g 3 f S Z x d W 9 0 O y w m c X V v d D t T Z W N 0 a W 9 u M S 9 I R F I y M S 0 y M l 9 D b 2 1 w b 3 N p d G V f a W 5 k a W N l c 1 9 j b 2 1 w b G V 0 Z V 9 0 a W 1 l X 3 N l c m l l c y 9 B d X R v U m V t b 3 Z l Z E N v b H V t b n M x L n t z Z V 9 m X z E 5 O T E s N j g 4 f S Z x d W 9 0 O y w m c X V v d D t T Z W N 0 a W 9 u M S 9 I R F I y M S 0 y M l 9 D b 2 1 w b 3 N p d G V f a W 5 k a W N l c 1 9 j b 2 1 w b G V 0 Z V 9 0 a W 1 l X 3 N l c m l l c y 9 B d X R v U m V t b 3 Z l Z E N v b H V t b n M x L n t z Z V 9 m X z E 5 O T I s N j g 5 f S Z x d W 9 0 O y w m c X V v d D t T Z W N 0 a W 9 u M S 9 I R F I y M S 0 y M l 9 D b 2 1 w b 3 N p d G V f a W 5 k a W N l c 1 9 j b 2 1 w b G V 0 Z V 9 0 a W 1 l X 3 N l c m l l c y 9 B d X R v U m V t b 3 Z l Z E N v b H V t b n M x L n t z Z V 9 m X z E 5 O T M s N j k w f S Z x d W 9 0 O y w m c X V v d D t T Z W N 0 a W 9 u M S 9 I R F I y M S 0 y M l 9 D b 2 1 w b 3 N p d G V f a W 5 k a W N l c 1 9 j b 2 1 w b G V 0 Z V 9 0 a W 1 l X 3 N l c m l l c y 9 B d X R v U m V t b 3 Z l Z E N v b H V t b n M x L n t z Z V 9 m X z E 5 O T Q s N j k x f S Z x d W 9 0 O y w m c X V v d D t T Z W N 0 a W 9 u M S 9 I R F I y M S 0 y M l 9 D b 2 1 w b 3 N p d G V f a W 5 k a W N l c 1 9 j b 2 1 w b G V 0 Z V 9 0 a W 1 l X 3 N l c m l l c y 9 B d X R v U m V t b 3 Z l Z E N v b H V t b n M x L n t z Z V 9 m X z E 5 O T U s N j k y f S Z x d W 9 0 O y w m c X V v d D t T Z W N 0 a W 9 u M S 9 I R F I y M S 0 y M l 9 D b 2 1 w b 3 N p d G V f a W 5 k a W N l c 1 9 j b 2 1 w b G V 0 Z V 9 0 a W 1 l X 3 N l c m l l c y 9 B d X R v U m V t b 3 Z l Z E N v b H V t b n M x L n t z Z V 9 m X z E 5 O T Y s N j k z f S Z x d W 9 0 O y w m c X V v d D t T Z W N 0 a W 9 u M S 9 I R F I y M S 0 y M l 9 D b 2 1 w b 3 N p d G V f a W 5 k a W N l c 1 9 j b 2 1 w b G V 0 Z V 9 0 a W 1 l X 3 N l c m l l c y 9 B d X R v U m V t b 3 Z l Z E N v b H V t b n M x L n t z Z V 9 m X z E 5 O T c s N j k 0 f S Z x d W 9 0 O y w m c X V v d D t T Z W N 0 a W 9 u M S 9 I R F I y M S 0 y M l 9 D b 2 1 w b 3 N p d G V f a W 5 k a W N l c 1 9 j b 2 1 w b G V 0 Z V 9 0 a W 1 l X 3 N l c m l l c y 9 B d X R v U m V t b 3 Z l Z E N v b H V t b n M x L n t z Z V 9 m X z E 5 O T g s N j k 1 f S Z x d W 9 0 O y w m c X V v d D t T Z W N 0 a W 9 u M S 9 I R F I y M S 0 y M l 9 D b 2 1 w b 3 N p d G V f a W 5 k a W N l c 1 9 j b 2 1 w b G V 0 Z V 9 0 a W 1 l X 3 N l c m l l c y 9 B d X R v U m V t b 3 Z l Z E N v b H V t b n M x L n t z Z V 9 m X z E 5 O T k s N j k 2 f S Z x d W 9 0 O y w m c X V v d D t T Z W N 0 a W 9 u M S 9 I R F I y M S 0 y M l 9 D b 2 1 w b 3 N p d G V f a W 5 k a W N l c 1 9 j b 2 1 w b G V 0 Z V 9 0 a W 1 l X 3 N l c m l l c y 9 B d X R v U m V t b 3 Z l Z E N v b H V t b n M x L n t z Z V 9 m X z I w M D A s N j k 3 f S Z x d W 9 0 O y w m c X V v d D t T Z W N 0 a W 9 u M S 9 I R F I y M S 0 y M l 9 D b 2 1 w b 3 N p d G V f a W 5 k a W N l c 1 9 j b 2 1 w b G V 0 Z V 9 0 a W 1 l X 3 N l c m l l c y 9 B d X R v U m V t b 3 Z l Z E N v b H V t b n M x L n t z Z V 9 m X z I w M D E s N j k 4 f S Z x d W 9 0 O y w m c X V v d D t T Z W N 0 a W 9 u M S 9 I R F I y M S 0 y M l 9 D b 2 1 w b 3 N p d G V f a W 5 k a W N l c 1 9 j b 2 1 w b G V 0 Z V 9 0 a W 1 l X 3 N l c m l l c y 9 B d X R v U m V t b 3 Z l Z E N v b H V t b n M x L n t z Z V 9 m X z I w M D I s N j k 5 f S Z x d W 9 0 O y w m c X V v d D t T Z W N 0 a W 9 u M S 9 I R F I y M S 0 y M l 9 D b 2 1 w b 3 N p d G V f a W 5 k a W N l c 1 9 j b 2 1 w b G V 0 Z V 9 0 a W 1 l X 3 N l c m l l c y 9 B d X R v U m V t b 3 Z l Z E N v b H V t b n M x L n t z Z V 9 m X z I w M D M s N z A w f S Z x d W 9 0 O y w m c X V v d D t T Z W N 0 a W 9 u M S 9 I R F I y M S 0 y M l 9 D b 2 1 w b 3 N p d G V f a W 5 k a W N l c 1 9 j b 2 1 w b G V 0 Z V 9 0 a W 1 l X 3 N l c m l l c y 9 B d X R v U m V t b 3 Z l Z E N v b H V t b n M x L n t z Z V 9 m X z I w M D Q s N z A x f S Z x d W 9 0 O y w m c X V v d D t T Z W N 0 a W 9 u M S 9 I R F I y M S 0 y M l 9 D b 2 1 w b 3 N p d G V f a W 5 k a W N l c 1 9 j b 2 1 w b G V 0 Z V 9 0 a W 1 l X 3 N l c m l l c y 9 B d X R v U m V t b 3 Z l Z E N v b H V t b n M x L n t z Z V 9 m X z I w M D U s N z A y f S Z x d W 9 0 O y w m c X V v d D t T Z W N 0 a W 9 u M S 9 I R F I y M S 0 y M l 9 D b 2 1 w b 3 N p d G V f a W 5 k a W N l c 1 9 j b 2 1 w b G V 0 Z V 9 0 a W 1 l X 3 N l c m l l c y 9 B d X R v U m V t b 3 Z l Z E N v b H V t b n M x L n t z Z V 9 m X z I w M D Y s N z A z f S Z x d W 9 0 O y w m c X V v d D t T Z W N 0 a W 9 u M S 9 I R F I y M S 0 y M l 9 D b 2 1 w b 3 N p d G V f a W 5 k a W N l c 1 9 j b 2 1 w b G V 0 Z V 9 0 a W 1 l X 3 N l c m l l c y 9 B d X R v U m V t b 3 Z l Z E N v b H V t b n M x L n t z Z V 9 m X z I w M D c s N z A 0 f S Z x d W 9 0 O y w m c X V v d D t T Z W N 0 a W 9 u M S 9 I R F I y M S 0 y M l 9 D b 2 1 w b 3 N p d G V f a W 5 k a W N l c 1 9 j b 2 1 w b G V 0 Z V 9 0 a W 1 l X 3 N l c m l l c y 9 B d X R v U m V t b 3 Z l Z E N v b H V t b n M x L n t z Z V 9 m X z I w M D g s N z A 1 f S Z x d W 9 0 O y w m c X V v d D t T Z W N 0 a W 9 u M S 9 I R F I y M S 0 y M l 9 D b 2 1 w b 3 N p d G V f a W 5 k a W N l c 1 9 j b 2 1 w b G V 0 Z V 9 0 a W 1 l X 3 N l c m l l c y 9 B d X R v U m V t b 3 Z l Z E N v b H V t b n M x L n t z Z V 9 m X z I w M D k s N z A 2 f S Z x d W 9 0 O y w m c X V v d D t T Z W N 0 a W 9 u M S 9 I R F I y M S 0 y M l 9 D b 2 1 w b 3 N p d G V f a W 5 k a W N l c 1 9 j b 2 1 w b G V 0 Z V 9 0 a W 1 l X 3 N l c m l l c y 9 B d X R v U m V t b 3 Z l Z E N v b H V t b n M x L n t z Z V 9 m X z I w M T A s N z A 3 f S Z x d W 9 0 O y w m c X V v d D t T Z W N 0 a W 9 u M S 9 I R F I y M S 0 y M l 9 D b 2 1 w b 3 N p d G V f a W 5 k a W N l c 1 9 j b 2 1 w b G V 0 Z V 9 0 a W 1 l X 3 N l c m l l c y 9 B d X R v U m V t b 3 Z l Z E N v b H V t b n M x L n t z Z V 9 m X z I w M T E s N z A 4 f S Z x d W 9 0 O y w m c X V v d D t T Z W N 0 a W 9 u M S 9 I R F I y M S 0 y M l 9 D b 2 1 w b 3 N p d G V f a W 5 k a W N l c 1 9 j b 2 1 w b G V 0 Z V 9 0 a W 1 l X 3 N l c m l l c y 9 B d X R v U m V t b 3 Z l Z E N v b H V t b n M x L n t z Z V 9 m X z I w M T I s N z A 5 f S Z x d W 9 0 O y w m c X V v d D t T Z W N 0 a W 9 u M S 9 I R F I y M S 0 y M l 9 D b 2 1 w b 3 N p d G V f a W 5 k a W N l c 1 9 j b 2 1 w b G V 0 Z V 9 0 a W 1 l X 3 N l c m l l c y 9 B d X R v U m V t b 3 Z l Z E N v b H V t b n M x L n t z Z V 9 m X z I w M T M s N z E w f S Z x d W 9 0 O y w m c X V v d D t T Z W N 0 a W 9 u M S 9 I R F I y M S 0 y M l 9 D b 2 1 w b 3 N p d G V f a W 5 k a W N l c 1 9 j b 2 1 w b G V 0 Z V 9 0 a W 1 l X 3 N l c m l l c y 9 B d X R v U m V t b 3 Z l Z E N v b H V t b n M x L n t z Z V 9 m X z I w M T Q s N z E x f S Z x d W 9 0 O y w m c X V v d D t T Z W N 0 a W 9 u M S 9 I R F I y M S 0 y M l 9 D b 2 1 w b 3 N p d G V f a W 5 k a W N l c 1 9 j b 2 1 w b G V 0 Z V 9 0 a W 1 l X 3 N l c m l l c y 9 B d X R v U m V t b 3 Z l Z E N v b H V t b n M x L n t z Z V 9 m X z I w M T U s N z E y f S Z x d W 9 0 O y w m c X V v d D t T Z W N 0 a W 9 u M S 9 I R F I y M S 0 y M l 9 D b 2 1 w b 3 N p d G V f a W 5 k a W N l c 1 9 j b 2 1 w b G V 0 Z V 9 0 a W 1 l X 3 N l c m l l c y 9 B d X R v U m V t b 3 Z l Z E N v b H V t b n M x L n t z Z V 9 m X z I w M T Y s N z E z f S Z x d W 9 0 O y w m c X V v d D t T Z W N 0 a W 9 u M S 9 I R F I y M S 0 y M l 9 D b 2 1 w b 3 N p d G V f a W 5 k a W N l c 1 9 j b 2 1 w b G V 0 Z V 9 0 a W 1 l X 3 N l c m l l c y 9 B d X R v U m V t b 3 Z l Z E N v b H V t b n M x L n t z Z V 9 m X z I w M T c s N z E 0 f S Z x d W 9 0 O y w m c X V v d D t T Z W N 0 a W 9 u M S 9 I R F I y M S 0 y M l 9 D b 2 1 w b 3 N p d G V f a W 5 k a W N l c 1 9 j b 2 1 w b G V 0 Z V 9 0 a W 1 l X 3 N l c m l l c y 9 B d X R v U m V t b 3 Z l Z E N v b H V t b n M x L n t z Z V 9 m X z I w M T g s N z E 1 f S Z x d W 9 0 O y w m c X V v d D t T Z W N 0 a W 9 u M S 9 I R F I y M S 0 y M l 9 D b 2 1 w b 3 N p d G V f a W 5 k a W N l c 1 9 j b 2 1 w b G V 0 Z V 9 0 a W 1 l X 3 N l c m l l c y 9 B d X R v U m V t b 3 Z l Z E N v b H V t b n M x L n t z Z V 9 m X z I w M T k s N z E 2 f S Z x d W 9 0 O y w m c X V v d D t T Z W N 0 a W 9 u M S 9 I R F I y M S 0 y M l 9 D b 2 1 w b 3 N p d G V f a W 5 k a W N l c 1 9 j b 2 1 w b G V 0 Z V 9 0 a W 1 l X 3 N l c m l l c y 9 B d X R v U m V t b 3 Z l Z E N v b H V t b n M x L n t z Z V 9 m X z I w M j A s N z E 3 f S Z x d W 9 0 O y w m c X V v d D t T Z W N 0 a W 9 u M S 9 I R F I y M S 0 y M l 9 D b 2 1 w b 3 N p d G V f a W 5 k a W N l c 1 9 j b 2 1 w b G V 0 Z V 9 0 a W 1 l X 3 N l c m l l c y 9 B d X R v U m V t b 3 Z l Z E N v b H V t b n M x L n t z Z V 9 m X z I w M j E s N z E 4 f S Z x d W 9 0 O y w m c X V v d D t T Z W N 0 a W 9 u M S 9 I R F I y M S 0 y M l 9 D b 2 1 w b 3 N p d G V f a W 5 k a W N l c 1 9 j b 2 1 w b G V 0 Z V 9 0 a W 1 l X 3 N l c m l l c y 9 B d X R v U m V t b 3 Z l Z E N v b H V t b n M x L n t z Z V 9 t X z E 5 O T A s N z E 5 f S Z x d W 9 0 O y w m c X V v d D t T Z W N 0 a W 9 u M S 9 I R F I y M S 0 y M l 9 D b 2 1 w b 3 N p d G V f a W 5 k a W N l c 1 9 j b 2 1 w b G V 0 Z V 9 0 a W 1 l X 3 N l c m l l c y 9 B d X R v U m V t b 3 Z l Z E N v b H V t b n M x L n t z Z V 9 t X z E 5 O T E s N z I w f S Z x d W 9 0 O y w m c X V v d D t T Z W N 0 a W 9 u M S 9 I R F I y M S 0 y M l 9 D b 2 1 w b 3 N p d G V f a W 5 k a W N l c 1 9 j b 2 1 w b G V 0 Z V 9 0 a W 1 l X 3 N l c m l l c y 9 B d X R v U m V t b 3 Z l Z E N v b H V t b n M x L n t z Z V 9 t X z E 5 O T I s N z I x f S Z x d W 9 0 O y w m c X V v d D t T Z W N 0 a W 9 u M S 9 I R F I y M S 0 y M l 9 D b 2 1 w b 3 N p d G V f a W 5 k a W N l c 1 9 j b 2 1 w b G V 0 Z V 9 0 a W 1 l X 3 N l c m l l c y 9 B d X R v U m V t b 3 Z l Z E N v b H V t b n M x L n t z Z V 9 t X z E 5 O T M s N z I y f S Z x d W 9 0 O y w m c X V v d D t T Z W N 0 a W 9 u M S 9 I R F I y M S 0 y M l 9 D b 2 1 w b 3 N p d G V f a W 5 k a W N l c 1 9 j b 2 1 w b G V 0 Z V 9 0 a W 1 l X 3 N l c m l l c y 9 B d X R v U m V t b 3 Z l Z E N v b H V t b n M x L n t z Z V 9 t X z E 5 O T Q s N z I z f S Z x d W 9 0 O y w m c X V v d D t T Z W N 0 a W 9 u M S 9 I R F I y M S 0 y M l 9 D b 2 1 w b 3 N p d G V f a W 5 k a W N l c 1 9 j b 2 1 w b G V 0 Z V 9 0 a W 1 l X 3 N l c m l l c y 9 B d X R v U m V t b 3 Z l Z E N v b H V t b n M x L n t z Z V 9 t X z E 5 O T U s N z I 0 f S Z x d W 9 0 O y w m c X V v d D t T Z W N 0 a W 9 u M S 9 I R F I y M S 0 y M l 9 D b 2 1 w b 3 N p d G V f a W 5 k a W N l c 1 9 j b 2 1 w b G V 0 Z V 9 0 a W 1 l X 3 N l c m l l c y 9 B d X R v U m V t b 3 Z l Z E N v b H V t b n M x L n t z Z V 9 t X z E 5 O T Y s N z I 1 f S Z x d W 9 0 O y w m c X V v d D t T Z W N 0 a W 9 u M S 9 I R F I y M S 0 y M l 9 D b 2 1 w b 3 N p d G V f a W 5 k a W N l c 1 9 j b 2 1 w b G V 0 Z V 9 0 a W 1 l X 3 N l c m l l c y 9 B d X R v U m V t b 3 Z l Z E N v b H V t b n M x L n t z Z V 9 t X z E 5 O T c s N z I 2 f S Z x d W 9 0 O y w m c X V v d D t T Z W N 0 a W 9 u M S 9 I R F I y M S 0 y M l 9 D b 2 1 w b 3 N p d G V f a W 5 k a W N l c 1 9 j b 2 1 w b G V 0 Z V 9 0 a W 1 l X 3 N l c m l l c y 9 B d X R v U m V t b 3 Z l Z E N v b H V t b n M x L n t z Z V 9 t X z E 5 O T g s N z I 3 f S Z x d W 9 0 O y w m c X V v d D t T Z W N 0 a W 9 u M S 9 I R F I y M S 0 y M l 9 D b 2 1 w b 3 N p d G V f a W 5 k a W N l c 1 9 j b 2 1 w b G V 0 Z V 9 0 a W 1 l X 3 N l c m l l c y 9 B d X R v U m V t b 3 Z l Z E N v b H V t b n M x L n t z Z V 9 t X z E 5 O T k s N z I 4 f S Z x d W 9 0 O y w m c X V v d D t T Z W N 0 a W 9 u M S 9 I R F I y M S 0 y M l 9 D b 2 1 w b 3 N p d G V f a W 5 k a W N l c 1 9 j b 2 1 w b G V 0 Z V 9 0 a W 1 l X 3 N l c m l l c y 9 B d X R v U m V t b 3 Z l Z E N v b H V t b n M x L n t z Z V 9 t X z I w M D A s N z I 5 f S Z x d W 9 0 O y w m c X V v d D t T Z W N 0 a W 9 u M S 9 I R F I y M S 0 y M l 9 D b 2 1 w b 3 N p d G V f a W 5 k a W N l c 1 9 j b 2 1 w b G V 0 Z V 9 0 a W 1 l X 3 N l c m l l c y 9 B d X R v U m V t b 3 Z l Z E N v b H V t b n M x L n t z Z V 9 t X z I w M D E s N z M w f S Z x d W 9 0 O y w m c X V v d D t T Z W N 0 a W 9 u M S 9 I R F I y M S 0 y M l 9 D b 2 1 w b 3 N p d G V f a W 5 k a W N l c 1 9 j b 2 1 w b G V 0 Z V 9 0 a W 1 l X 3 N l c m l l c y 9 B d X R v U m V t b 3 Z l Z E N v b H V t b n M x L n t z Z V 9 t X z I w M D I s N z M x f S Z x d W 9 0 O y w m c X V v d D t T Z W N 0 a W 9 u M S 9 I R F I y M S 0 y M l 9 D b 2 1 w b 3 N p d G V f a W 5 k a W N l c 1 9 j b 2 1 w b G V 0 Z V 9 0 a W 1 l X 3 N l c m l l c y 9 B d X R v U m V t b 3 Z l Z E N v b H V t b n M x L n t z Z V 9 t X z I w M D M s N z M y f S Z x d W 9 0 O y w m c X V v d D t T Z W N 0 a W 9 u M S 9 I R F I y M S 0 y M l 9 D b 2 1 w b 3 N p d G V f a W 5 k a W N l c 1 9 j b 2 1 w b G V 0 Z V 9 0 a W 1 l X 3 N l c m l l c y 9 B d X R v U m V t b 3 Z l Z E N v b H V t b n M x L n t z Z V 9 t X z I w M D Q s N z M z f S Z x d W 9 0 O y w m c X V v d D t T Z W N 0 a W 9 u M S 9 I R F I y M S 0 y M l 9 D b 2 1 w b 3 N p d G V f a W 5 k a W N l c 1 9 j b 2 1 w b G V 0 Z V 9 0 a W 1 l X 3 N l c m l l c y 9 B d X R v U m V t b 3 Z l Z E N v b H V t b n M x L n t z Z V 9 t X z I w M D U s N z M 0 f S Z x d W 9 0 O y w m c X V v d D t T Z W N 0 a W 9 u M S 9 I R F I y M S 0 y M l 9 D b 2 1 w b 3 N p d G V f a W 5 k a W N l c 1 9 j b 2 1 w b G V 0 Z V 9 0 a W 1 l X 3 N l c m l l c y 9 B d X R v U m V t b 3 Z l Z E N v b H V t b n M x L n t z Z V 9 t X z I w M D Y s N z M 1 f S Z x d W 9 0 O y w m c X V v d D t T Z W N 0 a W 9 u M S 9 I R F I y M S 0 y M l 9 D b 2 1 w b 3 N p d G V f a W 5 k a W N l c 1 9 j b 2 1 w b G V 0 Z V 9 0 a W 1 l X 3 N l c m l l c y 9 B d X R v U m V t b 3 Z l Z E N v b H V t b n M x L n t z Z V 9 t X z I w M D c s N z M 2 f S Z x d W 9 0 O y w m c X V v d D t T Z W N 0 a W 9 u M S 9 I R F I y M S 0 y M l 9 D b 2 1 w b 3 N p d G V f a W 5 k a W N l c 1 9 j b 2 1 w b G V 0 Z V 9 0 a W 1 l X 3 N l c m l l c y 9 B d X R v U m V t b 3 Z l Z E N v b H V t b n M x L n t z Z V 9 t X z I w M D g s N z M 3 f S Z x d W 9 0 O y w m c X V v d D t T Z W N 0 a W 9 u M S 9 I R F I y M S 0 y M l 9 D b 2 1 w b 3 N p d G V f a W 5 k a W N l c 1 9 j b 2 1 w b G V 0 Z V 9 0 a W 1 l X 3 N l c m l l c y 9 B d X R v U m V t b 3 Z l Z E N v b H V t b n M x L n t z Z V 9 t X z I w M D k s N z M 4 f S Z x d W 9 0 O y w m c X V v d D t T Z W N 0 a W 9 u M S 9 I R F I y M S 0 y M l 9 D b 2 1 w b 3 N p d G V f a W 5 k a W N l c 1 9 j b 2 1 w b G V 0 Z V 9 0 a W 1 l X 3 N l c m l l c y 9 B d X R v U m V t b 3 Z l Z E N v b H V t b n M x L n t z Z V 9 t X z I w M T A s N z M 5 f S Z x d W 9 0 O y w m c X V v d D t T Z W N 0 a W 9 u M S 9 I R F I y M S 0 y M l 9 D b 2 1 w b 3 N p d G V f a W 5 k a W N l c 1 9 j b 2 1 w b G V 0 Z V 9 0 a W 1 l X 3 N l c m l l c y 9 B d X R v U m V t b 3 Z l Z E N v b H V t b n M x L n t z Z V 9 t X z I w M T E s N z Q w f S Z x d W 9 0 O y w m c X V v d D t T Z W N 0 a W 9 u M S 9 I R F I y M S 0 y M l 9 D b 2 1 w b 3 N p d G V f a W 5 k a W N l c 1 9 j b 2 1 w b G V 0 Z V 9 0 a W 1 l X 3 N l c m l l c y 9 B d X R v U m V t b 3 Z l Z E N v b H V t b n M x L n t z Z V 9 t X z I w M T I s N z Q x f S Z x d W 9 0 O y w m c X V v d D t T Z W N 0 a W 9 u M S 9 I R F I y M S 0 y M l 9 D b 2 1 w b 3 N p d G V f a W 5 k a W N l c 1 9 j b 2 1 w b G V 0 Z V 9 0 a W 1 l X 3 N l c m l l c y 9 B d X R v U m V t b 3 Z l Z E N v b H V t b n M x L n t z Z V 9 t X z I w M T M s N z Q y f S Z x d W 9 0 O y w m c X V v d D t T Z W N 0 a W 9 u M S 9 I R F I y M S 0 y M l 9 D b 2 1 w b 3 N p d G V f a W 5 k a W N l c 1 9 j b 2 1 w b G V 0 Z V 9 0 a W 1 l X 3 N l c m l l c y 9 B d X R v U m V t b 3 Z l Z E N v b H V t b n M x L n t z Z V 9 t X z I w M T Q s N z Q z f S Z x d W 9 0 O y w m c X V v d D t T Z W N 0 a W 9 u M S 9 I R F I y M S 0 y M l 9 D b 2 1 w b 3 N p d G V f a W 5 k a W N l c 1 9 j b 2 1 w b G V 0 Z V 9 0 a W 1 l X 3 N l c m l l c y 9 B d X R v U m V t b 3 Z l Z E N v b H V t b n M x L n t z Z V 9 t X z I w M T U s N z Q 0 f S Z x d W 9 0 O y w m c X V v d D t T Z W N 0 a W 9 u M S 9 I R F I y M S 0 y M l 9 D b 2 1 w b 3 N p d G V f a W 5 k a W N l c 1 9 j b 2 1 w b G V 0 Z V 9 0 a W 1 l X 3 N l c m l l c y 9 B d X R v U m V t b 3 Z l Z E N v b H V t b n M x L n t z Z V 9 t X z I w M T Y s N z Q 1 f S Z x d W 9 0 O y w m c X V v d D t T Z W N 0 a W 9 u M S 9 I R F I y M S 0 y M l 9 D b 2 1 w b 3 N p d G V f a W 5 k a W N l c 1 9 j b 2 1 w b G V 0 Z V 9 0 a W 1 l X 3 N l c m l l c y 9 B d X R v U m V t b 3 Z l Z E N v b H V t b n M x L n t z Z V 9 t X z I w M T c s N z Q 2 f S Z x d W 9 0 O y w m c X V v d D t T Z W N 0 a W 9 u M S 9 I R F I y M S 0 y M l 9 D b 2 1 w b 3 N p d G V f a W 5 k a W N l c 1 9 j b 2 1 w b G V 0 Z V 9 0 a W 1 l X 3 N l c m l l c y 9 B d X R v U m V t b 3 Z l Z E N v b H V t b n M x L n t z Z V 9 t X z I w M T g s N z Q 3 f S Z x d W 9 0 O y w m c X V v d D t T Z W N 0 a W 9 u M S 9 I R F I y M S 0 y M l 9 D b 2 1 w b 3 N p d G V f a W 5 k a W N l c 1 9 j b 2 1 w b G V 0 Z V 9 0 a W 1 l X 3 N l c m l l c y 9 B d X R v U m V t b 3 Z l Z E N v b H V t b n M x L n t z Z V 9 t X z I w M T k s N z Q 4 f S Z x d W 9 0 O y w m c X V v d D t T Z W N 0 a W 9 u M S 9 I R F I y M S 0 y M l 9 D b 2 1 w b 3 N p d G V f a W 5 k a W N l c 1 9 j b 2 1 w b G V 0 Z V 9 0 a W 1 l X 3 N l c m l l c y 9 B d X R v U m V t b 3 Z l Z E N v b H V t b n M x L n t z Z V 9 t X z I w M j A s N z Q 5 f S Z x d W 9 0 O y w m c X V v d D t T Z W N 0 a W 9 u M S 9 I R F I y M S 0 y M l 9 D b 2 1 w b 3 N p d G V f a W 5 k a W N l c 1 9 j b 2 1 w b G V 0 Z V 9 0 a W 1 l X 3 N l c m l l c y 9 B d X R v U m V t b 3 Z l Z E N v b H V t b n M x L n t z Z V 9 t X z I w M j E s N z U w f S Z x d W 9 0 O y w m c X V v d D t T Z W N 0 a W 9 u M S 9 I R F I y M S 0 y M l 9 D b 2 1 w b 3 N p d G V f a W 5 k a W N l c 1 9 j b 2 1 w b G V 0 Z V 9 0 a W 1 l X 3 N l c m l l c y 9 B d X R v U m V t b 3 Z l Z E N v b H V t b n M x L n t w c l 9 m X z E 5 O T A s N z U x f S Z x d W 9 0 O y w m c X V v d D t T Z W N 0 a W 9 u M S 9 I R F I y M S 0 y M l 9 D b 2 1 w b 3 N p d G V f a W 5 k a W N l c 1 9 j b 2 1 w b G V 0 Z V 9 0 a W 1 l X 3 N l c m l l c y 9 B d X R v U m V t b 3 Z l Z E N v b H V t b n M x L n t w c l 9 m X z E 5 O T E s N z U y f S Z x d W 9 0 O y w m c X V v d D t T Z W N 0 a W 9 u M S 9 I R F I y M S 0 y M l 9 D b 2 1 w b 3 N p d G V f a W 5 k a W N l c 1 9 j b 2 1 w b G V 0 Z V 9 0 a W 1 l X 3 N l c m l l c y 9 B d X R v U m V t b 3 Z l Z E N v b H V t b n M x L n t w c l 9 m X z E 5 O T I s N z U z f S Z x d W 9 0 O y w m c X V v d D t T Z W N 0 a W 9 u M S 9 I R F I y M S 0 y M l 9 D b 2 1 w b 3 N p d G V f a W 5 k a W N l c 1 9 j b 2 1 w b G V 0 Z V 9 0 a W 1 l X 3 N l c m l l c y 9 B d X R v U m V t b 3 Z l Z E N v b H V t b n M x L n t w c l 9 m X z E 5 O T M s N z U 0 f S Z x d W 9 0 O y w m c X V v d D t T Z W N 0 a W 9 u M S 9 I R F I y M S 0 y M l 9 D b 2 1 w b 3 N p d G V f a W 5 k a W N l c 1 9 j b 2 1 w b G V 0 Z V 9 0 a W 1 l X 3 N l c m l l c y 9 B d X R v U m V t b 3 Z l Z E N v b H V t b n M x L n t w c l 9 m X z E 5 O T Q s N z U 1 f S Z x d W 9 0 O y w m c X V v d D t T Z W N 0 a W 9 u M S 9 I R F I y M S 0 y M l 9 D b 2 1 w b 3 N p d G V f a W 5 k a W N l c 1 9 j b 2 1 w b G V 0 Z V 9 0 a W 1 l X 3 N l c m l l c y 9 B d X R v U m V t b 3 Z l Z E N v b H V t b n M x L n t w c l 9 m X z E 5 O T U s N z U 2 f S Z x d W 9 0 O y w m c X V v d D t T Z W N 0 a W 9 u M S 9 I R F I y M S 0 y M l 9 D b 2 1 w b 3 N p d G V f a W 5 k a W N l c 1 9 j b 2 1 w b G V 0 Z V 9 0 a W 1 l X 3 N l c m l l c y 9 B d X R v U m V t b 3 Z l Z E N v b H V t b n M x L n t w c l 9 m X z E 5 O T Y s N z U 3 f S Z x d W 9 0 O y w m c X V v d D t T Z W N 0 a W 9 u M S 9 I R F I y M S 0 y M l 9 D b 2 1 w b 3 N p d G V f a W 5 k a W N l c 1 9 j b 2 1 w b G V 0 Z V 9 0 a W 1 l X 3 N l c m l l c y 9 B d X R v U m V t b 3 Z l Z E N v b H V t b n M x L n t w c l 9 m X z E 5 O T c s N z U 4 f S Z x d W 9 0 O y w m c X V v d D t T Z W N 0 a W 9 u M S 9 I R F I y M S 0 y M l 9 D b 2 1 w b 3 N p d G V f a W 5 k a W N l c 1 9 j b 2 1 w b G V 0 Z V 9 0 a W 1 l X 3 N l c m l l c y 9 B d X R v U m V t b 3 Z l Z E N v b H V t b n M x L n t w c l 9 m X z E 5 O T g s N z U 5 f S Z x d W 9 0 O y w m c X V v d D t T Z W N 0 a W 9 u M S 9 I R F I y M S 0 y M l 9 D b 2 1 w b 3 N p d G V f a W 5 k a W N l c 1 9 j b 2 1 w b G V 0 Z V 9 0 a W 1 l X 3 N l c m l l c y 9 B d X R v U m V t b 3 Z l Z E N v b H V t b n M x L n t w c l 9 m X z E 5 O T k s N z Y w f S Z x d W 9 0 O y w m c X V v d D t T Z W N 0 a W 9 u M S 9 I R F I y M S 0 y M l 9 D b 2 1 w b 3 N p d G V f a W 5 k a W N l c 1 9 j b 2 1 w b G V 0 Z V 9 0 a W 1 l X 3 N l c m l l c y 9 B d X R v U m V t b 3 Z l Z E N v b H V t b n M x L n t w c l 9 m X z I w M D A s N z Y x f S Z x d W 9 0 O y w m c X V v d D t T Z W N 0 a W 9 u M S 9 I R F I y M S 0 y M l 9 D b 2 1 w b 3 N p d G V f a W 5 k a W N l c 1 9 j b 2 1 w b G V 0 Z V 9 0 a W 1 l X 3 N l c m l l c y 9 B d X R v U m V t b 3 Z l Z E N v b H V t b n M x L n t w c l 9 m X z I w M D E s N z Y y f S Z x d W 9 0 O y w m c X V v d D t T Z W N 0 a W 9 u M S 9 I R F I y M S 0 y M l 9 D b 2 1 w b 3 N p d G V f a W 5 k a W N l c 1 9 j b 2 1 w b G V 0 Z V 9 0 a W 1 l X 3 N l c m l l c y 9 B d X R v U m V t b 3 Z l Z E N v b H V t b n M x L n t w c l 9 m X z I w M D I s N z Y z f S Z x d W 9 0 O y w m c X V v d D t T Z W N 0 a W 9 u M S 9 I R F I y M S 0 y M l 9 D b 2 1 w b 3 N p d G V f a W 5 k a W N l c 1 9 j b 2 1 w b G V 0 Z V 9 0 a W 1 l X 3 N l c m l l c y 9 B d X R v U m V t b 3 Z l Z E N v b H V t b n M x L n t w c l 9 m X z I w M D M s N z Y 0 f S Z x d W 9 0 O y w m c X V v d D t T Z W N 0 a W 9 u M S 9 I R F I y M S 0 y M l 9 D b 2 1 w b 3 N p d G V f a W 5 k a W N l c 1 9 j b 2 1 w b G V 0 Z V 9 0 a W 1 l X 3 N l c m l l c y 9 B d X R v U m V t b 3 Z l Z E N v b H V t b n M x L n t w c l 9 m X z I w M D Q s N z Y 1 f S Z x d W 9 0 O y w m c X V v d D t T Z W N 0 a W 9 u M S 9 I R F I y M S 0 y M l 9 D b 2 1 w b 3 N p d G V f a W 5 k a W N l c 1 9 j b 2 1 w b G V 0 Z V 9 0 a W 1 l X 3 N l c m l l c y 9 B d X R v U m V t b 3 Z l Z E N v b H V t b n M x L n t w c l 9 m X z I w M D U s N z Y 2 f S Z x d W 9 0 O y w m c X V v d D t T Z W N 0 a W 9 u M S 9 I R F I y M S 0 y M l 9 D b 2 1 w b 3 N p d G V f a W 5 k a W N l c 1 9 j b 2 1 w b G V 0 Z V 9 0 a W 1 l X 3 N l c m l l c y 9 B d X R v U m V t b 3 Z l Z E N v b H V t b n M x L n t w c l 9 m X z I w M D Y s N z Y 3 f S Z x d W 9 0 O y w m c X V v d D t T Z W N 0 a W 9 u M S 9 I R F I y M S 0 y M l 9 D b 2 1 w b 3 N p d G V f a W 5 k a W N l c 1 9 j b 2 1 w b G V 0 Z V 9 0 a W 1 l X 3 N l c m l l c y 9 B d X R v U m V t b 3 Z l Z E N v b H V t b n M x L n t w c l 9 m X z I w M D c s N z Y 4 f S Z x d W 9 0 O y w m c X V v d D t T Z W N 0 a W 9 u M S 9 I R F I y M S 0 y M l 9 D b 2 1 w b 3 N p d G V f a W 5 k a W N l c 1 9 j b 2 1 w b G V 0 Z V 9 0 a W 1 l X 3 N l c m l l c y 9 B d X R v U m V t b 3 Z l Z E N v b H V t b n M x L n t w c l 9 m X z I w M D g s N z Y 5 f S Z x d W 9 0 O y w m c X V v d D t T Z W N 0 a W 9 u M S 9 I R F I y M S 0 y M l 9 D b 2 1 w b 3 N p d G V f a W 5 k a W N l c 1 9 j b 2 1 w b G V 0 Z V 9 0 a W 1 l X 3 N l c m l l c y 9 B d X R v U m V t b 3 Z l Z E N v b H V t b n M x L n t w c l 9 m X z I w M D k s N z c w f S Z x d W 9 0 O y w m c X V v d D t T Z W N 0 a W 9 u M S 9 I R F I y M S 0 y M l 9 D b 2 1 w b 3 N p d G V f a W 5 k a W N l c 1 9 j b 2 1 w b G V 0 Z V 9 0 a W 1 l X 3 N l c m l l c y 9 B d X R v U m V t b 3 Z l Z E N v b H V t b n M x L n t w c l 9 m X z I w M T A s N z c x f S Z x d W 9 0 O y w m c X V v d D t T Z W N 0 a W 9 u M S 9 I R F I y M S 0 y M l 9 D b 2 1 w b 3 N p d G V f a W 5 k a W N l c 1 9 j b 2 1 w b G V 0 Z V 9 0 a W 1 l X 3 N l c m l l c y 9 B d X R v U m V t b 3 Z l Z E N v b H V t b n M x L n t w c l 9 m X z I w M T E s N z c y f S Z x d W 9 0 O y w m c X V v d D t T Z W N 0 a W 9 u M S 9 I R F I y M S 0 y M l 9 D b 2 1 w b 3 N p d G V f a W 5 k a W N l c 1 9 j b 2 1 w b G V 0 Z V 9 0 a W 1 l X 3 N l c m l l c y 9 B d X R v U m V t b 3 Z l Z E N v b H V t b n M x L n t w c l 9 m X z I w M T I s N z c z f S Z x d W 9 0 O y w m c X V v d D t T Z W N 0 a W 9 u M S 9 I R F I y M S 0 y M l 9 D b 2 1 w b 3 N p d G V f a W 5 k a W N l c 1 9 j b 2 1 w b G V 0 Z V 9 0 a W 1 l X 3 N l c m l l c y 9 B d X R v U m V t b 3 Z l Z E N v b H V t b n M x L n t w c l 9 m X z I w M T M s N z c 0 f S Z x d W 9 0 O y w m c X V v d D t T Z W N 0 a W 9 u M S 9 I R F I y M S 0 y M l 9 D b 2 1 w b 3 N p d G V f a W 5 k a W N l c 1 9 j b 2 1 w b G V 0 Z V 9 0 a W 1 l X 3 N l c m l l c y 9 B d X R v U m V t b 3 Z l Z E N v b H V t b n M x L n t w c l 9 m X z I w M T Q s N z c 1 f S Z x d W 9 0 O y w m c X V v d D t T Z W N 0 a W 9 u M S 9 I R F I y M S 0 y M l 9 D b 2 1 w b 3 N p d G V f a W 5 k a W N l c 1 9 j b 2 1 w b G V 0 Z V 9 0 a W 1 l X 3 N l c m l l c y 9 B d X R v U m V t b 3 Z l Z E N v b H V t b n M x L n t w c l 9 m X z I w M T U s N z c 2 f S Z x d W 9 0 O y w m c X V v d D t T Z W N 0 a W 9 u M S 9 I R F I y M S 0 y M l 9 D b 2 1 w b 3 N p d G V f a W 5 k a W N l c 1 9 j b 2 1 w b G V 0 Z V 9 0 a W 1 l X 3 N l c m l l c y 9 B d X R v U m V t b 3 Z l Z E N v b H V t b n M x L n t w c l 9 m X z I w M T Y s N z c 3 f S Z x d W 9 0 O y w m c X V v d D t T Z W N 0 a W 9 u M S 9 I R F I y M S 0 y M l 9 D b 2 1 w b 3 N p d G V f a W 5 k a W N l c 1 9 j b 2 1 w b G V 0 Z V 9 0 a W 1 l X 3 N l c m l l c y 9 B d X R v U m V t b 3 Z l Z E N v b H V t b n M x L n t w c l 9 m X z I w M T c s N z c 4 f S Z x d W 9 0 O y w m c X V v d D t T Z W N 0 a W 9 u M S 9 I R F I y M S 0 y M l 9 D b 2 1 w b 3 N p d G V f a W 5 k a W N l c 1 9 j b 2 1 w b G V 0 Z V 9 0 a W 1 l X 3 N l c m l l c y 9 B d X R v U m V t b 3 Z l Z E N v b H V t b n M x L n t w c l 9 m X z I w M T g s N z c 5 f S Z x d W 9 0 O y w m c X V v d D t T Z W N 0 a W 9 u M S 9 I R F I y M S 0 y M l 9 D b 2 1 w b 3 N p d G V f a W 5 k a W N l c 1 9 j b 2 1 w b G V 0 Z V 9 0 a W 1 l X 3 N l c m l l c y 9 B d X R v U m V t b 3 Z l Z E N v b H V t b n M x L n t w c l 9 m X z I w M T k s N z g w f S Z x d W 9 0 O y w m c X V v d D t T Z W N 0 a W 9 u M S 9 I R F I y M S 0 y M l 9 D b 2 1 w b 3 N p d G V f a W 5 k a W N l c 1 9 j b 2 1 w b G V 0 Z V 9 0 a W 1 l X 3 N l c m l l c y 9 B d X R v U m V t b 3 Z l Z E N v b H V t b n M x L n t w c l 9 m X z I w M j A s N z g x f S Z x d W 9 0 O y w m c X V v d D t T Z W N 0 a W 9 u M S 9 I R F I y M S 0 y M l 9 D b 2 1 w b 3 N p d G V f a W 5 k a W N l c 1 9 j b 2 1 w b G V 0 Z V 9 0 a W 1 l X 3 N l c m l l c y 9 B d X R v U m V t b 3 Z l Z E N v b H V t b n M x L n t w c l 9 m X z I w M j E s N z g y f S Z x d W 9 0 O y w m c X V v d D t T Z W N 0 a W 9 u M S 9 I R F I y M S 0 y M l 9 D b 2 1 w b 3 N p d G V f a W 5 k a W N l c 1 9 j b 2 1 w b G V 0 Z V 9 0 a W 1 l X 3 N l c m l l c y 9 B d X R v U m V t b 3 Z l Z E N v b H V t b n M x L n t w c l 9 t X z E 5 O T A s N z g z f S Z x d W 9 0 O y w m c X V v d D t T Z W N 0 a W 9 u M S 9 I R F I y M S 0 y M l 9 D b 2 1 w b 3 N p d G V f a W 5 k a W N l c 1 9 j b 2 1 w b G V 0 Z V 9 0 a W 1 l X 3 N l c m l l c y 9 B d X R v U m V t b 3 Z l Z E N v b H V t b n M x L n t w c l 9 t X z E 5 O T E s N z g 0 f S Z x d W 9 0 O y w m c X V v d D t T Z W N 0 a W 9 u M S 9 I R F I y M S 0 y M l 9 D b 2 1 w b 3 N p d G V f a W 5 k a W N l c 1 9 j b 2 1 w b G V 0 Z V 9 0 a W 1 l X 3 N l c m l l c y 9 B d X R v U m V t b 3 Z l Z E N v b H V t b n M x L n t w c l 9 t X z E 5 O T I s N z g 1 f S Z x d W 9 0 O y w m c X V v d D t T Z W N 0 a W 9 u M S 9 I R F I y M S 0 y M l 9 D b 2 1 w b 3 N p d G V f a W 5 k a W N l c 1 9 j b 2 1 w b G V 0 Z V 9 0 a W 1 l X 3 N l c m l l c y 9 B d X R v U m V t b 3 Z l Z E N v b H V t b n M x L n t w c l 9 t X z E 5 O T M s N z g 2 f S Z x d W 9 0 O y w m c X V v d D t T Z W N 0 a W 9 u M S 9 I R F I y M S 0 y M l 9 D b 2 1 w b 3 N p d G V f a W 5 k a W N l c 1 9 j b 2 1 w b G V 0 Z V 9 0 a W 1 l X 3 N l c m l l c y 9 B d X R v U m V t b 3 Z l Z E N v b H V t b n M x L n t w c l 9 t X z E 5 O T Q s N z g 3 f S Z x d W 9 0 O y w m c X V v d D t T Z W N 0 a W 9 u M S 9 I R F I y M S 0 y M l 9 D b 2 1 w b 3 N p d G V f a W 5 k a W N l c 1 9 j b 2 1 w b G V 0 Z V 9 0 a W 1 l X 3 N l c m l l c y 9 B d X R v U m V t b 3 Z l Z E N v b H V t b n M x L n t w c l 9 t X z E 5 O T U s N z g 4 f S Z x d W 9 0 O y w m c X V v d D t T Z W N 0 a W 9 u M S 9 I R F I y M S 0 y M l 9 D b 2 1 w b 3 N p d G V f a W 5 k a W N l c 1 9 j b 2 1 w b G V 0 Z V 9 0 a W 1 l X 3 N l c m l l c y 9 B d X R v U m V t b 3 Z l Z E N v b H V t b n M x L n t w c l 9 t X z E 5 O T Y s N z g 5 f S Z x d W 9 0 O y w m c X V v d D t T Z W N 0 a W 9 u M S 9 I R F I y M S 0 y M l 9 D b 2 1 w b 3 N p d G V f a W 5 k a W N l c 1 9 j b 2 1 w b G V 0 Z V 9 0 a W 1 l X 3 N l c m l l c y 9 B d X R v U m V t b 3 Z l Z E N v b H V t b n M x L n t w c l 9 t X z E 5 O T c s N z k w f S Z x d W 9 0 O y w m c X V v d D t T Z W N 0 a W 9 u M S 9 I R F I y M S 0 y M l 9 D b 2 1 w b 3 N p d G V f a W 5 k a W N l c 1 9 j b 2 1 w b G V 0 Z V 9 0 a W 1 l X 3 N l c m l l c y 9 B d X R v U m V t b 3 Z l Z E N v b H V t b n M x L n t w c l 9 t X z E 5 O T g s N z k x f S Z x d W 9 0 O y w m c X V v d D t T Z W N 0 a W 9 u M S 9 I R F I y M S 0 y M l 9 D b 2 1 w b 3 N p d G V f a W 5 k a W N l c 1 9 j b 2 1 w b G V 0 Z V 9 0 a W 1 l X 3 N l c m l l c y 9 B d X R v U m V t b 3 Z l Z E N v b H V t b n M x L n t w c l 9 t X z E 5 O T k s N z k y f S Z x d W 9 0 O y w m c X V v d D t T Z W N 0 a W 9 u M S 9 I R F I y M S 0 y M l 9 D b 2 1 w b 3 N p d G V f a W 5 k a W N l c 1 9 j b 2 1 w b G V 0 Z V 9 0 a W 1 l X 3 N l c m l l c y 9 B d X R v U m V t b 3 Z l Z E N v b H V t b n M x L n t w c l 9 t X z I w M D A s N z k z f S Z x d W 9 0 O y w m c X V v d D t T Z W N 0 a W 9 u M S 9 I R F I y M S 0 y M l 9 D b 2 1 w b 3 N p d G V f a W 5 k a W N l c 1 9 j b 2 1 w b G V 0 Z V 9 0 a W 1 l X 3 N l c m l l c y 9 B d X R v U m V t b 3 Z l Z E N v b H V t b n M x L n t w c l 9 t X z I w M D E s N z k 0 f S Z x d W 9 0 O y w m c X V v d D t T Z W N 0 a W 9 u M S 9 I R F I y M S 0 y M l 9 D b 2 1 w b 3 N p d G V f a W 5 k a W N l c 1 9 j b 2 1 w b G V 0 Z V 9 0 a W 1 l X 3 N l c m l l c y 9 B d X R v U m V t b 3 Z l Z E N v b H V t b n M x L n t w c l 9 t X z I w M D I s N z k 1 f S Z x d W 9 0 O y w m c X V v d D t T Z W N 0 a W 9 u M S 9 I R F I y M S 0 y M l 9 D b 2 1 w b 3 N p d G V f a W 5 k a W N l c 1 9 j b 2 1 w b G V 0 Z V 9 0 a W 1 l X 3 N l c m l l c y 9 B d X R v U m V t b 3 Z l Z E N v b H V t b n M x L n t w c l 9 t X z I w M D M s N z k 2 f S Z x d W 9 0 O y w m c X V v d D t T Z W N 0 a W 9 u M S 9 I R F I y M S 0 y M l 9 D b 2 1 w b 3 N p d G V f a W 5 k a W N l c 1 9 j b 2 1 w b G V 0 Z V 9 0 a W 1 l X 3 N l c m l l c y 9 B d X R v U m V t b 3 Z l Z E N v b H V t b n M x L n t w c l 9 t X z I w M D Q s N z k 3 f S Z x d W 9 0 O y w m c X V v d D t T Z W N 0 a W 9 u M S 9 I R F I y M S 0 y M l 9 D b 2 1 w b 3 N p d G V f a W 5 k a W N l c 1 9 j b 2 1 w b G V 0 Z V 9 0 a W 1 l X 3 N l c m l l c y 9 B d X R v U m V t b 3 Z l Z E N v b H V t b n M x L n t w c l 9 t X z I w M D U s N z k 4 f S Z x d W 9 0 O y w m c X V v d D t T Z W N 0 a W 9 u M S 9 I R F I y M S 0 y M l 9 D b 2 1 w b 3 N p d G V f a W 5 k a W N l c 1 9 j b 2 1 w b G V 0 Z V 9 0 a W 1 l X 3 N l c m l l c y 9 B d X R v U m V t b 3 Z l Z E N v b H V t b n M x L n t w c l 9 t X z I w M D Y s N z k 5 f S Z x d W 9 0 O y w m c X V v d D t T Z W N 0 a W 9 u M S 9 I R F I y M S 0 y M l 9 D b 2 1 w b 3 N p d G V f a W 5 k a W N l c 1 9 j b 2 1 w b G V 0 Z V 9 0 a W 1 l X 3 N l c m l l c y 9 B d X R v U m V t b 3 Z l Z E N v b H V t b n M x L n t w c l 9 t X z I w M D c s O D A w f S Z x d W 9 0 O y w m c X V v d D t T Z W N 0 a W 9 u M S 9 I R F I y M S 0 y M l 9 D b 2 1 w b 3 N p d G V f a W 5 k a W N l c 1 9 j b 2 1 w b G V 0 Z V 9 0 a W 1 l X 3 N l c m l l c y 9 B d X R v U m V t b 3 Z l Z E N v b H V t b n M x L n t w c l 9 t X z I w M D g s O D A x f S Z x d W 9 0 O y w m c X V v d D t T Z W N 0 a W 9 u M S 9 I R F I y M S 0 y M l 9 D b 2 1 w b 3 N p d G V f a W 5 k a W N l c 1 9 j b 2 1 w b G V 0 Z V 9 0 a W 1 l X 3 N l c m l l c y 9 B d X R v U m V t b 3 Z l Z E N v b H V t b n M x L n t w c l 9 t X z I w M D k s O D A y f S Z x d W 9 0 O y w m c X V v d D t T Z W N 0 a W 9 u M S 9 I R F I y M S 0 y M l 9 D b 2 1 w b 3 N p d G V f a W 5 k a W N l c 1 9 j b 2 1 w b G V 0 Z V 9 0 a W 1 l X 3 N l c m l l c y 9 B d X R v U m V t b 3 Z l Z E N v b H V t b n M x L n t w c l 9 t X z I w M T A s O D A z f S Z x d W 9 0 O y w m c X V v d D t T Z W N 0 a W 9 u M S 9 I R F I y M S 0 y M l 9 D b 2 1 w b 3 N p d G V f a W 5 k a W N l c 1 9 j b 2 1 w b G V 0 Z V 9 0 a W 1 l X 3 N l c m l l c y 9 B d X R v U m V t b 3 Z l Z E N v b H V t b n M x L n t w c l 9 t X z I w M T E s O D A 0 f S Z x d W 9 0 O y w m c X V v d D t T Z W N 0 a W 9 u M S 9 I R F I y M S 0 y M l 9 D b 2 1 w b 3 N p d G V f a W 5 k a W N l c 1 9 j b 2 1 w b G V 0 Z V 9 0 a W 1 l X 3 N l c m l l c y 9 B d X R v U m V t b 3 Z l Z E N v b H V t b n M x L n t w c l 9 t X z I w M T I s O D A 1 f S Z x d W 9 0 O y w m c X V v d D t T Z W N 0 a W 9 u M S 9 I R F I y M S 0 y M l 9 D b 2 1 w b 3 N p d G V f a W 5 k a W N l c 1 9 j b 2 1 w b G V 0 Z V 9 0 a W 1 l X 3 N l c m l l c y 9 B d X R v U m V t b 3 Z l Z E N v b H V t b n M x L n t w c l 9 t X z I w M T M s O D A 2 f S Z x d W 9 0 O y w m c X V v d D t T Z W N 0 a W 9 u M S 9 I R F I y M S 0 y M l 9 D b 2 1 w b 3 N p d G V f a W 5 k a W N l c 1 9 j b 2 1 w b G V 0 Z V 9 0 a W 1 l X 3 N l c m l l c y 9 B d X R v U m V t b 3 Z l Z E N v b H V t b n M x L n t w c l 9 t X z I w M T Q s O D A 3 f S Z x d W 9 0 O y w m c X V v d D t T Z W N 0 a W 9 u M S 9 I R F I y M S 0 y M l 9 D b 2 1 w b 3 N p d G V f a W 5 k a W N l c 1 9 j b 2 1 w b G V 0 Z V 9 0 a W 1 l X 3 N l c m l l c y 9 B d X R v U m V t b 3 Z l Z E N v b H V t b n M x L n t w c l 9 t X z I w M T U s O D A 4 f S Z x d W 9 0 O y w m c X V v d D t T Z W N 0 a W 9 u M S 9 I R F I y M S 0 y M l 9 D b 2 1 w b 3 N p d G V f a W 5 k a W N l c 1 9 j b 2 1 w b G V 0 Z V 9 0 a W 1 l X 3 N l c m l l c y 9 B d X R v U m V t b 3 Z l Z E N v b H V t b n M x L n t w c l 9 t X z I w M T Y s O D A 5 f S Z x d W 9 0 O y w m c X V v d D t T Z W N 0 a W 9 u M S 9 I R F I y M S 0 y M l 9 D b 2 1 w b 3 N p d G V f a W 5 k a W N l c 1 9 j b 2 1 w b G V 0 Z V 9 0 a W 1 l X 3 N l c m l l c y 9 B d X R v U m V t b 3 Z l Z E N v b H V t b n M x L n t w c l 9 t X z I w M T c s O D E w f S Z x d W 9 0 O y w m c X V v d D t T Z W N 0 a W 9 u M S 9 I R F I y M S 0 y M l 9 D b 2 1 w b 3 N p d G V f a W 5 k a W N l c 1 9 j b 2 1 w b G V 0 Z V 9 0 a W 1 l X 3 N l c m l l c y 9 B d X R v U m V t b 3 Z l Z E N v b H V t b n M x L n t w c l 9 t X z I w M T g s O D E x f S Z x d W 9 0 O y w m c X V v d D t T Z W N 0 a W 9 u M S 9 I R F I y M S 0 y M l 9 D b 2 1 w b 3 N p d G V f a W 5 k a W N l c 1 9 j b 2 1 w b G V 0 Z V 9 0 a W 1 l X 3 N l c m l l c y 9 B d X R v U m V t b 3 Z l Z E N v b H V t b n M x L n t w c l 9 t X z I w M T k s O D E y f S Z x d W 9 0 O y w m c X V v d D t T Z W N 0 a W 9 u M S 9 I R F I y M S 0 y M l 9 D b 2 1 w b 3 N p d G V f a W 5 k a W N l c 1 9 j b 2 1 w b G V 0 Z V 9 0 a W 1 l X 3 N l c m l l c y 9 B d X R v U m V t b 3 Z l Z E N v b H V t b n M x L n t w c l 9 t X z I w M j A s O D E z f S Z x d W 9 0 O y w m c X V v d D t T Z W N 0 a W 9 u M S 9 I R F I y M S 0 y M l 9 D b 2 1 w b 3 N p d G V f a W 5 k a W N l c 1 9 j b 2 1 w b G V 0 Z V 9 0 a W 1 l X 3 N l c m l l c y 9 B d X R v U m V t b 3 Z l Z E N v b H V t b n M x L n t w c l 9 t X z I w M j E s O D E 0 f S Z x d W 9 0 O y w m c X V v d D t T Z W N 0 a W 9 u M S 9 I R F I y M S 0 y M l 9 D b 2 1 w b 3 N p d G V f a W 5 k a W N l c 1 9 j b 2 1 w b G V 0 Z V 9 0 a W 1 l X 3 N l c m l l c y 9 B d X R v U m V t b 3 Z l Z E N v b H V t b n M x L n t s Z n B y X 2 Z f M T k 5 M C w 4 M T V 9 J n F 1 b 3 Q 7 L C Z x d W 9 0 O 1 N l Y 3 R p b 2 4 x L 0 h E U j I x L T I y X 0 N v b X B v c 2 l 0 Z V 9 p b m R p Y 2 V z X 2 N v b X B s Z X R l X 3 R p b W V f c 2 V y a W V z L 0 F 1 d G 9 S Z W 1 v d m V k Q 2 9 s d W 1 u c z E u e 2 x m c H J f Z l 8 x O T k x L D g x N n 0 m c X V v d D s s J n F 1 b 3 Q 7 U 2 V j d G l v b j E v S E R S M j E t M j J f Q 2 9 t c G 9 z a X R l X 2 l u Z G l j Z X N f Y 2 9 t c G x l d G V f d G l t Z V 9 z Z X J p Z X M v Q X V 0 b 1 J l b W 9 2 Z W R D b 2 x 1 b W 5 z M S 5 7 b G Z w c l 9 m X z E 5 O T I s O D E 3 f S Z x d W 9 0 O y w m c X V v d D t T Z W N 0 a W 9 u M S 9 I R F I y M S 0 y M l 9 D b 2 1 w b 3 N p d G V f a W 5 k a W N l c 1 9 j b 2 1 w b G V 0 Z V 9 0 a W 1 l X 3 N l c m l l c y 9 B d X R v U m V t b 3 Z l Z E N v b H V t b n M x L n t s Z n B y X 2 Z f M T k 5 M y w 4 M T h 9 J n F 1 b 3 Q 7 L C Z x d W 9 0 O 1 N l Y 3 R p b 2 4 x L 0 h E U j I x L T I y X 0 N v b X B v c 2 l 0 Z V 9 p b m R p Y 2 V z X 2 N v b X B s Z X R l X 3 R p b W V f c 2 V y a W V z L 0 F 1 d G 9 S Z W 1 v d m V k Q 2 9 s d W 1 u c z E u e 2 x m c H J f Z l 8 x O T k 0 L D g x O X 0 m c X V v d D s s J n F 1 b 3 Q 7 U 2 V j d G l v b j E v S E R S M j E t M j J f Q 2 9 t c G 9 z a X R l X 2 l u Z G l j Z X N f Y 2 9 t c G x l d G V f d G l t Z V 9 z Z X J p Z X M v Q X V 0 b 1 J l b W 9 2 Z W R D b 2 x 1 b W 5 z M S 5 7 b G Z w c l 9 m X z E 5 O T U s O D I w f S Z x d W 9 0 O y w m c X V v d D t T Z W N 0 a W 9 u M S 9 I R F I y M S 0 y M l 9 D b 2 1 w b 3 N p d G V f a W 5 k a W N l c 1 9 j b 2 1 w b G V 0 Z V 9 0 a W 1 l X 3 N l c m l l c y 9 B d X R v U m V t b 3 Z l Z E N v b H V t b n M x L n t s Z n B y X 2 Z f M T k 5 N i w 4 M j F 9 J n F 1 b 3 Q 7 L C Z x d W 9 0 O 1 N l Y 3 R p b 2 4 x L 0 h E U j I x L T I y X 0 N v b X B v c 2 l 0 Z V 9 p b m R p Y 2 V z X 2 N v b X B s Z X R l X 3 R p b W V f c 2 V y a W V z L 0 F 1 d G 9 S Z W 1 v d m V k Q 2 9 s d W 1 u c z E u e 2 x m c H J f Z l 8 x O T k 3 L D g y M n 0 m c X V v d D s s J n F 1 b 3 Q 7 U 2 V j d G l v b j E v S E R S M j E t M j J f Q 2 9 t c G 9 z a X R l X 2 l u Z G l j Z X N f Y 2 9 t c G x l d G V f d G l t Z V 9 z Z X J p Z X M v Q X V 0 b 1 J l b W 9 2 Z W R D b 2 x 1 b W 5 z M S 5 7 b G Z w c l 9 m X z E 5 O T g s O D I z f S Z x d W 9 0 O y w m c X V v d D t T Z W N 0 a W 9 u M S 9 I R F I y M S 0 y M l 9 D b 2 1 w b 3 N p d G V f a W 5 k a W N l c 1 9 j b 2 1 w b G V 0 Z V 9 0 a W 1 l X 3 N l c m l l c y 9 B d X R v U m V t b 3 Z l Z E N v b H V t b n M x L n t s Z n B y X 2 Z f M T k 5 O S w 4 M j R 9 J n F 1 b 3 Q 7 L C Z x d W 9 0 O 1 N l Y 3 R p b 2 4 x L 0 h E U j I x L T I y X 0 N v b X B v c 2 l 0 Z V 9 p b m R p Y 2 V z X 2 N v b X B s Z X R l X 3 R p b W V f c 2 V y a W V z L 0 F 1 d G 9 S Z W 1 v d m V k Q 2 9 s d W 1 u c z E u e 2 x m c H J f Z l 8 y M D A w L D g y N X 0 m c X V v d D s s J n F 1 b 3 Q 7 U 2 V j d G l v b j E v S E R S M j E t M j J f Q 2 9 t c G 9 z a X R l X 2 l u Z G l j Z X N f Y 2 9 t c G x l d G V f d G l t Z V 9 z Z X J p Z X M v Q X V 0 b 1 J l b W 9 2 Z W R D b 2 x 1 b W 5 z M S 5 7 b G Z w c l 9 m X z I w M D E s O D I 2 f S Z x d W 9 0 O y w m c X V v d D t T Z W N 0 a W 9 u M S 9 I R F I y M S 0 y M l 9 D b 2 1 w b 3 N p d G V f a W 5 k a W N l c 1 9 j b 2 1 w b G V 0 Z V 9 0 a W 1 l X 3 N l c m l l c y 9 B d X R v U m V t b 3 Z l Z E N v b H V t b n M x L n t s Z n B y X 2 Z f M j A w M i w 4 M j d 9 J n F 1 b 3 Q 7 L C Z x d W 9 0 O 1 N l Y 3 R p b 2 4 x L 0 h E U j I x L T I y X 0 N v b X B v c 2 l 0 Z V 9 p b m R p Y 2 V z X 2 N v b X B s Z X R l X 3 R p b W V f c 2 V y a W V z L 0 F 1 d G 9 S Z W 1 v d m V k Q 2 9 s d W 1 u c z E u e 2 x m c H J f Z l 8 y M D A z L D g y O H 0 m c X V v d D s s J n F 1 b 3 Q 7 U 2 V j d G l v b j E v S E R S M j E t M j J f Q 2 9 t c G 9 z a X R l X 2 l u Z G l j Z X N f Y 2 9 t c G x l d G V f d G l t Z V 9 z Z X J p Z X M v Q X V 0 b 1 J l b W 9 2 Z W R D b 2 x 1 b W 5 z M S 5 7 b G Z w c l 9 m X z I w M D Q s O D I 5 f S Z x d W 9 0 O y w m c X V v d D t T Z W N 0 a W 9 u M S 9 I R F I y M S 0 y M l 9 D b 2 1 w b 3 N p d G V f a W 5 k a W N l c 1 9 j b 2 1 w b G V 0 Z V 9 0 a W 1 l X 3 N l c m l l c y 9 B d X R v U m V t b 3 Z l Z E N v b H V t b n M x L n t s Z n B y X 2 Z f M j A w N S w 4 M z B 9 J n F 1 b 3 Q 7 L C Z x d W 9 0 O 1 N l Y 3 R p b 2 4 x L 0 h E U j I x L T I y X 0 N v b X B v c 2 l 0 Z V 9 p b m R p Y 2 V z X 2 N v b X B s Z X R l X 3 R p b W V f c 2 V y a W V z L 0 F 1 d G 9 S Z W 1 v d m V k Q 2 9 s d W 1 u c z E u e 2 x m c H J f Z l 8 y M D A 2 L D g z M X 0 m c X V v d D s s J n F 1 b 3 Q 7 U 2 V j d G l v b j E v S E R S M j E t M j J f Q 2 9 t c G 9 z a X R l X 2 l u Z G l j Z X N f Y 2 9 t c G x l d G V f d G l t Z V 9 z Z X J p Z X M v Q X V 0 b 1 J l b W 9 2 Z W R D b 2 x 1 b W 5 z M S 5 7 b G Z w c l 9 m X z I w M D c s O D M y f S Z x d W 9 0 O y w m c X V v d D t T Z W N 0 a W 9 u M S 9 I R F I y M S 0 y M l 9 D b 2 1 w b 3 N p d G V f a W 5 k a W N l c 1 9 j b 2 1 w b G V 0 Z V 9 0 a W 1 l X 3 N l c m l l c y 9 B d X R v U m V t b 3 Z l Z E N v b H V t b n M x L n t s Z n B y X 2 Z f M j A w O C w 4 M z N 9 J n F 1 b 3 Q 7 L C Z x d W 9 0 O 1 N l Y 3 R p b 2 4 x L 0 h E U j I x L T I y X 0 N v b X B v c 2 l 0 Z V 9 p b m R p Y 2 V z X 2 N v b X B s Z X R l X 3 R p b W V f c 2 V y a W V z L 0 F 1 d G 9 S Z W 1 v d m V k Q 2 9 s d W 1 u c z E u e 2 x m c H J f Z l 8 y M D A 5 L D g z N H 0 m c X V v d D s s J n F 1 b 3 Q 7 U 2 V j d G l v b j E v S E R S M j E t M j J f Q 2 9 t c G 9 z a X R l X 2 l u Z G l j Z X N f Y 2 9 t c G x l d G V f d G l t Z V 9 z Z X J p Z X M v Q X V 0 b 1 J l b W 9 2 Z W R D b 2 x 1 b W 5 z M S 5 7 b G Z w c l 9 m X z I w M T A s O D M 1 f S Z x d W 9 0 O y w m c X V v d D t T Z W N 0 a W 9 u M S 9 I R F I y M S 0 y M l 9 D b 2 1 w b 3 N p d G V f a W 5 k a W N l c 1 9 j b 2 1 w b G V 0 Z V 9 0 a W 1 l X 3 N l c m l l c y 9 B d X R v U m V t b 3 Z l Z E N v b H V t b n M x L n t s Z n B y X 2 Z f M j A x M S w 4 M z Z 9 J n F 1 b 3 Q 7 L C Z x d W 9 0 O 1 N l Y 3 R p b 2 4 x L 0 h E U j I x L T I y X 0 N v b X B v c 2 l 0 Z V 9 p b m R p Y 2 V z X 2 N v b X B s Z X R l X 3 R p b W V f c 2 V y a W V z L 0 F 1 d G 9 S Z W 1 v d m V k Q 2 9 s d W 1 u c z E u e 2 x m c H J f Z l 8 y M D E y L D g z N 3 0 m c X V v d D s s J n F 1 b 3 Q 7 U 2 V j d G l v b j E v S E R S M j E t M j J f Q 2 9 t c G 9 z a X R l X 2 l u Z G l j Z X N f Y 2 9 t c G x l d G V f d G l t Z V 9 z Z X J p Z X M v Q X V 0 b 1 J l b W 9 2 Z W R D b 2 x 1 b W 5 z M S 5 7 b G Z w c l 9 m X z I w M T M s O D M 4 f S Z x d W 9 0 O y w m c X V v d D t T Z W N 0 a W 9 u M S 9 I R F I y M S 0 y M l 9 D b 2 1 w b 3 N p d G V f a W 5 k a W N l c 1 9 j b 2 1 w b G V 0 Z V 9 0 a W 1 l X 3 N l c m l l c y 9 B d X R v U m V t b 3 Z l Z E N v b H V t b n M x L n t s Z n B y X 2 Z f M j A x N C w 4 M z l 9 J n F 1 b 3 Q 7 L C Z x d W 9 0 O 1 N l Y 3 R p b 2 4 x L 0 h E U j I x L T I y X 0 N v b X B v c 2 l 0 Z V 9 p b m R p Y 2 V z X 2 N v b X B s Z X R l X 3 R p b W V f c 2 V y a W V z L 0 F 1 d G 9 S Z W 1 v d m V k Q 2 9 s d W 1 u c z E u e 2 x m c H J f Z l 8 y M D E 1 L D g 0 M H 0 m c X V v d D s s J n F 1 b 3 Q 7 U 2 V j d G l v b j E v S E R S M j E t M j J f Q 2 9 t c G 9 z a X R l X 2 l u Z G l j Z X N f Y 2 9 t c G x l d G V f d G l t Z V 9 z Z X J p Z X M v Q X V 0 b 1 J l b W 9 2 Z W R D b 2 x 1 b W 5 z M S 5 7 b G Z w c l 9 m X z I w M T Y s O D Q x f S Z x d W 9 0 O y w m c X V v d D t T Z W N 0 a W 9 u M S 9 I R F I y M S 0 y M l 9 D b 2 1 w b 3 N p d G V f a W 5 k a W N l c 1 9 j b 2 1 w b G V 0 Z V 9 0 a W 1 l X 3 N l c m l l c y 9 B d X R v U m V t b 3 Z l Z E N v b H V t b n M x L n t s Z n B y X 2 Z f M j A x N y w 4 N D J 9 J n F 1 b 3 Q 7 L C Z x d W 9 0 O 1 N l Y 3 R p b 2 4 x L 0 h E U j I x L T I y X 0 N v b X B v c 2 l 0 Z V 9 p b m R p Y 2 V z X 2 N v b X B s Z X R l X 3 R p b W V f c 2 V y a W V z L 0 F 1 d G 9 S Z W 1 v d m V k Q 2 9 s d W 1 u c z E u e 2 x m c H J f Z l 8 y M D E 4 L D g 0 M 3 0 m c X V v d D s s J n F 1 b 3 Q 7 U 2 V j d G l v b j E v S E R S M j E t M j J f Q 2 9 t c G 9 z a X R l X 2 l u Z G l j Z X N f Y 2 9 t c G x l d G V f d G l t Z V 9 z Z X J p Z X M v Q X V 0 b 1 J l b W 9 2 Z W R D b 2 x 1 b W 5 z M S 5 7 b G Z w c l 9 m X z I w M T k s O D Q 0 f S Z x d W 9 0 O y w m c X V v d D t T Z W N 0 a W 9 u M S 9 I R F I y M S 0 y M l 9 D b 2 1 w b 3 N p d G V f a W 5 k a W N l c 1 9 j b 2 1 w b G V 0 Z V 9 0 a W 1 l X 3 N l c m l l c y 9 B d X R v U m V t b 3 Z l Z E N v b H V t b n M x L n t s Z n B y X 2 Z f M j A y M C w 4 N D V 9 J n F 1 b 3 Q 7 L C Z x d W 9 0 O 1 N l Y 3 R p b 2 4 x L 0 h E U j I x L T I y X 0 N v b X B v c 2 l 0 Z V 9 p b m R p Y 2 V z X 2 N v b X B s Z X R l X 3 R p b W V f c 2 V y a W V z L 0 F 1 d G 9 S Z W 1 v d m V k Q 2 9 s d W 1 u c z E u e 2 x m c H J f Z l 8 y M D I x L D g 0 N n 0 m c X V v d D s s J n F 1 b 3 Q 7 U 2 V j d G l v b j E v S E R S M j E t M j J f Q 2 9 t c G 9 z a X R l X 2 l u Z G l j Z X N f Y 2 9 t c G x l d G V f d G l t Z V 9 z Z X J p Z X M v Q X V 0 b 1 J l b W 9 2 Z W R D b 2 x 1 b W 5 z M S 5 7 b G Z w c l 9 t X z E 5 O T A s O D Q 3 f S Z x d W 9 0 O y w m c X V v d D t T Z W N 0 a W 9 u M S 9 I R F I y M S 0 y M l 9 D b 2 1 w b 3 N p d G V f a W 5 k a W N l c 1 9 j b 2 1 w b G V 0 Z V 9 0 a W 1 l X 3 N l c m l l c y 9 B d X R v U m V t b 3 Z l Z E N v b H V t b n M x L n t s Z n B y X 2 1 f M T k 5 M S w 4 N D h 9 J n F 1 b 3 Q 7 L C Z x d W 9 0 O 1 N l Y 3 R p b 2 4 x L 0 h E U j I x L T I y X 0 N v b X B v c 2 l 0 Z V 9 p b m R p Y 2 V z X 2 N v b X B s Z X R l X 3 R p b W V f c 2 V y a W V z L 0 F 1 d G 9 S Z W 1 v d m V k Q 2 9 s d W 1 u c z E u e 2 x m c H J f b V 8 x O T k y L D g 0 O X 0 m c X V v d D s s J n F 1 b 3 Q 7 U 2 V j d G l v b j E v S E R S M j E t M j J f Q 2 9 t c G 9 z a X R l X 2 l u Z G l j Z X N f Y 2 9 t c G x l d G V f d G l t Z V 9 z Z X J p Z X M v Q X V 0 b 1 J l b W 9 2 Z W R D b 2 x 1 b W 5 z M S 5 7 b G Z w c l 9 t X z E 5 O T M s O D U w f S Z x d W 9 0 O y w m c X V v d D t T Z W N 0 a W 9 u M S 9 I R F I y M S 0 y M l 9 D b 2 1 w b 3 N p d G V f a W 5 k a W N l c 1 9 j b 2 1 w b G V 0 Z V 9 0 a W 1 l X 3 N l c m l l c y 9 B d X R v U m V t b 3 Z l Z E N v b H V t b n M x L n t s Z n B y X 2 1 f M T k 5 N C w 4 N T F 9 J n F 1 b 3 Q 7 L C Z x d W 9 0 O 1 N l Y 3 R p b 2 4 x L 0 h E U j I x L T I y X 0 N v b X B v c 2 l 0 Z V 9 p b m R p Y 2 V z X 2 N v b X B s Z X R l X 3 R p b W V f c 2 V y a W V z L 0 F 1 d G 9 S Z W 1 v d m V k Q 2 9 s d W 1 u c z E u e 2 x m c H J f b V 8 x O T k 1 L D g 1 M n 0 m c X V v d D s s J n F 1 b 3 Q 7 U 2 V j d G l v b j E v S E R S M j E t M j J f Q 2 9 t c G 9 z a X R l X 2 l u Z G l j Z X N f Y 2 9 t c G x l d G V f d G l t Z V 9 z Z X J p Z X M v Q X V 0 b 1 J l b W 9 2 Z W R D b 2 x 1 b W 5 z M S 5 7 b G Z w c l 9 t X z E 5 O T Y s O D U z f S Z x d W 9 0 O y w m c X V v d D t T Z W N 0 a W 9 u M S 9 I R F I y M S 0 y M l 9 D b 2 1 w b 3 N p d G V f a W 5 k a W N l c 1 9 j b 2 1 w b G V 0 Z V 9 0 a W 1 l X 3 N l c m l l c y 9 B d X R v U m V t b 3 Z l Z E N v b H V t b n M x L n t s Z n B y X 2 1 f M T k 5 N y w 4 N T R 9 J n F 1 b 3 Q 7 L C Z x d W 9 0 O 1 N l Y 3 R p b 2 4 x L 0 h E U j I x L T I y X 0 N v b X B v c 2 l 0 Z V 9 p b m R p Y 2 V z X 2 N v b X B s Z X R l X 3 R p b W V f c 2 V y a W V z L 0 F 1 d G 9 S Z W 1 v d m V k Q 2 9 s d W 1 u c z E u e 2 x m c H J f b V 8 x O T k 4 L D g 1 N X 0 m c X V v d D s s J n F 1 b 3 Q 7 U 2 V j d G l v b j E v S E R S M j E t M j J f Q 2 9 t c G 9 z a X R l X 2 l u Z G l j Z X N f Y 2 9 t c G x l d G V f d G l t Z V 9 z Z X J p Z X M v Q X V 0 b 1 J l b W 9 2 Z W R D b 2 x 1 b W 5 z M S 5 7 b G Z w c l 9 t X z E 5 O T k s O D U 2 f S Z x d W 9 0 O y w m c X V v d D t T Z W N 0 a W 9 u M S 9 I R F I y M S 0 y M l 9 D b 2 1 w b 3 N p d G V f a W 5 k a W N l c 1 9 j b 2 1 w b G V 0 Z V 9 0 a W 1 l X 3 N l c m l l c y 9 B d X R v U m V t b 3 Z l Z E N v b H V t b n M x L n t s Z n B y X 2 1 f M j A w M C w 4 N T d 9 J n F 1 b 3 Q 7 L C Z x d W 9 0 O 1 N l Y 3 R p b 2 4 x L 0 h E U j I x L T I y X 0 N v b X B v c 2 l 0 Z V 9 p b m R p Y 2 V z X 2 N v b X B s Z X R l X 3 R p b W V f c 2 V y a W V z L 0 F 1 d G 9 S Z W 1 v d m V k Q 2 9 s d W 1 u c z E u e 2 x m c H J f b V 8 y M D A x L D g 1 O H 0 m c X V v d D s s J n F 1 b 3 Q 7 U 2 V j d G l v b j E v S E R S M j E t M j J f Q 2 9 t c G 9 z a X R l X 2 l u Z G l j Z X N f Y 2 9 t c G x l d G V f d G l t Z V 9 z Z X J p Z X M v Q X V 0 b 1 J l b W 9 2 Z W R D b 2 x 1 b W 5 z M S 5 7 b G Z w c l 9 t X z I w M D I s O D U 5 f S Z x d W 9 0 O y w m c X V v d D t T Z W N 0 a W 9 u M S 9 I R F I y M S 0 y M l 9 D b 2 1 w b 3 N p d G V f a W 5 k a W N l c 1 9 j b 2 1 w b G V 0 Z V 9 0 a W 1 l X 3 N l c m l l c y 9 B d X R v U m V t b 3 Z l Z E N v b H V t b n M x L n t s Z n B y X 2 1 f M j A w M y w 4 N j B 9 J n F 1 b 3 Q 7 L C Z x d W 9 0 O 1 N l Y 3 R p b 2 4 x L 0 h E U j I x L T I y X 0 N v b X B v c 2 l 0 Z V 9 p b m R p Y 2 V z X 2 N v b X B s Z X R l X 3 R p b W V f c 2 V y a W V z L 0 F 1 d G 9 S Z W 1 v d m V k Q 2 9 s d W 1 u c z E u e 2 x m c H J f b V 8 y M D A 0 L D g 2 M X 0 m c X V v d D s s J n F 1 b 3 Q 7 U 2 V j d G l v b j E v S E R S M j E t M j J f Q 2 9 t c G 9 z a X R l X 2 l u Z G l j Z X N f Y 2 9 t c G x l d G V f d G l t Z V 9 z Z X J p Z X M v Q X V 0 b 1 J l b W 9 2 Z W R D b 2 x 1 b W 5 z M S 5 7 b G Z w c l 9 t X z I w M D U s O D Y y f S Z x d W 9 0 O y w m c X V v d D t T Z W N 0 a W 9 u M S 9 I R F I y M S 0 y M l 9 D b 2 1 w b 3 N p d G V f a W 5 k a W N l c 1 9 j b 2 1 w b G V 0 Z V 9 0 a W 1 l X 3 N l c m l l c y 9 B d X R v U m V t b 3 Z l Z E N v b H V t b n M x L n t s Z n B y X 2 1 f M j A w N i w 4 N j N 9 J n F 1 b 3 Q 7 L C Z x d W 9 0 O 1 N l Y 3 R p b 2 4 x L 0 h E U j I x L T I y X 0 N v b X B v c 2 l 0 Z V 9 p b m R p Y 2 V z X 2 N v b X B s Z X R l X 3 R p b W V f c 2 V y a W V z L 0 F 1 d G 9 S Z W 1 v d m V k Q 2 9 s d W 1 u c z E u e 2 x m c H J f b V 8 y M D A 3 L D g 2 N H 0 m c X V v d D s s J n F 1 b 3 Q 7 U 2 V j d G l v b j E v S E R S M j E t M j J f Q 2 9 t c G 9 z a X R l X 2 l u Z G l j Z X N f Y 2 9 t c G x l d G V f d G l t Z V 9 z Z X J p Z X M v Q X V 0 b 1 J l b W 9 2 Z W R D b 2 x 1 b W 5 z M S 5 7 b G Z w c l 9 t X z I w M D g s O D Y 1 f S Z x d W 9 0 O y w m c X V v d D t T Z W N 0 a W 9 u M S 9 I R F I y M S 0 y M l 9 D b 2 1 w b 3 N p d G V f a W 5 k a W N l c 1 9 j b 2 1 w b G V 0 Z V 9 0 a W 1 l X 3 N l c m l l c y 9 B d X R v U m V t b 3 Z l Z E N v b H V t b n M x L n t s Z n B y X 2 1 f M j A w O S w 4 N j Z 9 J n F 1 b 3 Q 7 L C Z x d W 9 0 O 1 N l Y 3 R p b 2 4 x L 0 h E U j I x L T I y X 0 N v b X B v c 2 l 0 Z V 9 p b m R p Y 2 V z X 2 N v b X B s Z X R l X 3 R p b W V f c 2 V y a W V z L 0 F 1 d G 9 S Z W 1 v d m V k Q 2 9 s d W 1 u c z E u e 2 x m c H J f b V 8 y M D E w L D g 2 N 3 0 m c X V v d D s s J n F 1 b 3 Q 7 U 2 V j d G l v b j E v S E R S M j E t M j J f Q 2 9 t c G 9 z a X R l X 2 l u Z G l j Z X N f Y 2 9 t c G x l d G V f d G l t Z V 9 z Z X J p Z X M v Q X V 0 b 1 J l b W 9 2 Z W R D b 2 x 1 b W 5 z M S 5 7 b G Z w c l 9 t X z I w M T E s O D Y 4 f S Z x d W 9 0 O y w m c X V v d D t T Z W N 0 a W 9 u M S 9 I R F I y M S 0 y M l 9 D b 2 1 w b 3 N p d G V f a W 5 k a W N l c 1 9 j b 2 1 w b G V 0 Z V 9 0 a W 1 l X 3 N l c m l l c y 9 B d X R v U m V t b 3 Z l Z E N v b H V t b n M x L n t s Z n B y X 2 1 f M j A x M i w 4 N j l 9 J n F 1 b 3 Q 7 L C Z x d W 9 0 O 1 N l Y 3 R p b 2 4 x L 0 h E U j I x L T I y X 0 N v b X B v c 2 l 0 Z V 9 p b m R p Y 2 V z X 2 N v b X B s Z X R l X 3 R p b W V f c 2 V y a W V z L 0 F 1 d G 9 S Z W 1 v d m V k Q 2 9 s d W 1 u c z E u e 2 x m c H J f b V 8 y M D E z L D g 3 M H 0 m c X V v d D s s J n F 1 b 3 Q 7 U 2 V j d G l v b j E v S E R S M j E t M j J f Q 2 9 t c G 9 z a X R l X 2 l u Z G l j Z X N f Y 2 9 t c G x l d G V f d G l t Z V 9 z Z X J p Z X M v Q X V 0 b 1 J l b W 9 2 Z W R D b 2 x 1 b W 5 z M S 5 7 b G Z w c l 9 t X z I w M T Q s O D c x f S Z x d W 9 0 O y w m c X V v d D t T Z W N 0 a W 9 u M S 9 I R F I y M S 0 y M l 9 D b 2 1 w b 3 N p d G V f a W 5 k a W N l c 1 9 j b 2 1 w b G V 0 Z V 9 0 a W 1 l X 3 N l c m l l c y 9 B d X R v U m V t b 3 Z l Z E N v b H V t b n M x L n t s Z n B y X 2 1 f M j A x N S w 4 N z J 9 J n F 1 b 3 Q 7 L C Z x d W 9 0 O 1 N l Y 3 R p b 2 4 x L 0 h E U j I x L T I y X 0 N v b X B v c 2 l 0 Z V 9 p b m R p Y 2 V z X 2 N v b X B s Z X R l X 3 R p b W V f c 2 V y a W V z L 0 F 1 d G 9 S Z W 1 v d m V k Q 2 9 s d W 1 u c z E u e 2 x m c H J f b V 8 y M D E 2 L D g 3 M 3 0 m c X V v d D s s J n F 1 b 3 Q 7 U 2 V j d G l v b j E v S E R S M j E t M j J f Q 2 9 t c G 9 z a X R l X 2 l u Z G l j Z X N f Y 2 9 t c G x l d G V f d G l t Z V 9 z Z X J p Z X M v Q X V 0 b 1 J l b W 9 2 Z W R D b 2 x 1 b W 5 z M S 5 7 b G Z w c l 9 t X z I w M T c s O D c 0 f S Z x d W 9 0 O y w m c X V v d D t T Z W N 0 a W 9 u M S 9 I R F I y M S 0 y M l 9 D b 2 1 w b 3 N p d G V f a W 5 k a W N l c 1 9 j b 2 1 w b G V 0 Z V 9 0 a W 1 l X 3 N l c m l l c y 9 B d X R v U m V t b 3 Z l Z E N v b H V t b n M x L n t s Z n B y X 2 1 f M j A x O C w 4 N z V 9 J n F 1 b 3 Q 7 L C Z x d W 9 0 O 1 N l Y 3 R p b 2 4 x L 0 h E U j I x L T I y X 0 N v b X B v c 2 l 0 Z V 9 p b m R p Y 2 V z X 2 N v b X B s Z X R l X 3 R p b W V f c 2 V y a W V z L 0 F 1 d G 9 S Z W 1 v d m V k Q 2 9 s d W 1 u c z E u e 2 x m c H J f b V 8 y M D E 5 L D g 3 N n 0 m c X V v d D s s J n F 1 b 3 Q 7 U 2 V j d G l v b j E v S E R S M j E t M j J f Q 2 9 t c G 9 z a X R l X 2 l u Z G l j Z X N f Y 2 9 t c G x l d G V f d G l t Z V 9 z Z X J p Z X M v Q X V 0 b 1 J l b W 9 2 Z W R D b 2 x 1 b W 5 z M S 5 7 b G Z w c l 9 t X z I w M j A s O D c 3 f S Z x d W 9 0 O y w m c X V v d D t T Z W N 0 a W 9 u M S 9 I R F I y M S 0 y M l 9 D b 2 1 w b 3 N p d G V f a W 5 k a W N l c 1 9 j b 2 1 w b G V 0 Z V 9 0 a W 1 l X 3 N l c m l l c y 9 B d X R v U m V t b 3 Z l Z E N v b H V t b n M x L n t s Z n B y X 2 1 f M j A y M S w 4 N z h 9 J n F 1 b 3 Q 7 L C Z x d W 9 0 O 1 N l Y 3 R p b 2 4 x L 0 h E U j I x L T I y X 0 N v b X B v c 2 l 0 Z V 9 p b m R p Y 2 V z X 2 N v b X B s Z X R l X 3 R p b W V f c 2 V y a W V z L 0 F 1 d G 9 S Z W 1 v d m V k Q 2 9 s d W 1 u c z E u e 3 J h b m t k a W Z m X 2 h k a V 9 w a G R p X z I w M j E s O D c 5 f S Z x d W 9 0 O y w m c X V v d D t T Z W N 0 a W 9 u M S 9 I R F I y M S 0 y M l 9 D b 2 1 w b 3 N p d G V f a W 5 k a W N l c 1 9 j b 2 1 w b G V 0 Z V 9 0 a W 1 l X 3 N l c m l l c y 9 B d X R v U m V t b 3 Z l Z E N v b H V t b n M x L n t w a G R p X z E 5 O T A s O D g w f S Z x d W 9 0 O y w m c X V v d D t T Z W N 0 a W 9 u M S 9 I R F I y M S 0 y M l 9 D b 2 1 w b 3 N p d G V f a W 5 k a W N l c 1 9 j b 2 1 w b G V 0 Z V 9 0 a W 1 l X 3 N l c m l l c y 9 B d X R v U m V t b 3 Z l Z E N v b H V t b n M x L n t w a G R p X z E 5 O T E s O D g x f S Z x d W 9 0 O y w m c X V v d D t T Z W N 0 a W 9 u M S 9 I R F I y M S 0 y M l 9 D b 2 1 w b 3 N p d G V f a W 5 k a W N l c 1 9 j b 2 1 w b G V 0 Z V 9 0 a W 1 l X 3 N l c m l l c y 9 B d X R v U m V t b 3 Z l Z E N v b H V t b n M x L n t w a G R p X z E 5 O T I s O D g y f S Z x d W 9 0 O y w m c X V v d D t T Z W N 0 a W 9 u M S 9 I R F I y M S 0 y M l 9 D b 2 1 w b 3 N p d G V f a W 5 k a W N l c 1 9 j b 2 1 w b G V 0 Z V 9 0 a W 1 l X 3 N l c m l l c y 9 B d X R v U m V t b 3 Z l Z E N v b H V t b n M x L n t w a G R p X z E 5 O T M s O D g z f S Z x d W 9 0 O y w m c X V v d D t T Z W N 0 a W 9 u M S 9 I R F I y M S 0 y M l 9 D b 2 1 w b 3 N p d G V f a W 5 k a W N l c 1 9 j b 2 1 w b G V 0 Z V 9 0 a W 1 l X 3 N l c m l l c y 9 B d X R v U m V t b 3 Z l Z E N v b H V t b n M x L n t w a G R p X z E 5 O T Q s O D g 0 f S Z x d W 9 0 O y w m c X V v d D t T Z W N 0 a W 9 u M S 9 I R F I y M S 0 y M l 9 D b 2 1 w b 3 N p d G V f a W 5 k a W N l c 1 9 j b 2 1 w b G V 0 Z V 9 0 a W 1 l X 3 N l c m l l c y 9 B d X R v U m V t b 3 Z l Z E N v b H V t b n M x L n t w a G R p X z E 5 O T U s O D g 1 f S Z x d W 9 0 O y w m c X V v d D t T Z W N 0 a W 9 u M S 9 I R F I y M S 0 y M l 9 D b 2 1 w b 3 N p d G V f a W 5 k a W N l c 1 9 j b 2 1 w b G V 0 Z V 9 0 a W 1 l X 3 N l c m l l c y 9 B d X R v U m V t b 3 Z l Z E N v b H V t b n M x L n t w a G R p X z E 5 O T Y s O D g 2 f S Z x d W 9 0 O y w m c X V v d D t T Z W N 0 a W 9 u M S 9 I R F I y M S 0 y M l 9 D b 2 1 w b 3 N p d G V f a W 5 k a W N l c 1 9 j b 2 1 w b G V 0 Z V 9 0 a W 1 l X 3 N l c m l l c y 9 B d X R v U m V t b 3 Z l Z E N v b H V t b n M x L n t w a G R p X z E 5 O T c s O D g 3 f S Z x d W 9 0 O y w m c X V v d D t T Z W N 0 a W 9 u M S 9 I R F I y M S 0 y M l 9 D b 2 1 w b 3 N p d G V f a W 5 k a W N l c 1 9 j b 2 1 w b G V 0 Z V 9 0 a W 1 l X 3 N l c m l l c y 9 B d X R v U m V t b 3 Z l Z E N v b H V t b n M x L n t w a G R p X z E 5 O T g s O D g 4 f S Z x d W 9 0 O y w m c X V v d D t T Z W N 0 a W 9 u M S 9 I R F I y M S 0 y M l 9 D b 2 1 w b 3 N p d G V f a W 5 k a W N l c 1 9 j b 2 1 w b G V 0 Z V 9 0 a W 1 l X 3 N l c m l l c y 9 B d X R v U m V t b 3 Z l Z E N v b H V t b n M x L n t w a G R p X z E 5 O T k s O D g 5 f S Z x d W 9 0 O y w m c X V v d D t T Z W N 0 a W 9 u M S 9 I R F I y M S 0 y M l 9 D b 2 1 w b 3 N p d G V f a W 5 k a W N l c 1 9 j b 2 1 w b G V 0 Z V 9 0 a W 1 l X 3 N l c m l l c y 9 B d X R v U m V t b 3 Z l Z E N v b H V t b n M x L n t w a G R p X z I w M D A s O D k w f S Z x d W 9 0 O y w m c X V v d D t T Z W N 0 a W 9 u M S 9 I R F I y M S 0 y M l 9 D b 2 1 w b 3 N p d G V f a W 5 k a W N l c 1 9 j b 2 1 w b G V 0 Z V 9 0 a W 1 l X 3 N l c m l l c y 9 B d X R v U m V t b 3 Z l Z E N v b H V t b n M x L n t w a G R p X z I w M D E s O D k x f S Z x d W 9 0 O y w m c X V v d D t T Z W N 0 a W 9 u M S 9 I R F I y M S 0 y M l 9 D b 2 1 w b 3 N p d G V f a W 5 k a W N l c 1 9 j b 2 1 w b G V 0 Z V 9 0 a W 1 l X 3 N l c m l l c y 9 B d X R v U m V t b 3 Z l Z E N v b H V t b n M x L n t w a G R p X z I w M D I s O D k y f S Z x d W 9 0 O y w m c X V v d D t T Z W N 0 a W 9 u M S 9 I R F I y M S 0 y M l 9 D b 2 1 w b 3 N p d G V f a W 5 k a W N l c 1 9 j b 2 1 w b G V 0 Z V 9 0 a W 1 l X 3 N l c m l l c y 9 B d X R v U m V t b 3 Z l Z E N v b H V t b n M x L n t w a G R p X z I w M D M s O D k z f S Z x d W 9 0 O y w m c X V v d D t T Z W N 0 a W 9 u M S 9 I R F I y M S 0 y M l 9 D b 2 1 w b 3 N p d G V f a W 5 k a W N l c 1 9 j b 2 1 w b G V 0 Z V 9 0 a W 1 l X 3 N l c m l l c y 9 B d X R v U m V t b 3 Z l Z E N v b H V t b n M x L n t w a G R p X z I w M D Q s O D k 0 f S Z x d W 9 0 O y w m c X V v d D t T Z W N 0 a W 9 u M S 9 I R F I y M S 0 y M l 9 D b 2 1 w b 3 N p d G V f a W 5 k a W N l c 1 9 j b 2 1 w b G V 0 Z V 9 0 a W 1 l X 3 N l c m l l c y 9 B d X R v U m V t b 3 Z l Z E N v b H V t b n M x L n t w a G R p X z I w M D U s O D k 1 f S Z x d W 9 0 O y w m c X V v d D t T Z W N 0 a W 9 u M S 9 I R F I y M S 0 y M l 9 D b 2 1 w b 3 N p d G V f a W 5 k a W N l c 1 9 j b 2 1 w b G V 0 Z V 9 0 a W 1 l X 3 N l c m l l c y 9 B d X R v U m V t b 3 Z l Z E N v b H V t b n M x L n t w a G R p X z I w M D Y s O D k 2 f S Z x d W 9 0 O y w m c X V v d D t T Z W N 0 a W 9 u M S 9 I R F I y M S 0 y M l 9 D b 2 1 w b 3 N p d G V f a W 5 k a W N l c 1 9 j b 2 1 w b G V 0 Z V 9 0 a W 1 l X 3 N l c m l l c y 9 B d X R v U m V t b 3 Z l Z E N v b H V t b n M x L n t w a G R p X z I w M D c s O D k 3 f S Z x d W 9 0 O y w m c X V v d D t T Z W N 0 a W 9 u M S 9 I R F I y M S 0 y M l 9 D b 2 1 w b 3 N p d G V f a W 5 k a W N l c 1 9 j b 2 1 w b G V 0 Z V 9 0 a W 1 l X 3 N l c m l l c y 9 B d X R v U m V t b 3 Z l Z E N v b H V t b n M x L n t w a G R p X z I w M D g s O D k 4 f S Z x d W 9 0 O y w m c X V v d D t T Z W N 0 a W 9 u M S 9 I R F I y M S 0 y M l 9 D b 2 1 w b 3 N p d G V f a W 5 k a W N l c 1 9 j b 2 1 w b G V 0 Z V 9 0 a W 1 l X 3 N l c m l l c y 9 B d X R v U m V t b 3 Z l Z E N v b H V t b n M x L n t w a G R p X z I w M D k s O D k 5 f S Z x d W 9 0 O y w m c X V v d D t T Z W N 0 a W 9 u M S 9 I R F I y M S 0 y M l 9 D b 2 1 w b 3 N p d G V f a W 5 k a W N l c 1 9 j b 2 1 w b G V 0 Z V 9 0 a W 1 l X 3 N l c m l l c y 9 B d X R v U m V t b 3 Z l Z E N v b H V t b n M x L n t w a G R p X z I w M T A s O T A w f S Z x d W 9 0 O y w m c X V v d D t T Z W N 0 a W 9 u M S 9 I R F I y M S 0 y M l 9 D b 2 1 w b 3 N p d G V f a W 5 k a W N l c 1 9 j b 2 1 w b G V 0 Z V 9 0 a W 1 l X 3 N l c m l l c y 9 B d X R v U m V t b 3 Z l Z E N v b H V t b n M x L n t w a G R p X z I w M T E s O T A x f S Z x d W 9 0 O y w m c X V v d D t T Z W N 0 a W 9 u M S 9 I R F I y M S 0 y M l 9 D b 2 1 w b 3 N p d G V f a W 5 k a W N l c 1 9 j b 2 1 w b G V 0 Z V 9 0 a W 1 l X 3 N l c m l l c y 9 B d X R v U m V t b 3 Z l Z E N v b H V t b n M x L n t w a G R p X z I w M T I s O T A y f S Z x d W 9 0 O y w m c X V v d D t T Z W N 0 a W 9 u M S 9 I R F I y M S 0 y M l 9 D b 2 1 w b 3 N p d G V f a W 5 k a W N l c 1 9 j b 2 1 w b G V 0 Z V 9 0 a W 1 l X 3 N l c m l l c y 9 B d X R v U m V t b 3 Z l Z E N v b H V t b n M x L n t w a G R p X z I w M T M s O T A z f S Z x d W 9 0 O y w m c X V v d D t T Z W N 0 a W 9 u M S 9 I R F I y M S 0 y M l 9 D b 2 1 w b 3 N p d G V f a W 5 k a W N l c 1 9 j b 2 1 w b G V 0 Z V 9 0 a W 1 l X 3 N l c m l l c y 9 B d X R v U m V t b 3 Z l Z E N v b H V t b n M x L n t w a G R p X z I w M T Q s O T A 0 f S Z x d W 9 0 O y w m c X V v d D t T Z W N 0 a W 9 u M S 9 I R F I y M S 0 y M l 9 D b 2 1 w b 3 N p d G V f a W 5 k a W N l c 1 9 j b 2 1 w b G V 0 Z V 9 0 a W 1 l X 3 N l c m l l c y 9 B d X R v U m V t b 3 Z l Z E N v b H V t b n M x L n t w a G R p X z I w M T U s O T A 1 f S Z x d W 9 0 O y w m c X V v d D t T Z W N 0 a W 9 u M S 9 I R F I y M S 0 y M l 9 D b 2 1 w b 3 N p d G V f a W 5 k a W N l c 1 9 j b 2 1 w b G V 0 Z V 9 0 a W 1 l X 3 N l c m l l c y 9 B d X R v U m V t b 3 Z l Z E N v b H V t b n M x L n t w a G R p X z I w M T Y s O T A 2 f S Z x d W 9 0 O y w m c X V v d D t T Z W N 0 a W 9 u M S 9 I R F I y M S 0 y M l 9 D b 2 1 w b 3 N p d G V f a W 5 k a W N l c 1 9 j b 2 1 w b G V 0 Z V 9 0 a W 1 l X 3 N l c m l l c y 9 B d X R v U m V t b 3 Z l Z E N v b H V t b n M x L n t w a G R p X z I w M T c s O T A 3 f S Z x d W 9 0 O y w m c X V v d D t T Z W N 0 a W 9 u M S 9 I R F I y M S 0 y M l 9 D b 2 1 w b 3 N p d G V f a W 5 k a W N l c 1 9 j b 2 1 w b G V 0 Z V 9 0 a W 1 l X 3 N l c m l l c y 9 B d X R v U m V t b 3 Z l Z E N v b H V t b n M x L n t w a G R p X z I w M T g s O T A 4 f S Z x d W 9 0 O y w m c X V v d D t T Z W N 0 a W 9 u M S 9 I R F I y M S 0 y M l 9 D b 2 1 w b 3 N p d G V f a W 5 k a W N l c 1 9 j b 2 1 w b G V 0 Z V 9 0 a W 1 l X 3 N l c m l l c y 9 B d X R v U m V t b 3 Z l Z E N v b H V t b n M x L n t w a G R p X z I w M T k s O T A 5 f S Z x d W 9 0 O y w m c X V v d D t T Z W N 0 a W 9 u M S 9 I R F I y M S 0 y M l 9 D b 2 1 w b 3 N p d G V f a W 5 k a W N l c 1 9 j b 2 1 w b G V 0 Z V 9 0 a W 1 l X 3 N l c m l l c y 9 B d X R v U m V t b 3 Z l Z E N v b H V t b n M x L n t w a G R p X z I w M j A s O T E w f S Z x d W 9 0 O y w m c X V v d D t T Z W N 0 a W 9 u M S 9 I R F I y M S 0 y M l 9 D b 2 1 w b 3 N p d G V f a W 5 k a W N l c 1 9 j b 2 1 w b G V 0 Z V 9 0 a W 1 l X 3 N l c m l l c y 9 B d X R v U m V t b 3 Z l Z E N v b H V t b n M x L n t w a G R p X z I w M j E s O T E x f S Z x d W 9 0 O y w m c X V v d D t T Z W N 0 a W 9 u M S 9 I R F I y M S 0 y M l 9 D b 2 1 w b 3 N p d G V f a W 5 k a W N l c 1 9 j b 2 1 w b G V 0 Z V 9 0 a W 1 l X 3 N l c m l l c y 9 B d X R v U m V t b 3 Z l Z E N v b H V t b n M x L n t k a W Z m X 2 h k a V 9 w a G R p X z E 5 O T A s O T E y f S Z x d W 9 0 O y w m c X V v d D t T Z W N 0 a W 9 u M S 9 I R F I y M S 0 y M l 9 D b 2 1 w b 3 N p d G V f a W 5 k a W N l c 1 9 j b 2 1 w b G V 0 Z V 9 0 a W 1 l X 3 N l c m l l c y 9 B d X R v U m V t b 3 Z l Z E N v b H V t b n M x L n t k a W Z m X 2 h k a V 9 w a G R p X z E 5 O T E s O T E z f S Z x d W 9 0 O y w m c X V v d D t T Z W N 0 a W 9 u M S 9 I R F I y M S 0 y M l 9 D b 2 1 w b 3 N p d G V f a W 5 k a W N l c 1 9 j b 2 1 w b G V 0 Z V 9 0 a W 1 l X 3 N l c m l l c y 9 B d X R v U m V t b 3 Z l Z E N v b H V t b n M x L n t k a W Z m X 2 h k a V 9 w a G R p X z E 5 O T I s O T E 0 f S Z x d W 9 0 O y w m c X V v d D t T Z W N 0 a W 9 u M S 9 I R F I y M S 0 y M l 9 D b 2 1 w b 3 N p d G V f a W 5 k a W N l c 1 9 j b 2 1 w b G V 0 Z V 9 0 a W 1 l X 3 N l c m l l c y 9 B d X R v U m V t b 3 Z l Z E N v b H V t b n M x L n t k a W Z m X 2 h k a V 9 w a G R p X z E 5 O T M s O T E 1 f S Z x d W 9 0 O y w m c X V v d D t T Z W N 0 a W 9 u M S 9 I R F I y M S 0 y M l 9 D b 2 1 w b 3 N p d G V f a W 5 k a W N l c 1 9 j b 2 1 w b G V 0 Z V 9 0 a W 1 l X 3 N l c m l l c y 9 B d X R v U m V t b 3 Z l Z E N v b H V t b n M x L n t k a W Z m X 2 h k a V 9 w a G R p X z E 5 O T Q s O T E 2 f S Z x d W 9 0 O y w m c X V v d D t T Z W N 0 a W 9 u M S 9 I R F I y M S 0 y M l 9 D b 2 1 w b 3 N p d G V f a W 5 k a W N l c 1 9 j b 2 1 w b G V 0 Z V 9 0 a W 1 l X 3 N l c m l l c y 9 B d X R v U m V t b 3 Z l Z E N v b H V t b n M x L n t k a W Z m X 2 h k a V 9 w a G R p X z E 5 O T U s O T E 3 f S Z x d W 9 0 O y w m c X V v d D t T Z W N 0 a W 9 u M S 9 I R F I y M S 0 y M l 9 D b 2 1 w b 3 N p d G V f a W 5 k a W N l c 1 9 j b 2 1 w b G V 0 Z V 9 0 a W 1 l X 3 N l c m l l c y 9 B d X R v U m V t b 3 Z l Z E N v b H V t b n M x L n t k a W Z m X 2 h k a V 9 w a G R p X z E 5 O T Y s O T E 4 f S Z x d W 9 0 O y w m c X V v d D t T Z W N 0 a W 9 u M S 9 I R F I y M S 0 y M l 9 D b 2 1 w b 3 N p d G V f a W 5 k a W N l c 1 9 j b 2 1 w b G V 0 Z V 9 0 a W 1 l X 3 N l c m l l c y 9 B d X R v U m V t b 3 Z l Z E N v b H V t b n M x L n t k a W Z m X 2 h k a V 9 w a G R p X z E 5 O T c s O T E 5 f S Z x d W 9 0 O y w m c X V v d D t T Z W N 0 a W 9 u M S 9 I R F I y M S 0 y M l 9 D b 2 1 w b 3 N p d G V f a W 5 k a W N l c 1 9 j b 2 1 w b G V 0 Z V 9 0 a W 1 l X 3 N l c m l l c y 9 B d X R v U m V t b 3 Z l Z E N v b H V t b n M x L n t k a W Z m X 2 h k a V 9 w a G R p X z E 5 O T g s O T I w f S Z x d W 9 0 O y w m c X V v d D t T Z W N 0 a W 9 u M S 9 I R F I y M S 0 y M l 9 D b 2 1 w b 3 N p d G V f a W 5 k a W N l c 1 9 j b 2 1 w b G V 0 Z V 9 0 a W 1 l X 3 N l c m l l c y 9 B d X R v U m V t b 3 Z l Z E N v b H V t b n M x L n t k a W Z m X 2 h k a V 9 w a G R p X z E 5 O T k s O T I x f S Z x d W 9 0 O y w m c X V v d D t T Z W N 0 a W 9 u M S 9 I R F I y M S 0 y M l 9 D b 2 1 w b 3 N p d G V f a W 5 k a W N l c 1 9 j b 2 1 w b G V 0 Z V 9 0 a W 1 l X 3 N l c m l l c y 9 B d X R v U m V t b 3 Z l Z E N v b H V t b n M x L n t k a W Z m X 2 h k a V 9 w a G R p X z I w M D A s O T I y f S Z x d W 9 0 O y w m c X V v d D t T Z W N 0 a W 9 u M S 9 I R F I y M S 0 y M l 9 D b 2 1 w b 3 N p d G V f a W 5 k a W N l c 1 9 j b 2 1 w b G V 0 Z V 9 0 a W 1 l X 3 N l c m l l c y 9 B d X R v U m V t b 3 Z l Z E N v b H V t b n M x L n t k a W Z m X 2 h k a V 9 w a G R p X z I w M D E s O T I z f S Z x d W 9 0 O y w m c X V v d D t T Z W N 0 a W 9 u M S 9 I R F I y M S 0 y M l 9 D b 2 1 w b 3 N p d G V f a W 5 k a W N l c 1 9 j b 2 1 w b G V 0 Z V 9 0 a W 1 l X 3 N l c m l l c y 9 B d X R v U m V t b 3 Z l Z E N v b H V t b n M x L n t k a W Z m X 2 h k a V 9 w a G R p X z I w M D I s O T I 0 f S Z x d W 9 0 O y w m c X V v d D t T Z W N 0 a W 9 u M S 9 I R F I y M S 0 y M l 9 D b 2 1 w b 3 N p d G V f a W 5 k a W N l c 1 9 j b 2 1 w b G V 0 Z V 9 0 a W 1 l X 3 N l c m l l c y 9 B d X R v U m V t b 3 Z l Z E N v b H V t b n M x L n t k a W Z m X 2 h k a V 9 w a G R p X z I w M D M s O T I 1 f S Z x d W 9 0 O y w m c X V v d D t T Z W N 0 a W 9 u M S 9 I R F I y M S 0 y M l 9 D b 2 1 w b 3 N p d G V f a W 5 k a W N l c 1 9 j b 2 1 w b G V 0 Z V 9 0 a W 1 l X 3 N l c m l l c y 9 B d X R v U m V t b 3 Z l Z E N v b H V t b n M x L n t k a W Z m X 2 h k a V 9 w a G R p X z I w M D Q s O T I 2 f S Z x d W 9 0 O y w m c X V v d D t T Z W N 0 a W 9 u M S 9 I R F I y M S 0 y M l 9 D b 2 1 w b 3 N p d G V f a W 5 k a W N l c 1 9 j b 2 1 w b G V 0 Z V 9 0 a W 1 l X 3 N l c m l l c y 9 B d X R v U m V t b 3 Z l Z E N v b H V t b n M x L n t k a W Z m X 2 h k a V 9 w a G R p X z I w M D U s O T I 3 f S Z x d W 9 0 O y w m c X V v d D t T Z W N 0 a W 9 u M S 9 I R F I y M S 0 y M l 9 D b 2 1 w b 3 N p d G V f a W 5 k a W N l c 1 9 j b 2 1 w b G V 0 Z V 9 0 a W 1 l X 3 N l c m l l c y 9 B d X R v U m V t b 3 Z l Z E N v b H V t b n M x L n t k a W Z m X 2 h k a V 9 w a G R p X z I w M D Y s O T I 4 f S Z x d W 9 0 O y w m c X V v d D t T Z W N 0 a W 9 u M S 9 I R F I y M S 0 y M l 9 D b 2 1 w b 3 N p d G V f a W 5 k a W N l c 1 9 j b 2 1 w b G V 0 Z V 9 0 a W 1 l X 3 N l c m l l c y 9 B d X R v U m V t b 3 Z l Z E N v b H V t b n M x L n t k a W Z m X 2 h k a V 9 w a G R p X z I w M D c s O T I 5 f S Z x d W 9 0 O y w m c X V v d D t T Z W N 0 a W 9 u M S 9 I R F I y M S 0 y M l 9 D b 2 1 w b 3 N p d G V f a W 5 k a W N l c 1 9 j b 2 1 w b G V 0 Z V 9 0 a W 1 l X 3 N l c m l l c y 9 B d X R v U m V t b 3 Z l Z E N v b H V t b n M x L n t k a W Z m X 2 h k a V 9 w a G R p X z I w M D g s O T M w f S Z x d W 9 0 O y w m c X V v d D t T Z W N 0 a W 9 u M S 9 I R F I y M S 0 y M l 9 D b 2 1 w b 3 N p d G V f a W 5 k a W N l c 1 9 j b 2 1 w b G V 0 Z V 9 0 a W 1 l X 3 N l c m l l c y 9 B d X R v U m V t b 3 Z l Z E N v b H V t b n M x L n t k a W Z m X 2 h k a V 9 w a G R p X z I w M D k s O T M x f S Z x d W 9 0 O y w m c X V v d D t T Z W N 0 a W 9 u M S 9 I R F I y M S 0 y M l 9 D b 2 1 w b 3 N p d G V f a W 5 k a W N l c 1 9 j b 2 1 w b G V 0 Z V 9 0 a W 1 l X 3 N l c m l l c y 9 B d X R v U m V t b 3 Z l Z E N v b H V t b n M x L n t k a W Z m X 2 h k a V 9 w a G R p X z I w M T A s O T M y f S Z x d W 9 0 O y w m c X V v d D t T Z W N 0 a W 9 u M S 9 I R F I y M S 0 y M l 9 D b 2 1 w b 3 N p d G V f a W 5 k a W N l c 1 9 j b 2 1 w b G V 0 Z V 9 0 a W 1 l X 3 N l c m l l c y 9 B d X R v U m V t b 3 Z l Z E N v b H V t b n M x L n t k a W Z m X 2 h k a V 9 w a G R p X z I w M T E s O T M z f S Z x d W 9 0 O y w m c X V v d D t T Z W N 0 a W 9 u M S 9 I R F I y M S 0 y M l 9 D b 2 1 w b 3 N p d G V f a W 5 k a W N l c 1 9 j b 2 1 w b G V 0 Z V 9 0 a W 1 l X 3 N l c m l l c y 9 B d X R v U m V t b 3 Z l Z E N v b H V t b n M x L n t k a W Z m X 2 h k a V 9 w a G R p X z I w M T I s O T M 0 f S Z x d W 9 0 O y w m c X V v d D t T Z W N 0 a W 9 u M S 9 I R F I y M S 0 y M l 9 D b 2 1 w b 3 N p d G V f a W 5 k a W N l c 1 9 j b 2 1 w b G V 0 Z V 9 0 a W 1 l X 3 N l c m l l c y 9 B d X R v U m V t b 3 Z l Z E N v b H V t b n M x L n t k a W Z m X 2 h k a V 9 w a G R p X z I w M T M s O T M 1 f S Z x d W 9 0 O y w m c X V v d D t T Z W N 0 a W 9 u M S 9 I R F I y M S 0 y M l 9 D b 2 1 w b 3 N p d G V f a W 5 k a W N l c 1 9 j b 2 1 w b G V 0 Z V 9 0 a W 1 l X 3 N l c m l l c y 9 B d X R v U m V t b 3 Z l Z E N v b H V t b n M x L n t k a W Z m X 2 h k a V 9 w a G R p X z I w M T Q s O T M 2 f S Z x d W 9 0 O y w m c X V v d D t T Z W N 0 a W 9 u M S 9 I R F I y M S 0 y M l 9 D b 2 1 w b 3 N p d G V f a W 5 k a W N l c 1 9 j b 2 1 w b G V 0 Z V 9 0 a W 1 l X 3 N l c m l l c y 9 B d X R v U m V t b 3 Z l Z E N v b H V t b n M x L n t k a W Z m X 2 h k a V 9 w a G R p X z I w M T U s O T M 3 f S Z x d W 9 0 O y w m c X V v d D t T Z W N 0 a W 9 u M S 9 I R F I y M S 0 y M l 9 D b 2 1 w b 3 N p d G V f a W 5 k a W N l c 1 9 j b 2 1 w b G V 0 Z V 9 0 a W 1 l X 3 N l c m l l c y 9 B d X R v U m V t b 3 Z l Z E N v b H V t b n M x L n t k a W Z m X 2 h k a V 9 w a G R p X z I w M T Y s O T M 4 f S Z x d W 9 0 O y w m c X V v d D t T Z W N 0 a W 9 u M S 9 I R F I y M S 0 y M l 9 D b 2 1 w b 3 N p d G V f a W 5 k a W N l c 1 9 j b 2 1 w b G V 0 Z V 9 0 a W 1 l X 3 N l c m l l c y 9 B d X R v U m V t b 3 Z l Z E N v b H V t b n M x L n t k a W Z m X 2 h k a V 9 w a G R p X z I w M T c s O T M 5 f S Z x d W 9 0 O y w m c X V v d D t T Z W N 0 a W 9 u M S 9 I R F I y M S 0 y M l 9 D b 2 1 w b 3 N p d G V f a W 5 k a W N l c 1 9 j b 2 1 w b G V 0 Z V 9 0 a W 1 l X 3 N l c m l l c y 9 B d X R v U m V t b 3 Z l Z E N v b H V t b n M x L n t k a W Z m X 2 h k a V 9 w a G R p X z I w M T g s O T Q w f S Z x d W 9 0 O y w m c X V v d D t T Z W N 0 a W 9 u M S 9 I R F I y M S 0 y M l 9 D b 2 1 w b 3 N p d G V f a W 5 k a W N l c 1 9 j b 2 1 w b G V 0 Z V 9 0 a W 1 l X 3 N l c m l l c y 9 B d X R v U m V t b 3 Z l Z E N v b H V t b n M x L n t k a W Z m X 2 h k a V 9 w a G R p X z I w M T k s O T Q x f S Z x d W 9 0 O y w m c X V v d D t T Z W N 0 a W 9 u M S 9 I R F I y M S 0 y M l 9 D b 2 1 w b 3 N p d G V f a W 5 k a W N l c 1 9 j b 2 1 w b G V 0 Z V 9 0 a W 1 l X 3 N l c m l l c y 9 B d X R v U m V t b 3 Z l Z E N v b H V t b n M x L n t k a W Z m X 2 h k a V 9 w a G R p X z I w M j A s O T Q y f S Z x d W 9 0 O y w m c X V v d D t T Z W N 0 a W 9 u M S 9 I R F I y M S 0 y M l 9 D b 2 1 w b 3 N p d G V f a W 5 k a W N l c 1 9 j b 2 1 w b G V 0 Z V 9 0 a W 1 l X 3 N l c m l l c y 9 B d X R v U m V t b 3 Z l Z E N v b H V t b n M x L n t k a W Z m X 2 h k a V 9 w a G R p X z I w M j E s O T Q z f S Z x d W 9 0 O y w m c X V v d D t T Z W N 0 a W 9 u M S 9 I R F I y M S 0 y M l 9 D b 2 1 w b 3 N p d G V f a W 5 k a W N l c 1 9 j b 2 1 w b G V 0 Z V 9 0 a W 1 l X 3 N l c m l l c y 9 B d X R v U m V t b 3 Z l Z E N v b H V t b n M x L n t j b z J f c H J v Z F 8 x O T k w L D k 0 N H 0 m c X V v d D s s J n F 1 b 3 Q 7 U 2 V j d G l v b j E v S E R S M j E t M j J f Q 2 9 t c G 9 z a X R l X 2 l u Z G l j Z X N f Y 2 9 t c G x l d G V f d G l t Z V 9 z Z X J p Z X M v Q X V 0 b 1 J l b W 9 2 Z W R D b 2 x 1 b W 5 z M S 5 7 Y 2 8 y X 3 B y b 2 R f M T k 5 M S w 5 N D V 9 J n F 1 b 3 Q 7 L C Z x d W 9 0 O 1 N l Y 3 R p b 2 4 x L 0 h E U j I x L T I y X 0 N v b X B v c 2 l 0 Z V 9 p b m R p Y 2 V z X 2 N v b X B s Z X R l X 3 R p b W V f c 2 V y a W V z L 0 F 1 d G 9 S Z W 1 v d m V k Q 2 9 s d W 1 u c z E u e 2 N v M l 9 w c m 9 k X z E 5 O T I s O T Q 2 f S Z x d W 9 0 O y w m c X V v d D t T Z W N 0 a W 9 u M S 9 I R F I y M S 0 y M l 9 D b 2 1 w b 3 N p d G V f a W 5 k a W N l c 1 9 j b 2 1 w b G V 0 Z V 9 0 a W 1 l X 3 N l c m l l c y 9 B d X R v U m V t b 3 Z l Z E N v b H V t b n M x L n t j b z J f c H J v Z F 8 x O T k z L D k 0 N 3 0 m c X V v d D s s J n F 1 b 3 Q 7 U 2 V j d G l v b j E v S E R S M j E t M j J f Q 2 9 t c G 9 z a X R l X 2 l u Z G l j Z X N f Y 2 9 t c G x l d G V f d G l t Z V 9 z Z X J p Z X M v Q X V 0 b 1 J l b W 9 2 Z W R D b 2 x 1 b W 5 z M S 5 7 Y 2 8 y X 3 B y b 2 R f M T k 5 N C w 5 N D h 9 J n F 1 b 3 Q 7 L C Z x d W 9 0 O 1 N l Y 3 R p b 2 4 x L 0 h E U j I x L T I y X 0 N v b X B v c 2 l 0 Z V 9 p b m R p Y 2 V z X 2 N v b X B s Z X R l X 3 R p b W V f c 2 V y a W V z L 0 F 1 d G 9 S Z W 1 v d m V k Q 2 9 s d W 1 u c z E u e 2 N v M l 9 w c m 9 k X z E 5 O T U s O T Q 5 f S Z x d W 9 0 O y w m c X V v d D t T Z W N 0 a W 9 u M S 9 I R F I y M S 0 y M l 9 D b 2 1 w b 3 N p d G V f a W 5 k a W N l c 1 9 j b 2 1 w b G V 0 Z V 9 0 a W 1 l X 3 N l c m l l c y 9 B d X R v U m V t b 3 Z l Z E N v b H V t b n M x L n t j b z J f c H J v Z F 8 x O T k 2 L D k 1 M H 0 m c X V v d D s s J n F 1 b 3 Q 7 U 2 V j d G l v b j E v S E R S M j E t M j J f Q 2 9 t c G 9 z a X R l X 2 l u Z G l j Z X N f Y 2 9 t c G x l d G V f d G l t Z V 9 z Z X J p Z X M v Q X V 0 b 1 J l b W 9 2 Z W R D b 2 x 1 b W 5 z M S 5 7 Y 2 8 y X 3 B y b 2 R f M T k 5 N y w 5 N T F 9 J n F 1 b 3 Q 7 L C Z x d W 9 0 O 1 N l Y 3 R p b 2 4 x L 0 h E U j I x L T I y X 0 N v b X B v c 2 l 0 Z V 9 p b m R p Y 2 V z X 2 N v b X B s Z X R l X 3 R p b W V f c 2 V y a W V z L 0 F 1 d G 9 S Z W 1 v d m V k Q 2 9 s d W 1 u c z E u e 2 N v M l 9 w c m 9 k X z E 5 O T g s O T U y f S Z x d W 9 0 O y w m c X V v d D t T Z W N 0 a W 9 u M S 9 I R F I y M S 0 y M l 9 D b 2 1 w b 3 N p d G V f a W 5 k a W N l c 1 9 j b 2 1 w b G V 0 Z V 9 0 a W 1 l X 3 N l c m l l c y 9 B d X R v U m V t b 3 Z l Z E N v b H V t b n M x L n t j b z J f c H J v Z F 8 x O T k 5 L D k 1 M 3 0 m c X V v d D s s J n F 1 b 3 Q 7 U 2 V j d G l v b j E v S E R S M j E t M j J f Q 2 9 t c G 9 z a X R l X 2 l u Z G l j Z X N f Y 2 9 t c G x l d G V f d G l t Z V 9 z Z X J p Z X M v Q X V 0 b 1 J l b W 9 2 Z W R D b 2 x 1 b W 5 z M S 5 7 Y 2 8 y X 3 B y b 2 R f M j A w M C w 5 N T R 9 J n F 1 b 3 Q 7 L C Z x d W 9 0 O 1 N l Y 3 R p b 2 4 x L 0 h E U j I x L T I y X 0 N v b X B v c 2 l 0 Z V 9 p b m R p Y 2 V z X 2 N v b X B s Z X R l X 3 R p b W V f c 2 V y a W V z L 0 F 1 d G 9 S Z W 1 v d m V k Q 2 9 s d W 1 u c z E u e 2 N v M l 9 w c m 9 k X z I w M D E s O T U 1 f S Z x d W 9 0 O y w m c X V v d D t T Z W N 0 a W 9 u M S 9 I R F I y M S 0 y M l 9 D b 2 1 w b 3 N p d G V f a W 5 k a W N l c 1 9 j b 2 1 w b G V 0 Z V 9 0 a W 1 l X 3 N l c m l l c y 9 B d X R v U m V t b 3 Z l Z E N v b H V t b n M x L n t j b z J f c H J v Z F 8 y M D A y L D k 1 N n 0 m c X V v d D s s J n F 1 b 3 Q 7 U 2 V j d G l v b j E v S E R S M j E t M j J f Q 2 9 t c G 9 z a X R l X 2 l u Z G l j Z X N f Y 2 9 t c G x l d G V f d G l t Z V 9 z Z X J p Z X M v Q X V 0 b 1 J l b W 9 2 Z W R D b 2 x 1 b W 5 z M S 5 7 Y 2 8 y X 3 B y b 2 R f M j A w M y w 5 N T d 9 J n F 1 b 3 Q 7 L C Z x d W 9 0 O 1 N l Y 3 R p b 2 4 x L 0 h E U j I x L T I y X 0 N v b X B v c 2 l 0 Z V 9 p b m R p Y 2 V z X 2 N v b X B s Z X R l X 3 R p b W V f c 2 V y a W V z L 0 F 1 d G 9 S Z W 1 v d m V k Q 2 9 s d W 1 u c z E u e 2 N v M l 9 w c m 9 k X z I w M D Q s O T U 4 f S Z x d W 9 0 O y w m c X V v d D t T Z W N 0 a W 9 u M S 9 I R F I y M S 0 y M l 9 D b 2 1 w b 3 N p d G V f a W 5 k a W N l c 1 9 j b 2 1 w b G V 0 Z V 9 0 a W 1 l X 3 N l c m l l c y 9 B d X R v U m V t b 3 Z l Z E N v b H V t b n M x L n t j b z J f c H J v Z F 8 y M D A 1 L D k 1 O X 0 m c X V v d D s s J n F 1 b 3 Q 7 U 2 V j d G l v b j E v S E R S M j E t M j J f Q 2 9 t c G 9 z a X R l X 2 l u Z G l j Z X N f Y 2 9 t c G x l d G V f d G l t Z V 9 z Z X J p Z X M v Q X V 0 b 1 J l b W 9 2 Z W R D b 2 x 1 b W 5 z M S 5 7 Y 2 8 y X 3 B y b 2 R f M j A w N i w 5 N j B 9 J n F 1 b 3 Q 7 L C Z x d W 9 0 O 1 N l Y 3 R p b 2 4 x L 0 h E U j I x L T I y X 0 N v b X B v c 2 l 0 Z V 9 p b m R p Y 2 V z X 2 N v b X B s Z X R l X 3 R p b W V f c 2 V y a W V z L 0 F 1 d G 9 S Z W 1 v d m V k Q 2 9 s d W 1 u c z E u e 2 N v M l 9 w c m 9 k X z I w M D c s O T Y x f S Z x d W 9 0 O y w m c X V v d D t T Z W N 0 a W 9 u M S 9 I R F I y M S 0 y M l 9 D b 2 1 w b 3 N p d G V f a W 5 k a W N l c 1 9 j b 2 1 w b G V 0 Z V 9 0 a W 1 l X 3 N l c m l l c y 9 B d X R v U m V t b 3 Z l Z E N v b H V t b n M x L n t j b z J f c H J v Z F 8 y M D A 4 L D k 2 M n 0 m c X V v d D s s J n F 1 b 3 Q 7 U 2 V j d G l v b j E v S E R S M j E t M j J f Q 2 9 t c G 9 z a X R l X 2 l u Z G l j Z X N f Y 2 9 t c G x l d G V f d G l t Z V 9 z Z X J p Z X M v Q X V 0 b 1 J l b W 9 2 Z W R D b 2 x 1 b W 5 z M S 5 7 Y 2 8 y X 3 B y b 2 R f M j A w O S w 5 N j N 9 J n F 1 b 3 Q 7 L C Z x d W 9 0 O 1 N l Y 3 R p b 2 4 x L 0 h E U j I x L T I y X 0 N v b X B v c 2 l 0 Z V 9 p b m R p Y 2 V z X 2 N v b X B s Z X R l X 3 R p b W V f c 2 V y a W V z L 0 F 1 d G 9 S Z W 1 v d m V k Q 2 9 s d W 1 u c z E u e 2 N v M l 9 w c m 9 k X z I w M T A s O T Y 0 f S Z x d W 9 0 O y w m c X V v d D t T Z W N 0 a W 9 u M S 9 I R F I y M S 0 y M l 9 D b 2 1 w b 3 N p d G V f a W 5 k a W N l c 1 9 j b 2 1 w b G V 0 Z V 9 0 a W 1 l X 3 N l c m l l c y 9 B d X R v U m V t b 3 Z l Z E N v b H V t b n M x L n t j b z J f c H J v Z F 8 y M D E x L D k 2 N X 0 m c X V v d D s s J n F 1 b 3 Q 7 U 2 V j d G l v b j E v S E R S M j E t M j J f Q 2 9 t c G 9 z a X R l X 2 l u Z G l j Z X N f Y 2 9 t c G x l d G V f d G l t Z V 9 z Z X J p Z X M v Q X V 0 b 1 J l b W 9 2 Z W R D b 2 x 1 b W 5 z M S 5 7 Y 2 8 y X 3 B y b 2 R f M j A x M i w 5 N j Z 9 J n F 1 b 3 Q 7 L C Z x d W 9 0 O 1 N l Y 3 R p b 2 4 x L 0 h E U j I x L T I y X 0 N v b X B v c 2 l 0 Z V 9 p b m R p Y 2 V z X 2 N v b X B s Z X R l X 3 R p b W V f c 2 V y a W V z L 0 F 1 d G 9 S Z W 1 v d m V k Q 2 9 s d W 1 u c z E u e 2 N v M l 9 w c m 9 k X z I w M T M s O T Y 3 f S Z x d W 9 0 O y w m c X V v d D t T Z W N 0 a W 9 u M S 9 I R F I y M S 0 y M l 9 D b 2 1 w b 3 N p d G V f a W 5 k a W N l c 1 9 j b 2 1 w b G V 0 Z V 9 0 a W 1 l X 3 N l c m l l c y 9 B d X R v U m V t b 3 Z l Z E N v b H V t b n M x L n t j b z J f c H J v Z F 8 y M D E 0 L D k 2 O H 0 m c X V v d D s s J n F 1 b 3 Q 7 U 2 V j d G l v b j E v S E R S M j E t M j J f Q 2 9 t c G 9 z a X R l X 2 l u Z G l j Z X N f Y 2 9 t c G x l d G V f d G l t Z V 9 z Z X J p Z X M v Q X V 0 b 1 J l b W 9 2 Z W R D b 2 x 1 b W 5 z M S 5 7 Y 2 8 y X 3 B y b 2 R f M j A x N S w 5 N j l 9 J n F 1 b 3 Q 7 L C Z x d W 9 0 O 1 N l Y 3 R p b 2 4 x L 0 h E U j I x L T I y X 0 N v b X B v c 2 l 0 Z V 9 p b m R p Y 2 V z X 2 N v b X B s Z X R l X 3 R p b W V f c 2 V y a W V z L 0 F 1 d G 9 S Z W 1 v d m V k Q 2 9 s d W 1 u c z E u e 2 N v M l 9 w c m 9 k X z I w M T Y s O T c w f S Z x d W 9 0 O y w m c X V v d D t T Z W N 0 a W 9 u M S 9 I R F I y M S 0 y M l 9 D b 2 1 w b 3 N p d G V f a W 5 k a W N l c 1 9 j b 2 1 w b G V 0 Z V 9 0 a W 1 l X 3 N l c m l l c y 9 B d X R v U m V t b 3 Z l Z E N v b H V t b n M x L n t j b z J f c H J v Z F 8 y M D E 3 L D k 3 M X 0 m c X V v d D s s J n F 1 b 3 Q 7 U 2 V j d G l v b j E v S E R S M j E t M j J f Q 2 9 t c G 9 z a X R l X 2 l u Z G l j Z X N f Y 2 9 t c G x l d G V f d G l t Z V 9 z Z X J p Z X M v Q X V 0 b 1 J l b W 9 2 Z W R D b 2 x 1 b W 5 z M S 5 7 Y 2 8 y X 3 B y b 2 R f M j A x O C w 5 N z J 9 J n F 1 b 3 Q 7 L C Z x d W 9 0 O 1 N l Y 3 R p b 2 4 x L 0 h E U j I x L T I y X 0 N v b X B v c 2 l 0 Z V 9 p b m R p Y 2 V z X 2 N v b X B s Z X R l X 3 R p b W V f c 2 V y a W V z L 0 F 1 d G 9 S Z W 1 v d m V k Q 2 9 s d W 1 u c z E u e 2 N v M l 9 w c m 9 k X z I w M T k s O T c z f S Z x d W 9 0 O y w m c X V v d D t T Z W N 0 a W 9 u M S 9 I R F I y M S 0 y M l 9 D b 2 1 w b 3 N p d G V f a W 5 k a W N l c 1 9 j b 2 1 w b G V 0 Z V 9 0 a W 1 l X 3 N l c m l l c y 9 B d X R v U m V t b 3 Z l Z E N v b H V t b n M x L n t j b z J f c H J v Z F 8 y M D I w L D k 3 N H 0 m c X V v d D s s J n F 1 b 3 Q 7 U 2 V j d G l v b j E v S E R S M j E t M j J f Q 2 9 t c G 9 z a X R l X 2 l u Z G l j Z X N f Y 2 9 t c G x l d G V f d G l t Z V 9 z Z X J p Z X M v Q X V 0 b 1 J l b W 9 2 Z W R D b 2 x 1 b W 5 z M S 5 7 Y 2 8 y X 3 B y b 2 R f M j A y M S w 5 N z V 9 J n F 1 b 3 Q 7 L C Z x d W 9 0 O 1 N l Y 3 R p b 2 4 x L 0 h E U j I x L T I y X 0 N v b X B v c 2 l 0 Z V 9 p b m R p Y 2 V z X 2 N v b X B s Z X R l X 3 R p b W V f c 2 V y a W V z L 0 F 1 d G 9 S Z W 1 v d m V k Q 2 9 s d W 1 u c z E u e 2 1 m X z E 5 O T A s O T c 2 f S Z x d W 9 0 O y w m c X V v d D t T Z W N 0 a W 9 u M S 9 I R F I y M S 0 y M l 9 D b 2 1 w b 3 N p d G V f a W 5 k a W N l c 1 9 j b 2 1 w b G V 0 Z V 9 0 a W 1 l X 3 N l c m l l c y 9 B d X R v U m V t b 3 Z l Z E N v b H V t b n M x L n t t Z l 8 x O T k x L D k 3 N 3 0 m c X V v d D s s J n F 1 b 3 Q 7 U 2 V j d G l v b j E v S E R S M j E t M j J f Q 2 9 t c G 9 z a X R l X 2 l u Z G l j Z X N f Y 2 9 t c G x l d G V f d G l t Z V 9 z Z X J p Z X M v Q X V 0 b 1 J l b W 9 2 Z W R D b 2 x 1 b W 5 z M S 5 7 b W Z f M T k 5 M i w 5 N z h 9 J n F 1 b 3 Q 7 L C Z x d W 9 0 O 1 N l Y 3 R p b 2 4 x L 0 h E U j I x L T I y X 0 N v b X B v c 2 l 0 Z V 9 p b m R p Y 2 V z X 2 N v b X B s Z X R l X 3 R p b W V f c 2 V y a W V z L 0 F 1 d G 9 S Z W 1 v d m V k Q 2 9 s d W 1 u c z E u e 2 1 m X z E 5 O T M s O T c 5 f S Z x d W 9 0 O y w m c X V v d D t T Z W N 0 a W 9 u M S 9 I R F I y M S 0 y M l 9 D b 2 1 w b 3 N p d G V f a W 5 k a W N l c 1 9 j b 2 1 w b G V 0 Z V 9 0 a W 1 l X 3 N l c m l l c y 9 B d X R v U m V t b 3 Z l Z E N v b H V t b n M x L n t t Z l 8 x O T k 0 L D k 4 M H 0 m c X V v d D s s J n F 1 b 3 Q 7 U 2 V j d G l v b j E v S E R S M j E t M j J f Q 2 9 t c G 9 z a X R l X 2 l u Z G l j Z X N f Y 2 9 t c G x l d G V f d G l t Z V 9 z Z X J p Z X M v Q X V 0 b 1 J l b W 9 2 Z W R D b 2 x 1 b W 5 z M S 5 7 b W Z f M T k 5 N S w 5 O D F 9 J n F 1 b 3 Q 7 L C Z x d W 9 0 O 1 N l Y 3 R p b 2 4 x L 0 h E U j I x L T I y X 0 N v b X B v c 2 l 0 Z V 9 p b m R p Y 2 V z X 2 N v b X B s Z X R l X 3 R p b W V f c 2 V y a W V z L 0 F 1 d G 9 S Z W 1 v d m V k Q 2 9 s d W 1 u c z E u e 2 1 m X z E 5 O T Y s O T g y f S Z x d W 9 0 O y w m c X V v d D t T Z W N 0 a W 9 u M S 9 I R F I y M S 0 y M l 9 D b 2 1 w b 3 N p d G V f a W 5 k a W N l c 1 9 j b 2 1 w b G V 0 Z V 9 0 a W 1 l X 3 N l c m l l c y 9 B d X R v U m V t b 3 Z l Z E N v b H V t b n M x L n t t Z l 8 x O T k 3 L D k 4 M 3 0 m c X V v d D s s J n F 1 b 3 Q 7 U 2 V j d G l v b j E v S E R S M j E t M j J f Q 2 9 t c G 9 z a X R l X 2 l u Z G l j Z X N f Y 2 9 t c G x l d G V f d G l t Z V 9 z Z X J p Z X M v Q X V 0 b 1 J l b W 9 2 Z W R D b 2 x 1 b W 5 z M S 5 7 b W Z f M T k 5 O C w 5 O D R 9 J n F 1 b 3 Q 7 L C Z x d W 9 0 O 1 N l Y 3 R p b 2 4 x L 0 h E U j I x L T I y X 0 N v b X B v c 2 l 0 Z V 9 p b m R p Y 2 V z X 2 N v b X B s Z X R l X 3 R p b W V f c 2 V y a W V z L 0 F 1 d G 9 S Z W 1 v d m V k Q 2 9 s d W 1 u c z E u e 2 1 m X z E 5 O T k s O T g 1 f S Z x d W 9 0 O y w m c X V v d D t T Z W N 0 a W 9 u M S 9 I R F I y M S 0 y M l 9 D b 2 1 w b 3 N p d G V f a W 5 k a W N l c 1 9 j b 2 1 w b G V 0 Z V 9 0 a W 1 l X 3 N l c m l l c y 9 B d X R v U m V t b 3 Z l Z E N v b H V t b n M x L n t t Z l 8 y M D A w L D k 4 N n 0 m c X V v d D s s J n F 1 b 3 Q 7 U 2 V j d G l v b j E v S E R S M j E t M j J f Q 2 9 t c G 9 z a X R l X 2 l u Z G l j Z X N f Y 2 9 t c G x l d G V f d G l t Z V 9 z Z X J p Z X M v Q X V 0 b 1 J l b W 9 2 Z W R D b 2 x 1 b W 5 z M S 5 7 b W Z f M j A w M S w 5 O D d 9 J n F 1 b 3 Q 7 L C Z x d W 9 0 O 1 N l Y 3 R p b 2 4 x L 0 h E U j I x L T I y X 0 N v b X B v c 2 l 0 Z V 9 p b m R p Y 2 V z X 2 N v b X B s Z X R l X 3 R p b W V f c 2 V y a W V z L 0 F 1 d G 9 S Z W 1 v d m V k Q 2 9 s d W 1 u c z E u e 2 1 m X z I w M D I s O T g 4 f S Z x d W 9 0 O y w m c X V v d D t T Z W N 0 a W 9 u M S 9 I R F I y M S 0 y M l 9 D b 2 1 w b 3 N p d G V f a W 5 k a W N l c 1 9 j b 2 1 w b G V 0 Z V 9 0 a W 1 l X 3 N l c m l l c y 9 B d X R v U m V t b 3 Z l Z E N v b H V t b n M x L n t t Z l 8 y M D A z L D k 4 O X 0 m c X V v d D s s J n F 1 b 3 Q 7 U 2 V j d G l v b j E v S E R S M j E t M j J f Q 2 9 t c G 9 z a X R l X 2 l u Z G l j Z X N f Y 2 9 t c G x l d G V f d G l t Z V 9 z Z X J p Z X M v Q X V 0 b 1 J l b W 9 2 Z W R D b 2 x 1 b W 5 z M S 5 7 b W Z f M j A w N C w 5 O T B 9 J n F 1 b 3 Q 7 L C Z x d W 9 0 O 1 N l Y 3 R p b 2 4 x L 0 h E U j I x L T I y X 0 N v b X B v c 2 l 0 Z V 9 p b m R p Y 2 V z X 2 N v b X B s Z X R l X 3 R p b W V f c 2 V y a W V z L 0 F 1 d G 9 S Z W 1 v d m V k Q 2 9 s d W 1 u c z E u e 2 1 m X z I w M D U s O T k x f S Z x d W 9 0 O y w m c X V v d D t T Z W N 0 a W 9 u M S 9 I R F I y M S 0 y M l 9 D b 2 1 w b 3 N p d G V f a W 5 k a W N l c 1 9 j b 2 1 w b G V 0 Z V 9 0 a W 1 l X 3 N l c m l l c y 9 B d X R v U m V t b 3 Z l Z E N v b H V t b n M x L n t t Z l 8 y M D A 2 L D k 5 M n 0 m c X V v d D s s J n F 1 b 3 Q 7 U 2 V j d G l v b j E v S E R S M j E t M j J f Q 2 9 t c G 9 z a X R l X 2 l u Z G l j Z X N f Y 2 9 t c G x l d G V f d G l t Z V 9 z Z X J p Z X M v Q X V 0 b 1 J l b W 9 2 Z W R D b 2 x 1 b W 5 z M S 5 7 b W Z f M j A w N y w 5 O T N 9 J n F 1 b 3 Q 7 L C Z x d W 9 0 O 1 N l Y 3 R p b 2 4 x L 0 h E U j I x L T I y X 0 N v b X B v c 2 l 0 Z V 9 p b m R p Y 2 V z X 2 N v b X B s Z X R l X 3 R p b W V f c 2 V y a W V z L 0 F 1 d G 9 S Z W 1 v d m V k Q 2 9 s d W 1 u c z E u e 2 1 m X z I w M D g s O T k 0 f S Z x d W 9 0 O y w m c X V v d D t T Z W N 0 a W 9 u M S 9 I R F I y M S 0 y M l 9 D b 2 1 w b 3 N p d G V f a W 5 k a W N l c 1 9 j b 2 1 w b G V 0 Z V 9 0 a W 1 l X 3 N l c m l l c y 9 B d X R v U m V t b 3 Z l Z E N v b H V t b n M x L n t t Z l 8 y M D A 5 L D k 5 N X 0 m c X V v d D s s J n F 1 b 3 Q 7 U 2 V j d G l v b j E v S E R S M j E t M j J f Q 2 9 t c G 9 z a X R l X 2 l u Z G l j Z X N f Y 2 9 t c G x l d G V f d G l t Z V 9 z Z X J p Z X M v Q X V 0 b 1 J l b W 9 2 Z W R D b 2 x 1 b W 5 z M S 5 7 b W Z f M j A x M C w 5 O T Z 9 J n F 1 b 3 Q 7 L C Z x d W 9 0 O 1 N l Y 3 R p b 2 4 x L 0 h E U j I x L T I y X 0 N v b X B v c 2 l 0 Z V 9 p b m R p Y 2 V z X 2 N v b X B s Z X R l X 3 R p b W V f c 2 V y a W V z L 0 F 1 d G 9 S Z W 1 v d m V k Q 2 9 s d W 1 u c z E u e 2 1 m X z I w M T E s O T k 3 f S Z x d W 9 0 O y w m c X V v d D t T Z W N 0 a W 9 u M S 9 I R F I y M S 0 y M l 9 D b 2 1 w b 3 N p d G V f a W 5 k a W N l c 1 9 j b 2 1 w b G V 0 Z V 9 0 a W 1 l X 3 N l c m l l c y 9 B d X R v U m V t b 3 Z l Z E N v b H V t b n M x L n t t Z l 8 y M D E y L D k 5 O H 0 m c X V v d D s s J n F 1 b 3 Q 7 U 2 V j d G l v b j E v S E R S M j E t M j J f Q 2 9 t c G 9 z a X R l X 2 l u Z G l j Z X N f Y 2 9 t c G x l d G V f d G l t Z V 9 z Z X J p Z X M v Q X V 0 b 1 J l b W 9 2 Z W R D b 2 x 1 b W 5 z M S 5 7 b W Z f M j A x M y w 5 O T l 9 J n F 1 b 3 Q 7 L C Z x d W 9 0 O 1 N l Y 3 R p b 2 4 x L 0 h E U j I x L T I y X 0 N v b X B v c 2 l 0 Z V 9 p b m R p Y 2 V z X 2 N v b X B s Z X R l X 3 R p b W V f c 2 V y a W V z L 0 F 1 d G 9 S Z W 1 v d m V k Q 2 9 s d W 1 u c z E u e 2 1 m X z I w M T Q s M T A w M H 0 m c X V v d D s s J n F 1 b 3 Q 7 U 2 V j d G l v b j E v S E R S M j E t M j J f Q 2 9 t c G 9 z a X R l X 2 l u Z G l j Z X N f Y 2 9 t c G x l d G V f d G l t Z V 9 z Z X J p Z X M v Q X V 0 b 1 J l b W 9 2 Z W R D b 2 x 1 b W 5 z M S 5 7 b W Z f M j A x N S w x M D A x f S Z x d W 9 0 O y w m c X V v d D t T Z W N 0 a W 9 u M S 9 I R F I y M S 0 y M l 9 D b 2 1 w b 3 N p d G V f a W 5 k a W N l c 1 9 j b 2 1 w b G V 0 Z V 9 0 a W 1 l X 3 N l c m l l c y 9 B d X R v U m V t b 3 Z l Z E N v b H V t b n M x L n t t Z l 8 y M D E 2 L D E w M D J 9 J n F 1 b 3 Q 7 L C Z x d W 9 0 O 1 N l Y 3 R p b 2 4 x L 0 h E U j I x L T I y X 0 N v b X B v c 2 l 0 Z V 9 p b m R p Y 2 V z X 2 N v b X B s Z X R l X 3 R p b W V f c 2 V y a W V z L 0 F 1 d G 9 S Z W 1 v d m V k Q 2 9 s d W 1 u c z E u e 2 1 m X z I w M T c s M T A w M 3 0 m c X V v d D s s J n F 1 b 3 Q 7 U 2 V j d G l v b j E v S E R S M j E t M j J f Q 2 9 t c G 9 z a X R l X 2 l u Z G l j Z X N f Y 2 9 t c G x l d G V f d G l t Z V 9 z Z X J p Z X M v Q X V 0 b 1 J l b W 9 2 Z W R D b 2 x 1 b W 5 z M S 5 7 b W Z f M j A x O C w x M D A 0 f S Z x d W 9 0 O y w m c X V v d D t T Z W N 0 a W 9 u M S 9 I R F I y M S 0 y M l 9 D b 2 1 w b 3 N p d G V f a W 5 k a W N l c 1 9 j b 2 1 w b G V 0 Z V 9 0 a W 1 l X 3 N l c m l l c y 9 B d X R v U m V t b 3 Z l Z E N v b H V t b n M x L n t t Z l 8 y M D E 5 L D E w M D V 9 J n F 1 b 3 Q 7 L C Z x d W 9 0 O 1 N l Y 3 R p b 2 4 x L 0 h E U j I x L T I y X 0 N v b X B v c 2 l 0 Z V 9 p b m R p Y 2 V z X 2 N v b X B s Z X R l X 3 R p b W V f c 2 V y a W V z L 0 F 1 d G 9 S Z W 1 v d m V k Q 2 9 s d W 1 u c z E u e 2 1 m X z I w M j A s M T A w N n 0 m c X V v d D s s J n F 1 b 3 Q 7 U 2 V j d G l v b j E v S E R S M j E t M j J f Q 2 9 t c G 9 z a X R l X 2 l u Z G l j Z X N f Y 2 9 t c G x l d G V f d G l t Z V 9 z Z X J p Z X M v Q X V 0 b 1 J l b W 9 2 Z W R D b 2 x 1 b W 5 z M S 5 7 b W Z f M j A y M S w x M D A 3 f S Z x d W 9 0 O 1 0 s J n F 1 b 3 Q 7 Q 2 9 s d W 1 u Q 2 9 1 b n Q m c X V v d D s 6 M T A w O C w m c X V v d D t L Z X l D b 2 x 1 b W 5 O Y W 1 l c y Z x d W 9 0 O z p b X S w m c X V v d D t D b 2 x 1 b W 5 J Z G V u d G l 0 a W V z J n F 1 b 3 Q 7 O l s m c X V v d D t T Z W N 0 a W 9 u M S 9 I R F I y M S 0 y M l 9 D b 2 1 w b 3 N p d G V f a W 5 k a W N l c 1 9 j b 2 1 w b G V 0 Z V 9 0 a W 1 l X 3 N l c m l l c y 9 B d X R v U m V t b 3 Z l Z E N v b H V t b n M x L n t p c 2 8 z L D B 9 J n F 1 b 3 Q 7 L C Z x d W 9 0 O 1 N l Y 3 R p b 2 4 x L 0 h E U j I x L T I y X 0 N v b X B v c 2 l 0 Z V 9 p b m R p Y 2 V z X 2 N v b X B s Z X R l X 3 R p b W V f c 2 V y a W V z L 0 F 1 d G 9 S Z W 1 v d m V k Q 2 9 s d W 1 u c z E u e 2 N v d W 5 0 c n k s M X 0 m c X V v d D s s J n F 1 b 3 Q 7 U 2 V j d G l v b j E v S E R S M j E t M j J f Q 2 9 t c G 9 z a X R l X 2 l u Z G l j Z X N f Y 2 9 t c G x l d G V f d G l t Z V 9 z Z X J p Z X M v Q X V 0 b 1 J l b W 9 2 Z W R D b 2 x 1 b W 5 z M S 5 7 a G R p Y 2 9 k Z S w y f S Z x d W 9 0 O y w m c X V v d D t T Z W N 0 a W 9 u M S 9 I R F I y M S 0 y M l 9 D b 2 1 w b 3 N p d G V f a W 5 k a W N l c 1 9 j b 2 1 w b G V 0 Z V 9 0 a W 1 l X 3 N l c m l l c y 9 B d X R v U m V t b 3 Z l Z E N v b H V t b n M x L n t y Z W d p b 2 4 s M 3 0 m c X V v d D s s J n F 1 b 3 Q 7 U 2 V j d G l v b j E v S E R S M j E t M j J f Q 2 9 t c G 9 z a X R l X 2 l u Z G l j Z X N f Y 2 9 t c G x l d G V f d G l t Z V 9 z Z X J p Z X M v Q X V 0 b 1 J l b W 9 2 Z W R D b 2 x 1 b W 5 z M S 5 7 a G R p X 3 J h b m t f M j A y M S w 0 f S Z x d W 9 0 O y w m c X V v d D t T Z W N 0 a W 9 u M S 9 I R F I y M S 0 y M l 9 D b 2 1 w b 3 N p d G V f a W 5 k a W N l c 1 9 j b 2 1 w b G V 0 Z V 9 0 a W 1 l X 3 N l c m l l c y 9 B d X R v U m V t b 3 Z l Z E N v b H V t b n M x L n t o Z G l f M T k 5 M C w 1 f S Z x d W 9 0 O y w m c X V v d D t T Z W N 0 a W 9 u M S 9 I R F I y M S 0 y M l 9 D b 2 1 w b 3 N p d G V f a W 5 k a W N l c 1 9 j b 2 1 w b G V 0 Z V 9 0 a W 1 l X 3 N l c m l l c y 9 B d X R v U m V t b 3 Z l Z E N v b H V t b n M x L n t o Z G l f M T k 5 M S w 2 f S Z x d W 9 0 O y w m c X V v d D t T Z W N 0 a W 9 u M S 9 I R F I y M S 0 y M l 9 D b 2 1 w b 3 N p d G V f a W 5 k a W N l c 1 9 j b 2 1 w b G V 0 Z V 9 0 a W 1 l X 3 N l c m l l c y 9 B d X R v U m V t b 3 Z l Z E N v b H V t b n M x L n t o Z G l f M T k 5 M i w 3 f S Z x d W 9 0 O y w m c X V v d D t T Z W N 0 a W 9 u M S 9 I R F I y M S 0 y M l 9 D b 2 1 w b 3 N p d G V f a W 5 k a W N l c 1 9 j b 2 1 w b G V 0 Z V 9 0 a W 1 l X 3 N l c m l l c y 9 B d X R v U m V t b 3 Z l Z E N v b H V t b n M x L n t o Z G l f M T k 5 M y w 4 f S Z x d W 9 0 O y w m c X V v d D t T Z W N 0 a W 9 u M S 9 I R F I y M S 0 y M l 9 D b 2 1 w b 3 N p d G V f a W 5 k a W N l c 1 9 j b 2 1 w b G V 0 Z V 9 0 a W 1 l X 3 N l c m l l c y 9 B d X R v U m V t b 3 Z l Z E N v b H V t b n M x L n t o Z G l f M T k 5 N C w 5 f S Z x d W 9 0 O y w m c X V v d D t T Z W N 0 a W 9 u M S 9 I R F I y M S 0 y M l 9 D b 2 1 w b 3 N p d G V f a W 5 k a W N l c 1 9 j b 2 1 w b G V 0 Z V 9 0 a W 1 l X 3 N l c m l l c y 9 B d X R v U m V t b 3 Z l Z E N v b H V t b n M x L n t o Z G l f M T k 5 N S w x M H 0 m c X V v d D s s J n F 1 b 3 Q 7 U 2 V j d G l v b j E v S E R S M j E t M j J f Q 2 9 t c G 9 z a X R l X 2 l u Z G l j Z X N f Y 2 9 t c G x l d G V f d G l t Z V 9 z Z X J p Z X M v Q X V 0 b 1 J l b W 9 2 Z W R D b 2 x 1 b W 5 z M S 5 7 a G R p X z E 5 O T Y s M T F 9 J n F 1 b 3 Q 7 L C Z x d W 9 0 O 1 N l Y 3 R p b 2 4 x L 0 h E U j I x L T I y X 0 N v b X B v c 2 l 0 Z V 9 p b m R p Y 2 V z X 2 N v b X B s Z X R l X 3 R p b W V f c 2 V y a W V z L 0 F 1 d G 9 S Z W 1 v d m V k Q 2 9 s d W 1 u c z E u e 2 h k a V 8 x O T k 3 L D E y f S Z x d W 9 0 O y w m c X V v d D t T Z W N 0 a W 9 u M S 9 I R F I y M S 0 y M l 9 D b 2 1 w b 3 N p d G V f a W 5 k a W N l c 1 9 j b 2 1 w b G V 0 Z V 9 0 a W 1 l X 3 N l c m l l c y 9 B d X R v U m V t b 3 Z l Z E N v b H V t b n M x L n t o Z G l f M T k 5 O C w x M 3 0 m c X V v d D s s J n F 1 b 3 Q 7 U 2 V j d G l v b j E v S E R S M j E t M j J f Q 2 9 t c G 9 z a X R l X 2 l u Z G l j Z X N f Y 2 9 t c G x l d G V f d G l t Z V 9 z Z X J p Z X M v Q X V 0 b 1 J l b W 9 2 Z W R D b 2 x 1 b W 5 z M S 5 7 a G R p X z E 5 O T k s M T R 9 J n F 1 b 3 Q 7 L C Z x d W 9 0 O 1 N l Y 3 R p b 2 4 x L 0 h E U j I x L T I y X 0 N v b X B v c 2 l 0 Z V 9 p b m R p Y 2 V z X 2 N v b X B s Z X R l X 3 R p b W V f c 2 V y a W V z L 0 F 1 d G 9 S Z W 1 v d m V k Q 2 9 s d W 1 u c z E u e 2 h k a V 8 y M D A w L D E 1 f S Z x d W 9 0 O y w m c X V v d D t T Z W N 0 a W 9 u M S 9 I R F I y M S 0 y M l 9 D b 2 1 w b 3 N p d G V f a W 5 k a W N l c 1 9 j b 2 1 w b G V 0 Z V 9 0 a W 1 l X 3 N l c m l l c y 9 B d X R v U m V t b 3 Z l Z E N v b H V t b n M x L n t o Z G l f M j A w M S w x N n 0 m c X V v d D s s J n F 1 b 3 Q 7 U 2 V j d G l v b j E v S E R S M j E t M j J f Q 2 9 t c G 9 z a X R l X 2 l u Z G l j Z X N f Y 2 9 t c G x l d G V f d G l t Z V 9 z Z X J p Z X M v Q X V 0 b 1 J l b W 9 2 Z W R D b 2 x 1 b W 5 z M S 5 7 a G R p X z I w M D I s M T d 9 J n F 1 b 3 Q 7 L C Z x d W 9 0 O 1 N l Y 3 R p b 2 4 x L 0 h E U j I x L T I y X 0 N v b X B v c 2 l 0 Z V 9 p b m R p Y 2 V z X 2 N v b X B s Z X R l X 3 R p b W V f c 2 V y a W V z L 0 F 1 d G 9 S Z W 1 v d m V k Q 2 9 s d W 1 u c z E u e 2 h k a V 8 y M D A z L D E 4 f S Z x d W 9 0 O y w m c X V v d D t T Z W N 0 a W 9 u M S 9 I R F I y M S 0 y M l 9 D b 2 1 w b 3 N p d G V f a W 5 k a W N l c 1 9 j b 2 1 w b G V 0 Z V 9 0 a W 1 l X 3 N l c m l l c y 9 B d X R v U m V t b 3 Z l Z E N v b H V t b n M x L n t o Z G l f M j A w N C w x O X 0 m c X V v d D s s J n F 1 b 3 Q 7 U 2 V j d G l v b j E v S E R S M j E t M j J f Q 2 9 t c G 9 z a X R l X 2 l u Z G l j Z X N f Y 2 9 t c G x l d G V f d G l t Z V 9 z Z X J p Z X M v Q X V 0 b 1 J l b W 9 2 Z W R D b 2 x 1 b W 5 z M S 5 7 a G R p X z I w M D U s M j B 9 J n F 1 b 3 Q 7 L C Z x d W 9 0 O 1 N l Y 3 R p b 2 4 x L 0 h E U j I x L T I y X 0 N v b X B v c 2 l 0 Z V 9 p b m R p Y 2 V z X 2 N v b X B s Z X R l X 3 R p b W V f c 2 V y a W V z L 0 F 1 d G 9 S Z W 1 v d m V k Q 2 9 s d W 1 u c z E u e 2 h k a V 8 y M D A 2 L D I x f S Z x d W 9 0 O y w m c X V v d D t T Z W N 0 a W 9 u M S 9 I R F I y M S 0 y M l 9 D b 2 1 w b 3 N p d G V f a W 5 k a W N l c 1 9 j b 2 1 w b G V 0 Z V 9 0 a W 1 l X 3 N l c m l l c y 9 B d X R v U m V t b 3 Z l Z E N v b H V t b n M x L n t o Z G l f M j A w N y w y M n 0 m c X V v d D s s J n F 1 b 3 Q 7 U 2 V j d G l v b j E v S E R S M j E t M j J f Q 2 9 t c G 9 z a X R l X 2 l u Z G l j Z X N f Y 2 9 t c G x l d G V f d G l t Z V 9 z Z X J p Z X M v Q X V 0 b 1 J l b W 9 2 Z W R D b 2 x 1 b W 5 z M S 5 7 a G R p X z I w M D g s M j N 9 J n F 1 b 3 Q 7 L C Z x d W 9 0 O 1 N l Y 3 R p b 2 4 x L 0 h E U j I x L T I y X 0 N v b X B v c 2 l 0 Z V 9 p b m R p Y 2 V z X 2 N v b X B s Z X R l X 3 R p b W V f c 2 V y a W V z L 0 F 1 d G 9 S Z W 1 v d m V k Q 2 9 s d W 1 u c z E u e 2 h k a V 8 y M D A 5 L D I 0 f S Z x d W 9 0 O y w m c X V v d D t T Z W N 0 a W 9 u M S 9 I R F I y M S 0 y M l 9 D b 2 1 w b 3 N p d G V f a W 5 k a W N l c 1 9 j b 2 1 w b G V 0 Z V 9 0 a W 1 l X 3 N l c m l l c y 9 B d X R v U m V t b 3 Z l Z E N v b H V t b n M x L n t o Z G l f M j A x M C w y N X 0 m c X V v d D s s J n F 1 b 3 Q 7 U 2 V j d G l v b j E v S E R S M j E t M j J f Q 2 9 t c G 9 z a X R l X 2 l u Z G l j Z X N f Y 2 9 t c G x l d G V f d G l t Z V 9 z Z X J p Z X M v Q X V 0 b 1 J l b W 9 2 Z W R D b 2 x 1 b W 5 z M S 5 7 a G R p X z I w M T E s M j Z 9 J n F 1 b 3 Q 7 L C Z x d W 9 0 O 1 N l Y 3 R p b 2 4 x L 0 h E U j I x L T I y X 0 N v b X B v c 2 l 0 Z V 9 p b m R p Y 2 V z X 2 N v b X B s Z X R l X 3 R p b W V f c 2 V y a W V z L 0 F 1 d G 9 S Z W 1 v d m V k Q 2 9 s d W 1 u c z E u e 2 h k a V 8 y M D E y L D I 3 f S Z x d W 9 0 O y w m c X V v d D t T Z W N 0 a W 9 u M S 9 I R F I y M S 0 y M l 9 D b 2 1 w b 3 N p d G V f a W 5 k a W N l c 1 9 j b 2 1 w b G V 0 Z V 9 0 a W 1 l X 3 N l c m l l c y 9 B d X R v U m V t b 3 Z l Z E N v b H V t b n M x L n t o Z G l f M j A x M y w y O H 0 m c X V v d D s s J n F 1 b 3 Q 7 U 2 V j d G l v b j E v S E R S M j E t M j J f Q 2 9 t c G 9 z a X R l X 2 l u Z G l j Z X N f Y 2 9 t c G x l d G V f d G l t Z V 9 z Z X J p Z X M v Q X V 0 b 1 J l b W 9 2 Z W R D b 2 x 1 b W 5 z M S 5 7 a G R p X z I w M T Q s M j l 9 J n F 1 b 3 Q 7 L C Z x d W 9 0 O 1 N l Y 3 R p b 2 4 x L 0 h E U j I x L T I y X 0 N v b X B v c 2 l 0 Z V 9 p b m R p Y 2 V z X 2 N v b X B s Z X R l X 3 R p b W V f c 2 V y a W V z L 0 F 1 d G 9 S Z W 1 v d m V k Q 2 9 s d W 1 u c z E u e 2 h k a V 8 y M D E 1 L D M w f S Z x d W 9 0 O y w m c X V v d D t T Z W N 0 a W 9 u M S 9 I R F I y M S 0 y M l 9 D b 2 1 w b 3 N p d G V f a W 5 k a W N l c 1 9 j b 2 1 w b G V 0 Z V 9 0 a W 1 l X 3 N l c m l l c y 9 B d X R v U m V t b 3 Z l Z E N v b H V t b n M x L n t o Z G l f M j A x N i w z M X 0 m c X V v d D s s J n F 1 b 3 Q 7 U 2 V j d G l v b j E v S E R S M j E t M j J f Q 2 9 t c G 9 z a X R l X 2 l u Z G l j Z X N f Y 2 9 t c G x l d G V f d G l t Z V 9 z Z X J p Z X M v Q X V 0 b 1 J l b W 9 2 Z W R D b 2 x 1 b W 5 z M S 5 7 a G R p X z I w M T c s M z J 9 J n F 1 b 3 Q 7 L C Z x d W 9 0 O 1 N l Y 3 R p b 2 4 x L 0 h E U j I x L T I y X 0 N v b X B v c 2 l 0 Z V 9 p b m R p Y 2 V z X 2 N v b X B s Z X R l X 3 R p b W V f c 2 V y a W V z L 0 F 1 d G 9 S Z W 1 v d m V k Q 2 9 s d W 1 u c z E u e 2 h k a V 8 y M D E 4 L D M z f S Z x d W 9 0 O y w m c X V v d D t T Z W N 0 a W 9 u M S 9 I R F I y M S 0 y M l 9 D b 2 1 w b 3 N p d G V f a W 5 k a W N l c 1 9 j b 2 1 w b G V 0 Z V 9 0 a W 1 l X 3 N l c m l l c y 9 B d X R v U m V t b 3 Z l Z E N v b H V t b n M x L n t o Z G l f M j A x O S w z N H 0 m c X V v d D s s J n F 1 b 3 Q 7 U 2 V j d G l v b j E v S E R S M j E t M j J f Q 2 9 t c G 9 z a X R l X 2 l u Z G l j Z X N f Y 2 9 t c G x l d G V f d G l t Z V 9 z Z X J p Z X M v Q X V 0 b 1 J l b W 9 2 Z W R D b 2 x 1 b W 5 z M S 5 7 a G R p X z I w M j A s M z V 9 J n F 1 b 3 Q 7 L C Z x d W 9 0 O 1 N l Y 3 R p b 2 4 x L 0 h E U j I x L T I y X 0 N v b X B v c 2 l 0 Z V 9 p b m R p Y 2 V z X 2 N v b X B s Z X R l X 3 R p b W V f c 2 V y a W V z L 0 F 1 d G 9 S Z W 1 v d m V k Q 2 9 s d W 1 u c z E u e 2 h k a V 8 y M D I x L D M 2 f S Z x d W 9 0 O y w m c X V v d D t T Z W N 0 a W 9 u M S 9 I R F I y M S 0 y M l 9 D b 2 1 w b 3 N p d G V f a W 5 k a W N l c 1 9 j b 2 1 w b G V 0 Z V 9 0 a W 1 l X 3 N l c m l l c y 9 B d X R v U m V t b 3 Z l Z E N v b H V t b n M x L n t s Z V 8 x O T k w L D M 3 f S Z x d W 9 0 O y w m c X V v d D t T Z W N 0 a W 9 u M S 9 I R F I y M S 0 y M l 9 D b 2 1 w b 3 N p d G V f a W 5 k a W N l c 1 9 j b 2 1 w b G V 0 Z V 9 0 a W 1 l X 3 N l c m l l c y 9 B d X R v U m V t b 3 Z l Z E N v b H V t b n M x L n t s Z V 8 x O T k x L D M 4 f S Z x d W 9 0 O y w m c X V v d D t T Z W N 0 a W 9 u M S 9 I R F I y M S 0 y M l 9 D b 2 1 w b 3 N p d G V f a W 5 k a W N l c 1 9 j b 2 1 w b G V 0 Z V 9 0 a W 1 l X 3 N l c m l l c y 9 B d X R v U m V t b 3 Z l Z E N v b H V t b n M x L n t s Z V 8 x O T k y L D M 5 f S Z x d W 9 0 O y w m c X V v d D t T Z W N 0 a W 9 u M S 9 I R F I y M S 0 y M l 9 D b 2 1 w b 3 N p d G V f a W 5 k a W N l c 1 9 j b 2 1 w b G V 0 Z V 9 0 a W 1 l X 3 N l c m l l c y 9 B d X R v U m V t b 3 Z l Z E N v b H V t b n M x L n t s Z V 8 x O T k z L D Q w f S Z x d W 9 0 O y w m c X V v d D t T Z W N 0 a W 9 u M S 9 I R F I y M S 0 y M l 9 D b 2 1 w b 3 N p d G V f a W 5 k a W N l c 1 9 j b 2 1 w b G V 0 Z V 9 0 a W 1 l X 3 N l c m l l c y 9 B d X R v U m V t b 3 Z l Z E N v b H V t b n M x L n t s Z V 8 x O T k 0 L D Q x f S Z x d W 9 0 O y w m c X V v d D t T Z W N 0 a W 9 u M S 9 I R F I y M S 0 y M l 9 D b 2 1 w b 3 N p d G V f a W 5 k a W N l c 1 9 j b 2 1 w b G V 0 Z V 9 0 a W 1 l X 3 N l c m l l c y 9 B d X R v U m V t b 3 Z l Z E N v b H V t b n M x L n t s Z V 8 x O T k 1 L D Q y f S Z x d W 9 0 O y w m c X V v d D t T Z W N 0 a W 9 u M S 9 I R F I y M S 0 y M l 9 D b 2 1 w b 3 N p d G V f a W 5 k a W N l c 1 9 j b 2 1 w b G V 0 Z V 9 0 a W 1 l X 3 N l c m l l c y 9 B d X R v U m V t b 3 Z l Z E N v b H V t b n M x L n t s Z V 8 x O T k 2 L D Q z f S Z x d W 9 0 O y w m c X V v d D t T Z W N 0 a W 9 u M S 9 I R F I y M S 0 y M l 9 D b 2 1 w b 3 N p d G V f a W 5 k a W N l c 1 9 j b 2 1 w b G V 0 Z V 9 0 a W 1 l X 3 N l c m l l c y 9 B d X R v U m V t b 3 Z l Z E N v b H V t b n M x L n t s Z V 8 x O T k 3 L D Q 0 f S Z x d W 9 0 O y w m c X V v d D t T Z W N 0 a W 9 u M S 9 I R F I y M S 0 y M l 9 D b 2 1 w b 3 N p d G V f a W 5 k a W N l c 1 9 j b 2 1 w b G V 0 Z V 9 0 a W 1 l X 3 N l c m l l c y 9 B d X R v U m V t b 3 Z l Z E N v b H V t b n M x L n t s Z V 8 x O T k 4 L D Q 1 f S Z x d W 9 0 O y w m c X V v d D t T Z W N 0 a W 9 u M S 9 I R F I y M S 0 y M l 9 D b 2 1 w b 3 N p d G V f a W 5 k a W N l c 1 9 j b 2 1 w b G V 0 Z V 9 0 a W 1 l X 3 N l c m l l c y 9 B d X R v U m V t b 3 Z l Z E N v b H V t b n M x L n t s Z V 8 x O T k 5 L D Q 2 f S Z x d W 9 0 O y w m c X V v d D t T Z W N 0 a W 9 u M S 9 I R F I y M S 0 y M l 9 D b 2 1 w b 3 N p d G V f a W 5 k a W N l c 1 9 j b 2 1 w b G V 0 Z V 9 0 a W 1 l X 3 N l c m l l c y 9 B d X R v U m V t b 3 Z l Z E N v b H V t b n M x L n t s Z V 8 y M D A w L D Q 3 f S Z x d W 9 0 O y w m c X V v d D t T Z W N 0 a W 9 u M S 9 I R F I y M S 0 y M l 9 D b 2 1 w b 3 N p d G V f a W 5 k a W N l c 1 9 j b 2 1 w b G V 0 Z V 9 0 a W 1 l X 3 N l c m l l c y 9 B d X R v U m V t b 3 Z l Z E N v b H V t b n M x L n t s Z V 8 y M D A x L D Q 4 f S Z x d W 9 0 O y w m c X V v d D t T Z W N 0 a W 9 u M S 9 I R F I y M S 0 y M l 9 D b 2 1 w b 3 N p d G V f a W 5 k a W N l c 1 9 j b 2 1 w b G V 0 Z V 9 0 a W 1 l X 3 N l c m l l c y 9 B d X R v U m V t b 3 Z l Z E N v b H V t b n M x L n t s Z V 8 y M D A y L D Q 5 f S Z x d W 9 0 O y w m c X V v d D t T Z W N 0 a W 9 u M S 9 I R F I y M S 0 y M l 9 D b 2 1 w b 3 N p d G V f a W 5 k a W N l c 1 9 j b 2 1 w b G V 0 Z V 9 0 a W 1 l X 3 N l c m l l c y 9 B d X R v U m V t b 3 Z l Z E N v b H V t b n M x L n t s Z V 8 y M D A z L D U w f S Z x d W 9 0 O y w m c X V v d D t T Z W N 0 a W 9 u M S 9 I R F I y M S 0 y M l 9 D b 2 1 w b 3 N p d G V f a W 5 k a W N l c 1 9 j b 2 1 w b G V 0 Z V 9 0 a W 1 l X 3 N l c m l l c y 9 B d X R v U m V t b 3 Z l Z E N v b H V t b n M x L n t s Z V 8 y M D A 0 L D U x f S Z x d W 9 0 O y w m c X V v d D t T Z W N 0 a W 9 u M S 9 I R F I y M S 0 y M l 9 D b 2 1 w b 3 N p d G V f a W 5 k a W N l c 1 9 j b 2 1 w b G V 0 Z V 9 0 a W 1 l X 3 N l c m l l c y 9 B d X R v U m V t b 3 Z l Z E N v b H V t b n M x L n t s Z V 8 y M D A 1 L D U y f S Z x d W 9 0 O y w m c X V v d D t T Z W N 0 a W 9 u M S 9 I R F I y M S 0 y M l 9 D b 2 1 w b 3 N p d G V f a W 5 k a W N l c 1 9 j b 2 1 w b G V 0 Z V 9 0 a W 1 l X 3 N l c m l l c y 9 B d X R v U m V t b 3 Z l Z E N v b H V t b n M x L n t s Z V 8 y M D A 2 L D U z f S Z x d W 9 0 O y w m c X V v d D t T Z W N 0 a W 9 u M S 9 I R F I y M S 0 y M l 9 D b 2 1 w b 3 N p d G V f a W 5 k a W N l c 1 9 j b 2 1 w b G V 0 Z V 9 0 a W 1 l X 3 N l c m l l c y 9 B d X R v U m V t b 3 Z l Z E N v b H V t b n M x L n t s Z V 8 y M D A 3 L D U 0 f S Z x d W 9 0 O y w m c X V v d D t T Z W N 0 a W 9 u M S 9 I R F I y M S 0 y M l 9 D b 2 1 w b 3 N p d G V f a W 5 k a W N l c 1 9 j b 2 1 w b G V 0 Z V 9 0 a W 1 l X 3 N l c m l l c y 9 B d X R v U m V t b 3 Z l Z E N v b H V t b n M x L n t s Z V 8 y M D A 4 L D U 1 f S Z x d W 9 0 O y w m c X V v d D t T Z W N 0 a W 9 u M S 9 I R F I y M S 0 y M l 9 D b 2 1 w b 3 N p d G V f a W 5 k a W N l c 1 9 j b 2 1 w b G V 0 Z V 9 0 a W 1 l X 3 N l c m l l c y 9 B d X R v U m V t b 3 Z l Z E N v b H V t b n M x L n t s Z V 8 y M D A 5 L D U 2 f S Z x d W 9 0 O y w m c X V v d D t T Z W N 0 a W 9 u M S 9 I R F I y M S 0 y M l 9 D b 2 1 w b 3 N p d G V f a W 5 k a W N l c 1 9 j b 2 1 w b G V 0 Z V 9 0 a W 1 l X 3 N l c m l l c y 9 B d X R v U m V t b 3 Z l Z E N v b H V t b n M x L n t s Z V 8 y M D E w L D U 3 f S Z x d W 9 0 O y w m c X V v d D t T Z W N 0 a W 9 u M S 9 I R F I y M S 0 y M l 9 D b 2 1 w b 3 N p d G V f a W 5 k a W N l c 1 9 j b 2 1 w b G V 0 Z V 9 0 a W 1 l X 3 N l c m l l c y 9 B d X R v U m V t b 3 Z l Z E N v b H V t b n M x L n t s Z V 8 y M D E x L D U 4 f S Z x d W 9 0 O y w m c X V v d D t T Z W N 0 a W 9 u M S 9 I R F I y M S 0 y M l 9 D b 2 1 w b 3 N p d G V f a W 5 k a W N l c 1 9 j b 2 1 w b G V 0 Z V 9 0 a W 1 l X 3 N l c m l l c y 9 B d X R v U m V t b 3 Z l Z E N v b H V t b n M x L n t s Z V 8 y M D E y L D U 5 f S Z x d W 9 0 O y w m c X V v d D t T Z W N 0 a W 9 u M S 9 I R F I y M S 0 y M l 9 D b 2 1 w b 3 N p d G V f a W 5 k a W N l c 1 9 j b 2 1 w b G V 0 Z V 9 0 a W 1 l X 3 N l c m l l c y 9 B d X R v U m V t b 3 Z l Z E N v b H V t b n M x L n t s Z V 8 y M D E z L D Y w f S Z x d W 9 0 O y w m c X V v d D t T Z W N 0 a W 9 u M S 9 I R F I y M S 0 y M l 9 D b 2 1 w b 3 N p d G V f a W 5 k a W N l c 1 9 j b 2 1 w b G V 0 Z V 9 0 a W 1 l X 3 N l c m l l c y 9 B d X R v U m V t b 3 Z l Z E N v b H V t b n M x L n t s Z V 8 y M D E 0 L D Y x f S Z x d W 9 0 O y w m c X V v d D t T Z W N 0 a W 9 u M S 9 I R F I y M S 0 y M l 9 D b 2 1 w b 3 N p d G V f a W 5 k a W N l c 1 9 j b 2 1 w b G V 0 Z V 9 0 a W 1 l X 3 N l c m l l c y 9 B d X R v U m V t b 3 Z l Z E N v b H V t b n M x L n t s Z V 8 y M D E 1 L D Y y f S Z x d W 9 0 O y w m c X V v d D t T Z W N 0 a W 9 u M S 9 I R F I y M S 0 y M l 9 D b 2 1 w b 3 N p d G V f a W 5 k a W N l c 1 9 j b 2 1 w b G V 0 Z V 9 0 a W 1 l X 3 N l c m l l c y 9 B d X R v U m V t b 3 Z l Z E N v b H V t b n M x L n t s Z V 8 y M D E 2 L D Y z f S Z x d W 9 0 O y w m c X V v d D t T Z W N 0 a W 9 u M S 9 I R F I y M S 0 y M l 9 D b 2 1 w b 3 N p d G V f a W 5 k a W N l c 1 9 j b 2 1 w b G V 0 Z V 9 0 a W 1 l X 3 N l c m l l c y 9 B d X R v U m V t b 3 Z l Z E N v b H V t b n M x L n t s Z V 8 y M D E 3 L D Y 0 f S Z x d W 9 0 O y w m c X V v d D t T Z W N 0 a W 9 u M S 9 I R F I y M S 0 y M l 9 D b 2 1 w b 3 N p d G V f a W 5 k a W N l c 1 9 j b 2 1 w b G V 0 Z V 9 0 a W 1 l X 3 N l c m l l c y 9 B d X R v U m V t b 3 Z l Z E N v b H V t b n M x L n t s Z V 8 y M D E 4 L D Y 1 f S Z x d W 9 0 O y w m c X V v d D t T Z W N 0 a W 9 u M S 9 I R F I y M S 0 y M l 9 D b 2 1 w b 3 N p d G V f a W 5 k a W N l c 1 9 j b 2 1 w b G V 0 Z V 9 0 a W 1 l X 3 N l c m l l c y 9 B d X R v U m V t b 3 Z l Z E N v b H V t b n M x L n t s Z V 8 y M D E 5 L D Y 2 f S Z x d W 9 0 O y w m c X V v d D t T Z W N 0 a W 9 u M S 9 I R F I y M S 0 y M l 9 D b 2 1 w b 3 N p d G V f a W 5 k a W N l c 1 9 j b 2 1 w b G V 0 Z V 9 0 a W 1 l X 3 N l c m l l c y 9 B d X R v U m V t b 3 Z l Z E N v b H V t b n M x L n t s Z V 8 y M D I w L D Y 3 f S Z x d W 9 0 O y w m c X V v d D t T Z W N 0 a W 9 u M S 9 I R F I y M S 0 y M l 9 D b 2 1 w b 3 N p d G V f a W 5 k a W N l c 1 9 j b 2 1 w b G V 0 Z V 9 0 a W 1 l X 3 N l c m l l c y 9 B d X R v U m V t b 3 Z l Z E N v b H V t b n M x L n t s Z V 8 y M D I x L D Y 4 f S Z x d W 9 0 O y w m c X V v d D t T Z W N 0 a W 9 u M S 9 I R F I y M S 0 y M l 9 D b 2 1 w b 3 N p d G V f a W 5 k a W N l c 1 9 j b 2 1 w b G V 0 Z V 9 0 a W 1 l X 3 N l c m l l c y 9 B d X R v U m V t b 3 Z l Z E N v b H V t b n M x L n t l e X N f M T k 5 M C w 2 O X 0 m c X V v d D s s J n F 1 b 3 Q 7 U 2 V j d G l v b j E v S E R S M j E t M j J f Q 2 9 t c G 9 z a X R l X 2 l u Z G l j Z X N f Y 2 9 t c G x l d G V f d G l t Z V 9 z Z X J p Z X M v Q X V 0 b 1 J l b W 9 2 Z W R D b 2 x 1 b W 5 z M S 5 7 Z X l z X z E 5 O T E s N z B 9 J n F 1 b 3 Q 7 L C Z x d W 9 0 O 1 N l Y 3 R p b 2 4 x L 0 h E U j I x L T I y X 0 N v b X B v c 2 l 0 Z V 9 p b m R p Y 2 V z X 2 N v b X B s Z X R l X 3 R p b W V f c 2 V y a W V z L 0 F 1 d G 9 S Z W 1 v d m V k Q 2 9 s d W 1 u c z E u e 2 V 5 c 1 8 x O T k y L D c x f S Z x d W 9 0 O y w m c X V v d D t T Z W N 0 a W 9 u M S 9 I R F I y M S 0 y M l 9 D b 2 1 w b 3 N p d G V f a W 5 k a W N l c 1 9 j b 2 1 w b G V 0 Z V 9 0 a W 1 l X 3 N l c m l l c y 9 B d X R v U m V t b 3 Z l Z E N v b H V t b n M x L n t l e X N f M T k 5 M y w 3 M n 0 m c X V v d D s s J n F 1 b 3 Q 7 U 2 V j d G l v b j E v S E R S M j E t M j J f Q 2 9 t c G 9 z a X R l X 2 l u Z G l j Z X N f Y 2 9 t c G x l d G V f d G l t Z V 9 z Z X J p Z X M v Q X V 0 b 1 J l b W 9 2 Z W R D b 2 x 1 b W 5 z M S 5 7 Z X l z X z E 5 O T Q s N z N 9 J n F 1 b 3 Q 7 L C Z x d W 9 0 O 1 N l Y 3 R p b 2 4 x L 0 h E U j I x L T I y X 0 N v b X B v c 2 l 0 Z V 9 p b m R p Y 2 V z X 2 N v b X B s Z X R l X 3 R p b W V f c 2 V y a W V z L 0 F 1 d G 9 S Z W 1 v d m V k Q 2 9 s d W 1 u c z E u e 2 V 5 c 1 8 x O T k 1 L D c 0 f S Z x d W 9 0 O y w m c X V v d D t T Z W N 0 a W 9 u M S 9 I R F I y M S 0 y M l 9 D b 2 1 w b 3 N p d G V f a W 5 k a W N l c 1 9 j b 2 1 w b G V 0 Z V 9 0 a W 1 l X 3 N l c m l l c y 9 B d X R v U m V t b 3 Z l Z E N v b H V t b n M x L n t l e X N f M T k 5 N i w 3 N X 0 m c X V v d D s s J n F 1 b 3 Q 7 U 2 V j d G l v b j E v S E R S M j E t M j J f Q 2 9 t c G 9 z a X R l X 2 l u Z G l j Z X N f Y 2 9 t c G x l d G V f d G l t Z V 9 z Z X J p Z X M v Q X V 0 b 1 J l b W 9 2 Z W R D b 2 x 1 b W 5 z M S 5 7 Z X l z X z E 5 O T c s N z Z 9 J n F 1 b 3 Q 7 L C Z x d W 9 0 O 1 N l Y 3 R p b 2 4 x L 0 h E U j I x L T I y X 0 N v b X B v c 2 l 0 Z V 9 p b m R p Y 2 V z X 2 N v b X B s Z X R l X 3 R p b W V f c 2 V y a W V z L 0 F 1 d G 9 S Z W 1 v d m V k Q 2 9 s d W 1 u c z E u e 2 V 5 c 1 8 x O T k 4 L D c 3 f S Z x d W 9 0 O y w m c X V v d D t T Z W N 0 a W 9 u M S 9 I R F I y M S 0 y M l 9 D b 2 1 w b 3 N p d G V f a W 5 k a W N l c 1 9 j b 2 1 w b G V 0 Z V 9 0 a W 1 l X 3 N l c m l l c y 9 B d X R v U m V t b 3 Z l Z E N v b H V t b n M x L n t l e X N f M T k 5 O S w 3 O H 0 m c X V v d D s s J n F 1 b 3 Q 7 U 2 V j d G l v b j E v S E R S M j E t M j J f Q 2 9 t c G 9 z a X R l X 2 l u Z G l j Z X N f Y 2 9 t c G x l d G V f d G l t Z V 9 z Z X J p Z X M v Q X V 0 b 1 J l b W 9 2 Z W R D b 2 x 1 b W 5 z M S 5 7 Z X l z X z I w M D A s N z l 9 J n F 1 b 3 Q 7 L C Z x d W 9 0 O 1 N l Y 3 R p b 2 4 x L 0 h E U j I x L T I y X 0 N v b X B v c 2 l 0 Z V 9 p b m R p Y 2 V z X 2 N v b X B s Z X R l X 3 R p b W V f c 2 V y a W V z L 0 F 1 d G 9 S Z W 1 v d m V k Q 2 9 s d W 1 u c z E u e 2 V 5 c 1 8 y M D A x L D g w f S Z x d W 9 0 O y w m c X V v d D t T Z W N 0 a W 9 u M S 9 I R F I y M S 0 y M l 9 D b 2 1 w b 3 N p d G V f a W 5 k a W N l c 1 9 j b 2 1 w b G V 0 Z V 9 0 a W 1 l X 3 N l c m l l c y 9 B d X R v U m V t b 3 Z l Z E N v b H V t b n M x L n t l e X N f M j A w M i w 4 M X 0 m c X V v d D s s J n F 1 b 3 Q 7 U 2 V j d G l v b j E v S E R S M j E t M j J f Q 2 9 t c G 9 z a X R l X 2 l u Z G l j Z X N f Y 2 9 t c G x l d G V f d G l t Z V 9 z Z X J p Z X M v Q X V 0 b 1 J l b W 9 2 Z W R D b 2 x 1 b W 5 z M S 5 7 Z X l z X z I w M D M s O D J 9 J n F 1 b 3 Q 7 L C Z x d W 9 0 O 1 N l Y 3 R p b 2 4 x L 0 h E U j I x L T I y X 0 N v b X B v c 2 l 0 Z V 9 p b m R p Y 2 V z X 2 N v b X B s Z X R l X 3 R p b W V f c 2 V y a W V z L 0 F 1 d G 9 S Z W 1 v d m V k Q 2 9 s d W 1 u c z E u e 2 V 5 c 1 8 y M D A 0 L D g z f S Z x d W 9 0 O y w m c X V v d D t T Z W N 0 a W 9 u M S 9 I R F I y M S 0 y M l 9 D b 2 1 w b 3 N p d G V f a W 5 k a W N l c 1 9 j b 2 1 w b G V 0 Z V 9 0 a W 1 l X 3 N l c m l l c y 9 B d X R v U m V t b 3 Z l Z E N v b H V t b n M x L n t l e X N f M j A w N S w 4 N H 0 m c X V v d D s s J n F 1 b 3 Q 7 U 2 V j d G l v b j E v S E R S M j E t M j J f Q 2 9 t c G 9 z a X R l X 2 l u Z G l j Z X N f Y 2 9 t c G x l d G V f d G l t Z V 9 z Z X J p Z X M v Q X V 0 b 1 J l b W 9 2 Z W R D b 2 x 1 b W 5 z M S 5 7 Z X l z X z I w M D Y s O D V 9 J n F 1 b 3 Q 7 L C Z x d W 9 0 O 1 N l Y 3 R p b 2 4 x L 0 h E U j I x L T I y X 0 N v b X B v c 2 l 0 Z V 9 p b m R p Y 2 V z X 2 N v b X B s Z X R l X 3 R p b W V f c 2 V y a W V z L 0 F 1 d G 9 S Z W 1 v d m V k Q 2 9 s d W 1 u c z E u e 2 V 5 c 1 8 y M D A 3 L D g 2 f S Z x d W 9 0 O y w m c X V v d D t T Z W N 0 a W 9 u M S 9 I R F I y M S 0 y M l 9 D b 2 1 w b 3 N p d G V f a W 5 k a W N l c 1 9 j b 2 1 w b G V 0 Z V 9 0 a W 1 l X 3 N l c m l l c y 9 B d X R v U m V t b 3 Z l Z E N v b H V t b n M x L n t l e X N f M j A w O C w 4 N 3 0 m c X V v d D s s J n F 1 b 3 Q 7 U 2 V j d G l v b j E v S E R S M j E t M j J f Q 2 9 t c G 9 z a X R l X 2 l u Z G l j Z X N f Y 2 9 t c G x l d G V f d G l t Z V 9 z Z X J p Z X M v Q X V 0 b 1 J l b W 9 2 Z W R D b 2 x 1 b W 5 z M S 5 7 Z X l z X z I w M D k s O D h 9 J n F 1 b 3 Q 7 L C Z x d W 9 0 O 1 N l Y 3 R p b 2 4 x L 0 h E U j I x L T I y X 0 N v b X B v c 2 l 0 Z V 9 p b m R p Y 2 V z X 2 N v b X B s Z X R l X 3 R p b W V f c 2 V y a W V z L 0 F 1 d G 9 S Z W 1 v d m V k Q 2 9 s d W 1 u c z E u e 2 V 5 c 1 8 y M D E w L D g 5 f S Z x d W 9 0 O y w m c X V v d D t T Z W N 0 a W 9 u M S 9 I R F I y M S 0 y M l 9 D b 2 1 w b 3 N p d G V f a W 5 k a W N l c 1 9 j b 2 1 w b G V 0 Z V 9 0 a W 1 l X 3 N l c m l l c y 9 B d X R v U m V t b 3 Z l Z E N v b H V t b n M x L n t l e X N f M j A x M S w 5 M H 0 m c X V v d D s s J n F 1 b 3 Q 7 U 2 V j d G l v b j E v S E R S M j E t M j J f Q 2 9 t c G 9 z a X R l X 2 l u Z G l j Z X N f Y 2 9 t c G x l d G V f d G l t Z V 9 z Z X J p Z X M v Q X V 0 b 1 J l b W 9 2 Z W R D b 2 x 1 b W 5 z M S 5 7 Z X l z X z I w M T I s O T F 9 J n F 1 b 3 Q 7 L C Z x d W 9 0 O 1 N l Y 3 R p b 2 4 x L 0 h E U j I x L T I y X 0 N v b X B v c 2 l 0 Z V 9 p b m R p Y 2 V z X 2 N v b X B s Z X R l X 3 R p b W V f c 2 V y a W V z L 0 F 1 d G 9 S Z W 1 v d m V k Q 2 9 s d W 1 u c z E u e 2 V 5 c 1 8 y M D E z L D k y f S Z x d W 9 0 O y w m c X V v d D t T Z W N 0 a W 9 u M S 9 I R F I y M S 0 y M l 9 D b 2 1 w b 3 N p d G V f a W 5 k a W N l c 1 9 j b 2 1 w b G V 0 Z V 9 0 a W 1 l X 3 N l c m l l c y 9 B d X R v U m V t b 3 Z l Z E N v b H V t b n M x L n t l e X N f M j A x N C w 5 M 3 0 m c X V v d D s s J n F 1 b 3 Q 7 U 2 V j d G l v b j E v S E R S M j E t M j J f Q 2 9 t c G 9 z a X R l X 2 l u Z G l j Z X N f Y 2 9 t c G x l d G V f d G l t Z V 9 z Z X J p Z X M v Q X V 0 b 1 J l b W 9 2 Z W R D b 2 x 1 b W 5 z M S 5 7 Z X l z X z I w M T U s O T R 9 J n F 1 b 3 Q 7 L C Z x d W 9 0 O 1 N l Y 3 R p b 2 4 x L 0 h E U j I x L T I y X 0 N v b X B v c 2 l 0 Z V 9 p b m R p Y 2 V z X 2 N v b X B s Z X R l X 3 R p b W V f c 2 V y a W V z L 0 F 1 d G 9 S Z W 1 v d m V k Q 2 9 s d W 1 u c z E u e 2 V 5 c 1 8 y M D E 2 L D k 1 f S Z x d W 9 0 O y w m c X V v d D t T Z W N 0 a W 9 u M S 9 I R F I y M S 0 y M l 9 D b 2 1 w b 3 N p d G V f a W 5 k a W N l c 1 9 j b 2 1 w b G V 0 Z V 9 0 a W 1 l X 3 N l c m l l c y 9 B d X R v U m V t b 3 Z l Z E N v b H V t b n M x L n t l e X N f M j A x N y w 5 N n 0 m c X V v d D s s J n F 1 b 3 Q 7 U 2 V j d G l v b j E v S E R S M j E t M j J f Q 2 9 t c G 9 z a X R l X 2 l u Z G l j Z X N f Y 2 9 t c G x l d G V f d G l t Z V 9 z Z X J p Z X M v Q X V 0 b 1 J l b W 9 2 Z W R D b 2 x 1 b W 5 z M S 5 7 Z X l z X z I w M T g s O T d 9 J n F 1 b 3 Q 7 L C Z x d W 9 0 O 1 N l Y 3 R p b 2 4 x L 0 h E U j I x L T I y X 0 N v b X B v c 2 l 0 Z V 9 p b m R p Y 2 V z X 2 N v b X B s Z X R l X 3 R p b W V f c 2 V y a W V z L 0 F 1 d G 9 S Z W 1 v d m V k Q 2 9 s d W 1 u c z E u e 2 V 5 c 1 8 y M D E 5 L D k 4 f S Z x d W 9 0 O y w m c X V v d D t T Z W N 0 a W 9 u M S 9 I R F I y M S 0 y M l 9 D b 2 1 w b 3 N p d G V f a W 5 k a W N l c 1 9 j b 2 1 w b G V 0 Z V 9 0 a W 1 l X 3 N l c m l l c y 9 B d X R v U m V t b 3 Z l Z E N v b H V t b n M x L n t l e X N f M j A y M C w 5 O X 0 m c X V v d D s s J n F 1 b 3 Q 7 U 2 V j d G l v b j E v S E R S M j E t M j J f Q 2 9 t c G 9 z a X R l X 2 l u Z G l j Z X N f Y 2 9 t c G x l d G V f d G l t Z V 9 z Z X J p Z X M v Q X V 0 b 1 J l b W 9 2 Z W R D b 2 x 1 b W 5 z M S 5 7 Z X l z X z I w M j E s M T A w f S Z x d W 9 0 O y w m c X V v d D t T Z W N 0 a W 9 u M S 9 I R F I y M S 0 y M l 9 D b 2 1 w b 3 N p d G V f a W 5 k a W N l c 1 9 j b 2 1 w b G V 0 Z V 9 0 a W 1 l X 3 N l c m l l c y 9 B d X R v U m V t b 3 Z l Z E N v b H V t b n M x L n t t e X N f M T k 5 M C w x M D F 9 J n F 1 b 3 Q 7 L C Z x d W 9 0 O 1 N l Y 3 R p b 2 4 x L 0 h E U j I x L T I y X 0 N v b X B v c 2 l 0 Z V 9 p b m R p Y 2 V z X 2 N v b X B s Z X R l X 3 R p b W V f c 2 V y a W V z L 0 F 1 d G 9 S Z W 1 v d m V k Q 2 9 s d W 1 u c z E u e 2 1 5 c 1 8 x O T k x L D E w M n 0 m c X V v d D s s J n F 1 b 3 Q 7 U 2 V j d G l v b j E v S E R S M j E t M j J f Q 2 9 t c G 9 z a X R l X 2 l u Z G l j Z X N f Y 2 9 t c G x l d G V f d G l t Z V 9 z Z X J p Z X M v Q X V 0 b 1 J l b W 9 2 Z W R D b 2 x 1 b W 5 z M S 5 7 b X l z X z E 5 O T I s M T A z f S Z x d W 9 0 O y w m c X V v d D t T Z W N 0 a W 9 u M S 9 I R F I y M S 0 y M l 9 D b 2 1 w b 3 N p d G V f a W 5 k a W N l c 1 9 j b 2 1 w b G V 0 Z V 9 0 a W 1 l X 3 N l c m l l c y 9 B d X R v U m V t b 3 Z l Z E N v b H V t b n M x L n t t e X N f M T k 5 M y w x M D R 9 J n F 1 b 3 Q 7 L C Z x d W 9 0 O 1 N l Y 3 R p b 2 4 x L 0 h E U j I x L T I y X 0 N v b X B v c 2 l 0 Z V 9 p b m R p Y 2 V z X 2 N v b X B s Z X R l X 3 R p b W V f c 2 V y a W V z L 0 F 1 d G 9 S Z W 1 v d m V k Q 2 9 s d W 1 u c z E u e 2 1 5 c 1 8 x O T k 0 L D E w N X 0 m c X V v d D s s J n F 1 b 3 Q 7 U 2 V j d G l v b j E v S E R S M j E t M j J f Q 2 9 t c G 9 z a X R l X 2 l u Z G l j Z X N f Y 2 9 t c G x l d G V f d G l t Z V 9 z Z X J p Z X M v Q X V 0 b 1 J l b W 9 2 Z W R D b 2 x 1 b W 5 z M S 5 7 b X l z X z E 5 O T U s M T A 2 f S Z x d W 9 0 O y w m c X V v d D t T Z W N 0 a W 9 u M S 9 I R F I y M S 0 y M l 9 D b 2 1 w b 3 N p d G V f a W 5 k a W N l c 1 9 j b 2 1 w b G V 0 Z V 9 0 a W 1 l X 3 N l c m l l c y 9 B d X R v U m V t b 3 Z l Z E N v b H V t b n M x L n t t e X N f M T k 5 N i w x M D d 9 J n F 1 b 3 Q 7 L C Z x d W 9 0 O 1 N l Y 3 R p b 2 4 x L 0 h E U j I x L T I y X 0 N v b X B v c 2 l 0 Z V 9 p b m R p Y 2 V z X 2 N v b X B s Z X R l X 3 R p b W V f c 2 V y a W V z L 0 F 1 d G 9 S Z W 1 v d m V k Q 2 9 s d W 1 u c z E u e 2 1 5 c 1 8 x O T k 3 L D E w O H 0 m c X V v d D s s J n F 1 b 3 Q 7 U 2 V j d G l v b j E v S E R S M j E t M j J f Q 2 9 t c G 9 z a X R l X 2 l u Z G l j Z X N f Y 2 9 t c G x l d G V f d G l t Z V 9 z Z X J p Z X M v Q X V 0 b 1 J l b W 9 2 Z W R D b 2 x 1 b W 5 z M S 5 7 b X l z X z E 5 O T g s M T A 5 f S Z x d W 9 0 O y w m c X V v d D t T Z W N 0 a W 9 u M S 9 I R F I y M S 0 y M l 9 D b 2 1 w b 3 N p d G V f a W 5 k a W N l c 1 9 j b 2 1 w b G V 0 Z V 9 0 a W 1 l X 3 N l c m l l c y 9 B d X R v U m V t b 3 Z l Z E N v b H V t b n M x L n t t e X N f M T k 5 O S w x M T B 9 J n F 1 b 3 Q 7 L C Z x d W 9 0 O 1 N l Y 3 R p b 2 4 x L 0 h E U j I x L T I y X 0 N v b X B v c 2 l 0 Z V 9 p b m R p Y 2 V z X 2 N v b X B s Z X R l X 3 R p b W V f c 2 V y a W V z L 0 F 1 d G 9 S Z W 1 v d m V k Q 2 9 s d W 1 u c z E u e 2 1 5 c 1 8 y M D A w L D E x M X 0 m c X V v d D s s J n F 1 b 3 Q 7 U 2 V j d G l v b j E v S E R S M j E t M j J f Q 2 9 t c G 9 z a X R l X 2 l u Z G l j Z X N f Y 2 9 t c G x l d G V f d G l t Z V 9 z Z X J p Z X M v Q X V 0 b 1 J l b W 9 2 Z W R D b 2 x 1 b W 5 z M S 5 7 b X l z X z I w M D E s M T E y f S Z x d W 9 0 O y w m c X V v d D t T Z W N 0 a W 9 u M S 9 I R F I y M S 0 y M l 9 D b 2 1 w b 3 N p d G V f a W 5 k a W N l c 1 9 j b 2 1 w b G V 0 Z V 9 0 a W 1 l X 3 N l c m l l c y 9 B d X R v U m V t b 3 Z l Z E N v b H V t b n M x L n t t e X N f M j A w M i w x M T N 9 J n F 1 b 3 Q 7 L C Z x d W 9 0 O 1 N l Y 3 R p b 2 4 x L 0 h E U j I x L T I y X 0 N v b X B v c 2 l 0 Z V 9 p b m R p Y 2 V z X 2 N v b X B s Z X R l X 3 R p b W V f c 2 V y a W V z L 0 F 1 d G 9 S Z W 1 v d m V k Q 2 9 s d W 1 u c z E u e 2 1 5 c 1 8 y M D A z L D E x N H 0 m c X V v d D s s J n F 1 b 3 Q 7 U 2 V j d G l v b j E v S E R S M j E t M j J f Q 2 9 t c G 9 z a X R l X 2 l u Z G l j Z X N f Y 2 9 t c G x l d G V f d G l t Z V 9 z Z X J p Z X M v Q X V 0 b 1 J l b W 9 2 Z W R D b 2 x 1 b W 5 z M S 5 7 b X l z X z I w M D Q s M T E 1 f S Z x d W 9 0 O y w m c X V v d D t T Z W N 0 a W 9 u M S 9 I R F I y M S 0 y M l 9 D b 2 1 w b 3 N p d G V f a W 5 k a W N l c 1 9 j b 2 1 w b G V 0 Z V 9 0 a W 1 l X 3 N l c m l l c y 9 B d X R v U m V t b 3 Z l Z E N v b H V t b n M x L n t t e X N f M j A w N S w x M T Z 9 J n F 1 b 3 Q 7 L C Z x d W 9 0 O 1 N l Y 3 R p b 2 4 x L 0 h E U j I x L T I y X 0 N v b X B v c 2 l 0 Z V 9 p b m R p Y 2 V z X 2 N v b X B s Z X R l X 3 R p b W V f c 2 V y a W V z L 0 F 1 d G 9 S Z W 1 v d m V k Q 2 9 s d W 1 u c z E u e 2 1 5 c 1 8 y M D A 2 L D E x N 3 0 m c X V v d D s s J n F 1 b 3 Q 7 U 2 V j d G l v b j E v S E R S M j E t M j J f Q 2 9 t c G 9 z a X R l X 2 l u Z G l j Z X N f Y 2 9 t c G x l d G V f d G l t Z V 9 z Z X J p Z X M v Q X V 0 b 1 J l b W 9 2 Z W R D b 2 x 1 b W 5 z M S 5 7 b X l z X z I w M D c s M T E 4 f S Z x d W 9 0 O y w m c X V v d D t T Z W N 0 a W 9 u M S 9 I R F I y M S 0 y M l 9 D b 2 1 w b 3 N p d G V f a W 5 k a W N l c 1 9 j b 2 1 w b G V 0 Z V 9 0 a W 1 l X 3 N l c m l l c y 9 B d X R v U m V t b 3 Z l Z E N v b H V t b n M x L n t t e X N f M j A w O C w x M T l 9 J n F 1 b 3 Q 7 L C Z x d W 9 0 O 1 N l Y 3 R p b 2 4 x L 0 h E U j I x L T I y X 0 N v b X B v c 2 l 0 Z V 9 p b m R p Y 2 V z X 2 N v b X B s Z X R l X 3 R p b W V f c 2 V y a W V z L 0 F 1 d G 9 S Z W 1 v d m V k Q 2 9 s d W 1 u c z E u e 2 1 5 c 1 8 y M D A 5 L D E y M H 0 m c X V v d D s s J n F 1 b 3 Q 7 U 2 V j d G l v b j E v S E R S M j E t M j J f Q 2 9 t c G 9 z a X R l X 2 l u Z G l j Z X N f Y 2 9 t c G x l d G V f d G l t Z V 9 z Z X J p Z X M v Q X V 0 b 1 J l b W 9 2 Z W R D b 2 x 1 b W 5 z M S 5 7 b X l z X z I w M T A s M T I x f S Z x d W 9 0 O y w m c X V v d D t T Z W N 0 a W 9 u M S 9 I R F I y M S 0 y M l 9 D b 2 1 w b 3 N p d G V f a W 5 k a W N l c 1 9 j b 2 1 w b G V 0 Z V 9 0 a W 1 l X 3 N l c m l l c y 9 B d X R v U m V t b 3 Z l Z E N v b H V t b n M x L n t t e X N f M j A x M S w x M j J 9 J n F 1 b 3 Q 7 L C Z x d W 9 0 O 1 N l Y 3 R p b 2 4 x L 0 h E U j I x L T I y X 0 N v b X B v c 2 l 0 Z V 9 p b m R p Y 2 V z X 2 N v b X B s Z X R l X 3 R p b W V f c 2 V y a W V z L 0 F 1 d G 9 S Z W 1 v d m V k Q 2 9 s d W 1 u c z E u e 2 1 5 c 1 8 y M D E y L D E y M 3 0 m c X V v d D s s J n F 1 b 3 Q 7 U 2 V j d G l v b j E v S E R S M j E t M j J f Q 2 9 t c G 9 z a X R l X 2 l u Z G l j Z X N f Y 2 9 t c G x l d G V f d G l t Z V 9 z Z X J p Z X M v Q X V 0 b 1 J l b W 9 2 Z W R D b 2 x 1 b W 5 z M S 5 7 b X l z X z I w M T M s M T I 0 f S Z x d W 9 0 O y w m c X V v d D t T Z W N 0 a W 9 u M S 9 I R F I y M S 0 y M l 9 D b 2 1 w b 3 N p d G V f a W 5 k a W N l c 1 9 j b 2 1 w b G V 0 Z V 9 0 a W 1 l X 3 N l c m l l c y 9 B d X R v U m V t b 3 Z l Z E N v b H V t b n M x L n t t e X N f M j A x N C w x M j V 9 J n F 1 b 3 Q 7 L C Z x d W 9 0 O 1 N l Y 3 R p b 2 4 x L 0 h E U j I x L T I y X 0 N v b X B v c 2 l 0 Z V 9 p b m R p Y 2 V z X 2 N v b X B s Z X R l X 3 R p b W V f c 2 V y a W V z L 0 F 1 d G 9 S Z W 1 v d m V k Q 2 9 s d W 1 u c z E u e 2 1 5 c 1 8 y M D E 1 L D E y N n 0 m c X V v d D s s J n F 1 b 3 Q 7 U 2 V j d G l v b j E v S E R S M j E t M j J f Q 2 9 t c G 9 z a X R l X 2 l u Z G l j Z X N f Y 2 9 t c G x l d G V f d G l t Z V 9 z Z X J p Z X M v Q X V 0 b 1 J l b W 9 2 Z W R D b 2 x 1 b W 5 z M S 5 7 b X l z X z I w M T Y s M T I 3 f S Z x d W 9 0 O y w m c X V v d D t T Z W N 0 a W 9 u M S 9 I R F I y M S 0 y M l 9 D b 2 1 w b 3 N p d G V f a W 5 k a W N l c 1 9 j b 2 1 w b G V 0 Z V 9 0 a W 1 l X 3 N l c m l l c y 9 B d X R v U m V t b 3 Z l Z E N v b H V t b n M x L n t t e X N f M j A x N y w x M j h 9 J n F 1 b 3 Q 7 L C Z x d W 9 0 O 1 N l Y 3 R p b 2 4 x L 0 h E U j I x L T I y X 0 N v b X B v c 2 l 0 Z V 9 p b m R p Y 2 V z X 2 N v b X B s Z X R l X 3 R p b W V f c 2 V y a W V z L 0 F 1 d G 9 S Z W 1 v d m V k Q 2 9 s d W 1 u c z E u e 2 1 5 c 1 8 y M D E 4 L D E y O X 0 m c X V v d D s s J n F 1 b 3 Q 7 U 2 V j d G l v b j E v S E R S M j E t M j J f Q 2 9 t c G 9 z a X R l X 2 l u Z G l j Z X N f Y 2 9 t c G x l d G V f d G l t Z V 9 z Z X J p Z X M v Q X V 0 b 1 J l b W 9 2 Z W R D b 2 x 1 b W 5 z M S 5 7 b X l z X z I w M T k s M T M w f S Z x d W 9 0 O y w m c X V v d D t T Z W N 0 a W 9 u M S 9 I R F I y M S 0 y M l 9 D b 2 1 w b 3 N p d G V f a W 5 k a W N l c 1 9 j b 2 1 w b G V 0 Z V 9 0 a W 1 l X 3 N l c m l l c y 9 B d X R v U m V t b 3 Z l Z E N v b H V t b n M x L n t t e X N f M j A y M C w x M z F 9 J n F 1 b 3 Q 7 L C Z x d W 9 0 O 1 N l Y 3 R p b 2 4 x L 0 h E U j I x L T I y X 0 N v b X B v c 2 l 0 Z V 9 p b m R p Y 2 V z X 2 N v b X B s Z X R l X 3 R p b W V f c 2 V y a W V z L 0 F 1 d G 9 S Z W 1 v d m V k Q 2 9 s d W 1 u c z E u e 2 1 5 c 1 8 y M D I x L D E z M n 0 m c X V v d D s s J n F 1 b 3 Q 7 U 2 V j d G l v b j E v S E R S M j E t M j J f Q 2 9 t c G 9 z a X R l X 2 l u Z G l j Z X N f Y 2 9 t c G x l d G V f d G l t Z V 9 z Z X J p Z X M v Q X V 0 b 1 J l b W 9 2 Z W R D b 2 x 1 b W 5 z M S 5 7 Z 2 5 p c G N f M T k 5 M C w x M z N 9 J n F 1 b 3 Q 7 L C Z x d W 9 0 O 1 N l Y 3 R p b 2 4 x L 0 h E U j I x L T I y X 0 N v b X B v c 2 l 0 Z V 9 p b m R p Y 2 V z X 2 N v b X B s Z X R l X 3 R p b W V f c 2 V y a W V z L 0 F 1 d G 9 S Z W 1 v d m V k Q 2 9 s d W 1 u c z E u e 2 d u a X B j X z E 5 O T E s M T M 0 f S Z x d W 9 0 O y w m c X V v d D t T Z W N 0 a W 9 u M S 9 I R F I y M S 0 y M l 9 D b 2 1 w b 3 N p d G V f a W 5 k a W N l c 1 9 j b 2 1 w b G V 0 Z V 9 0 a W 1 l X 3 N l c m l l c y 9 B d X R v U m V t b 3 Z l Z E N v b H V t b n M x L n t n b m l w Y 1 8 x O T k y L D E z N X 0 m c X V v d D s s J n F 1 b 3 Q 7 U 2 V j d G l v b j E v S E R S M j E t M j J f Q 2 9 t c G 9 z a X R l X 2 l u Z G l j Z X N f Y 2 9 t c G x l d G V f d G l t Z V 9 z Z X J p Z X M v Q X V 0 b 1 J l b W 9 2 Z W R D b 2 x 1 b W 5 z M S 5 7 Z 2 5 p c G N f M T k 5 M y w x M z Z 9 J n F 1 b 3 Q 7 L C Z x d W 9 0 O 1 N l Y 3 R p b 2 4 x L 0 h E U j I x L T I y X 0 N v b X B v c 2 l 0 Z V 9 p b m R p Y 2 V z X 2 N v b X B s Z X R l X 3 R p b W V f c 2 V y a W V z L 0 F 1 d G 9 S Z W 1 v d m V k Q 2 9 s d W 1 u c z E u e 2 d u a X B j X z E 5 O T Q s M T M 3 f S Z x d W 9 0 O y w m c X V v d D t T Z W N 0 a W 9 u M S 9 I R F I y M S 0 y M l 9 D b 2 1 w b 3 N p d G V f a W 5 k a W N l c 1 9 j b 2 1 w b G V 0 Z V 9 0 a W 1 l X 3 N l c m l l c y 9 B d X R v U m V t b 3 Z l Z E N v b H V t b n M x L n t n b m l w Y 1 8 x O T k 1 L D E z O H 0 m c X V v d D s s J n F 1 b 3 Q 7 U 2 V j d G l v b j E v S E R S M j E t M j J f Q 2 9 t c G 9 z a X R l X 2 l u Z G l j Z X N f Y 2 9 t c G x l d G V f d G l t Z V 9 z Z X J p Z X M v Q X V 0 b 1 J l b W 9 2 Z W R D b 2 x 1 b W 5 z M S 5 7 Z 2 5 p c G N f M T k 5 N i w x M z l 9 J n F 1 b 3 Q 7 L C Z x d W 9 0 O 1 N l Y 3 R p b 2 4 x L 0 h E U j I x L T I y X 0 N v b X B v c 2 l 0 Z V 9 p b m R p Y 2 V z X 2 N v b X B s Z X R l X 3 R p b W V f c 2 V y a W V z L 0 F 1 d G 9 S Z W 1 v d m V k Q 2 9 s d W 1 u c z E u e 2 d u a X B j X z E 5 O T c s M T Q w f S Z x d W 9 0 O y w m c X V v d D t T Z W N 0 a W 9 u M S 9 I R F I y M S 0 y M l 9 D b 2 1 w b 3 N p d G V f a W 5 k a W N l c 1 9 j b 2 1 w b G V 0 Z V 9 0 a W 1 l X 3 N l c m l l c y 9 B d X R v U m V t b 3 Z l Z E N v b H V t b n M x L n t n b m l w Y 1 8 x O T k 4 L D E 0 M X 0 m c X V v d D s s J n F 1 b 3 Q 7 U 2 V j d G l v b j E v S E R S M j E t M j J f Q 2 9 t c G 9 z a X R l X 2 l u Z G l j Z X N f Y 2 9 t c G x l d G V f d G l t Z V 9 z Z X J p Z X M v Q X V 0 b 1 J l b W 9 2 Z W R D b 2 x 1 b W 5 z M S 5 7 Z 2 5 p c G N f M T k 5 O S w x N D J 9 J n F 1 b 3 Q 7 L C Z x d W 9 0 O 1 N l Y 3 R p b 2 4 x L 0 h E U j I x L T I y X 0 N v b X B v c 2 l 0 Z V 9 p b m R p Y 2 V z X 2 N v b X B s Z X R l X 3 R p b W V f c 2 V y a W V z L 0 F 1 d G 9 S Z W 1 v d m V k Q 2 9 s d W 1 u c z E u e 2 d u a X B j X z I w M D A s M T Q z f S Z x d W 9 0 O y w m c X V v d D t T Z W N 0 a W 9 u M S 9 I R F I y M S 0 y M l 9 D b 2 1 w b 3 N p d G V f a W 5 k a W N l c 1 9 j b 2 1 w b G V 0 Z V 9 0 a W 1 l X 3 N l c m l l c y 9 B d X R v U m V t b 3 Z l Z E N v b H V t b n M x L n t n b m l w Y 1 8 y M D A x L D E 0 N H 0 m c X V v d D s s J n F 1 b 3 Q 7 U 2 V j d G l v b j E v S E R S M j E t M j J f Q 2 9 t c G 9 z a X R l X 2 l u Z G l j Z X N f Y 2 9 t c G x l d G V f d G l t Z V 9 z Z X J p Z X M v Q X V 0 b 1 J l b W 9 2 Z W R D b 2 x 1 b W 5 z M S 5 7 Z 2 5 p c G N f M j A w M i w x N D V 9 J n F 1 b 3 Q 7 L C Z x d W 9 0 O 1 N l Y 3 R p b 2 4 x L 0 h E U j I x L T I y X 0 N v b X B v c 2 l 0 Z V 9 p b m R p Y 2 V z X 2 N v b X B s Z X R l X 3 R p b W V f c 2 V y a W V z L 0 F 1 d G 9 S Z W 1 v d m V k Q 2 9 s d W 1 u c z E u e 2 d u a X B j X z I w M D M s M T Q 2 f S Z x d W 9 0 O y w m c X V v d D t T Z W N 0 a W 9 u M S 9 I R F I y M S 0 y M l 9 D b 2 1 w b 3 N p d G V f a W 5 k a W N l c 1 9 j b 2 1 w b G V 0 Z V 9 0 a W 1 l X 3 N l c m l l c y 9 B d X R v U m V t b 3 Z l Z E N v b H V t b n M x L n t n b m l w Y 1 8 y M D A 0 L D E 0 N 3 0 m c X V v d D s s J n F 1 b 3 Q 7 U 2 V j d G l v b j E v S E R S M j E t M j J f Q 2 9 t c G 9 z a X R l X 2 l u Z G l j Z X N f Y 2 9 t c G x l d G V f d G l t Z V 9 z Z X J p Z X M v Q X V 0 b 1 J l b W 9 2 Z W R D b 2 x 1 b W 5 z M S 5 7 Z 2 5 p c G N f M j A w N S w x N D h 9 J n F 1 b 3 Q 7 L C Z x d W 9 0 O 1 N l Y 3 R p b 2 4 x L 0 h E U j I x L T I y X 0 N v b X B v c 2 l 0 Z V 9 p b m R p Y 2 V z X 2 N v b X B s Z X R l X 3 R p b W V f c 2 V y a W V z L 0 F 1 d G 9 S Z W 1 v d m V k Q 2 9 s d W 1 u c z E u e 2 d u a X B j X z I w M D Y s M T Q 5 f S Z x d W 9 0 O y w m c X V v d D t T Z W N 0 a W 9 u M S 9 I R F I y M S 0 y M l 9 D b 2 1 w b 3 N p d G V f a W 5 k a W N l c 1 9 j b 2 1 w b G V 0 Z V 9 0 a W 1 l X 3 N l c m l l c y 9 B d X R v U m V t b 3 Z l Z E N v b H V t b n M x L n t n b m l w Y 1 8 y M D A 3 L D E 1 M H 0 m c X V v d D s s J n F 1 b 3 Q 7 U 2 V j d G l v b j E v S E R S M j E t M j J f Q 2 9 t c G 9 z a X R l X 2 l u Z G l j Z X N f Y 2 9 t c G x l d G V f d G l t Z V 9 z Z X J p Z X M v Q X V 0 b 1 J l b W 9 2 Z W R D b 2 x 1 b W 5 z M S 5 7 Z 2 5 p c G N f M j A w O C w x N T F 9 J n F 1 b 3 Q 7 L C Z x d W 9 0 O 1 N l Y 3 R p b 2 4 x L 0 h E U j I x L T I y X 0 N v b X B v c 2 l 0 Z V 9 p b m R p Y 2 V z X 2 N v b X B s Z X R l X 3 R p b W V f c 2 V y a W V z L 0 F 1 d G 9 S Z W 1 v d m V k Q 2 9 s d W 1 u c z E u e 2 d u a X B j X z I w M D k s M T U y f S Z x d W 9 0 O y w m c X V v d D t T Z W N 0 a W 9 u M S 9 I R F I y M S 0 y M l 9 D b 2 1 w b 3 N p d G V f a W 5 k a W N l c 1 9 j b 2 1 w b G V 0 Z V 9 0 a W 1 l X 3 N l c m l l c y 9 B d X R v U m V t b 3 Z l Z E N v b H V t b n M x L n t n b m l w Y 1 8 y M D E w L D E 1 M 3 0 m c X V v d D s s J n F 1 b 3 Q 7 U 2 V j d G l v b j E v S E R S M j E t M j J f Q 2 9 t c G 9 z a X R l X 2 l u Z G l j Z X N f Y 2 9 t c G x l d G V f d G l t Z V 9 z Z X J p Z X M v Q X V 0 b 1 J l b W 9 2 Z W R D b 2 x 1 b W 5 z M S 5 7 Z 2 5 p c G N f M j A x M S w x N T R 9 J n F 1 b 3 Q 7 L C Z x d W 9 0 O 1 N l Y 3 R p b 2 4 x L 0 h E U j I x L T I y X 0 N v b X B v c 2 l 0 Z V 9 p b m R p Y 2 V z X 2 N v b X B s Z X R l X 3 R p b W V f c 2 V y a W V z L 0 F 1 d G 9 S Z W 1 v d m V k Q 2 9 s d W 1 u c z E u e 2 d u a X B j X z I w M T I s M T U 1 f S Z x d W 9 0 O y w m c X V v d D t T Z W N 0 a W 9 u M S 9 I R F I y M S 0 y M l 9 D b 2 1 w b 3 N p d G V f a W 5 k a W N l c 1 9 j b 2 1 w b G V 0 Z V 9 0 a W 1 l X 3 N l c m l l c y 9 B d X R v U m V t b 3 Z l Z E N v b H V t b n M x L n t n b m l w Y 1 8 y M D E z L D E 1 N n 0 m c X V v d D s s J n F 1 b 3 Q 7 U 2 V j d G l v b j E v S E R S M j E t M j J f Q 2 9 t c G 9 z a X R l X 2 l u Z G l j Z X N f Y 2 9 t c G x l d G V f d G l t Z V 9 z Z X J p Z X M v Q X V 0 b 1 J l b W 9 2 Z W R D b 2 x 1 b W 5 z M S 5 7 Z 2 5 p c G N f M j A x N C w x N T d 9 J n F 1 b 3 Q 7 L C Z x d W 9 0 O 1 N l Y 3 R p b 2 4 x L 0 h E U j I x L T I y X 0 N v b X B v c 2 l 0 Z V 9 p b m R p Y 2 V z X 2 N v b X B s Z X R l X 3 R p b W V f c 2 V y a W V z L 0 F 1 d G 9 S Z W 1 v d m V k Q 2 9 s d W 1 u c z E u e 2 d u a X B j X z I w M T U s M T U 4 f S Z x d W 9 0 O y w m c X V v d D t T Z W N 0 a W 9 u M S 9 I R F I y M S 0 y M l 9 D b 2 1 w b 3 N p d G V f a W 5 k a W N l c 1 9 j b 2 1 w b G V 0 Z V 9 0 a W 1 l X 3 N l c m l l c y 9 B d X R v U m V t b 3 Z l Z E N v b H V t b n M x L n t n b m l w Y 1 8 y M D E 2 L D E 1 O X 0 m c X V v d D s s J n F 1 b 3 Q 7 U 2 V j d G l v b j E v S E R S M j E t M j J f Q 2 9 t c G 9 z a X R l X 2 l u Z G l j Z X N f Y 2 9 t c G x l d G V f d G l t Z V 9 z Z X J p Z X M v Q X V 0 b 1 J l b W 9 2 Z W R D b 2 x 1 b W 5 z M S 5 7 Z 2 5 p c G N f M j A x N y w x N j B 9 J n F 1 b 3 Q 7 L C Z x d W 9 0 O 1 N l Y 3 R p b 2 4 x L 0 h E U j I x L T I y X 0 N v b X B v c 2 l 0 Z V 9 p b m R p Y 2 V z X 2 N v b X B s Z X R l X 3 R p b W V f c 2 V y a W V z L 0 F 1 d G 9 S Z W 1 v d m V k Q 2 9 s d W 1 u c z E u e 2 d u a X B j X z I w M T g s M T Y x f S Z x d W 9 0 O y w m c X V v d D t T Z W N 0 a W 9 u M S 9 I R F I y M S 0 y M l 9 D b 2 1 w b 3 N p d G V f a W 5 k a W N l c 1 9 j b 2 1 w b G V 0 Z V 9 0 a W 1 l X 3 N l c m l l c y 9 B d X R v U m V t b 3 Z l Z E N v b H V t b n M x L n t n b m l w Y 1 8 y M D E 5 L D E 2 M n 0 m c X V v d D s s J n F 1 b 3 Q 7 U 2 V j d G l v b j E v S E R S M j E t M j J f Q 2 9 t c G 9 z a X R l X 2 l u Z G l j Z X N f Y 2 9 t c G x l d G V f d G l t Z V 9 z Z X J p Z X M v Q X V 0 b 1 J l b W 9 2 Z W R D b 2 x 1 b W 5 z M S 5 7 Z 2 5 p c G N f M j A y M C w x N j N 9 J n F 1 b 3 Q 7 L C Z x d W 9 0 O 1 N l Y 3 R p b 2 4 x L 0 h E U j I x L T I y X 0 N v b X B v c 2 l 0 Z V 9 p b m R p Y 2 V z X 2 N v b X B s Z X R l X 3 R p b W V f c 2 V y a W V z L 0 F 1 d G 9 S Z W 1 v d m V k Q 2 9 s d W 1 u c z E u e 2 d u a X B j X z I w M j E s M T Y 0 f S Z x d W 9 0 O y w m c X V v d D t T Z W N 0 a W 9 u M S 9 I R F I y M S 0 y M l 9 D b 2 1 w b 3 N p d G V f a W 5 k a W N l c 1 9 j b 2 1 w b G V 0 Z V 9 0 a W 1 l X 3 N l c m l l c y 9 B d X R v U m V t b 3 Z l Z E N v b H V t b n M x L n t n Z G l f Z 3 J v d X B f M j A y M S w x N j V 9 J n F 1 b 3 Q 7 L C Z x d W 9 0 O 1 N l Y 3 R p b 2 4 x L 0 h E U j I x L T I y X 0 N v b X B v c 2 l 0 Z V 9 p b m R p Y 2 V z X 2 N v b X B s Z X R l X 3 R p b W V f c 2 V y a W V z L 0 F 1 d G 9 S Z W 1 v d m V k Q 2 9 s d W 1 u c z E u e 2 d k a V 8 x O T k w L D E 2 N n 0 m c X V v d D s s J n F 1 b 3 Q 7 U 2 V j d G l v b j E v S E R S M j E t M j J f Q 2 9 t c G 9 z a X R l X 2 l u Z G l j Z X N f Y 2 9 t c G x l d G V f d G l t Z V 9 z Z X J p Z X M v Q X V 0 b 1 J l b W 9 2 Z W R D b 2 x 1 b W 5 z M S 5 7 Z 2 R p X z E 5 O T E s M T Y 3 f S Z x d W 9 0 O y w m c X V v d D t T Z W N 0 a W 9 u M S 9 I R F I y M S 0 y M l 9 D b 2 1 w b 3 N p d G V f a W 5 k a W N l c 1 9 j b 2 1 w b G V 0 Z V 9 0 a W 1 l X 3 N l c m l l c y 9 B d X R v U m V t b 3 Z l Z E N v b H V t b n M x L n t n Z G l f M T k 5 M i w x N j h 9 J n F 1 b 3 Q 7 L C Z x d W 9 0 O 1 N l Y 3 R p b 2 4 x L 0 h E U j I x L T I y X 0 N v b X B v c 2 l 0 Z V 9 p b m R p Y 2 V z X 2 N v b X B s Z X R l X 3 R p b W V f c 2 V y a W V z L 0 F 1 d G 9 S Z W 1 v d m V k Q 2 9 s d W 1 u c z E u e 2 d k a V 8 x O T k z L D E 2 O X 0 m c X V v d D s s J n F 1 b 3 Q 7 U 2 V j d G l v b j E v S E R S M j E t M j J f Q 2 9 t c G 9 z a X R l X 2 l u Z G l j Z X N f Y 2 9 t c G x l d G V f d G l t Z V 9 z Z X J p Z X M v Q X V 0 b 1 J l b W 9 2 Z W R D b 2 x 1 b W 5 z M S 5 7 Z 2 R p X z E 5 O T Q s M T c w f S Z x d W 9 0 O y w m c X V v d D t T Z W N 0 a W 9 u M S 9 I R F I y M S 0 y M l 9 D b 2 1 w b 3 N p d G V f a W 5 k a W N l c 1 9 j b 2 1 w b G V 0 Z V 9 0 a W 1 l X 3 N l c m l l c y 9 B d X R v U m V t b 3 Z l Z E N v b H V t b n M x L n t n Z G l f M T k 5 N S w x N z F 9 J n F 1 b 3 Q 7 L C Z x d W 9 0 O 1 N l Y 3 R p b 2 4 x L 0 h E U j I x L T I y X 0 N v b X B v c 2 l 0 Z V 9 p b m R p Y 2 V z X 2 N v b X B s Z X R l X 3 R p b W V f c 2 V y a W V z L 0 F 1 d G 9 S Z W 1 v d m V k Q 2 9 s d W 1 u c z E u e 2 d k a V 8 x O T k 2 L D E 3 M n 0 m c X V v d D s s J n F 1 b 3 Q 7 U 2 V j d G l v b j E v S E R S M j E t M j J f Q 2 9 t c G 9 z a X R l X 2 l u Z G l j Z X N f Y 2 9 t c G x l d G V f d G l t Z V 9 z Z X J p Z X M v Q X V 0 b 1 J l b W 9 2 Z W R D b 2 x 1 b W 5 z M S 5 7 Z 2 R p X z E 5 O T c s M T c z f S Z x d W 9 0 O y w m c X V v d D t T Z W N 0 a W 9 u M S 9 I R F I y M S 0 y M l 9 D b 2 1 w b 3 N p d G V f a W 5 k a W N l c 1 9 j b 2 1 w b G V 0 Z V 9 0 a W 1 l X 3 N l c m l l c y 9 B d X R v U m V t b 3 Z l Z E N v b H V t b n M x L n t n Z G l f M T k 5 O C w x N z R 9 J n F 1 b 3 Q 7 L C Z x d W 9 0 O 1 N l Y 3 R p b 2 4 x L 0 h E U j I x L T I y X 0 N v b X B v c 2 l 0 Z V 9 p b m R p Y 2 V z X 2 N v b X B s Z X R l X 3 R p b W V f c 2 V y a W V z L 0 F 1 d G 9 S Z W 1 v d m V k Q 2 9 s d W 1 u c z E u e 2 d k a V 8 x O T k 5 L D E 3 N X 0 m c X V v d D s s J n F 1 b 3 Q 7 U 2 V j d G l v b j E v S E R S M j E t M j J f Q 2 9 t c G 9 z a X R l X 2 l u Z G l j Z X N f Y 2 9 t c G x l d G V f d G l t Z V 9 z Z X J p Z X M v Q X V 0 b 1 J l b W 9 2 Z W R D b 2 x 1 b W 5 z M S 5 7 Z 2 R p X z I w M D A s M T c 2 f S Z x d W 9 0 O y w m c X V v d D t T Z W N 0 a W 9 u M S 9 I R F I y M S 0 y M l 9 D b 2 1 w b 3 N p d G V f a W 5 k a W N l c 1 9 j b 2 1 w b G V 0 Z V 9 0 a W 1 l X 3 N l c m l l c y 9 B d X R v U m V t b 3 Z l Z E N v b H V t b n M x L n t n Z G l f M j A w M S w x N z d 9 J n F 1 b 3 Q 7 L C Z x d W 9 0 O 1 N l Y 3 R p b 2 4 x L 0 h E U j I x L T I y X 0 N v b X B v c 2 l 0 Z V 9 p b m R p Y 2 V z X 2 N v b X B s Z X R l X 3 R p b W V f c 2 V y a W V z L 0 F 1 d G 9 S Z W 1 v d m V k Q 2 9 s d W 1 u c z E u e 2 d k a V 8 y M D A y L D E 3 O H 0 m c X V v d D s s J n F 1 b 3 Q 7 U 2 V j d G l v b j E v S E R S M j E t M j J f Q 2 9 t c G 9 z a X R l X 2 l u Z G l j Z X N f Y 2 9 t c G x l d G V f d G l t Z V 9 z Z X J p Z X M v Q X V 0 b 1 J l b W 9 2 Z W R D b 2 x 1 b W 5 z M S 5 7 Z 2 R p X z I w M D M s M T c 5 f S Z x d W 9 0 O y w m c X V v d D t T Z W N 0 a W 9 u M S 9 I R F I y M S 0 y M l 9 D b 2 1 w b 3 N p d G V f a W 5 k a W N l c 1 9 j b 2 1 w b G V 0 Z V 9 0 a W 1 l X 3 N l c m l l c y 9 B d X R v U m V t b 3 Z l Z E N v b H V t b n M x L n t n Z G l f M j A w N C w x O D B 9 J n F 1 b 3 Q 7 L C Z x d W 9 0 O 1 N l Y 3 R p b 2 4 x L 0 h E U j I x L T I y X 0 N v b X B v c 2 l 0 Z V 9 p b m R p Y 2 V z X 2 N v b X B s Z X R l X 3 R p b W V f c 2 V y a W V z L 0 F 1 d G 9 S Z W 1 v d m V k Q 2 9 s d W 1 u c z E u e 2 d k a V 8 y M D A 1 L D E 4 M X 0 m c X V v d D s s J n F 1 b 3 Q 7 U 2 V j d G l v b j E v S E R S M j E t M j J f Q 2 9 t c G 9 z a X R l X 2 l u Z G l j Z X N f Y 2 9 t c G x l d G V f d G l t Z V 9 z Z X J p Z X M v Q X V 0 b 1 J l b W 9 2 Z W R D b 2 x 1 b W 5 z M S 5 7 Z 2 R p X z I w M D Y s M T g y f S Z x d W 9 0 O y w m c X V v d D t T Z W N 0 a W 9 u M S 9 I R F I y M S 0 y M l 9 D b 2 1 w b 3 N p d G V f a W 5 k a W N l c 1 9 j b 2 1 w b G V 0 Z V 9 0 a W 1 l X 3 N l c m l l c y 9 B d X R v U m V t b 3 Z l Z E N v b H V t b n M x L n t n Z G l f M j A w N y w x O D N 9 J n F 1 b 3 Q 7 L C Z x d W 9 0 O 1 N l Y 3 R p b 2 4 x L 0 h E U j I x L T I y X 0 N v b X B v c 2 l 0 Z V 9 p b m R p Y 2 V z X 2 N v b X B s Z X R l X 3 R p b W V f c 2 V y a W V z L 0 F 1 d G 9 S Z W 1 v d m V k Q 2 9 s d W 1 u c z E u e 2 d k a V 8 y M D A 4 L D E 4 N H 0 m c X V v d D s s J n F 1 b 3 Q 7 U 2 V j d G l v b j E v S E R S M j E t M j J f Q 2 9 t c G 9 z a X R l X 2 l u Z G l j Z X N f Y 2 9 t c G x l d G V f d G l t Z V 9 z Z X J p Z X M v Q X V 0 b 1 J l b W 9 2 Z W R D b 2 x 1 b W 5 z M S 5 7 Z 2 R p X z I w M D k s M T g 1 f S Z x d W 9 0 O y w m c X V v d D t T Z W N 0 a W 9 u M S 9 I R F I y M S 0 y M l 9 D b 2 1 w b 3 N p d G V f a W 5 k a W N l c 1 9 j b 2 1 w b G V 0 Z V 9 0 a W 1 l X 3 N l c m l l c y 9 B d X R v U m V t b 3 Z l Z E N v b H V t b n M x L n t n Z G l f M j A x M C w x O D Z 9 J n F 1 b 3 Q 7 L C Z x d W 9 0 O 1 N l Y 3 R p b 2 4 x L 0 h E U j I x L T I y X 0 N v b X B v c 2 l 0 Z V 9 p b m R p Y 2 V z X 2 N v b X B s Z X R l X 3 R p b W V f c 2 V y a W V z L 0 F 1 d G 9 S Z W 1 v d m V k Q 2 9 s d W 1 u c z E u e 2 d k a V 8 y M D E x L D E 4 N 3 0 m c X V v d D s s J n F 1 b 3 Q 7 U 2 V j d G l v b j E v S E R S M j E t M j J f Q 2 9 t c G 9 z a X R l X 2 l u Z G l j Z X N f Y 2 9 t c G x l d G V f d G l t Z V 9 z Z X J p Z X M v Q X V 0 b 1 J l b W 9 2 Z W R D b 2 x 1 b W 5 z M S 5 7 Z 2 R p X z I w M T I s M T g 4 f S Z x d W 9 0 O y w m c X V v d D t T Z W N 0 a W 9 u M S 9 I R F I y M S 0 y M l 9 D b 2 1 w b 3 N p d G V f a W 5 k a W N l c 1 9 j b 2 1 w b G V 0 Z V 9 0 a W 1 l X 3 N l c m l l c y 9 B d X R v U m V t b 3 Z l Z E N v b H V t b n M x L n t n Z G l f M j A x M y w x O D l 9 J n F 1 b 3 Q 7 L C Z x d W 9 0 O 1 N l Y 3 R p b 2 4 x L 0 h E U j I x L T I y X 0 N v b X B v c 2 l 0 Z V 9 p b m R p Y 2 V z X 2 N v b X B s Z X R l X 3 R p b W V f c 2 V y a W V z L 0 F 1 d G 9 S Z W 1 v d m V k Q 2 9 s d W 1 u c z E u e 2 d k a V 8 y M D E 0 L D E 5 M H 0 m c X V v d D s s J n F 1 b 3 Q 7 U 2 V j d G l v b j E v S E R S M j E t M j J f Q 2 9 t c G 9 z a X R l X 2 l u Z G l j Z X N f Y 2 9 t c G x l d G V f d G l t Z V 9 z Z X J p Z X M v Q X V 0 b 1 J l b W 9 2 Z W R D b 2 x 1 b W 5 z M S 5 7 Z 2 R p X z I w M T U s M T k x f S Z x d W 9 0 O y w m c X V v d D t T Z W N 0 a W 9 u M S 9 I R F I y M S 0 y M l 9 D b 2 1 w b 3 N p d G V f a W 5 k a W N l c 1 9 j b 2 1 w b G V 0 Z V 9 0 a W 1 l X 3 N l c m l l c y 9 B d X R v U m V t b 3 Z l Z E N v b H V t b n M x L n t n Z G l f M j A x N i w x O T J 9 J n F 1 b 3 Q 7 L C Z x d W 9 0 O 1 N l Y 3 R p b 2 4 x L 0 h E U j I x L T I y X 0 N v b X B v c 2 l 0 Z V 9 p b m R p Y 2 V z X 2 N v b X B s Z X R l X 3 R p b W V f c 2 V y a W V z L 0 F 1 d G 9 S Z W 1 v d m V k Q 2 9 s d W 1 u c z E u e 2 d k a V 8 y M D E 3 L D E 5 M 3 0 m c X V v d D s s J n F 1 b 3 Q 7 U 2 V j d G l v b j E v S E R S M j E t M j J f Q 2 9 t c G 9 z a X R l X 2 l u Z G l j Z X N f Y 2 9 t c G x l d G V f d G l t Z V 9 z Z X J p Z X M v Q X V 0 b 1 J l b W 9 2 Z W R D b 2 x 1 b W 5 z M S 5 7 Z 2 R p X z I w M T g s M T k 0 f S Z x d W 9 0 O y w m c X V v d D t T Z W N 0 a W 9 u M S 9 I R F I y M S 0 y M l 9 D b 2 1 w b 3 N p d G V f a W 5 k a W N l c 1 9 j b 2 1 w b G V 0 Z V 9 0 a W 1 l X 3 N l c m l l c y 9 B d X R v U m V t b 3 Z l Z E N v b H V t b n M x L n t n Z G l f M j A x O S w x O T V 9 J n F 1 b 3 Q 7 L C Z x d W 9 0 O 1 N l Y 3 R p b 2 4 x L 0 h E U j I x L T I y X 0 N v b X B v c 2 l 0 Z V 9 p b m R p Y 2 V z X 2 N v b X B s Z X R l X 3 R p b W V f c 2 V y a W V z L 0 F 1 d G 9 S Z W 1 v d m V k Q 2 9 s d W 1 u c z E u e 2 d k a V 8 y M D I w L D E 5 N n 0 m c X V v d D s s J n F 1 b 3 Q 7 U 2 V j d G l v b j E v S E R S M j E t M j J f Q 2 9 t c G 9 z a X R l X 2 l u Z G l j Z X N f Y 2 9 t c G x l d G V f d G l t Z V 9 z Z X J p Z X M v Q X V 0 b 1 J l b W 9 2 Z W R D b 2 x 1 b W 5 z M S 5 7 Z 2 R p X z I w M j E s M T k 3 f S Z x d W 9 0 O y w m c X V v d D t T Z W N 0 a W 9 u M S 9 I R F I y M S 0 y M l 9 D b 2 1 w b 3 N p d G V f a W 5 k a W N l c 1 9 j b 2 1 w b G V 0 Z V 9 0 a W 1 l X 3 N l c m l l c y 9 B d X R v U m V t b 3 Z l Z E N v b H V t b n M x L n t o Z G l f Z l 8 x O T k w L D E 5 O H 0 m c X V v d D s s J n F 1 b 3 Q 7 U 2 V j d G l v b j E v S E R S M j E t M j J f Q 2 9 t c G 9 z a X R l X 2 l u Z G l j Z X N f Y 2 9 t c G x l d G V f d G l t Z V 9 z Z X J p Z X M v Q X V 0 b 1 J l b W 9 2 Z W R D b 2 x 1 b W 5 z M S 5 7 a G R p X 2 Z f M T k 5 M S w x O T l 9 J n F 1 b 3 Q 7 L C Z x d W 9 0 O 1 N l Y 3 R p b 2 4 x L 0 h E U j I x L T I y X 0 N v b X B v c 2 l 0 Z V 9 p b m R p Y 2 V z X 2 N v b X B s Z X R l X 3 R p b W V f c 2 V y a W V z L 0 F 1 d G 9 S Z W 1 v d m V k Q 2 9 s d W 1 u c z E u e 2 h k a V 9 m X z E 5 O T I s M j A w f S Z x d W 9 0 O y w m c X V v d D t T Z W N 0 a W 9 u M S 9 I R F I y M S 0 y M l 9 D b 2 1 w b 3 N p d G V f a W 5 k a W N l c 1 9 j b 2 1 w b G V 0 Z V 9 0 a W 1 l X 3 N l c m l l c y 9 B d X R v U m V t b 3 Z l Z E N v b H V t b n M x L n t o Z G l f Z l 8 x O T k z L D I w M X 0 m c X V v d D s s J n F 1 b 3 Q 7 U 2 V j d G l v b j E v S E R S M j E t M j J f Q 2 9 t c G 9 z a X R l X 2 l u Z G l j Z X N f Y 2 9 t c G x l d G V f d G l t Z V 9 z Z X J p Z X M v Q X V 0 b 1 J l b W 9 2 Z W R D b 2 x 1 b W 5 z M S 5 7 a G R p X 2 Z f M T k 5 N C w y M D J 9 J n F 1 b 3 Q 7 L C Z x d W 9 0 O 1 N l Y 3 R p b 2 4 x L 0 h E U j I x L T I y X 0 N v b X B v c 2 l 0 Z V 9 p b m R p Y 2 V z X 2 N v b X B s Z X R l X 3 R p b W V f c 2 V y a W V z L 0 F 1 d G 9 S Z W 1 v d m V k Q 2 9 s d W 1 u c z E u e 2 h k a V 9 m X z E 5 O T U s M j A z f S Z x d W 9 0 O y w m c X V v d D t T Z W N 0 a W 9 u M S 9 I R F I y M S 0 y M l 9 D b 2 1 w b 3 N p d G V f a W 5 k a W N l c 1 9 j b 2 1 w b G V 0 Z V 9 0 a W 1 l X 3 N l c m l l c y 9 B d X R v U m V t b 3 Z l Z E N v b H V t b n M x L n t o Z G l f Z l 8 x O T k 2 L D I w N H 0 m c X V v d D s s J n F 1 b 3 Q 7 U 2 V j d G l v b j E v S E R S M j E t M j J f Q 2 9 t c G 9 z a X R l X 2 l u Z G l j Z X N f Y 2 9 t c G x l d G V f d G l t Z V 9 z Z X J p Z X M v Q X V 0 b 1 J l b W 9 2 Z W R D b 2 x 1 b W 5 z M S 5 7 a G R p X 2 Z f M T k 5 N y w y M D V 9 J n F 1 b 3 Q 7 L C Z x d W 9 0 O 1 N l Y 3 R p b 2 4 x L 0 h E U j I x L T I y X 0 N v b X B v c 2 l 0 Z V 9 p b m R p Y 2 V z X 2 N v b X B s Z X R l X 3 R p b W V f c 2 V y a W V z L 0 F 1 d G 9 S Z W 1 v d m V k Q 2 9 s d W 1 u c z E u e 2 h k a V 9 m X z E 5 O T g s M j A 2 f S Z x d W 9 0 O y w m c X V v d D t T Z W N 0 a W 9 u M S 9 I R F I y M S 0 y M l 9 D b 2 1 w b 3 N p d G V f a W 5 k a W N l c 1 9 j b 2 1 w b G V 0 Z V 9 0 a W 1 l X 3 N l c m l l c y 9 B d X R v U m V t b 3 Z l Z E N v b H V t b n M x L n t o Z G l f Z l 8 x O T k 5 L D I w N 3 0 m c X V v d D s s J n F 1 b 3 Q 7 U 2 V j d G l v b j E v S E R S M j E t M j J f Q 2 9 t c G 9 z a X R l X 2 l u Z G l j Z X N f Y 2 9 t c G x l d G V f d G l t Z V 9 z Z X J p Z X M v Q X V 0 b 1 J l b W 9 2 Z W R D b 2 x 1 b W 5 z M S 5 7 a G R p X 2 Z f M j A w M C w y M D h 9 J n F 1 b 3 Q 7 L C Z x d W 9 0 O 1 N l Y 3 R p b 2 4 x L 0 h E U j I x L T I y X 0 N v b X B v c 2 l 0 Z V 9 p b m R p Y 2 V z X 2 N v b X B s Z X R l X 3 R p b W V f c 2 V y a W V z L 0 F 1 d G 9 S Z W 1 v d m V k Q 2 9 s d W 1 u c z E u e 2 h k a V 9 m X z I w M D E s M j A 5 f S Z x d W 9 0 O y w m c X V v d D t T Z W N 0 a W 9 u M S 9 I R F I y M S 0 y M l 9 D b 2 1 w b 3 N p d G V f a W 5 k a W N l c 1 9 j b 2 1 w b G V 0 Z V 9 0 a W 1 l X 3 N l c m l l c y 9 B d X R v U m V t b 3 Z l Z E N v b H V t b n M x L n t o Z G l f Z l 8 y M D A y L D I x M H 0 m c X V v d D s s J n F 1 b 3 Q 7 U 2 V j d G l v b j E v S E R S M j E t M j J f Q 2 9 t c G 9 z a X R l X 2 l u Z G l j Z X N f Y 2 9 t c G x l d G V f d G l t Z V 9 z Z X J p Z X M v Q X V 0 b 1 J l b W 9 2 Z W R D b 2 x 1 b W 5 z M S 5 7 a G R p X 2 Z f M j A w M y w y M T F 9 J n F 1 b 3 Q 7 L C Z x d W 9 0 O 1 N l Y 3 R p b 2 4 x L 0 h E U j I x L T I y X 0 N v b X B v c 2 l 0 Z V 9 p b m R p Y 2 V z X 2 N v b X B s Z X R l X 3 R p b W V f c 2 V y a W V z L 0 F 1 d G 9 S Z W 1 v d m V k Q 2 9 s d W 1 u c z E u e 2 h k a V 9 m X z I w M D Q s M j E y f S Z x d W 9 0 O y w m c X V v d D t T Z W N 0 a W 9 u M S 9 I R F I y M S 0 y M l 9 D b 2 1 w b 3 N p d G V f a W 5 k a W N l c 1 9 j b 2 1 w b G V 0 Z V 9 0 a W 1 l X 3 N l c m l l c y 9 B d X R v U m V t b 3 Z l Z E N v b H V t b n M x L n t o Z G l f Z l 8 y M D A 1 L D I x M 3 0 m c X V v d D s s J n F 1 b 3 Q 7 U 2 V j d G l v b j E v S E R S M j E t M j J f Q 2 9 t c G 9 z a X R l X 2 l u Z G l j Z X N f Y 2 9 t c G x l d G V f d G l t Z V 9 z Z X J p Z X M v Q X V 0 b 1 J l b W 9 2 Z W R D b 2 x 1 b W 5 z M S 5 7 a G R p X 2 Z f M j A w N i w y M T R 9 J n F 1 b 3 Q 7 L C Z x d W 9 0 O 1 N l Y 3 R p b 2 4 x L 0 h E U j I x L T I y X 0 N v b X B v c 2 l 0 Z V 9 p b m R p Y 2 V z X 2 N v b X B s Z X R l X 3 R p b W V f c 2 V y a W V z L 0 F 1 d G 9 S Z W 1 v d m V k Q 2 9 s d W 1 u c z E u e 2 h k a V 9 m X z I w M D c s M j E 1 f S Z x d W 9 0 O y w m c X V v d D t T Z W N 0 a W 9 u M S 9 I R F I y M S 0 y M l 9 D b 2 1 w b 3 N p d G V f a W 5 k a W N l c 1 9 j b 2 1 w b G V 0 Z V 9 0 a W 1 l X 3 N l c m l l c y 9 B d X R v U m V t b 3 Z l Z E N v b H V t b n M x L n t o Z G l f Z l 8 y M D A 4 L D I x N n 0 m c X V v d D s s J n F 1 b 3 Q 7 U 2 V j d G l v b j E v S E R S M j E t M j J f Q 2 9 t c G 9 z a X R l X 2 l u Z G l j Z X N f Y 2 9 t c G x l d G V f d G l t Z V 9 z Z X J p Z X M v Q X V 0 b 1 J l b W 9 2 Z W R D b 2 x 1 b W 5 z M S 5 7 a G R p X 2 Z f M j A w O S w y M T d 9 J n F 1 b 3 Q 7 L C Z x d W 9 0 O 1 N l Y 3 R p b 2 4 x L 0 h E U j I x L T I y X 0 N v b X B v c 2 l 0 Z V 9 p b m R p Y 2 V z X 2 N v b X B s Z X R l X 3 R p b W V f c 2 V y a W V z L 0 F 1 d G 9 S Z W 1 v d m V k Q 2 9 s d W 1 u c z E u e 2 h k a V 9 m X z I w M T A s M j E 4 f S Z x d W 9 0 O y w m c X V v d D t T Z W N 0 a W 9 u M S 9 I R F I y M S 0 y M l 9 D b 2 1 w b 3 N p d G V f a W 5 k a W N l c 1 9 j b 2 1 w b G V 0 Z V 9 0 a W 1 l X 3 N l c m l l c y 9 B d X R v U m V t b 3 Z l Z E N v b H V t b n M x L n t o Z G l f Z l 8 y M D E x L D I x O X 0 m c X V v d D s s J n F 1 b 3 Q 7 U 2 V j d G l v b j E v S E R S M j E t M j J f Q 2 9 t c G 9 z a X R l X 2 l u Z G l j Z X N f Y 2 9 t c G x l d G V f d G l t Z V 9 z Z X J p Z X M v Q X V 0 b 1 J l b W 9 2 Z W R D b 2 x 1 b W 5 z M S 5 7 a G R p X 2 Z f M j A x M i w y M j B 9 J n F 1 b 3 Q 7 L C Z x d W 9 0 O 1 N l Y 3 R p b 2 4 x L 0 h E U j I x L T I y X 0 N v b X B v c 2 l 0 Z V 9 p b m R p Y 2 V z X 2 N v b X B s Z X R l X 3 R p b W V f c 2 V y a W V z L 0 F 1 d G 9 S Z W 1 v d m V k Q 2 9 s d W 1 u c z E u e 2 h k a V 9 m X z I w M T M s M j I x f S Z x d W 9 0 O y w m c X V v d D t T Z W N 0 a W 9 u M S 9 I R F I y M S 0 y M l 9 D b 2 1 w b 3 N p d G V f a W 5 k a W N l c 1 9 j b 2 1 w b G V 0 Z V 9 0 a W 1 l X 3 N l c m l l c y 9 B d X R v U m V t b 3 Z l Z E N v b H V t b n M x L n t o Z G l f Z l 8 y M D E 0 L D I y M n 0 m c X V v d D s s J n F 1 b 3 Q 7 U 2 V j d G l v b j E v S E R S M j E t M j J f Q 2 9 t c G 9 z a X R l X 2 l u Z G l j Z X N f Y 2 9 t c G x l d G V f d G l t Z V 9 z Z X J p Z X M v Q X V 0 b 1 J l b W 9 2 Z W R D b 2 x 1 b W 5 z M S 5 7 a G R p X 2 Z f M j A x N S w y M j N 9 J n F 1 b 3 Q 7 L C Z x d W 9 0 O 1 N l Y 3 R p b 2 4 x L 0 h E U j I x L T I y X 0 N v b X B v c 2 l 0 Z V 9 p b m R p Y 2 V z X 2 N v b X B s Z X R l X 3 R p b W V f c 2 V y a W V z L 0 F 1 d G 9 S Z W 1 v d m V k Q 2 9 s d W 1 u c z E u e 2 h k a V 9 m X z I w M T Y s M j I 0 f S Z x d W 9 0 O y w m c X V v d D t T Z W N 0 a W 9 u M S 9 I R F I y M S 0 y M l 9 D b 2 1 w b 3 N p d G V f a W 5 k a W N l c 1 9 j b 2 1 w b G V 0 Z V 9 0 a W 1 l X 3 N l c m l l c y 9 B d X R v U m V t b 3 Z l Z E N v b H V t b n M x L n t o Z G l f Z l 8 y M D E 3 L D I y N X 0 m c X V v d D s s J n F 1 b 3 Q 7 U 2 V j d G l v b j E v S E R S M j E t M j J f Q 2 9 t c G 9 z a X R l X 2 l u Z G l j Z X N f Y 2 9 t c G x l d G V f d G l t Z V 9 z Z X J p Z X M v Q X V 0 b 1 J l b W 9 2 Z W R D b 2 x 1 b W 5 z M S 5 7 a G R p X 2 Z f M j A x O C w y M j Z 9 J n F 1 b 3 Q 7 L C Z x d W 9 0 O 1 N l Y 3 R p b 2 4 x L 0 h E U j I x L T I y X 0 N v b X B v c 2 l 0 Z V 9 p b m R p Y 2 V z X 2 N v b X B s Z X R l X 3 R p b W V f c 2 V y a W V z L 0 F 1 d G 9 S Z W 1 v d m V k Q 2 9 s d W 1 u c z E u e 2 h k a V 9 m X z I w M T k s M j I 3 f S Z x d W 9 0 O y w m c X V v d D t T Z W N 0 a W 9 u M S 9 I R F I y M S 0 y M l 9 D b 2 1 w b 3 N p d G V f a W 5 k a W N l c 1 9 j b 2 1 w b G V 0 Z V 9 0 a W 1 l X 3 N l c m l l c y 9 B d X R v U m V t b 3 Z l Z E N v b H V t b n M x L n t o Z G l f Z l 8 y M D I w L D I y O H 0 m c X V v d D s s J n F 1 b 3 Q 7 U 2 V j d G l v b j E v S E R S M j E t M j J f Q 2 9 t c G 9 z a X R l X 2 l u Z G l j Z X N f Y 2 9 t c G x l d G V f d G l t Z V 9 z Z X J p Z X M v Q X V 0 b 1 J l b W 9 2 Z W R D b 2 x 1 b W 5 z M S 5 7 a G R p X 2 Z f M j A y M S w y M j l 9 J n F 1 b 3 Q 7 L C Z x d W 9 0 O 1 N l Y 3 R p b 2 4 x L 0 h E U j I x L T I y X 0 N v b X B v c 2 l 0 Z V 9 p b m R p Y 2 V z X 2 N v b X B s Z X R l X 3 R p b W V f c 2 V y a W V z L 0 F 1 d G 9 S Z W 1 v d m V k Q 2 9 s d W 1 u c z E u e 2 x l X 2 Z f M T k 5 M C w y M z B 9 J n F 1 b 3 Q 7 L C Z x d W 9 0 O 1 N l Y 3 R p b 2 4 x L 0 h E U j I x L T I y X 0 N v b X B v c 2 l 0 Z V 9 p b m R p Y 2 V z X 2 N v b X B s Z X R l X 3 R p b W V f c 2 V y a W V z L 0 F 1 d G 9 S Z W 1 v d m V k Q 2 9 s d W 1 u c z E u e 2 x l X 2 Z f M T k 5 M S w y M z F 9 J n F 1 b 3 Q 7 L C Z x d W 9 0 O 1 N l Y 3 R p b 2 4 x L 0 h E U j I x L T I y X 0 N v b X B v c 2 l 0 Z V 9 p b m R p Y 2 V z X 2 N v b X B s Z X R l X 3 R p b W V f c 2 V y a W V z L 0 F 1 d G 9 S Z W 1 v d m V k Q 2 9 s d W 1 u c z E u e 2 x l X 2 Z f M T k 5 M i w y M z J 9 J n F 1 b 3 Q 7 L C Z x d W 9 0 O 1 N l Y 3 R p b 2 4 x L 0 h E U j I x L T I y X 0 N v b X B v c 2 l 0 Z V 9 p b m R p Y 2 V z X 2 N v b X B s Z X R l X 3 R p b W V f c 2 V y a W V z L 0 F 1 d G 9 S Z W 1 v d m V k Q 2 9 s d W 1 u c z E u e 2 x l X 2 Z f M T k 5 M y w y M z N 9 J n F 1 b 3 Q 7 L C Z x d W 9 0 O 1 N l Y 3 R p b 2 4 x L 0 h E U j I x L T I y X 0 N v b X B v c 2 l 0 Z V 9 p b m R p Y 2 V z X 2 N v b X B s Z X R l X 3 R p b W V f c 2 V y a W V z L 0 F 1 d G 9 S Z W 1 v d m V k Q 2 9 s d W 1 u c z E u e 2 x l X 2 Z f M T k 5 N C w y M z R 9 J n F 1 b 3 Q 7 L C Z x d W 9 0 O 1 N l Y 3 R p b 2 4 x L 0 h E U j I x L T I y X 0 N v b X B v c 2 l 0 Z V 9 p b m R p Y 2 V z X 2 N v b X B s Z X R l X 3 R p b W V f c 2 V y a W V z L 0 F 1 d G 9 S Z W 1 v d m V k Q 2 9 s d W 1 u c z E u e 2 x l X 2 Z f M T k 5 N S w y M z V 9 J n F 1 b 3 Q 7 L C Z x d W 9 0 O 1 N l Y 3 R p b 2 4 x L 0 h E U j I x L T I y X 0 N v b X B v c 2 l 0 Z V 9 p b m R p Y 2 V z X 2 N v b X B s Z X R l X 3 R p b W V f c 2 V y a W V z L 0 F 1 d G 9 S Z W 1 v d m V k Q 2 9 s d W 1 u c z E u e 2 x l X 2 Z f M T k 5 N i w y M z Z 9 J n F 1 b 3 Q 7 L C Z x d W 9 0 O 1 N l Y 3 R p b 2 4 x L 0 h E U j I x L T I y X 0 N v b X B v c 2 l 0 Z V 9 p b m R p Y 2 V z X 2 N v b X B s Z X R l X 3 R p b W V f c 2 V y a W V z L 0 F 1 d G 9 S Z W 1 v d m V k Q 2 9 s d W 1 u c z E u e 2 x l X 2 Z f M T k 5 N y w y M z d 9 J n F 1 b 3 Q 7 L C Z x d W 9 0 O 1 N l Y 3 R p b 2 4 x L 0 h E U j I x L T I y X 0 N v b X B v c 2 l 0 Z V 9 p b m R p Y 2 V z X 2 N v b X B s Z X R l X 3 R p b W V f c 2 V y a W V z L 0 F 1 d G 9 S Z W 1 v d m V k Q 2 9 s d W 1 u c z E u e 2 x l X 2 Z f M T k 5 O C w y M z h 9 J n F 1 b 3 Q 7 L C Z x d W 9 0 O 1 N l Y 3 R p b 2 4 x L 0 h E U j I x L T I y X 0 N v b X B v c 2 l 0 Z V 9 p b m R p Y 2 V z X 2 N v b X B s Z X R l X 3 R p b W V f c 2 V y a W V z L 0 F 1 d G 9 S Z W 1 v d m V k Q 2 9 s d W 1 u c z E u e 2 x l X 2 Z f M T k 5 O S w y M z l 9 J n F 1 b 3 Q 7 L C Z x d W 9 0 O 1 N l Y 3 R p b 2 4 x L 0 h E U j I x L T I y X 0 N v b X B v c 2 l 0 Z V 9 p b m R p Y 2 V z X 2 N v b X B s Z X R l X 3 R p b W V f c 2 V y a W V z L 0 F 1 d G 9 S Z W 1 v d m V k Q 2 9 s d W 1 u c z E u e 2 x l X 2 Z f M j A w M C w y N D B 9 J n F 1 b 3 Q 7 L C Z x d W 9 0 O 1 N l Y 3 R p b 2 4 x L 0 h E U j I x L T I y X 0 N v b X B v c 2 l 0 Z V 9 p b m R p Y 2 V z X 2 N v b X B s Z X R l X 3 R p b W V f c 2 V y a W V z L 0 F 1 d G 9 S Z W 1 v d m V k Q 2 9 s d W 1 u c z E u e 2 x l X 2 Z f M j A w M S w y N D F 9 J n F 1 b 3 Q 7 L C Z x d W 9 0 O 1 N l Y 3 R p b 2 4 x L 0 h E U j I x L T I y X 0 N v b X B v c 2 l 0 Z V 9 p b m R p Y 2 V z X 2 N v b X B s Z X R l X 3 R p b W V f c 2 V y a W V z L 0 F 1 d G 9 S Z W 1 v d m V k Q 2 9 s d W 1 u c z E u e 2 x l X 2 Z f M j A w M i w y N D J 9 J n F 1 b 3 Q 7 L C Z x d W 9 0 O 1 N l Y 3 R p b 2 4 x L 0 h E U j I x L T I y X 0 N v b X B v c 2 l 0 Z V 9 p b m R p Y 2 V z X 2 N v b X B s Z X R l X 3 R p b W V f c 2 V y a W V z L 0 F 1 d G 9 S Z W 1 v d m V k Q 2 9 s d W 1 u c z E u e 2 x l X 2 Z f M j A w M y w y N D N 9 J n F 1 b 3 Q 7 L C Z x d W 9 0 O 1 N l Y 3 R p b 2 4 x L 0 h E U j I x L T I y X 0 N v b X B v c 2 l 0 Z V 9 p b m R p Y 2 V z X 2 N v b X B s Z X R l X 3 R p b W V f c 2 V y a W V z L 0 F 1 d G 9 S Z W 1 v d m V k Q 2 9 s d W 1 u c z E u e 2 x l X 2 Z f M j A w N C w y N D R 9 J n F 1 b 3 Q 7 L C Z x d W 9 0 O 1 N l Y 3 R p b 2 4 x L 0 h E U j I x L T I y X 0 N v b X B v c 2 l 0 Z V 9 p b m R p Y 2 V z X 2 N v b X B s Z X R l X 3 R p b W V f c 2 V y a W V z L 0 F 1 d G 9 S Z W 1 v d m V k Q 2 9 s d W 1 u c z E u e 2 x l X 2 Z f M j A w N S w y N D V 9 J n F 1 b 3 Q 7 L C Z x d W 9 0 O 1 N l Y 3 R p b 2 4 x L 0 h E U j I x L T I y X 0 N v b X B v c 2 l 0 Z V 9 p b m R p Y 2 V z X 2 N v b X B s Z X R l X 3 R p b W V f c 2 V y a W V z L 0 F 1 d G 9 S Z W 1 v d m V k Q 2 9 s d W 1 u c z E u e 2 x l X 2 Z f M j A w N i w y N D Z 9 J n F 1 b 3 Q 7 L C Z x d W 9 0 O 1 N l Y 3 R p b 2 4 x L 0 h E U j I x L T I y X 0 N v b X B v c 2 l 0 Z V 9 p b m R p Y 2 V z X 2 N v b X B s Z X R l X 3 R p b W V f c 2 V y a W V z L 0 F 1 d G 9 S Z W 1 v d m V k Q 2 9 s d W 1 u c z E u e 2 x l X 2 Z f M j A w N y w y N D d 9 J n F 1 b 3 Q 7 L C Z x d W 9 0 O 1 N l Y 3 R p b 2 4 x L 0 h E U j I x L T I y X 0 N v b X B v c 2 l 0 Z V 9 p b m R p Y 2 V z X 2 N v b X B s Z X R l X 3 R p b W V f c 2 V y a W V z L 0 F 1 d G 9 S Z W 1 v d m V k Q 2 9 s d W 1 u c z E u e 2 x l X 2 Z f M j A w O C w y N D h 9 J n F 1 b 3 Q 7 L C Z x d W 9 0 O 1 N l Y 3 R p b 2 4 x L 0 h E U j I x L T I y X 0 N v b X B v c 2 l 0 Z V 9 p b m R p Y 2 V z X 2 N v b X B s Z X R l X 3 R p b W V f c 2 V y a W V z L 0 F 1 d G 9 S Z W 1 v d m V k Q 2 9 s d W 1 u c z E u e 2 x l X 2 Z f M j A w O S w y N D l 9 J n F 1 b 3 Q 7 L C Z x d W 9 0 O 1 N l Y 3 R p b 2 4 x L 0 h E U j I x L T I y X 0 N v b X B v c 2 l 0 Z V 9 p b m R p Y 2 V z X 2 N v b X B s Z X R l X 3 R p b W V f c 2 V y a W V z L 0 F 1 d G 9 S Z W 1 v d m V k Q 2 9 s d W 1 u c z E u e 2 x l X 2 Z f M j A x M C w y N T B 9 J n F 1 b 3 Q 7 L C Z x d W 9 0 O 1 N l Y 3 R p b 2 4 x L 0 h E U j I x L T I y X 0 N v b X B v c 2 l 0 Z V 9 p b m R p Y 2 V z X 2 N v b X B s Z X R l X 3 R p b W V f c 2 V y a W V z L 0 F 1 d G 9 S Z W 1 v d m V k Q 2 9 s d W 1 u c z E u e 2 x l X 2 Z f M j A x M S w y N T F 9 J n F 1 b 3 Q 7 L C Z x d W 9 0 O 1 N l Y 3 R p b 2 4 x L 0 h E U j I x L T I y X 0 N v b X B v c 2 l 0 Z V 9 p b m R p Y 2 V z X 2 N v b X B s Z X R l X 3 R p b W V f c 2 V y a W V z L 0 F 1 d G 9 S Z W 1 v d m V k Q 2 9 s d W 1 u c z E u e 2 x l X 2 Z f M j A x M i w y N T J 9 J n F 1 b 3 Q 7 L C Z x d W 9 0 O 1 N l Y 3 R p b 2 4 x L 0 h E U j I x L T I y X 0 N v b X B v c 2 l 0 Z V 9 p b m R p Y 2 V z X 2 N v b X B s Z X R l X 3 R p b W V f c 2 V y a W V z L 0 F 1 d G 9 S Z W 1 v d m V k Q 2 9 s d W 1 u c z E u e 2 x l X 2 Z f M j A x M y w y N T N 9 J n F 1 b 3 Q 7 L C Z x d W 9 0 O 1 N l Y 3 R p b 2 4 x L 0 h E U j I x L T I y X 0 N v b X B v c 2 l 0 Z V 9 p b m R p Y 2 V z X 2 N v b X B s Z X R l X 3 R p b W V f c 2 V y a W V z L 0 F 1 d G 9 S Z W 1 v d m V k Q 2 9 s d W 1 u c z E u e 2 x l X 2 Z f M j A x N C w y N T R 9 J n F 1 b 3 Q 7 L C Z x d W 9 0 O 1 N l Y 3 R p b 2 4 x L 0 h E U j I x L T I y X 0 N v b X B v c 2 l 0 Z V 9 p b m R p Y 2 V z X 2 N v b X B s Z X R l X 3 R p b W V f c 2 V y a W V z L 0 F 1 d G 9 S Z W 1 v d m V k Q 2 9 s d W 1 u c z E u e 2 x l X 2 Z f M j A x N S w y N T V 9 J n F 1 b 3 Q 7 L C Z x d W 9 0 O 1 N l Y 3 R p b 2 4 x L 0 h E U j I x L T I y X 0 N v b X B v c 2 l 0 Z V 9 p b m R p Y 2 V z X 2 N v b X B s Z X R l X 3 R p b W V f c 2 V y a W V z L 0 F 1 d G 9 S Z W 1 v d m V k Q 2 9 s d W 1 u c z E u e 2 x l X 2 Z f M j A x N i w y N T Z 9 J n F 1 b 3 Q 7 L C Z x d W 9 0 O 1 N l Y 3 R p b 2 4 x L 0 h E U j I x L T I y X 0 N v b X B v c 2 l 0 Z V 9 p b m R p Y 2 V z X 2 N v b X B s Z X R l X 3 R p b W V f c 2 V y a W V z L 0 F 1 d G 9 S Z W 1 v d m V k Q 2 9 s d W 1 u c z E u e 2 x l X 2 Z f M j A x N y w y N T d 9 J n F 1 b 3 Q 7 L C Z x d W 9 0 O 1 N l Y 3 R p b 2 4 x L 0 h E U j I x L T I y X 0 N v b X B v c 2 l 0 Z V 9 p b m R p Y 2 V z X 2 N v b X B s Z X R l X 3 R p b W V f c 2 V y a W V z L 0 F 1 d G 9 S Z W 1 v d m V k Q 2 9 s d W 1 u c z E u e 2 x l X 2 Z f M j A x O C w y N T h 9 J n F 1 b 3 Q 7 L C Z x d W 9 0 O 1 N l Y 3 R p b 2 4 x L 0 h E U j I x L T I y X 0 N v b X B v c 2 l 0 Z V 9 p b m R p Y 2 V z X 2 N v b X B s Z X R l X 3 R p b W V f c 2 V y a W V z L 0 F 1 d G 9 S Z W 1 v d m V k Q 2 9 s d W 1 u c z E u e 2 x l X 2 Z f M j A x O S w y N T l 9 J n F 1 b 3 Q 7 L C Z x d W 9 0 O 1 N l Y 3 R p b 2 4 x L 0 h E U j I x L T I y X 0 N v b X B v c 2 l 0 Z V 9 p b m R p Y 2 V z X 2 N v b X B s Z X R l X 3 R p b W V f c 2 V y a W V z L 0 F 1 d G 9 S Z W 1 v d m V k Q 2 9 s d W 1 u c z E u e 2 x l X 2 Z f M j A y M C w y N j B 9 J n F 1 b 3 Q 7 L C Z x d W 9 0 O 1 N l Y 3 R p b 2 4 x L 0 h E U j I x L T I y X 0 N v b X B v c 2 l 0 Z V 9 p b m R p Y 2 V z X 2 N v b X B s Z X R l X 3 R p b W V f c 2 V y a W V z L 0 F 1 d G 9 S Z W 1 v d m V k Q 2 9 s d W 1 u c z E u e 2 x l X 2 Z f M j A y M S w y N j F 9 J n F 1 b 3 Q 7 L C Z x d W 9 0 O 1 N l Y 3 R p b 2 4 x L 0 h E U j I x L T I y X 0 N v b X B v c 2 l 0 Z V 9 p b m R p Y 2 V z X 2 N v b X B s Z X R l X 3 R p b W V f c 2 V y a W V z L 0 F 1 d G 9 S Z W 1 v d m V k Q 2 9 s d W 1 u c z E u e 2 V 5 c 1 9 m X z E 5 O T A s M j Y y f S Z x d W 9 0 O y w m c X V v d D t T Z W N 0 a W 9 u M S 9 I R F I y M S 0 y M l 9 D b 2 1 w b 3 N p d G V f a W 5 k a W N l c 1 9 j b 2 1 w b G V 0 Z V 9 0 a W 1 l X 3 N l c m l l c y 9 B d X R v U m V t b 3 Z l Z E N v b H V t b n M x L n t l e X N f Z l 8 x O T k x L D I 2 M 3 0 m c X V v d D s s J n F 1 b 3 Q 7 U 2 V j d G l v b j E v S E R S M j E t M j J f Q 2 9 t c G 9 z a X R l X 2 l u Z G l j Z X N f Y 2 9 t c G x l d G V f d G l t Z V 9 z Z X J p Z X M v Q X V 0 b 1 J l b W 9 2 Z W R D b 2 x 1 b W 5 z M S 5 7 Z X l z X 2 Z f M T k 5 M i w y N j R 9 J n F 1 b 3 Q 7 L C Z x d W 9 0 O 1 N l Y 3 R p b 2 4 x L 0 h E U j I x L T I y X 0 N v b X B v c 2 l 0 Z V 9 p b m R p Y 2 V z X 2 N v b X B s Z X R l X 3 R p b W V f c 2 V y a W V z L 0 F 1 d G 9 S Z W 1 v d m V k Q 2 9 s d W 1 u c z E u e 2 V 5 c 1 9 m X z E 5 O T M s M j Y 1 f S Z x d W 9 0 O y w m c X V v d D t T Z W N 0 a W 9 u M S 9 I R F I y M S 0 y M l 9 D b 2 1 w b 3 N p d G V f a W 5 k a W N l c 1 9 j b 2 1 w b G V 0 Z V 9 0 a W 1 l X 3 N l c m l l c y 9 B d X R v U m V t b 3 Z l Z E N v b H V t b n M x L n t l e X N f Z l 8 x O T k 0 L D I 2 N n 0 m c X V v d D s s J n F 1 b 3 Q 7 U 2 V j d G l v b j E v S E R S M j E t M j J f Q 2 9 t c G 9 z a X R l X 2 l u Z G l j Z X N f Y 2 9 t c G x l d G V f d G l t Z V 9 z Z X J p Z X M v Q X V 0 b 1 J l b W 9 2 Z W R D b 2 x 1 b W 5 z M S 5 7 Z X l z X 2 Z f M T k 5 N S w y N j d 9 J n F 1 b 3 Q 7 L C Z x d W 9 0 O 1 N l Y 3 R p b 2 4 x L 0 h E U j I x L T I y X 0 N v b X B v c 2 l 0 Z V 9 p b m R p Y 2 V z X 2 N v b X B s Z X R l X 3 R p b W V f c 2 V y a W V z L 0 F 1 d G 9 S Z W 1 v d m V k Q 2 9 s d W 1 u c z E u e 2 V 5 c 1 9 m X z E 5 O T Y s M j Y 4 f S Z x d W 9 0 O y w m c X V v d D t T Z W N 0 a W 9 u M S 9 I R F I y M S 0 y M l 9 D b 2 1 w b 3 N p d G V f a W 5 k a W N l c 1 9 j b 2 1 w b G V 0 Z V 9 0 a W 1 l X 3 N l c m l l c y 9 B d X R v U m V t b 3 Z l Z E N v b H V t b n M x L n t l e X N f Z l 8 x O T k 3 L D I 2 O X 0 m c X V v d D s s J n F 1 b 3 Q 7 U 2 V j d G l v b j E v S E R S M j E t M j J f Q 2 9 t c G 9 z a X R l X 2 l u Z G l j Z X N f Y 2 9 t c G x l d G V f d G l t Z V 9 z Z X J p Z X M v Q X V 0 b 1 J l b W 9 2 Z W R D b 2 x 1 b W 5 z M S 5 7 Z X l z X 2 Z f M T k 5 O C w y N z B 9 J n F 1 b 3 Q 7 L C Z x d W 9 0 O 1 N l Y 3 R p b 2 4 x L 0 h E U j I x L T I y X 0 N v b X B v c 2 l 0 Z V 9 p b m R p Y 2 V z X 2 N v b X B s Z X R l X 3 R p b W V f c 2 V y a W V z L 0 F 1 d G 9 S Z W 1 v d m V k Q 2 9 s d W 1 u c z E u e 2 V 5 c 1 9 m X z E 5 O T k s M j c x f S Z x d W 9 0 O y w m c X V v d D t T Z W N 0 a W 9 u M S 9 I R F I y M S 0 y M l 9 D b 2 1 w b 3 N p d G V f a W 5 k a W N l c 1 9 j b 2 1 w b G V 0 Z V 9 0 a W 1 l X 3 N l c m l l c y 9 B d X R v U m V t b 3 Z l Z E N v b H V t b n M x L n t l e X N f Z l 8 y M D A w L D I 3 M n 0 m c X V v d D s s J n F 1 b 3 Q 7 U 2 V j d G l v b j E v S E R S M j E t M j J f Q 2 9 t c G 9 z a X R l X 2 l u Z G l j Z X N f Y 2 9 t c G x l d G V f d G l t Z V 9 z Z X J p Z X M v Q X V 0 b 1 J l b W 9 2 Z W R D b 2 x 1 b W 5 z M S 5 7 Z X l z X 2 Z f M j A w M S w y N z N 9 J n F 1 b 3 Q 7 L C Z x d W 9 0 O 1 N l Y 3 R p b 2 4 x L 0 h E U j I x L T I y X 0 N v b X B v c 2 l 0 Z V 9 p b m R p Y 2 V z X 2 N v b X B s Z X R l X 3 R p b W V f c 2 V y a W V z L 0 F 1 d G 9 S Z W 1 v d m V k Q 2 9 s d W 1 u c z E u e 2 V 5 c 1 9 m X z I w M D I s M j c 0 f S Z x d W 9 0 O y w m c X V v d D t T Z W N 0 a W 9 u M S 9 I R F I y M S 0 y M l 9 D b 2 1 w b 3 N p d G V f a W 5 k a W N l c 1 9 j b 2 1 w b G V 0 Z V 9 0 a W 1 l X 3 N l c m l l c y 9 B d X R v U m V t b 3 Z l Z E N v b H V t b n M x L n t l e X N f Z l 8 y M D A z L D I 3 N X 0 m c X V v d D s s J n F 1 b 3 Q 7 U 2 V j d G l v b j E v S E R S M j E t M j J f Q 2 9 t c G 9 z a X R l X 2 l u Z G l j Z X N f Y 2 9 t c G x l d G V f d G l t Z V 9 z Z X J p Z X M v Q X V 0 b 1 J l b W 9 2 Z W R D b 2 x 1 b W 5 z M S 5 7 Z X l z X 2 Z f M j A w N C w y N z Z 9 J n F 1 b 3 Q 7 L C Z x d W 9 0 O 1 N l Y 3 R p b 2 4 x L 0 h E U j I x L T I y X 0 N v b X B v c 2 l 0 Z V 9 p b m R p Y 2 V z X 2 N v b X B s Z X R l X 3 R p b W V f c 2 V y a W V z L 0 F 1 d G 9 S Z W 1 v d m V k Q 2 9 s d W 1 u c z E u e 2 V 5 c 1 9 m X z I w M D U s M j c 3 f S Z x d W 9 0 O y w m c X V v d D t T Z W N 0 a W 9 u M S 9 I R F I y M S 0 y M l 9 D b 2 1 w b 3 N p d G V f a W 5 k a W N l c 1 9 j b 2 1 w b G V 0 Z V 9 0 a W 1 l X 3 N l c m l l c y 9 B d X R v U m V t b 3 Z l Z E N v b H V t b n M x L n t l e X N f Z l 8 y M D A 2 L D I 3 O H 0 m c X V v d D s s J n F 1 b 3 Q 7 U 2 V j d G l v b j E v S E R S M j E t M j J f Q 2 9 t c G 9 z a X R l X 2 l u Z G l j Z X N f Y 2 9 t c G x l d G V f d G l t Z V 9 z Z X J p Z X M v Q X V 0 b 1 J l b W 9 2 Z W R D b 2 x 1 b W 5 z M S 5 7 Z X l z X 2 Z f M j A w N y w y N z l 9 J n F 1 b 3 Q 7 L C Z x d W 9 0 O 1 N l Y 3 R p b 2 4 x L 0 h E U j I x L T I y X 0 N v b X B v c 2 l 0 Z V 9 p b m R p Y 2 V z X 2 N v b X B s Z X R l X 3 R p b W V f c 2 V y a W V z L 0 F 1 d G 9 S Z W 1 v d m V k Q 2 9 s d W 1 u c z E u e 2 V 5 c 1 9 m X z I w M D g s M j g w f S Z x d W 9 0 O y w m c X V v d D t T Z W N 0 a W 9 u M S 9 I R F I y M S 0 y M l 9 D b 2 1 w b 3 N p d G V f a W 5 k a W N l c 1 9 j b 2 1 w b G V 0 Z V 9 0 a W 1 l X 3 N l c m l l c y 9 B d X R v U m V t b 3 Z l Z E N v b H V t b n M x L n t l e X N f Z l 8 y M D A 5 L D I 4 M X 0 m c X V v d D s s J n F 1 b 3 Q 7 U 2 V j d G l v b j E v S E R S M j E t M j J f Q 2 9 t c G 9 z a X R l X 2 l u Z G l j Z X N f Y 2 9 t c G x l d G V f d G l t Z V 9 z Z X J p Z X M v Q X V 0 b 1 J l b W 9 2 Z W R D b 2 x 1 b W 5 z M S 5 7 Z X l z X 2 Z f M j A x M C w y O D J 9 J n F 1 b 3 Q 7 L C Z x d W 9 0 O 1 N l Y 3 R p b 2 4 x L 0 h E U j I x L T I y X 0 N v b X B v c 2 l 0 Z V 9 p b m R p Y 2 V z X 2 N v b X B s Z X R l X 3 R p b W V f c 2 V y a W V z L 0 F 1 d G 9 S Z W 1 v d m V k Q 2 9 s d W 1 u c z E u e 2 V 5 c 1 9 m X z I w M T E s M j g z f S Z x d W 9 0 O y w m c X V v d D t T Z W N 0 a W 9 u M S 9 I R F I y M S 0 y M l 9 D b 2 1 w b 3 N p d G V f a W 5 k a W N l c 1 9 j b 2 1 w b G V 0 Z V 9 0 a W 1 l X 3 N l c m l l c y 9 B d X R v U m V t b 3 Z l Z E N v b H V t b n M x L n t l e X N f Z l 8 y M D E y L D I 4 N H 0 m c X V v d D s s J n F 1 b 3 Q 7 U 2 V j d G l v b j E v S E R S M j E t M j J f Q 2 9 t c G 9 z a X R l X 2 l u Z G l j Z X N f Y 2 9 t c G x l d G V f d G l t Z V 9 z Z X J p Z X M v Q X V 0 b 1 J l b W 9 2 Z W R D b 2 x 1 b W 5 z M S 5 7 Z X l z X 2 Z f M j A x M y w y O D V 9 J n F 1 b 3 Q 7 L C Z x d W 9 0 O 1 N l Y 3 R p b 2 4 x L 0 h E U j I x L T I y X 0 N v b X B v c 2 l 0 Z V 9 p b m R p Y 2 V z X 2 N v b X B s Z X R l X 3 R p b W V f c 2 V y a W V z L 0 F 1 d G 9 S Z W 1 v d m V k Q 2 9 s d W 1 u c z E u e 2 V 5 c 1 9 m X z I w M T Q s M j g 2 f S Z x d W 9 0 O y w m c X V v d D t T Z W N 0 a W 9 u M S 9 I R F I y M S 0 y M l 9 D b 2 1 w b 3 N p d G V f a W 5 k a W N l c 1 9 j b 2 1 w b G V 0 Z V 9 0 a W 1 l X 3 N l c m l l c y 9 B d X R v U m V t b 3 Z l Z E N v b H V t b n M x L n t l e X N f Z l 8 y M D E 1 L D I 4 N 3 0 m c X V v d D s s J n F 1 b 3 Q 7 U 2 V j d G l v b j E v S E R S M j E t M j J f Q 2 9 t c G 9 z a X R l X 2 l u Z G l j Z X N f Y 2 9 t c G x l d G V f d G l t Z V 9 z Z X J p Z X M v Q X V 0 b 1 J l b W 9 2 Z W R D b 2 x 1 b W 5 z M S 5 7 Z X l z X 2 Z f M j A x N i w y O D h 9 J n F 1 b 3 Q 7 L C Z x d W 9 0 O 1 N l Y 3 R p b 2 4 x L 0 h E U j I x L T I y X 0 N v b X B v c 2 l 0 Z V 9 p b m R p Y 2 V z X 2 N v b X B s Z X R l X 3 R p b W V f c 2 V y a W V z L 0 F 1 d G 9 S Z W 1 v d m V k Q 2 9 s d W 1 u c z E u e 2 V 5 c 1 9 m X z I w M T c s M j g 5 f S Z x d W 9 0 O y w m c X V v d D t T Z W N 0 a W 9 u M S 9 I R F I y M S 0 y M l 9 D b 2 1 w b 3 N p d G V f a W 5 k a W N l c 1 9 j b 2 1 w b G V 0 Z V 9 0 a W 1 l X 3 N l c m l l c y 9 B d X R v U m V t b 3 Z l Z E N v b H V t b n M x L n t l e X N f Z l 8 y M D E 4 L D I 5 M H 0 m c X V v d D s s J n F 1 b 3 Q 7 U 2 V j d G l v b j E v S E R S M j E t M j J f Q 2 9 t c G 9 z a X R l X 2 l u Z G l j Z X N f Y 2 9 t c G x l d G V f d G l t Z V 9 z Z X J p Z X M v Q X V 0 b 1 J l b W 9 2 Z W R D b 2 x 1 b W 5 z M S 5 7 Z X l z X 2 Z f M j A x O S w y O T F 9 J n F 1 b 3 Q 7 L C Z x d W 9 0 O 1 N l Y 3 R p b 2 4 x L 0 h E U j I x L T I y X 0 N v b X B v c 2 l 0 Z V 9 p b m R p Y 2 V z X 2 N v b X B s Z X R l X 3 R p b W V f c 2 V y a W V z L 0 F 1 d G 9 S Z W 1 v d m V k Q 2 9 s d W 1 u c z E u e 2 V 5 c 1 9 m X z I w M j A s M j k y f S Z x d W 9 0 O y w m c X V v d D t T Z W N 0 a W 9 u M S 9 I R F I y M S 0 y M l 9 D b 2 1 w b 3 N p d G V f a W 5 k a W N l c 1 9 j b 2 1 w b G V 0 Z V 9 0 a W 1 l X 3 N l c m l l c y 9 B d X R v U m V t b 3 Z l Z E N v b H V t b n M x L n t l e X N f Z l 8 y M D I x L D I 5 M 3 0 m c X V v d D s s J n F 1 b 3 Q 7 U 2 V j d G l v b j E v S E R S M j E t M j J f Q 2 9 t c G 9 z a X R l X 2 l u Z G l j Z X N f Y 2 9 t c G x l d G V f d G l t Z V 9 z Z X J p Z X M v Q X V 0 b 1 J l b W 9 2 Z W R D b 2 x 1 b W 5 z M S 5 7 b X l z X 2 Z f M T k 5 M C w y O T R 9 J n F 1 b 3 Q 7 L C Z x d W 9 0 O 1 N l Y 3 R p b 2 4 x L 0 h E U j I x L T I y X 0 N v b X B v c 2 l 0 Z V 9 p b m R p Y 2 V z X 2 N v b X B s Z X R l X 3 R p b W V f c 2 V y a W V z L 0 F 1 d G 9 S Z W 1 v d m V k Q 2 9 s d W 1 u c z E u e 2 1 5 c 1 9 m X z E 5 O T E s M j k 1 f S Z x d W 9 0 O y w m c X V v d D t T Z W N 0 a W 9 u M S 9 I R F I y M S 0 y M l 9 D b 2 1 w b 3 N p d G V f a W 5 k a W N l c 1 9 j b 2 1 w b G V 0 Z V 9 0 a W 1 l X 3 N l c m l l c y 9 B d X R v U m V t b 3 Z l Z E N v b H V t b n M x L n t t e X N f Z l 8 x O T k y L D I 5 N n 0 m c X V v d D s s J n F 1 b 3 Q 7 U 2 V j d G l v b j E v S E R S M j E t M j J f Q 2 9 t c G 9 z a X R l X 2 l u Z G l j Z X N f Y 2 9 t c G x l d G V f d G l t Z V 9 z Z X J p Z X M v Q X V 0 b 1 J l b W 9 2 Z W R D b 2 x 1 b W 5 z M S 5 7 b X l z X 2 Z f M T k 5 M y w y O T d 9 J n F 1 b 3 Q 7 L C Z x d W 9 0 O 1 N l Y 3 R p b 2 4 x L 0 h E U j I x L T I y X 0 N v b X B v c 2 l 0 Z V 9 p b m R p Y 2 V z X 2 N v b X B s Z X R l X 3 R p b W V f c 2 V y a W V z L 0 F 1 d G 9 S Z W 1 v d m V k Q 2 9 s d W 1 u c z E u e 2 1 5 c 1 9 m X z E 5 O T Q s M j k 4 f S Z x d W 9 0 O y w m c X V v d D t T Z W N 0 a W 9 u M S 9 I R F I y M S 0 y M l 9 D b 2 1 w b 3 N p d G V f a W 5 k a W N l c 1 9 j b 2 1 w b G V 0 Z V 9 0 a W 1 l X 3 N l c m l l c y 9 B d X R v U m V t b 3 Z l Z E N v b H V t b n M x L n t t e X N f Z l 8 x O T k 1 L D I 5 O X 0 m c X V v d D s s J n F 1 b 3 Q 7 U 2 V j d G l v b j E v S E R S M j E t M j J f Q 2 9 t c G 9 z a X R l X 2 l u Z G l j Z X N f Y 2 9 t c G x l d G V f d G l t Z V 9 z Z X J p Z X M v Q X V 0 b 1 J l b W 9 2 Z W R D b 2 x 1 b W 5 z M S 5 7 b X l z X 2 Z f M T k 5 N i w z M D B 9 J n F 1 b 3 Q 7 L C Z x d W 9 0 O 1 N l Y 3 R p b 2 4 x L 0 h E U j I x L T I y X 0 N v b X B v c 2 l 0 Z V 9 p b m R p Y 2 V z X 2 N v b X B s Z X R l X 3 R p b W V f c 2 V y a W V z L 0 F 1 d G 9 S Z W 1 v d m V k Q 2 9 s d W 1 u c z E u e 2 1 5 c 1 9 m X z E 5 O T c s M z A x f S Z x d W 9 0 O y w m c X V v d D t T Z W N 0 a W 9 u M S 9 I R F I y M S 0 y M l 9 D b 2 1 w b 3 N p d G V f a W 5 k a W N l c 1 9 j b 2 1 w b G V 0 Z V 9 0 a W 1 l X 3 N l c m l l c y 9 B d X R v U m V t b 3 Z l Z E N v b H V t b n M x L n t t e X N f Z l 8 x O T k 4 L D M w M n 0 m c X V v d D s s J n F 1 b 3 Q 7 U 2 V j d G l v b j E v S E R S M j E t M j J f Q 2 9 t c G 9 z a X R l X 2 l u Z G l j Z X N f Y 2 9 t c G x l d G V f d G l t Z V 9 z Z X J p Z X M v Q X V 0 b 1 J l b W 9 2 Z W R D b 2 x 1 b W 5 z M S 5 7 b X l z X 2 Z f M T k 5 O S w z M D N 9 J n F 1 b 3 Q 7 L C Z x d W 9 0 O 1 N l Y 3 R p b 2 4 x L 0 h E U j I x L T I y X 0 N v b X B v c 2 l 0 Z V 9 p b m R p Y 2 V z X 2 N v b X B s Z X R l X 3 R p b W V f c 2 V y a W V z L 0 F 1 d G 9 S Z W 1 v d m V k Q 2 9 s d W 1 u c z E u e 2 1 5 c 1 9 m X z I w M D A s M z A 0 f S Z x d W 9 0 O y w m c X V v d D t T Z W N 0 a W 9 u M S 9 I R F I y M S 0 y M l 9 D b 2 1 w b 3 N p d G V f a W 5 k a W N l c 1 9 j b 2 1 w b G V 0 Z V 9 0 a W 1 l X 3 N l c m l l c y 9 B d X R v U m V t b 3 Z l Z E N v b H V t b n M x L n t t e X N f Z l 8 y M D A x L D M w N X 0 m c X V v d D s s J n F 1 b 3 Q 7 U 2 V j d G l v b j E v S E R S M j E t M j J f Q 2 9 t c G 9 z a X R l X 2 l u Z G l j Z X N f Y 2 9 t c G x l d G V f d G l t Z V 9 z Z X J p Z X M v Q X V 0 b 1 J l b W 9 2 Z W R D b 2 x 1 b W 5 z M S 5 7 b X l z X 2 Z f M j A w M i w z M D Z 9 J n F 1 b 3 Q 7 L C Z x d W 9 0 O 1 N l Y 3 R p b 2 4 x L 0 h E U j I x L T I y X 0 N v b X B v c 2 l 0 Z V 9 p b m R p Y 2 V z X 2 N v b X B s Z X R l X 3 R p b W V f c 2 V y a W V z L 0 F 1 d G 9 S Z W 1 v d m V k Q 2 9 s d W 1 u c z E u e 2 1 5 c 1 9 m X z I w M D M s M z A 3 f S Z x d W 9 0 O y w m c X V v d D t T Z W N 0 a W 9 u M S 9 I R F I y M S 0 y M l 9 D b 2 1 w b 3 N p d G V f a W 5 k a W N l c 1 9 j b 2 1 w b G V 0 Z V 9 0 a W 1 l X 3 N l c m l l c y 9 B d X R v U m V t b 3 Z l Z E N v b H V t b n M x L n t t e X N f Z l 8 y M D A 0 L D M w O H 0 m c X V v d D s s J n F 1 b 3 Q 7 U 2 V j d G l v b j E v S E R S M j E t M j J f Q 2 9 t c G 9 z a X R l X 2 l u Z G l j Z X N f Y 2 9 t c G x l d G V f d G l t Z V 9 z Z X J p Z X M v Q X V 0 b 1 J l b W 9 2 Z W R D b 2 x 1 b W 5 z M S 5 7 b X l z X 2 Z f M j A w N S w z M D l 9 J n F 1 b 3 Q 7 L C Z x d W 9 0 O 1 N l Y 3 R p b 2 4 x L 0 h E U j I x L T I y X 0 N v b X B v c 2 l 0 Z V 9 p b m R p Y 2 V z X 2 N v b X B s Z X R l X 3 R p b W V f c 2 V y a W V z L 0 F 1 d G 9 S Z W 1 v d m V k Q 2 9 s d W 1 u c z E u e 2 1 5 c 1 9 m X z I w M D Y s M z E w f S Z x d W 9 0 O y w m c X V v d D t T Z W N 0 a W 9 u M S 9 I R F I y M S 0 y M l 9 D b 2 1 w b 3 N p d G V f a W 5 k a W N l c 1 9 j b 2 1 w b G V 0 Z V 9 0 a W 1 l X 3 N l c m l l c y 9 B d X R v U m V t b 3 Z l Z E N v b H V t b n M x L n t t e X N f Z l 8 y M D A 3 L D M x M X 0 m c X V v d D s s J n F 1 b 3 Q 7 U 2 V j d G l v b j E v S E R S M j E t M j J f Q 2 9 t c G 9 z a X R l X 2 l u Z G l j Z X N f Y 2 9 t c G x l d G V f d G l t Z V 9 z Z X J p Z X M v Q X V 0 b 1 J l b W 9 2 Z W R D b 2 x 1 b W 5 z M S 5 7 b X l z X 2 Z f M j A w O C w z M T J 9 J n F 1 b 3 Q 7 L C Z x d W 9 0 O 1 N l Y 3 R p b 2 4 x L 0 h E U j I x L T I y X 0 N v b X B v c 2 l 0 Z V 9 p b m R p Y 2 V z X 2 N v b X B s Z X R l X 3 R p b W V f c 2 V y a W V z L 0 F 1 d G 9 S Z W 1 v d m V k Q 2 9 s d W 1 u c z E u e 2 1 5 c 1 9 m X z I w M D k s M z E z f S Z x d W 9 0 O y w m c X V v d D t T Z W N 0 a W 9 u M S 9 I R F I y M S 0 y M l 9 D b 2 1 w b 3 N p d G V f a W 5 k a W N l c 1 9 j b 2 1 w b G V 0 Z V 9 0 a W 1 l X 3 N l c m l l c y 9 B d X R v U m V t b 3 Z l Z E N v b H V t b n M x L n t t e X N f Z l 8 y M D E w L D M x N H 0 m c X V v d D s s J n F 1 b 3 Q 7 U 2 V j d G l v b j E v S E R S M j E t M j J f Q 2 9 t c G 9 z a X R l X 2 l u Z G l j Z X N f Y 2 9 t c G x l d G V f d G l t Z V 9 z Z X J p Z X M v Q X V 0 b 1 J l b W 9 2 Z W R D b 2 x 1 b W 5 z M S 5 7 b X l z X 2 Z f M j A x M S w z M T V 9 J n F 1 b 3 Q 7 L C Z x d W 9 0 O 1 N l Y 3 R p b 2 4 x L 0 h E U j I x L T I y X 0 N v b X B v c 2 l 0 Z V 9 p b m R p Y 2 V z X 2 N v b X B s Z X R l X 3 R p b W V f c 2 V y a W V z L 0 F 1 d G 9 S Z W 1 v d m V k Q 2 9 s d W 1 u c z E u e 2 1 5 c 1 9 m X z I w M T I s M z E 2 f S Z x d W 9 0 O y w m c X V v d D t T Z W N 0 a W 9 u M S 9 I R F I y M S 0 y M l 9 D b 2 1 w b 3 N p d G V f a W 5 k a W N l c 1 9 j b 2 1 w b G V 0 Z V 9 0 a W 1 l X 3 N l c m l l c y 9 B d X R v U m V t b 3 Z l Z E N v b H V t b n M x L n t t e X N f Z l 8 y M D E z L D M x N 3 0 m c X V v d D s s J n F 1 b 3 Q 7 U 2 V j d G l v b j E v S E R S M j E t M j J f Q 2 9 t c G 9 z a X R l X 2 l u Z G l j Z X N f Y 2 9 t c G x l d G V f d G l t Z V 9 z Z X J p Z X M v Q X V 0 b 1 J l b W 9 2 Z W R D b 2 x 1 b W 5 z M S 5 7 b X l z X 2 Z f M j A x N C w z M T h 9 J n F 1 b 3 Q 7 L C Z x d W 9 0 O 1 N l Y 3 R p b 2 4 x L 0 h E U j I x L T I y X 0 N v b X B v c 2 l 0 Z V 9 p b m R p Y 2 V z X 2 N v b X B s Z X R l X 3 R p b W V f c 2 V y a W V z L 0 F 1 d G 9 S Z W 1 v d m V k Q 2 9 s d W 1 u c z E u e 2 1 5 c 1 9 m X z I w M T U s M z E 5 f S Z x d W 9 0 O y w m c X V v d D t T Z W N 0 a W 9 u M S 9 I R F I y M S 0 y M l 9 D b 2 1 w b 3 N p d G V f a W 5 k a W N l c 1 9 j b 2 1 w b G V 0 Z V 9 0 a W 1 l X 3 N l c m l l c y 9 B d X R v U m V t b 3 Z l Z E N v b H V t b n M x L n t t e X N f Z l 8 y M D E 2 L D M y M H 0 m c X V v d D s s J n F 1 b 3 Q 7 U 2 V j d G l v b j E v S E R S M j E t M j J f Q 2 9 t c G 9 z a X R l X 2 l u Z G l j Z X N f Y 2 9 t c G x l d G V f d G l t Z V 9 z Z X J p Z X M v Q X V 0 b 1 J l b W 9 2 Z W R D b 2 x 1 b W 5 z M S 5 7 b X l z X 2 Z f M j A x N y w z M j F 9 J n F 1 b 3 Q 7 L C Z x d W 9 0 O 1 N l Y 3 R p b 2 4 x L 0 h E U j I x L T I y X 0 N v b X B v c 2 l 0 Z V 9 p b m R p Y 2 V z X 2 N v b X B s Z X R l X 3 R p b W V f c 2 V y a W V z L 0 F 1 d G 9 S Z W 1 v d m V k Q 2 9 s d W 1 u c z E u e 2 1 5 c 1 9 m X z I w M T g s M z I y f S Z x d W 9 0 O y w m c X V v d D t T Z W N 0 a W 9 u M S 9 I R F I y M S 0 y M l 9 D b 2 1 w b 3 N p d G V f a W 5 k a W N l c 1 9 j b 2 1 w b G V 0 Z V 9 0 a W 1 l X 3 N l c m l l c y 9 B d X R v U m V t b 3 Z l Z E N v b H V t b n M x L n t t e X N f Z l 8 y M D E 5 L D M y M 3 0 m c X V v d D s s J n F 1 b 3 Q 7 U 2 V j d G l v b j E v S E R S M j E t M j J f Q 2 9 t c G 9 z a X R l X 2 l u Z G l j Z X N f Y 2 9 t c G x l d G V f d G l t Z V 9 z Z X J p Z X M v Q X V 0 b 1 J l b W 9 2 Z W R D b 2 x 1 b W 5 z M S 5 7 b X l z X 2 Z f M j A y M C w z M j R 9 J n F 1 b 3 Q 7 L C Z x d W 9 0 O 1 N l Y 3 R p b 2 4 x L 0 h E U j I x L T I y X 0 N v b X B v c 2 l 0 Z V 9 p b m R p Y 2 V z X 2 N v b X B s Z X R l X 3 R p b W V f c 2 V y a W V z L 0 F 1 d G 9 S Z W 1 v d m V k Q 2 9 s d W 1 u c z E u e 2 1 5 c 1 9 m X z I w M j E s M z I 1 f S Z x d W 9 0 O y w m c X V v d D t T Z W N 0 a W 9 u M S 9 I R F I y M S 0 y M l 9 D b 2 1 w b 3 N p d G V f a W 5 k a W N l c 1 9 j b 2 1 w b G V 0 Z V 9 0 a W 1 l X 3 N l c m l l c y 9 B d X R v U m V t b 3 Z l Z E N v b H V t b n M x L n t n b m l f c G N f Z l 8 x O T k w L D M y N n 0 m c X V v d D s s J n F 1 b 3 Q 7 U 2 V j d G l v b j E v S E R S M j E t M j J f Q 2 9 t c G 9 z a X R l X 2 l u Z G l j Z X N f Y 2 9 t c G x l d G V f d G l t Z V 9 z Z X J p Z X M v Q X V 0 b 1 J l b W 9 2 Z W R D b 2 x 1 b W 5 z M S 5 7 Z 2 5 p X 3 B j X 2 Z f M T k 5 M S w z M j d 9 J n F 1 b 3 Q 7 L C Z x d W 9 0 O 1 N l Y 3 R p b 2 4 x L 0 h E U j I x L T I y X 0 N v b X B v c 2 l 0 Z V 9 p b m R p Y 2 V z X 2 N v b X B s Z X R l X 3 R p b W V f c 2 V y a W V z L 0 F 1 d G 9 S Z W 1 v d m V k Q 2 9 s d W 1 u c z E u e 2 d u a V 9 w Y 1 9 m X z E 5 O T I s M z I 4 f S Z x d W 9 0 O y w m c X V v d D t T Z W N 0 a W 9 u M S 9 I R F I y M S 0 y M l 9 D b 2 1 w b 3 N p d G V f a W 5 k a W N l c 1 9 j b 2 1 w b G V 0 Z V 9 0 a W 1 l X 3 N l c m l l c y 9 B d X R v U m V t b 3 Z l Z E N v b H V t b n M x L n t n b m l f c G N f Z l 8 x O T k z L D M y O X 0 m c X V v d D s s J n F 1 b 3 Q 7 U 2 V j d G l v b j E v S E R S M j E t M j J f Q 2 9 t c G 9 z a X R l X 2 l u Z G l j Z X N f Y 2 9 t c G x l d G V f d G l t Z V 9 z Z X J p Z X M v Q X V 0 b 1 J l b W 9 2 Z W R D b 2 x 1 b W 5 z M S 5 7 Z 2 5 p X 3 B j X 2 Z f M T k 5 N C w z M z B 9 J n F 1 b 3 Q 7 L C Z x d W 9 0 O 1 N l Y 3 R p b 2 4 x L 0 h E U j I x L T I y X 0 N v b X B v c 2 l 0 Z V 9 p b m R p Y 2 V z X 2 N v b X B s Z X R l X 3 R p b W V f c 2 V y a W V z L 0 F 1 d G 9 S Z W 1 v d m V k Q 2 9 s d W 1 u c z E u e 2 d u a V 9 w Y 1 9 m X z E 5 O T U s M z M x f S Z x d W 9 0 O y w m c X V v d D t T Z W N 0 a W 9 u M S 9 I R F I y M S 0 y M l 9 D b 2 1 w b 3 N p d G V f a W 5 k a W N l c 1 9 j b 2 1 w b G V 0 Z V 9 0 a W 1 l X 3 N l c m l l c y 9 B d X R v U m V t b 3 Z l Z E N v b H V t b n M x L n t n b m l f c G N f Z l 8 x O T k 2 L D M z M n 0 m c X V v d D s s J n F 1 b 3 Q 7 U 2 V j d G l v b j E v S E R S M j E t M j J f Q 2 9 t c G 9 z a X R l X 2 l u Z G l j Z X N f Y 2 9 t c G x l d G V f d G l t Z V 9 z Z X J p Z X M v Q X V 0 b 1 J l b W 9 2 Z W R D b 2 x 1 b W 5 z M S 5 7 Z 2 5 p X 3 B j X 2 Z f M T k 5 N y w z M z N 9 J n F 1 b 3 Q 7 L C Z x d W 9 0 O 1 N l Y 3 R p b 2 4 x L 0 h E U j I x L T I y X 0 N v b X B v c 2 l 0 Z V 9 p b m R p Y 2 V z X 2 N v b X B s Z X R l X 3 R p b W V f c 2 V y a W V z L 0 F 1 d G 9 S Z W 1 v d m V k Q 2 9 s d W 1 u c z E u e 2 d u a V 9 w Y 1 9 m X z E 5 O T g s M z M 0 f S Z x d W 9 0 O y w m c X V v d D t T Z W N 0 a W 9 u M S 9 I R F I y M S 0 y M l 9 D b 2 1 w b 3 N p d G V f a W 5 k a W N l c 1 9 j b 2 1 w b G V 0 Z V 9 0 a W 1 l X 3 N l c m l l c y 9 B d X R v U m V t b 3 Z l Z E N v b H V t b n M x L n t n b m l f c G N f Z l 8 x O T k 5 L D M z N X 0 m c X V v d D s s J n F 1 b 3 Q 7 U 2 V j d G l v b j E v S E R S M j E t M j J f Q 2 9 t c G 9 z a X R l X 2 l u Z G l j Z X N f Y 2 9 t c G x l d G V f d G l t Z V 9 z Z X J p Z X M v Q X V 0 b 1 J l b W 9 2 Z W R D b 2 x 1 b W 5 z M S 5 7 Z 2 5 p X 3 B j X 2 Z f M j A w M C w z M z Z 9 J n F 1 b 3 Q 7 L C Z x d W 9 0 O 1 N l Y 3 R p b 2 4 x L 0 h E U j I x L T I y X 0 N v b X B v c 2 l 0 Z V 9 p b m R p Y 2 V z X 2 N v b X B s Z X R l X 3 R p b W V f c 2 V y a W V z L 0 F 1 d G 9 S Z W 1 v d m V k Q 2 9 s d W 1 u c z E u e 2 d u a V 9 w Y 1 9 m X z I w M D E s M z M 3 f S Z x d W 9 0 O y w m c X V v d D t T Z W N 0 a W 9 u M S 9 I R F I y M S 0 y M l 9 D b 2 1 w b 3 N p d G V f a W 5 k a W N l c 1 9 j b 2 1 w b G V 0 Z V 9 0 a W 1 l X 3 N l c m l l c y 9 B d X R v U m V t b 3 Z l Z E N v b H V t b n M x L n t n b m l f c G N f Z l 8 y M D A y L D M z O H 0 m c X V v d D s s J n F 1 b 3 Q 7 U 2 V j d G l v b j E v S E R S M j E t M j J f Q 2 9 t c G 9 z a X R l X 2 l u Z G l j Z X N f Y 2 9 t c G x l d G V f d G l t Z V 9 z Z X J p Z X M v Q X V 0 b 1 J l b W 9 2 Z W R D b 2 x 1 b W 5 z M S 5 7 Z 2 5 p X 3 B j X 2 Z f M j A w M y w z M z l 9 J n F 1 b 3 Q 7 L C Z x d W 9 0 O 1 N l Y 3 R p b 2 4 x L 0 h E U j I x L T I y X 0 N v b X B v c 2 l 0 Z V 9 p b m R p Y 2 V z X 2 N v b X B s Z X R l X 3 R p b W V f c 2 V y a W V z L 0 F 1 d G 9 S Z W 1 v d m V k Q 2 9 s d W 1 u c z E u e 2 d u a V 9 w Y 1 9 m X z I w M D Q s M z Q w f S Z x d W 9 0 O y w m c X V v d D t T Z W N 0 a W 9 u M S 9 I R F I y M S 0 y M l 9 D b 2 1 w b 3 N p d G V f a W 5 k a W N l c 1 9 j b 2 1 w b G V 0 Z V 9 0 a W 1 l X 3 N l c m l l c y 9 B d X R v U m V t b 3 Z l Z E N v b H V t b n M x L n t n b m l f c G N f Z l 8 y M D A 1 L D M 0 M X 0 m c X V v d D s s J n F 1 b 3 Q 7 U 2 V j d G l v b j E v S E R S M j E t M j J f Q 2 9 t c G 9 z a X R l X 2 l u Z G l j Z X N f Y 2 9 t c G x l d G V f d G l t Z V 9 z Z X J p Z X M v Q X V 0 b 1 J l b W 9 2 Z W R D b 2 x 1 b W 5 z M S 5 7 Z 2 5 p X 3 B j X 2 Z f M j A w N i w z N D J 9 J n F 1 b 3 Q 7 L C Z x d W 9 0 O 1 N l Y 3 R p b 2 4 x L 0 h E U j I x L T I y X 0 N v b X B v c 2 l 0 Z V 9 p b m R p Y 2 V z X 2 N v b X B s Z X R l X 3 R p b W V f c 2 V y a W V z L 0 F 1 d G 9 S Z W 1 v d m V k Q 2 9 s d W 1 u c z E u e 2 d u a V 9 w Y 1 9 m X z I w M D c s M z Q z f S Z x d W 9 0 O y w m c X V v d D t T Z W N 0 a W 9 u M S 9 I R F I y M S 0 y M l 9 D b 2 1 w b 3 N p d G V f a W 5 k a W N l c 1 9 j b 2 1 w b G V 0 Z V 9 0 a W 1 l X 3 N l c m l l c y 9 B d X R v U m V t b 3 Z l Z E N v b H V t b n M x L n t n b m l f c G N f Z l 8 y M D A 4 L D M 0 N H 0 m c X V v d D s s J n F 1 b 3 Q 7 U 2 V j d G l v b j E v S E R S M j E t M j J f Q 2 9 t c G 9 z a X R l X 2 l u Z G l j Z X N f Y 2 9 t c G x l d G V f d G l t Z V 9 z Z X J p Z X M v Q X V 0 b 1 J l b W 9 2 Z W R D b 2 x 1 b W 5 z M S 5 7 Z 2 5 p X 3 B j X 2 Z f M j A w O S w z N D V 9 J n F 1 b 3 Q 7 L C Z x d W 9 0 O 1 N l Y 3 R p b 2 4 x L 0 h E U j I x L T I y X 0 N v b X B v c 2 l 0 Z V 9 p b m R p Y 2 V z X 2 N v b X B s Z X R l X 3 R p b W V f c 2 V y a W V z L 0 F 1 d G 9 S Z W 1 v d m V k Q 2 9 s d W 1 u c z E u e 2 d u a V 9 w Y 1 9 m X z I w M T A s M z Q 2 f S Z x d W 9 0 O y w m c X V v d D t T Z W N 0 a W 9 u M S 9 I R F I y M S 0 y M l 9 D b 2 1 w b 3 N p d G V f a W 5 k a W N l c 1 9 j b 2 1 w b G V 0 Z V 9 0 a W 1 l X 3 N l c m l l c y 9 B d X R v U m V t b 3 Z l Z E N v b H V t b n M x L n t n b m l f c G N f Z l 8 y M D E x L D M 0 N 3 0 m c X V v d D s s J n F 1 b 3 Q 7 U 2 V j d G l v b j E v S E R S M j E t M j J f Q 2 9 t c G 9 z a X R l X 2 l u Z G l j Z X N f Y 2 9 t c G x l d G V f d G l t Z V 9 z Z X J p Z X M v Q X V 0 b 1 J l b W 9 2 Z W R D b 2 x 1 b W 5 z M S 5 7 Z 2 5 p X 3 B j X 2 Z f M j A x M i w z N D h 9 J n F 1 b 3 Q 7 L C Z x d W 9 0 O 1 N l Y 3 R p b 2 4 x L 0 h E U j I x L T I y X 0 N v b X B v c 2 l 0 Z V 9 p b m R p Y 2 V z X 2 N v b X B s Z X R l X 3 R p b W V f c 2 V y a W V z L 0 F 1 d G 9 S Z W 1 v d m V k Q 2 9 s d W 1 u c z E u e 2 d u a V 9 w Y 1 9 m X z I w M T M s M z Q 5 f S Z x d W 9 0 O y w m c X V v d D t T Z W N 0 a W 9 u M S 9 I R F I y M S 0 y M l 9 D b 2 1 w b 3 N p d G V f a W 5 k a W N l c 1 9 j b 2 1 w b G V 0 Z V 9 0 a W 1 l X 3 N l c m l l c y 9 B d X R v U m V t b 3 Z l Z E N v b H V t b n M x L n t n b m l f c G N f Z l 8 y M D E 0 L D M 1 M H 0 m c X V v d D s s J n F 1 b 3 Q 7 U 2 V j d G l v b j E v S E R S M j E t M j J f Q 2 9 t c G 9 z a X R l X 2 l u Z G l j Z X N f Y 2 9 t c G x l d G V f d G l t Z V 9 z Z X J p Z X M v Q X V 0 b 1 J l b W 9 2 Z W R D b 2 x 1 b W 5 z M S 5 7 Z 2 5 p X 3 B j X 2 Z f M j A x N S w z N T F 9 J n F 1 b 3 Q 7 L C Z x d W 9 0 O 1 N l Y 3 R p b 2 4 x L 0 h E U j I x L T I y X 0 N v b X B v c 2 l 0 Z V 9 p b m R p Y 2 V z X 2 N v b X B s Z X R l X 3 R p b W V f c 2 V y a W V z L 0 F 1 d G 9 S Z W 1 v d m V k Q 2 9 s d W 1 u c z E u e 2 d u a V 9 w Y 1 9 m X z I w M T Y s M z U y f S Z x d W 9 0 O y w m c X V v d D t T Z W N 0 a W 9 u M S 9 I R F I y M S 0 y M l 9 D b 2 1 w b 3 N p d G V f a W 5 k a W N l c 1 9 j b 2 1 w b G V 0 Z V 9 0 a W 1 l X 3 N l c m l l c y 9 B d X R v U m V t b 3 Z l Z E N v b H V t b n M x L n t n b m l f c G N f Z l 8 y M D E 3 L D M 1 M 3 0 m c X V v d D s s J n F 1 b 3 Q 7 U 2 V j d G l v b j E v S E R S M j E t M j J f Q 2 9 t c G 9 z a X R l X 2 l u Z G l j Z X N f Y 2 9 t c G x l d G V f d G l t Z V 9 z Z X J p Z X M v Q X V 0 b 1 J l b W 9 2 Z W R D b 2 x 1 b W 5 z M S 5 7 Z 2 5 p X 3 B j X 2 Z f M j A x O C w z N T R 9 J n F 1 b 3 Q 7 L C Z x d W 9 0 O 1 N l Y 3 R p b 2 4 x L 0 h E U j I x L T I y X 0 N v b X B v c 2 l 0 Z V 9 p b m R p Y 2 V z X 2 N v b X B s Z X R l X 3 R p b W V f c 2 V y a W V z L 0 F 1 d G 9 S Z W 1 v d m V k Q 2 9 s d W 1 u c z E u e 2 d u a V 9 w Y 1 9 m X z I w M T k s M z U 1 f S Z x d W 9 0 O y w m c X V v d D t T Z W N 0 a W 9 u M S 9 I R F I y M S 0 y M l 9 D b 2 1 w b 3 N p d G V f a W 5 k a W N l c 1 9 j b 2 1 w b G V 0 Z V 9 0 a W 1 l X 3 N l c m l l c y 9 B d X R v U m V t b 3 Z l Z E N v b H V t b n M x L n t n b m l f c G N f Z l 8 y M D I w L D M 1 N n 0 m c X V v d D s s J n F 1 b 3 Q 7 U 2 V j d G l v b j E v S E R S M j E t M j J f Q 2 9 t c G 9 z a X R l X 2 l u Z G l j Z X N f Y 2 9 t c G x l d G V f d G l t Z V 9 z Z X J p Z X M v Q X V 0 b 1 J l b W 9 2 Z W R D b 2 x 1 b W 5 z M S 5 7 Z 2 5 p X 3 B j X 2 Z f M j A y M S w z N T d 9 J n F 1 b 3 Q 7 L C Z x d W 9 0 O 1 N l Y 3 R p b 2 4 x L 0 h E U j I x L T I y X 0 N v b X B v c 2 l 0 Z V 9 p b m R p Y 2 V z X 2 N v b X B s Z X R l X 3 R p b W V f c 2 V y a W V z L 0 F 1 d G 9 S Z W 1 v d m V k Q 2 9 s d W 1 u c z E u e 2 h k a V 9 t X z E 5 O T A s M z U 4 f S Z x d W 9 0 O y w m c X V v d D t T Z W N 0 a W 9 u M S 9 I R F I y M S 0 y M l 9 D b 2 1 w b 3 N p d G V f a W 5 k a W N l c 1 9 j b 2 1 w b G V 0 Z V 9 0 a W 1 l X 3 N l c m l l c y 9 B d X R v U m V t b 3 Z l Z E N v b H V t b n M x L n t o Z G l f b V 8 x O T k x L D M 1 O X 0 m c X V v d D s s J n F 1 b 3 Q 7 U 2 V j d G l v b j E v S E R S M j E t M j J f Q 2 9 t c G 9 z a X R l X 2 l u Z G l j Z X N f Y 2 9 t c G x l d G V f d G l t Z V 9 z Z X J p Z X M v Q X V 0 b 1 J l b W 9 2 Z W R D b 2 x 1 b W 5 z M S 5 7 a G R p X 2 1 f M T k 5 M i w z N j B 9 J n F 1 b 3 Q 7 L C Z x d W 9 0 O 1 N l Y 3 R p b 2 4 x L 0 h E U j I x L T I y X 0 N v b X B v c 2 l 0 Z V 9 p b m R p Y 2 V z X 2 N v b X B s Z X R l X 3 R p b W V f c 2 V y a W V z L 0 F 1 d G 9 S Z W 1 v d m V k Q 2 9 s d W 1 u c z E u e 2 h k a V 9 t X z E 5 O T M s M z Y x f S Z x d W 9 0 O y w m c X V v d D t T Z W N 0 a W 9 u M S 9 I R F I y M S 0 y M l 9 D b 2 1 w b 3 N p d G V f a W 5 k a W N l c 1 9 j b 2 1 w b G V 0 Z V 9 0 a W 1 l X 3 N l c m l l c y 9 B d X R v U m V t b 3 Z l Z E N v b H V t b n M x L n t o Z G l f b V 8 x O T k 0 L D M 2 M n 0 m c X V v d D s s J n F 1 b 3 Q 7 U 2 V j d G l v b j E v S E R S M j E t M j J f Q 2 9 t c G 9 z a X R l X 2 l u Z G l j Z X N f Y 2 9 t c G x l d G V f d G l t Z V 9 z Z X J p Z X M v Q X V 0 b 1 J l b W 9 2 Z W R D b 2 x 1 b W 5 z M S 5 7 a G R p X 2 1 f M T k 5 N S w z N j N 9 J n F 1 b 3 Q 7 L C Z x d W 9 0 O 1 N l Y 3 R p b 2 4 x L 0 h E U j I x L T I y X 0 N v b X B v c 2 l 0 Z V 9 p b m R p Y 2 V z X 2 N v b X B s Z X R l X 3 R p b W V f c 2 V y a W V z L 0 F 1 d G 9 S Z W 1 v d m V k Q 2 9 s d W 1 u c z E u e 2 h k a V 9 t X z E 5 O T Y s M z Y 0 f S Z x d W 9 0 O y w m c X V v d D t T Z W N 0 a W 9 u M S 9 I R F I y M S 0 y M l 9 D b 2 1 w b 3 N p d G V f a W 5 k a W N l c 1 9 j b 2 1 w b G V 0 Z V 9 0 a W 1 l X 3 N l c m l l c y 9 B d X R v U m V t b 3 Z l Z E N v b H V t b n M x L n t o Z G l f b V 8 x O T k 3 L D M 2 N X 0 m c X V v d D s s J n F 1 b 3 Q 7 U 2 V j d G l v b j E v S E R S M j E t M j J f Q 2 9 t c G 9 z a X R l X 2 l u Z G l j Z X N f Y 2 9 t c G x l d G V f d G l t Z V 9 z Z X J p Z X M v Q X V 0 b 1 J l b W 9 2 Z W R D b 2 x 1 b W 5 z M S 5 7 a G R p X 2 1 f M T k 5 O C w z N j Z 9 J n F 1 b 3 Q 7 L C Z x d W 9 0 O 1 N l Y 3 R p b 2 4 x L 0 h E U j I x L T I y X 0 N v b X B v c 2 l 0 Z V 9 p b m R p Y 2 V z X 2 N v b X B s Z X R l X 3 R p b W V f c 2 V y a W V z L 0 F 1 d G 9 S Z W 1 v d m V k Q 2 9 s d W 1 u c z E u e 2 h k a V 9 t X z E 5 O T k s M z Y 3 f S Z x d W 9 0 O y w m c X V v d D t T Z W N 0 a W 9 u M S 9 I R F I y M S 0 y M l 9 D b 2 1 w b 3 N p d G V f a W 5 k a W N l c 1 9 j b 2 1 w b G V 0 Z V 9 0 a W 1 l X 3 N l c m l l c y 9 B d X R v U m V t b 3 Z l Z E N v b H V t b n M x L n t o Z G l f b V 8 y M D A w L D M 2 O H 0 m c X V v d D s s J n F 1 b 3 Q 7 U 2 V j d G l v b j E v S E R S M j E t M j J f Q 2 9 t c G 9 z a X R l X 2 l u Z G l j Z X N f Y 2 9 t c G x l d G V f d G l t Z V 9 z Z X J p Z X M v Q X V 0 b 1 J l b W 9 2 Z W R D b 2 x 1 b W 5 z M S 5 7 a G R p X 2 1 f M j A w M S w z N j l 9 J n F 1 b 3 Q 7 L C Z x d W 9 0 O 1 N l Y 3 R p b 2 4 x L 0 h E U j I x L T I y X 0 N v b X B v c 2 l 0 Z V 9 p b m R p Y 2 V z X 2 N v b X B s Z X R l X 3 R p b W V f c 2 V y a W V z L 0 F 1 d G 9 S Z W 1 v d m V k Q 2 9 s d W 1 u c z E u e 2 h k a V 9 t X z I w M D I s M z c w f S Z x d W 9 0 O y w m c X V v d D t T Z W N 0 a W 9 u M S 9 I R F I y M S 0 y M l 9 D b 2 1 w b 3 N p d G V f a W 5 k a W N l c 1 9 j b 2 1 w b G V 0 Z V 9 0 a W 1 l X 3 N l c m l l c y 9 B d X R v U m V t b 3 Z l Z E N v b H V t b n M x L n t o Z G l f b V 8 y M D A z L D M 3 M X 0 m c X V v d D s s J n F 1 b 3 Q 7 U 2 V j d G l v b j E v S E R S M j E t M j J f Q 2 9 t c G 9 z a X R l X 2 l u Z G l j Z X N f Y 2 9 t c G x l d G V f d G l t Z V 9 z Z X J p Z X M v Q X V 0 b 1 J l b W 9 2 Z W R D b 2 x 1 b W 5 z M S 5 7 a G R p X 2 1 f M j A w N C w z N z J 9 J n F 1 b 3 Q 7 L C Z x d W 9 0 O 1 N l Y 3 R p b 2 4 x L 0 h E U j I x L T I y X 0 N v b X B v c 2 l 0 Z V 9 p b m R p Y 2 V z X 2 N v b X B s Z X R l X 3 R p b W V f c 2 V y a W V z L 0 F 1 d G 9 S Z W 1 v d m V k Q 2 9 s d W 1 u c z E u e 2 h k a V 9 t X z I w M D U s M z c z f S Z x d W 9 0 O y w m c X V v d D t T Z W N 0 a W 9 u M S 9 I R F I y M S 0 y M l 9 D b 2 1 w b 3 N p d G V f a W 5 k a W N l c 1 9 j b 2 1 w b G V 0 Z V 9 0 a W 1 l X 3 N l c m l l c y 9 B d X R v U m V t b 3 Z l Z E N v b H V t b n M x L n t o Z G l f b V 8 y M D A 2 L D M 3 N H 0 m c X V v d D s s J n F 1 b 3 Q 7 U 2 V j d G l v b j E v S E R S M j E t M j J f Q 2 9 t c G 9 z a X R l X 2 l u Z G l j Z X N f Y 2 9 t c G x l d G V f d G l t Z V 9 z Z X J p Z X M v Q X V 0 b 1 J l b W 9 2 Z W R D b 2 x 1 b W 5 z M S 5 7 a G R p X 2 1 f M j A w N y w z N z V 9 J n F 1 b 3 Q 7 L C Z x d W 9 0 O 1 N l Y 3 R p b 2 4 x L 0 h E U j I x L T I y X 0 N v b X B v c 2 l 0 Z V 9 p b m R p Y 2 V z X 2 N v b X B s Z X R l X 3 R p b W V f c 2 V y a W V z L 0 F 1 d G 9 S Z W 1 v d m V k Q 2 9 s d W 1 u c z E u e 2 h k a V 9 t X z I w M D g s M z c 2 f S Z x d W 9 0 O y w m c X V v d D t T Z W N 0 a W 9 u M S 9 I R F I y M S 0 y M l 9 D b 2 1 w b 3 N p d G V f a W 5 k a W N l c 1 9 j b 2 1 w b G V 0 Z V 9 0 a W 1 l X 3 N l c m l l c y 9 B d X R v U m V t b 3 Z l Z E N v b H V t b n M x L n t o Z G l f b V 8 y M D A 5 L D M 3 N 3 0 m c X V v d D s s J n F 1 b 3 Q 7 U 2 V j d G l v b j E v S E R S M j E t M j J f Q 2 9 t c G 9 z a X R l X 2 l u Z G l j Z X N f Y 2 9 t c G x l d G V f d G l t Z V 9 z Z X J p Z X M v Q X V 0 b 1 J l b W 9 2 Z W R D b 2 x 1 b W 5 z M S 5 7 a G R p X 2 1 f M j A x M C w z N z h 9 J n F 1 b 3 Q 7 L C Z x d W 9 0 O 1 N l Y 3 R p b 2 4 x L 0 h E U j I x L T I y X 0 N v b X B v c 2 l 0 Z V 9 p b m R p Y 2 V z X 2 N v b X B s Z X R l X 3 R p b W V f c 2 V y a W V z L 0 F 1 d G 9 S Z W 1 v d m V k Q 2 9 s d W 1 u c z E u e 2 h k a V 9 t X z I w M T E s M z c 5 f S Z x d W 9 0 O y w m c X V v d D t T Z W N 0 a W 9 u M S 9 I R F I y M S 0 y M l 9 D b 2 1 w b 3 N p d G V f a W 5 k a W N l c 1 9 j b 2 1 w b G V 0 Z V 9 0 a W 1 l X 3 N l c m l l c y 9 B d X R v U m V t b 3 Z l Z E N v b H V t b n M x L n t o Z G l f b V 8 y M D E y L D M 4 M H 0 m c X V v d D s s J n F 1 b 3 Q 7 U 2 V j d G l v b j E v S E R S M j E t M j J f Q 2 9 t c G 9 z a X R l X 2 l u Z G l j Z X N f Y 2 9 t c G x l d G V f d G l t Z V 9 z Z X J p Z X M v Q X V 0 b 1 J l b W 9 2 Z W R D b 2 x 1 b W 5 z M S 5 7 a G R p X 2 1 f M j A x M y w z O D F 9 J n F 1 b 3 Q 7 L C Z x d W 9 0 O 1 N l Y 3 R p b 2 4 x L 0 h E U j I x L T I y X 0 N v b X B v c 2 l 0 Z V 9 p b m R p Y 2 V z X 2 N v b X B s Z X R l X 3 R p b W V f c 2 V y a W V z L 0 F 1 d G 9 S Z W 1 v d m V k Q 2 9 s d W 1 u c z E u e 2 h k a V 9 t X z I w M T Q s M z g y f S Z x d W 9 0 O y w m c X V v d D t T Z W N 0 a W 9 u M S 9 I R F I y M S 0 y M l 9 D b 2 1 w b 3 N p d G V f a W 5 k a W N l c 1 9 j b 2 1 w b G V 0 Z V 9 0 a W 1 l X 3 N l c m l l c y 9 B d X R v U m V t b 3 Z l Z E N v b H V t b n M x L n t o Z G l f b V 8 y M D E 1 L D M 4 M 3 0 m c X V v d D s s J n F 1 b 3 Q 7 U 2 V j d G l v b j E v S E R S M j E t M j J f Q 2 9 t c G 9 z a X R l X 2 l u Z G l j Z X N f Y 2 9 t c G x l d G V f d G l t Z V 9 z Z X J p Z X M v Q X V 0 b 1 J l b W 9 2 Z W R D b 2 x 1 b W 5 z M S 5 7 a G R p X 2 1 f M j A x N i w z O D R 9 J n F 1 b 3 Q 7 L C Z x d W 9 0 O 1 N l Y 3 R p b 2 4 x L 0 h E U j I x L T I y X 0 N v b X B v c 2 l 0 Z V 9 p b m R p Y 2 V z X 2 N v b X B s Z X R l X 3 R p b W V f c 2 V y a W V z L 0 F 1 d G 9 S Z W 1 v d m V k Q 2 9 s d W 1 u c z E u e 2 h k a V 9 t X z I w M T c s M z g 1 f S Z x d W 9 0 O y w m c X V v d D t T Z W N 0 a W 9 u M S 9 I R F I y M S 0 y M l 9 D b 2 1 w b 3 N p d G V f a W 5 k a W N l c 1 9 j b 2 1 w b G V 0 Z V 9 0 a W 1 l X 3 N l c m l l c y 9 B d X R v U m V t b 3 Z l Z E N v b H V t b n M x L n t o Z G l f b V 8 y M D E 4 L D M 4 N n 0 m c X V v d D s s J n F 1 b 3 Q 7 U 2 V j d G l v b j E v S E R S M j E t M j J f Q 2 9 t c G 9 z a X R l X 2 l u Z G l j Z X N f Y 2 9 t c G x l d G V f d G l t Z V 9 z Z X J p Z X M v Q X V 0 b 1 J l b W 9 2 Z W R D b 2 x 1 b W 5 z M S 5 7 a G R p X 2 1 f M j A x O S w z O D d 9 J n F 1 b 3 Q 7 L C Z x d W 9 0 O 1 N l Y 3 R p b 2 4 x L 0 h E U j I x L T I y X 0 N v b X B v c 2 l 0 Z V 9 p b m R p Y 2 V z X 2 N v b X B s Z X R l X 3 R p b W V f c 2 V y a W V z L 0 F 1 d G 9 S Z W 1 v d m V k Q 2 9 s d W 1 u c z E u e 2 h k a V 9 t X z I w M j A s M z g 4 f S Z x d W 9 0 O y w m c X V v d D t T Z W N 0 a W 9 u M S 9 I R F I y M S 0 y M l 9 D b 2 1 w b 3 N p d G V f a W 5 k a W N l c 1 9 j b 2 1 w b G V 0 Z V 9 0 a W 1 l X 3 N l c m l l c y 9 B d X R v U m V t b 3 Z l Z E N v b H V t b n M x L n t o Z G l f b V 8 y M D I x L D M 4 O X 0 m c X V v d D s s J n F 1 b 3 Q 7 U 2 V j d G l v b j E v S E R S M j E t M j J f Q 2 9 t c G 9 z a X R l X 2 l u Z G l j Z X N f Y 2 9 t c G x l d G V f d G l t Z V 9 z Z X J p Z X M v Q X V 0 b 1 J l b W 9 2 Z W R D b 2 x 1 b W 5 z M S 5 7 b G V f b V 8 x O T k w L D M 5 M H 0 m c X V v d D s s J n F 1 b 3 Q 7 U 2 V j d G l v b j E v S E R S M j E t M j J f Q 2 9 t c G 9 z a X R l X 2 l u Z G l j Z X N f Y 2 9 t c G x l d G V f d G l t Z V 9 z Z X J p Z X M v Q X V 0 b 1 J l b W 9 2 Z W R D b 2 x 1 b W 5 z M S 5 7 b G V f b V 8 x O T k x L D M 5 M X 0 m c X V v d D s s J n F 1 b 3 Q 7 U 2 V j d G l v b j E v S E R S M j E t M j J f Q 2 9 t c G 9 z a X R l X 2 l u Z G l j Z X N f Y 2 9 t c G x l d G V f d G l t Z V 9 z Z X J p Z X M v Q X V 0 b 1 J l b W 9 2 Z W R D b 2 x 1 b W 5 z M S 5 7 b G V f b V 8 x O T k y L D M 5 M n 0 m c X V v d D s s J n F 1 b 3 Q 7 U 2 V j d G l v b j E v S E R S M j E t M j J f Q 2 9 t c G 9 z a X R l X 2 l u Z G l j Z X N f Y 2 9 t c G x l d G V f d G l t Z V 9 z Z X J p Z X M v Q X V 0 b 1 J l b W 9 2 Z W R D b 2 x 1 b W 5 z M S 5 7 b G V f b V 8 x O T k z L D M 5 M 3 0 m c X V v d D s s J n F 1 b 3 Q 7 U 2 V j d G l v b j E v S E R S M j E t M j J f Q 2 9 t c G 9 z a X R l X 2 l u Z G l j Z X N f Y 2 9 t c G x l d G V f d G l t Z V 9 z Z X J p Z X M v Q X V 0 b 1 J l b W 9 2 Z W R D b 2 x 1 b W 5 z M S 5 7 b G V f b V 8 x O T k 0 L D M 5 N H 0 m c X V v d D s s J n F 1 b 3 Q 7 U 2 V j d G l v b j E v S E R S M j E t M j J f Q 2 9 t c G 9 z a X R l X 2 l u Z G l j Z X N f Y 2 9 t c G x l d G V f d G l t Z V 9 z Z X J p Z X M v Q X V 0 b 1 J l b W 9 2 Z W R D b 2 x 1 b W 5 z M S 5 7 b G V f b V 8 x O T k 1 L D M 5 N X 0 m c X V v d D s s J n F 1 b 3 Q 7 U 2 V j d G l v b j E v S E R S M j E t M j J f Q 2 9 t c G 9 z a X R l X 2 l u Z G l j Z X N f Y 2 9 t c G x l d G V f d G l t Z V 9 z Z X J p Z X M v Q X V 0 b 1 J l b W 9 2 Z W R D b 2 x 1 b W 5 z M S 5 7 b G V f b V 8 x O T k 2 L D M 5 N n 0 m c X V v d D s s J n F 1 b 3 Q 7 U 2 V j d G l v b j E v S E R S M j E t M j J f Q 2 9 t c G 9 z a X R l X 2 l u Z G l j Z X N f Y 2 9 t c G x l d G V f d G l t Z V 9 z Z X J p Z X M v Q X V 0 b 1 J l b W 9 2 Z W R D b 2 x 1 b W 5 z M S 5 7 b G V f b V 8 x O T k 3 L D M 5 N 3 0 m c X V v d D s s J n F 1 b 3 Q 7 U 2 V j d G l v b j E v S E R S M j E t M j J f Q 2 9 t c G 9 z a X R l X 2 l u Z G l j Z X N f Y 2 9 t c G x l d G V f d G l t Z V 9 z Z X J p Z X M v Q X V 0 b 1 J l b W 9 2 Z W R D b 2 x 1 b W 5 z M S 5 7 b G V f b V 8 x O T k 4 L D M 5 O H 0 m c X V v d D s s J n F 1 b 3 Q 7 U 2 V j d G l v b j E v S E R S M j E t M j J f Q 2 9 t c G 9 z a X R l X 2 l u Z G l j Z X N f Y 2 9 t c G x l d G V f d G l t Z V 9 z Z X J p Z X M v Q X V 0 b 1 J l b W 9 2 Z W R D b 2 x 1 b W 5 z M S 5 7 b G V f b V 8 x O T k 5 L D M 5 O X 0 m c X V v d D s s J n F 1 b 3 Q 7 U 2 V j d G l v b j E v S E R S M j E t M j J f Q 2 9 t c G 9 z a X R l X 2 l u Z G l j Z X N f Y 2 9 t c G x l d G V f d G l t Z V 9 z Z X J p Z X M v Q X V 0 b 1 J l b W 9 2 Z W R D b 2 x 1 b W 5 z M S 5 7 b G V f b V 8 y M D A w L D Q w M H 0 m c X V v d D s s J n F 1 b 3 Q 7 U 2 V j d G l v b j E v S E R S M j E t M j J f Q 2 9 t c G 9 z a X R l X 2 l u Z G l j Z X N f Y 2 9 t c G x l d G V f d G l t Z V 9 z Z X J p Z X M v Q X V 0 b 1 J l b W 9 2 Z W R D b 2 x 1 b W 5 z M S 5 7 b G V f b V 8 y M D A x L D Q w M X 0 m c X V v d D s s J n F 1 b 3 Q 7 U 2 V j d G l v b j E v S E R S M j E t M j J f Q 2 9 t c G 9 z a X R l X 2 l u Z G l j Z X N f Y 2 9 t c G x l d G V f d G l t Z V 9 z Z X J p Z X M v Q X V 0 b 1 J l b W 9 2 Z W R D b 2 x 1 b W 5 z M S 5 7 b G V f b V 8 y M D A y L D Q w M n 0 m c X V v d D s s J n F 1 b 3 Q 7 U 2 V j d G l v b j E v S E R S M j E t M j J f Q 2 9 t c G 9 z a X R l X 2 l u Z G l j Z X N f Y 2 9 t c G x l d G V f d G l t Z V 9 z Z X J p Z X M v Q X V 0 b 1 J l b W 9 2 Z W R D b 2 x 1 b W 5 z M S 5 7 b G V f b V 8 y M D A z L D Q w M 3 0 m c X V v d D s s J n F 1 b 3 Q 7 U 2 V j d G l v b j E v S E R S M j E t M j J f Q 2 9 t c G 9 z a X R l X 2 l u Z G l j Z X N f Y 2 9 t c G x l d G V f d G l t Z V 9 z Z X J p Z X M v Q X V 0 b 1 J l b W 9 2 Z W R D b 2 x 1 b W 5 z M S 5 7 b G V f b V 8 y M D A 0 L D Q w N H 0 m c X V v d D s s J n F 1 b 3 Q 7 U 2 V j d G l v b j E v S E R S M j E t M j J f Q 2 9 t c G 9 z a X R l X 2 l u Z G l j Z X N f Y 2 9 t c G x l d G V f d G l t Z V 9 z Z X J p Z X M v Q X V 0 b 1 J l b W 9 2 Z W R D b 2 x 1 b W 5 z M S 5 7 b G V f b V 8 y M D A 1 L D Q w N X 0 m c X V v d D s s J n F 1 b 3 Q 7 U 2 V j d G l v b j E v S E R S M j E t M j J f Q 2 9 t c G 9 z a X R l X 2 l u Z G l j Z X N f Y 2 9 t c G x l d G V f d G l t Z V 9 z Z X J p Z X M v Q X V 0 b 1 J l b W 9 2 Z W R D b 2 x 1 b W 5 z M S 5 7 b G V f b V 8 y M D A 2 L D Q w N n 0 m c X V v d D s s J n F 1 b 3 Q 7 U 2 V j d G l v b j E v S E R S M j E t M j J f Q 2 9 t c G 9 z a X R l X 2 l u Z G l j Z X N f Y 2 9 t c G x l d G V f d G l t Z V 9 z Z X J p Z X M v Q X V 0 b 1 J l b W 9 2 Z W R D b 2 x 1 b W 5 z M S 5 7 b G V f b V 8 y M D A 3 L D Q w N 3 0 m c X V v d D s s J n F 1 b 3 Q 7 U 2 V j d G l v b j E v S E R S M j E t M j J f Q 2 9 t c G 9 z a X R l X 2 l u Z G l j Z X N f Y 2 9 t c G x l d G V f d G l t Z V 9 z Z X J p Z X M v Q X V 0 b 1 J l b W 9 2 Z W R D b 2 x 1 b W 5 z M S 5 7 b G V f b V 8 y M D A 4 L D Q w O H 0 m c X V v d D s s J n F 1 b 3 Q 7 U 2 V j d G l v b j E v S E R S M j E t M j J f Q 2 9 t c G 9 z a X R l X 2 l u Z G l j Z X N f Y 2 9 t c G x l d G V f d G l t Z V 9 z Z X J p Z X M v Q X V 0 b 1 J l b W 9 2 Z W R D b 2 x 1 b W 5 z M S 5 7 b G V f b V 8 y M D A 5 L D Q w O X 0 m c X V v d D s s J n F 1 b 3 Q 7 U 2 V j d G l v b j E v S E R S M j E t M j J f Q 2 9 t c G 9 z a X R l X 2 l u Z G l j Z X N f Y 2 9 t c G x l d G V f d G l t Z V 9 z Z X J p Z X M v Q X V 0 b 1 J l b W 9 2 Z W R D b 2 x 1 b W 5 z M S 5 7 b G V f b V 8 y M D E w L D Q x M H 0 m c X V v d D s s J n F 1 b 3 Q 7 U 2 V j d G l v b j E v S E R S M j E t M j J f Q 2 9 t c G 9 z a X R l X 2 l u Z G l j Z X N f Y 2 9 t c G x l d G V f d G l t Z V 9 z Z X J p Z X M v Q X V 0 b 1 J l b W 9 2 Z W R D b 2 x 1 b W 5 z M S 5 7 b G V f b V 8 y M D E x L D Q x M X 0 m c X V v d D s s J n F 1 b 3 Q 7 U 2 V j d G l v b j E v S E R S M j E t M j J f Q 2 9 t c G 9 z a X R l X 2 l u Z G l j Z X N f Y 2 9 t c G x l d G V f d G l t Z V 9 z Z X J p Z X M v Q X V 0 b 1 J l b W 9 2 Z W R D b 2 x 1 b W 5 z M S 5 7 b G V f b V 8 y M D E y L D Q x M n 0 m c X V v d D s s J n F 1 b 3 Q 7 U 2 V j d G l v b j E v S E R S M j E t M j J f Q 2 9 t c G 9 z a X R l X 2 l u Z G l j Z X N f Y 2 9 t c G x l d G V f d G l t Z V 9 z Z X J p Z X M v Q X V 0 b 1 J l b W 9 2 Z W R D b 2 x 1 b W 5 z M S 5 7 b G V f b V 8 y M D E z L D Q x M 3 0 m c X V v d D s s J n F 1 b 3 Q 7 U 2 V j d G l v b j E v S E R S M j E t M j J f Q 2 9 t c G 9 z a X R l X 2 l u Z G l j Z X N f Y 2 9 t c G x l d G V f d G l t Z V 9 z Z X J p Z X M v Q X V 0 b 1 J l b W 9 2 Z W R D b 2 x 1 b W 5 z M S 5 7 b G V f b V 8 y M D E 0 L D Q x N H 0 m c X V v d D s s J n F 1 b 3 Q 7 U 2 V j d G l v b j E v S E R S M j E t M j J f Q 2 9 t c G 9 z a X R l X 2 l u Z G l j Z X N f Y 2 9 t c G x l d G V f d G l t Z V 9 z Z X J p Z X M v Q X V 0 b 1 J l b W 9 2 Z W R D b 2 x 1 b W 5 z M S 5 7 b G V f b V 8 y M D E 1 L D Q x N X 0 m c X V v d D s s J n F 1 b 3 Q 7 U 2 V j d G l v b j E v S E R S M j E t M j J f Q 2 9 t c G 9 z a X R l X 2 l u Z G l j Z X N f Y 2 9 t c G x l d G V f d G l t Z V 9 z Z X J p Z X M v Q X V 0 b 1 J l b W 9 2 Z W R D b 2 x 1 b W 5 z M S 5 7 b G V f b V 8 y M D E 2 L D Q x N n 0 m c X V v d D s s J n F 1 b 3 Q 7 U 2 V j d G l v b j E v S E R S M j E t M j J f Q 2 9 t c G 9 z a X R l X 2 l u Z G l j Z X N f Y 2 9 t c G x l d G V f d G l t Z V 9 z Z X J p Z X M v Q X V 0 b 1 J l b W 9 2 Z W R D b 2 x 1 b W 5 z M S 5 7 b G V f b V 8 y M D E 3 L D Q x N 3 0 m c X V v d D s s J n F 1 b 3 Q 7 U 2 V j d G l v b j E v S E R S M j E t M j J f Q 2 9 t c G 9 z a X R l X 2 l u Z G l j Z X N f Y 2 9 t c G x l d G V f d G l t Z V 9 z Z X J p Z X M v Q X V 0 b 1 J l b W 9 2 Z W R D b 2 x 1 b W 5 z M S 5 7 b G V f b V 8 y M D E 4 L D Q x O H 0 m c X V v d D s s J n F 1 b 3 Q 7 U 2 V j d G l v b j E v S E R S M j E t M j J f Q 2 9 t c G 9 z a X R l X 2 l u Z G l j Z X N f Y 2 9 t c G x l d G V f d G l t Z V 9 z Z X J p Z X M v Q X V 0 b 1 J l b W 9 2 Z W R D b 2 x 1 b W 5 z M S 5 7 b G V f b V 8 y M D E 5 L D Q x O X 0 m c X V v d D s s J n F 1 b 3 Q 7 U 2 V j d G l v b j E v S E R S M j E t M j J f Q 2 9 t c G 9 z a X R l X 2 l u Z G l j Z X N f Y 2 9 t c G x l d G V f d G l t Z V 9 z Z X J p Z X M v Q X V 0 b 1 J l b W 9 2 Z W R D b 2 x 1 b W 5 z M S 5 7 b G V f b V 8 y M D I w L D Q y M H 0 m c X V v d D s s J n F 1 b 3 Q 7 U 2 V j d G l v b j E v S E R S M j E t M j J f Q 2 9 t c G 9 z a X R l X 2 l u Z G l j Z X N f Y 2 9 t c G x l d G V f d G l t Z V 9 z Z X J p Z X M v Q X V 0 b 1 J l b W 9 2 Z W R D b 2 x 1 b W 5 z M S 5 7 b G V f b V 8 y M D I x L D Q y M X 0 m c X V v d D s s J n F 1 b 3 Q 7 U 2 V j d G l v b j E v S E R S M j E t M j J f Q 2 9 t c G 9 z a X R l X 2 l u Z G l j Z X N f Y 2 9 t c G x l d G V f d G l t Z V 9 z Z X J p Z X M v Q X V 0 b 1 J l b W 9 2 Z W R D b 2 x 1 b W 5 z M S 5 7 Z X l z X 2 1 f M T k 5 M C w 0 M j J 9 J n F 1 b 3 Q 7 L C Z x d W 9 0 O 1 N l Y 3 R p b 2 4 x L 0 h E U j I x L T I y X 0 N v b X B v c 2 l 0 Z V 9 p b m R p Y 2 V z X 2 N v b X B s Z X R l X 3 R p b W V f c 2 V y a W V z L 0 F 1 d G 9 S Z W 1 v d m V k Q 2 9 s d W 1 u c z E u e 2 V 5 c 1 9 t X z E 5 O T E s N D I z f S Z x d W 9 0 O y w m c X V v d D t T Z W N 0 a W 9 u M S 9 I R F I y M S 0 y M l 9 D b 2 1 w b 3 N p d G V f a W 5 k a W N l c 1 9 j b 2 1 w b G V 0 Z V 9 0 a W 1 l X 3 N l c m l l c y 9 B d X R v U m V t b 3 Z l Z E N v b H V t b n M x L n t l e X N f b V 8 x O T k y L D Q y N H 0 m c X V v d D s s J n F 1 b 3 Q 7 U 2 V j d G l v b j E v S E R S M j E t M j J f Q 2 9 t c G 9 z a X R l X 2 l u Z G l j Z X N f Y 2 9 t c G x l d G V f d G l t Z V 9 z Z X J p Z X M v Q X V 0 b 1 J l b W 9 2 Z W R D b 2 x 1 b W 5 z M S 5 7 Z X l z X 2 1 f M T k 5 M y w 0 M j V 9 J n F 1 b 3 Q 7 L C Z x d W 9 0 O 1 N l Y 3 R p b 2 4 x L 0 h E U j I x L T I y X 0 N v b X B v c 2 l 0 Z V 9 p b m R p Y 2 V z X 2 N v b X B s Z X R l X 3 R p b W V f c 2 V y a W V z L 0 F 1 d G 9 S Z W 1 v d m V k Q 2 9 s d W 1 u c z E u e 2 V 5 c 1 9 t X z E 5 O T Q s N D I 2 f S Z x d W 9 0 O y w m c X V v d D t T Z W N 0 a W 9 u M S 9 I R F I y M S 0 y M l 9 D b 2 1 w b 3 N p d G V f a W 5 k a W N l c 1 9 j b 2 1 w b G V 0 Z V 9 0 a W 1 l X 3 N l c m l l c y 9 B d X R v U m V t b 3 Z l Z E N v b H V t b n M x L n t l e X N f b V 8 x O T k 1 L D Q y N 3 0 m c X V v d D s s J n F 1 b 3 Q 7 U 2 V j d G l v b j E v S E R S M j E t M j J f Q 2 9 t c G 9 z a X R l X 2 l u Z G l j Z X N f Y 2 9 t c G x l d G V f d G l t Z V 9 z Z X J p Z X M v Q X V 0 b 1 J l b W 9 2 Z W R D b 2 x 1 b W 5 z M S 5 7 Z X l z X 2 1 f M T k 5 N i w 0 M j h 9 J n F 1 b 3 Q 7 L C Z x d W 9 0 O 1 N l Y 3 R p b 2 4 x L 0 h E U j I x L T I y X 0 N v b X B v c 2 l 0 Z V 9 p b m R p Y 2 V z X 2 N v b X B s Z X R l X 3 R p b W V f c 2 V y a W V z L 0 F 1 d G 9 S Z W 1 v d m V k Q 2 9 s d W 1 u c z E u e 2 V 5 c 1 9 t X z E 5 O T c s N D I 5 f S Z x d W 9 0 O y w m c X V v d D t T Z W N 0 a W 9 u M S 9 I R F I y M S 0 y M l 9 D b 2 1 w b 3 N p d G V f a W 5 k a W N l c 1 9 j b 2 1 w b G V 0 Z V 9 0 a W 1 l X 3 N l c m l l c y 9 B d X R v U m V t b 3 Z l Z E N v b H V t b n M x L n t l e X N f b V 8 x O T k 4 L D Q z M H 0 m c X V v d D s s J n F 1 b 3 Q 7 U 2 V j d G l v b j E v S E R S M j E t M j J f Q 2 9 t c G 9 z a X R l X 2 l u Z G l j Z X N f Y 2 9 t c G x l d G V f d G l t Z V 9 z Z X J p Z X M v Q X V 0 b 1 J l b W 9 2 Z W R D b 2 x 1 b W 5 z M S 5 7 Z X l z X 2 1 f M T k 5 O S w 0 M z F 9 J n F 1 b 3 Q 7 L C Z x d W 9 0 O 1 N l Y 3 R p b 2 4 x L 0 h E U j I x L T I y X 0 N v b X B v c 2 l 0 Z V 9 p b m R p Y 2 V z X 2 N v b X B s Z X R l X 3 R p b W V f c 2 V y a W V z L 0 F 1 d G 9 S Z W 1 v d m V k Q 2 9 s d W 1 u c z E u e 2 V 5 c 1 9 t X z I w M D A s N D M y f S Z x d W 9 0 O y w m c X V v d D t T Z W N 0 a W 9 u M S 9 I R F I y M S 0 y M l 9 D b 2 1 w b 3 N p d G V f a W 5 k a W N l c 1 9 j b 2 1 w b G V 0 Z V 9 0 a W 1 l X 3 N l c m l l c y 9 B d X R v U m V t b 3 Z l Z E N v b H V t b n M x L n t l e X N f b V 8 y M D A x L D Q z M 3 0 m c X V v d D s s J n F 1 b 3 Q 7 U 2 V j d G l v b j E v S E R S M j E t M j J f Q 2 9 t c G 9 z a X R l X 2 l u Z G l j Z X N f Y 2 9 t c G x l d G V f d G l t Z V 9 z Z X J p Z X M v Q X V 0 b 1 J l b W 9 2 Z W R D b 2 x 1 b W 5 z M S 5 7 Z X l z X 2 1 f M j A w M i w 0 M z R 9 J n F 1 b 3 Q 7 L C Z x d W 9 0 O 1 N l Y 3 R p b 2 4 x L 0 h E U j I x L T I y X 0 N v b X B v c 2 l 0 Z V 9 p b m R p Y 2 V z X 2 N v b X B s Z X R l X 3 R p b W V f c 2 V y a W V z L 0 F 1 d G 9 S Z W 1 v d m V k Q 2 9 s d W 1 u c z E u e 2 V 5 c 1 9 t X z I w M D M s N D M 1 f S Z x d W 9 0 O y w m c X V v d D t T Z W N 0 a W 9 u M S 9 I R F I y M S 0 y M l 9 D b 2 1 w b 3 N p d G V f a W 5 k a W N l c 1 9 j b 2 1 w b G V 0 Z V 9 0 a W 1 l X 3 N l c m l l c y 9 B d X R v U m V t b 3 Z l Z E N v b H V t b n M x L n t l e X N f b V 8 y M D A 0 L D Q z N n 0 m c X V v d D s s J n F 1 b 3 Q 7 U 2 V j d G l v b j E v S E R S M j E t M j J f Q 2 9 t c G 9 z a X R l X 2 l u Z G l j Z X N f Y 2 9 t c G x l d G V f d G l t Z V 9 z Z X J p Z X M v Q X V 0 b 1 J l b W 9 2 Z W R D b 2 x 1 b W 5 z M S 5 7 Z X l z X 2 1 f M j A w N S w 0 M z d 9 J n F 1 b 3 Q 7 L C Z x d W 9 0 O 1 N l Y 3 R p b 2 4 x L 0 h E U j I x L T I y X 0 N v b X B v c 2 l 0 Z V 9 p b m R p Y 2 V z X 2 N v b X B s Z X R l X 3 R p b W V f c 2 V y a W V z L 0 F 1 d G 9 S Z W 1 v d m V k Q 2 9 s d W 1 u c z E u e 2 V 5 c 1 9 t X z I w M D Y s N D M 4 f S Z x d W 9 0 O y w m c X V v d D t T Z W N 0 a W 9 u M S 9 I R F I y M S 0 y M l 9 D b 2 1 w b 3 N p d G V f a W 5 k a W N l c 1 9 j b 2 1 w b G V 0 Z V 9 0 a W 1 l X 3 N l c m l l c y 9 B d X R v U m V t b 3 Z l Z E N v b H V t b n M x L n t l e X N f b V 8 y M D A 3 L D Q z O X 0 m c X V v d D s s J n F 1 b 3 Q 7 U 2 V j d G l v b j E v S E R S M j E t M j J f Q 2 9 t c G 9 z a X R l X 2 l u Z G l j Z X N f Y 2 9 t c G x l d G V f d G l t Z V 9 z Z X J p Z X M v Q X V 0 b 1 J l b W 9 2 Z W R D b 2 x 1 b W 5 z M S 5 7 Z X l z X 2 1 f M j A w O C w 0 N D B 9 J n F 1 b 3 Q 7 L C Z x d W 9 0 O 1 N l Y 3 R p b 2 4 x L 0 h E U j I x L T I y X 0 N v b X B v c 2 l 0 Z V 9 p b m R p Y 2 V z X 2 N v b X B s Z X R l X 3 R p b W V f c 2 V y a W V z L 0 F 1 d G 9 S Z W 1 v d m V k Q 2 9 s d W 1 u c z E u e 2 V 5 c 1 9 t X z I w M D k s N D Q x f S Z x d W 9 0 O y w m c X V v d D t T Z W N 0 a W 9 u M S 9 I R F I y M S 0 y M l 9 D b 2 1 w b 3 N p d G V f a W 5 k a W N l c 1 9 j b 2 1 w b G V 0 Z V 9 0 a W 1 l X 3 N l c m l l c y 9 B d X R v U m V t b 3 Z l Z E N v b H V t b n M x L n t l e X N f b V 8 y M D E w L D Q 0 M n 0 m c X V v d D s s J n F 1 b 3 Q 7 U 2 V j d G l v b j E v S E R S M j E t M j J f Q 2 9 t c G 9 z a X R l X 2 l u Z G l j Z X N f Y 2 9 t c G x l d G V f d G l t Z V 9 z Z X J p Z X M v Q X V 0 b 1 J l b W 9 2 Z W R D b 2 x 1 b W 5 z M S 5 7 Z X l z X 2 1 f M j A x M S w 0 N D N 9 J n F 1 b 3 Q 7 L C Z x d W 9 0 O 1 N l Y 3 R p b 2 4 x L 0 h E U j I x L T I y X 0 N v b X B v c 2 l 0 Z V 9 p b m R p Y 2 V z X 2 N v b X B s Z X R l X 3 R p b W V f c 2 V y a W V z L 0 F 1 d G 9 S Z W 1 v d m V k Q 2 9 s d W 1 u c z E u e 2 V 5 c 1 9 t X z I w M T I s N D Q 0 f S Z x d W 9 0 O y w m c X V v d D t T Z W N 0 a W 9 u M S 9 I R F I y M S 0 y M l 9 D b 2 1 w b 3 N p d G V f a W 5 k a W N l c 1 9 j b 2 1 w b G V 0 Z V 9 0 a W 1 l X 3 N l c m l l c y 9 B d X R v U m V t b 3 Z l Z E N v b H V t b n M x L n t l e X N f b V 8 y M D E z L D Q 0 N X 0 m c X V v d D s s J n F 1 b 3 Q 7 U 2 V j d G l v b j E v S E R S M j E t M j J f Q 2 9 t c G 9 z a X R l X 2 l u Z G l j Z X N f Y 2 9 t c G x l d G V f d G l t Z V 9 z Z X J p Z X M v Q X V 0 b 1 J l b W 9 2 Z W R D b 2 x 1 b W 5 z M S 5 7 Z X l z X 2 1 f M j A x N C w 0 N D Z 9 J n F 1 b 3 Q 7 L C Z x d W 9 0 O 1 N l Y 3 R p b 2 4 x L 0 h E U j I x L T I y X 0 N v b X B v c 2 l 0 Z V 9 p b m R p Y 2 V z X 2 N v b X B s Z X R l X 3 R p b W V f c 2 V y a W V z L 0 F 1 d G 9 S Z W 1 v d m V k Q 2 9 s d W 1 u c z E u e 2 V 5 c 1 9 t X z I w M T U s N D Q 3 f S Z x d W 9 0 O y w m c X V v d D t T Z W N 0 a W 9 u M S 9 I R F I y M S 0 y M l 9 D b 2 1 w b 3 N p d G V f a W 5 k a W N l c 1 9 j b 2 1 w b G V 0 Z V 9 0 a W 1 l X 3 N l c m l l c y 9 B d X R v U m V t b 3 Z l Z E N v b H V t b n M x L n t l e X N f b V 8 y M D E 2 L D Q 0 O H 0 m c X V v d D s s J n F 1 b 3 Q 7 U 2 V j d G l v b j E v S E R S M j E t M j J f Q 2 9 t c G 9 z a X R l X 2 l u Z G l j Z X N f Y 2 9 t c G x l d G V f d G l t Z V 9 z Z X J p Z X M v Q X V 0 b 1 J l b W 9 2 Z W R D b 2 x 1 b W 5 z M S 5 7 Z X l z X 2 1 f M j A x N y w 0 N D l 9 J n F 1 b 3 Q 7 L C Z x d W 9 0 O 1 N l Y 3 R p b 2 4 x L 0 h E U j I x L T I y X 0 N v b X B v c 2 l 0 Z V 9 p b m R p Y 2 V z X 2 N v b X B s Z X R l X 3 R p b W V f c 2 V y a W V z L 0 F 1 d G 9 S Z W 1 v d m V k Q 2 9 s d W 1 u c z E u e 2 V 5 c 1 9 t X z I w M T g s N D U w f S Z x d W 9 0 O y w m c X V v d D t T Z W N 0 a W 9 u M S 9 I R F I y M S 0 y M l 9 D b 2 1 w b 3 N p d G V f a W 5 k a W N l c 1 9 j b 2 1 w b G V 0 Z V 9 0 a W 1 l X 3 N l c m l l c y 9 B d X R v U m V t b 3 Z l Z E N v b H V t b n M x L n t l e X N f b V 8 y M D E 5 L D Q 1 M X 0 m c X V v d D s s J n F 1 b 3 Q 7 U 2 V j d G l v b j E v S E R S M j E t M j J f Q 2 9 t c G 9 z a X R l X 2 l u Z G l j Z X N f Y 2 9 t c G x l d G V f d G l t Z V 9 z Z X J p Z X M v Q X V 0 b 1 J l b W 9 2 Z W R D b 2 x 1 b W 5 z M S 5 7 Z X l z X 2 1 f M j A y M C w 0 N T J 9 J n F 1 b 3 Q 7 L C Z x d W 9 0 O 1 N l Y 3 R p b 2 4 x L 0 h E U j I x L T I y X 0 N v b X B v c 2 l 0 Z V 9 p b m R p Y 2 V z X 2 N v b X B s Z X R l X 3 R p b W V f c 2 V y a W V z L 0 F 1 d G 9 S Z W 1 v d m V k Q 2 9 s d W 1 u c z E u e 2 V 5 c 1 9 t X z I w M j E s N D U z f S Z x d W 9 0 O y w m c X V v d D t T Z W N 0 a W 9 u M S 9 I R F I y M S 0 y M l 9 D b 2 1 w b 3 N p d G V f a W 5 k a W N l c 1 9 j b 2 1 w b G V 0 Z V 9 0 a W 1 l X 3 N l c m l l c y 9 B d X R v U m V t b 3 Z l Z E N v b H V t b n M x L n t t e X N f b V 8 x O T k w L D Q 1 N H 0 m c X V v d D s s J n F 1 b 3 Q 7 U 2 V j d G l v b j E v S E R S M j E t M j J f Q 2 9 t c G 9 z a X R l X 2 l u Z G l j Z X N f Y 2 9 t c G x l d G V f d G l t Z V 9 z Z X J p Z X M v Q X V 0 b 1 J l b W 9 2 Z W R D b 2 x 1 b W 5 z M S 5 7 b X l z X 2 1 f M T k 5 M S w 0 N T V 9 J n F 1 b 3 Q 7 L C Z x d W 9 0 O 1 N l Y 3 R p b 2 4 x L 0 h E U j I x L T I y X 0 N v b X B v c 2 l 0 Z V 9 p b m R p Y 2 V z X 2 N v b X B s Z X R l X 3 R p b W V f c 2 V y a W V z L 0 F 1 d G 9 S Z W 1 v d m V k Q 2 9 s d W 1 u c z E u e 2 1 5 c 1 9 t X z E 5 O T I s N D U 2 f S Z x d W 9 0 O y w m c X V v d D t T Z W N 0 a W 9 u M S 9 I R F I y M S 0 y M l 9 D b 2 1 w b 3 N p d G V f a W 5 k a W N l c 1 9 j b 2 1 w b G V 0 Z V 9 0 a W 1 l X 3 N l c m l l c y 9 B d X R v U m V t b 3 Z l Z E N v b H V t b n M x L n t t e X N f b V 8 x O T k z L D Q 1 N 3 0 m c X V v d D s s J n F 1 b 3 Q 7 U 2 V j d G l v b j E v S E R S M j E t M j J f Q 2 9 t c G 9 z a X R l X 2 l u Z G l j Z X N f Y 2 9 t c G x l d G V f d G l t Z V 9 z Z X J p Z X M v Q X V 0 b 1 J l b W 9 2 Z W R D b 2 x 1 b W 5 z M S 5 7 b X l z X 2 1 f M T k 5 N C w 0 N T h 9 J n F 1 b 3 Q 7 L C Z x d W 9 0 O 1 N l Y 3 R p b 2 4 x L 0 h E U j I x L T I y X 0 N v b X B v c 2 l 0 Z V 9 p b m R p Y 2 V z X 2 N v b X B s Z X R l X 3 R p b W V f c 2 V y a W V z L 0 F 1 d G 9 S Z W 1 v d m V k Q 2 9 s d W 1 u c z E u e 2 1 5 c 1 9 t X z E 5 O T U s N D U 5 f S Z x d W 9 0 O y w m c X V v d D t T Z W N 0 a W 9 u M S 9 I R F I y M S 0 y M l 9 D b 2 1 w b 3 N p d G V f a W 5 k a W N l c 1 9 j b 2 1 w b G V 0 Z V 9 0 a W 1 l X 3 N l c m l l c y 9 B d X R v U m V t b 3 Z l Z E N v b H V t b n M x L n t t e X N f b V 8 x O T k 2 L D Q 2 M H 0 m c X V v d D s s J n F 1 b 3 Q 7 U 2 V j d G l v b j E v S E R S M j E t M j J f Q 2 9 t c G 9 z a X R l X 2 l u Z G l j Z X N f Y 2 9 t c G x l d G V f d G l t Z V 9 z Z X J p Z X M v Q X V 0 b 1 J l b W 9 2 Z W R D b 2 x 1 b W 5 z M S 5 7 b X l z X 2 1 f M T k 5 N y w 0 N j F 9 J n F 1 b 3 Q 7 L C Z x d W 9 0 O 1 N l Y 3 R p b 2 4 x L 0 h E U j I x L T I y X 0 N v b X B v c 2 l 0 Z V 9 p b m R p Y 2 V z X 2 N v b X B s Z X R l X 3 R p b W V f c 2 V y a W V z L 0 F 1 d G 9 S Z W 1 v d m V k Q 2 9 s d W 1 u c z E u e 2 1 5 c 1 9 t X z E 5 O T g s N D Y y f S Z x d W 9 0 O y w m c X V v d D t T Z W N 0 a W 9 u M S 9 I R F I y M S 0 y M l 9 D b 2 1 w b 3 N p d G V f a W 5 k a W N l c 1 9 j b 2 1 w b G V 0 Z V 9 0 a W 1 l X 3 N l c m l l c y 9 B d X R v U m V t b 3 Z l Z E N v b H V t b n M x L n t t e X N f b V 8 x O T k 5 L D Q 2 M 3 0 m c X V v d D s s J n F 1 b 3 Q 7 U 2 V j d G l v b j E v S E R S M j E t M j J f Q 2 9 t c G 9 z a X R l X 2 l u Z G l j Z X N f Y 2 9 t c G x l d G V f d G l t Z V 9 z Z X J p Z X M v Q X V 0 b 1 J l b W 9 2 Z W R D b 2 x 1 b W 5 z M S 5 7 b X l z X 2 1 f M j A w M C w 0 N j R 9 J n F 1 b 3 Q 7 L C Z x d W 9 0 O 1 N l Y 3 R p b 2 4 x L 0 h E U j I x L T I y X 0 N v b X B v c 2 l 0 Z V 9 p b m R p Y 2 V z X 2 N v b X B s Z X R l X 3 R p b W V f c 2 V y a W V z L 0 F 1 d G 9 S Z W 1 v d m V k Q 2 9 s d W 1 u c z E u e 2 1 5 c 1 9 t X z I w M D E s N D Y 1 f S Z x d W 9 0 O y w m c X V v d D t T Z W N 0 a W 9 u M S 9 I R F I y M S 0 y M l 9 D b 2 1 w b 3 N p d G V f a W 5 k a W N l c 1 9 j b 2 1 w b G V 0 Z V 9 0 a W 1 l X 3 N l c m l l c y 9 B d X R v U m V t b 3 Z l Z E N v b H V t b n M x L n t t e X N f b V 8 y M D A y L D Q 2 N n 0 m c X V v d D s s J n F 1 b 3 Q 7 U 2 V j d G l v b j E v S E R S M j E t M j J f Q 2 9 t c G 9 z a X R l X 2 l u Z G l j Z X N f Y 2 9 t c G x l d G V f d G l t Z V 9 z Z X J p Z X M v Q X V 0 b 1 J l b W 9 2 Z W R D b 2 x 1 b W 5 z M S 5 7 b X l z X 2 1 f M j A w M y w 0 N j d 9 J n F 1 b 3 Q 7 L C Z x d W 9 0 O 1 N l Y 3 R p b 2 4 x L 0 h E U j I x L T I y X 0 N v b X B v c 2 l 0 Z V 9 p b m R p Y 2 V z X 2 N v b X B s Z X R l X 3 R p b W V f c 2 V y a W V z L 0 F 1 d G 9 S Z W 1 v d m V k Q 2 9 s d W 1 u c z E u e 2 1 5 c 1 9 t X z I w M D Q s N D Y 4 f S Z x d W 9 0 O y w m c X V v d D t T Z W N 0 a W 9 u M S 9 I R F I y M S 0 y M l 9 D b 2 1 w b 3 N p d G V f a W 5 k a W N l c 1 9 j b 2 1 w b G V 0 Z V 9 0 a W 1 l X 3 N l c m l l c y 9 B d X R v U m V t b 3 Z l Z E N v b H V t b n M x L n t t e X N f b V 8 y M D A 1 L D Q 2 O X 0 m c X V v d D s s J n F 1 b 3 Q 7 U 2 V j d G l v b j E v S E R S M j E t M j J f Q 2 9 t c G 9 z a X R l X 2 l u Z G l j Z X N f Y 2 9 t c G x l d G V f d G l t Z V 9 z Z X J p Z X M v Q X V 0 b 1 J l b W 9 2 Z W R D b 2 x 1 b W 5 z M S 5 7 b X l z X 2 1 f M j A w N i w 0 N z B 9 J n F 1 b 3 Q 7 L C Z x d W 9 0 O 1 N l Y 3 R p b 2 4 x L 0 h E U j I x L T I y X 0 N v b X B v c 2 l 0 Z V 9 p b m R p Y 2 V z X 2 N v b X B s Z X R l X 3 R p b W V f c 2 V y a W V z L 0 F 1 d G 9 S Z W 1 v d m V k Q 2 9 s d W 1 u c z E u e 2 1 5 c 1 9 t X z I w M D c s N D c x f S Z x d W 9 0 O y w m c X V v d D t T Z W N 0 a W 9 u M S 9 I R F I y M S 0 y M l 9 D b 2 1 w b 3 N p d G V f a W 5 k a W N l c 1 9 j b 2 1 w b G V 0 Z V 9 0 a W 1 l X 3 N l c m l l c y 9 B d X R v U m V t b 3 Z l Z E N v b H V t b n M x L n t t e X N f b V 8 y M D A 4 L D Q 3 M n 0 m c X V v d D s s J n F 1 b 3 Q 7 U 2 V j d G l v b j E v S E R S M j E t M j J f Q 2 9 t c G 9 z a X R l X 2 l u Z G l j Z X N f Y 2 9 t c G x l d G V f d G l t Z V 9 z Z X J p Z X M v Q X V 0 b 1 J l b W 9 2 Z W R D b 2 x 1 b W 5 z M S 5 7 b X l z X 2 1 f M j A w O S w 0 N z N 9 J n F 1 b 3 Q 7 L C Z x d W 9 0 O 1 N l Y 3 R p b 2 4 x L 0 h E U j I x L T I y X 0 N v b X B v c 2 l 0 Z V 9 p b m R p Y 2 V z X 2 N v b X B s Z X R l X 3 R p b W V f c 2 V y a W V z L 0 F 1 d G 9 S Z W 1 v d m V k Q 2 9 s d W 1 u c z E u e 2 1 5 c 1 9 t X z I w M T A s N D c 0 f S Z x d W 9 0 O y w m c X V v d D t T Z W N 0 a W 9 u M S 9 I R F I y M S 0 y M l 9 D b 2 1 w b 3 N p d G V f a W 5 k a W N l c 1 9 j b 2 1 w b G V 0 Z V 9 0 a W 1 l X 3 N l c m l l c y 9 B d X R v U m V t b 3 Z l Z E N v b H V t b n M x L n t t e X N f b V 8 y M D E x L D Q 3 N X 0 m c X V v d D s s J n F 1 b 3 Q 7 U 2 V j d G l v b j E v S E R S M j E t M j J f Q 2 9 t c G 9 z a X R l X 2 l u Z G l j Z X N f Y 2 9 t c G x l d G V f d G l t Z V 9 z Z X J p Z X M v Q X V 0 b 1 J l b W 9 2 Z W R D b 2 x 1 b W 5 z M S 5 7 b X l z X 2 1 f M j A x M i w 0 N z Z 9 J n F 1 b 3 Q 7 L C Z x d W 9 0 O 1 N l Y 3 R p b 2 4 x L 0 h E U j I x L T I y X 0 N v b X B v c 2 l 0 Z V 9 p b m R p Y 2 V z X 2 N v b X B s Z X R l X 3 R p b W V f c 2 V y a W V z L 0 F 1 d G 9 S Z W 1 v d m V k Q 2 9 s d W 1 u c z E u e 2 1 5 c 1 9 t X z I w M T M s N D c 3 f S Z x d W 9 0 O y w m c X V v d D t T Z W N 0 a W 9 u M S 9 I R F I y M S 0 y M l 9 D b 2 1 w b 3 N p d G V f a W 5 k a W N l c 1 9 j b 2 1 w b G V 0 Z V 9 0 a W 1 l X 3 N l c m l l c y 9 B d X R v U m V t b 3 Z l Z E N v b H V t b n M x L n t t e X N f b V 8 y M D E 0 L D Q 3 O H 0 m c X V v d D s s J n F 1 b 3 Q 7 U 2 V j d G l v b j E v S E R S M j E t M j J f Q 2 9 t c G 9 z a X R l X 2 l u Z G l j Z X N f Y 2 9 t c G x l d G V f d G l t Z V 9 z Z X J p Z X M v Q X V 0 b 1 J l b W 9 2 Z W R D b 2 x 1 b W 5 z M S 5 7 b X l z X 2 1 f M j A x N S w 0 N z l 9 J n F 1 b 3 Q 7 L C Z x d W 9 0 O 1 N l Y 3 R p b 2 4 x L 0 h E U j I x L T I y X 0 N v b X B v c 2 l 0 Z V 9 p b m R p Y 2 V z X 2 N v b X B s Z X R l X 3 R p b W V f c 2 V y a W V z L 0 F 1 d G 9 S Z W 1 v d m V k Q 2 9 s d W 1 u c z E u e 2 1 5 c 1 9 t X z I w M T Y s N D g w f S Z x d W 9 0 O y w m c X V v d D t T Z W N 0 a W 9 u M S 9 I R F I y M S 0 y M l 9 D b 2 1 w b 3 N p d G V f a W 5 k a W N l c 1 9 j b 2 1 w b G V 0 Z V 9 0 a W 1 l X 3 N l c m l l c y 9 B d X R v U m V t b 3 Z l Z E N v b H V t b n M x L n t t e X N f b V 8 y M D E 3 L D Q 4 M X 0 m c X V v d D s s J n F 1 b 3 Q 7 U 2 V j d G l v b j E v S E R S M j E t M j J f Q 2 9 t c G 9 z a X R l X 2 l u Z G l j Z X N f Y 2 9 t c G x l d G V f d G l t Z V 9 z Z X J p Z X M v Q X V 0 b 1 J l b W 9 2 Z W R D b 2 x 1 b W 5 z M S 5 7 b X l z X 2 1 f M j A x O C w 0 O D J 9 J n F 1 b 3 Q 7 L C Z x d W 9 0 O 1 N l Y 3 R p b 2 4 x L 0 h E U j I x L T I y X 0 N v b X B v c 2 l 0 Z V 9 p b m R p Y 2 V z X 2 N v b X B s Z X R l X 3 R p b W V f c 2 V y a W V z L 0 F 1 d G 9 S Z W 1 v d m V k Q 2 9 s d W 1 u c z E u e 2 1 5 c 1 9 t X z I w M T k s N D g z f S Z x d W 9 0 O y w m c X V v d D t T Z W N 0 a W 9 u M S 9 I R F I y M S 0 y M l 9 D b 2 1 w b 3 N p d G V f a W 5 k a W N l c 1 9 j b 2 1 w b G V 0 Z V 9 0 a W 1 l X 3 N l c m l l c y 9 B d X R v U m V t b 3 Z l Z E N v b H V t b n M x L n t t e X N f b V 8 y M D I w L D Q 4 N H 0 m c X V v d D s s J n F 1 b 3 Q 7 U 2 V j d G l v b j E v S E R S M j E t M j J f Q 2 9 t c G 9 z a X R l X 2 l u Z G l j Z X N f Y 2 9 t c G x l d G V f d G l t Z V 9 z Z X J p Z X M v Q X V 0 b 1 J l b W 9 2 Z W R D b 2 x 1 b W 5 z M S 5 7 b X l z X 2 1 f M j A y M S w 0 O D V 9 J n F 1 b 3 Q 7 L C Z x d W 9 0 O 1 N l Y 3 R p b 2 4 x L 0 h E U j I x L T I y X 0 N v b X B v c 2 l 0 Z V 9 p b m R p Y 2 V z X 2 N v b X B s Z X R l X 3 R p b W V f c 2 V y a W V z L 0 F 1 d G 9 S Z W 1 v d m V k Q 2 9 s d W 1 u c z E u e 2 d u a V 9 w Y 1 9 t X z E 5 O T A s N D g 2 f S Z x d W 9 0 O y w m c X V v d D t T Z W N 0 a W 9 u M S 9 I R F I y M S 0 y M l 9 D b 2 1 w b 3 N p d G V f a W 5 k a W N l c 1 9 j b 2 1 w b G V 0 Z V 9 0 a W 1 l X 3 N l c m l l c y 9 B d X R v U m V t b 3 Z l Z E N v b H V t b n M x L n t n b m l f c G N f b V 8 x O T k x L D Q 4 N 3 0 m c X V v d D s s J n F 1 b 3 Q 7 U 2 V j d G l v b j E v S E R S M j E t M j J f Q 2 9 t c G 9 z a X R l X 2 l u Z G l j Z X N f Y 2 9 t c G x l d G V f d G l t Z V 9 z Z X J p Z X M v Q X V 0 b 1 J l b W 9 2 Z W R D b 2 x 1 b W 5 z M S 5 7 Z 2 5 p X 3 B j X 2 1 f M T k 5 M i w 0 O D h 9 J n F 1 b 3 Q 7 L C Z x d W 9 0 O 1 N l Y 3 R p b 2 4 x L 0 h E U j I x L T I y X 0 N v b X B v c 2 l 0 Z V 9 p b m R p Y 2 V z X 2 N v b X B s Z X R l X 3 R p b W V f c 2 V y a W V z L 0 F 1 d G 9 S Z W 1 v d m V k Q 2 9 s d W 1 u c z E u e 2 d u a V 9 w Y 1 9 t X z E 5 O T M s N D g 5 f S Z x d W 9 0 O y w m c X V v d D t T Z W N 0 a W 9 u M S 9 I R F I y M S 0 y M l 9 D b 2 1 w b 3 N p d G V f a W 5 k a W N l c 1 9 j b 2 1 w b G V 0 Z V 9 0 a W 1 l X 3 N l c m l l c y 9 B d X R v U m V t b 3 Z l Z E N v b H V t b n M x L n t n b m l f c G N f b V 8 x O T k 0 L D Q 5 M H 0 m c X V v d D s s J n F 1 b 3 Q 7 U 2 V j d G l v b j E v S E R S M j E t M j J f Q 2 9 t c G 9 z a X R l X 2 l u Z G l j Z X N f Y 2 9 t c G x l d G V f d G l t Z V 9 z Z X J p Z X M v Q X V 0 b 1 J l b W 9 2 Z W R D b 2 x 1 b W 5 z M S 5 7 Z 2 5 p X 3 B j X 2 1 f M T k 5 N S w 0 O T F 9 J n F 1 b 3 Q 7 L C Z x d W 9 0 O 1 N l Y 3 R p b 2 4 x L 0 h E U j I x L T I y X 0 N v b X B v c 2 l 0 Z V 9 p b m R p Y 2 V z X 2 N v b X B s Z X R l X 3 R p b W V f c 2 V y a W V z L 0 F 1 d G 9 S Z W 1 v d m V k Q 2 9 s d W 1 u c z E u e 2 d u a V 9 w Y 1 9 t X z E 5 O T Y s N D k y f S Z x d W 9 0 O y w m c X V v d D t T Z W N 0 a W 9 u M S 9 I R F I y M S 0 y M l 9 D b 2 1 w b 3 N p d G V f a W 5 k a W N l c 1 9 j b 2 1 w b G V 0 Z V 9 0 a W 1 l X 3 N l c m l l c y 9 B d X R v U m V t b 3 Z l Z E N v b H V t b n M x L n t n b m l f c G N f b V 8 x O T k 3 L D Q 5 M 3 0 m c X V v d D s s J n F 1 b 3 Q 7 U 2 V j d G l v b j E v S E R S M j E t M j J f Q 2 9 t c G 9 z a X R l X 2 l u Z G l j Z X N f Y 2 9 t c G x l d G V f d G l t Z V 9 z Z X J p Z X M v Q X V 0 b 1 J l b W 9 2 Z W R D b 2 x 1 b W 5 z M S 5 7 Z 2 5 p X 3 B j X 2 1 f M T k 5 O C w 0 O T R 9 J n F 1 b 3 Q 7 L C Z x d W 9 0 O 1 N l Y 3 R p b 2 4 x L 0 h E U j I x L T I y X 0 N v b X B v c 2 l 0 Z V 9 p b m R p Y 2 V z X 2 N v b X B s Z X R l X 3 R p b W V f c 2 V y a W V z L 0 F 1 d G 9 S Z W 1 v d m V k Q 2 9 s d W 1 u c z E u e 2 d u a V 9 w Y 1 9 t X z E 5 O T k s N D k 1 f S Z x d W 9 0 O y w m c X V v d D t T Z W N 0 a W 9 u M S 9 I R F I y M S 0 y M l 9 D b 2 1 w b 3 N p d G V f a W 5 k a W N l c 1 9 j b 2 1 w b G V 0 Z V 9 0 a W 1 l X 3 N l c m l l c y 9 B d X R v U m V t b 3 Z l Z E N v b H V t b n M x L n t n b m l f c G N f b V 8 y M D A w L D Q 5 N n 0 m c X V v d D s s J n F 1 b 3 Q 7 U 2 V j d G l v b j E v S E R S M j E t M j J f Q 2 9 t c G 9 z a X R l X 2 l u Z G l j Z X N f Y 2 9 t c G x l d G V f d G l t Z V 9 z Z X J p Z X M v Q X V 0 b 1 J l b W 9 2 Z W R D b 2 x 1 b W 5 z M S 5 7 Z 2 5 p X 3 B j X 2 1 f M j A w M S w 0 O T d 9 J n F 1 b 3 Q 7 L C Z x d W 9 0 O 1 N l Y 3 R p b 2 4 x L 0 h E U j I x L T I y X 0 N v b X B v c 2 l 0 Z V 9 p b m R p Y 2 V z X 2 N v b X B s Z X R l X 3 R p b W V f c 2 V y a W V z L 0 F 1 d G 9 S Z W 1 v d m V k Q 2 9 s d W 1 u c z E u e 2 d u a V 9 w Y 1 9 t X z I w M D I s N D k 4 f S Z x d W 9 0 O y w m c X V v d D t T Z W N 0 a W 9 u M S 9 I R F I y M S 0 y M l 9 D b 2 1 w b 3 N p d G V f a W 5 k a W N l c 1 9 j b 2 1 w b G V 0 Z V 9 0 a W 1 l X 3 N l c m l l c y 9 B d X R v U m V t b 3 Z l Z E N v b H V t b n M x L n t n b m l f c G N f b V 8 y M D A z L D Q 5 O X 0 m c X V v d D s s J n F 1 b 3 Q 7 U 2 V j d G l v b j E v S E R S M j E t M j J f Q 2 9 t c G 9 z a X R l X 2 l u Z G l j Z X N f Y 2 9 t c G x l d G V f d G l t Z V 9 z Z X J p Z X M v Q X V 0 b 1 J l b W 9 2 Z W R D b 2 x 1 b W 5 z M S 5 7 Z 2 5 p X 3 B j X 2 1 f M j A w N C w 1 M D B 9 J n F 1 b 3 Q 7 L C Z x d W 9 0 O 1 N l Y 3 R p b 2 4 x L 0 h E U j I x L T I y X 0 N v b X B v c 2 l 0 Z V 9 p b m R p Y 2 V z X 2 N v b X B s Z X R l X 3 R p b W V f c 2 V y a W V z L 0 F 1 d G 9 S Z W 1 v d m V k Q 2 9 s d W 1 u c z E u e 2 d u a V 9 w Y 1 9 t X z I w M D U s N T A x f S Z x d W 9 0 O y w m c X V v d D t T Z W N 0 a W 9 u M S 9 I R F I y M S 0 y M l 9 D b 2 1 w b 3 N p d G V f a W 5 k a W N l c 1 9 j b 2 1 w b G V 0 Z V 9 0 a W 1 l X 3 N l c m l l c y 9 B d X R v U m V t b 3 Z l Z E N v b H V t b n M x L n t n b m l f c G N f b V 8 y M D A 2 L D U w M n 0 m c X V v d D s s J n F 1 b 3 Q 7 U 2 V j d G l v b j E v S E R S M j E t M j J f Q 2 9 t c G 9 z a X R l X 2 l u Z G l j Z X N f Y 2 9 t c G x l d G V f d G l t Z V 9 z Z X J p Z X M v Q X V 0 b 1 J l b W 9 2 Z W R D b 2 x 1 b W 5 z M S 5 7 Z 2 5 p X 3 B j X 2 1 f M j A w N y w 1 M D N 9 J n F 1 b 3 Q 7 L C Z x d W 9 0 O 1 N l Y 3 R p b 2 4 x L 0 h E U j I x L T I y X 0 N v b X B v c 2 l 0 Z V 9 p b m R p Y 2 V z X 2 N v b X B s Z X R l X 3 R p b W V f c 2 V y a W V z L 0 F 1 d G 9 S Z W 1 v d m V k Q 2 9 s d W 1 u c z E u e 2 d u a V 9 w Y 1 9 t X z I w M D g s N T A 0 f S Z x d W 9 0 O y w m c X V v d D t T Z W N 0 a W 9 u M S 9 I R F I y M S 0 y M l 9 D b 2 1 w b 3 N p d G V f a W 5 k a W N l c 1 9 j b 2 1 w b G V 0 Z V 9 0 a W 1 l X 3 N l c m l l c y 9 B d X R v U m V t b 3 Z l Z E N v b H V t b n M x L n t n b m l f c G N f b V 8 y M D A 5 L D U w N X 0 m c X V v d D s s J n F 1 b 3 Q 7 U 2 V j d G l v b j E v S E R S M j E t M j J f Q 2 9 t c G 9 z a X R l X 2 l u Z G l j Z X N f Y 2 9 t c G x l d G V f d G l t Z V 9 z Z X J p Z X M v Q X V 0 b 1 J l b W 9 2 Z W R D b 2 x 1 b W 5 z M S 5 7 Z 2 5 p X 3 B j X 2 1 f M j A x M C w 1 M D Z 9 J n F 1 b 3 Q 7 L C Z x d W 9 0 O 1 N l Y 3 R p b 2 4 x L 0 h E U j I x L T I y X 0 N v b X B v c 2 l 0 Z V 9 p b m R p Y 2 V z X 2 N v b X B s Z X R l X 3 R p b W V f c 2 V y a W V z L 0 F 1 d G 9 S Z W 1 v d m V k Q 2 9 s d W 1 u c z E u e 2 d u a V 9 w Y 1 9 t X z I w M T E s N T A 3 f S Z x d W 9 0 O y w m c X V v d D t T Z W N 0 a W 9 u M S 9 I R F I y M S 0 y M l 9 D b 2 1 w b 3 N p d G V f a W 5 k a W N l c 1 9 j b 2 1 w b G V 0 Z V 9 0 a W 1 l X 3 N l c m l l c y 9 B d X R v U m V t b 3 Z l Z E N v b H V t b n M x L n t n b m l f c G N f b V 8 y M D E y L D U w O H 0 m c X V v d D s s J n F 1 b 3 Q 7 U 2 V j d G l v b j E v S E R S M j E t M j J f Q 2 9 t c G 9 z a X R l X 2 l u Z G l j Z X N f Y 2 9 t c G x l d G V f d G l t Z V 9 z Z X J p Z X M v Q X V 0 b 1 J l b W 9 2 Z W R D b 2 x 1 b W 5 z M S 5 7 Z 2 5 p X 3 B j X 2 1 f M j A x M y w 1 M D l 9 J n F 1 b 3 Q 7 L C Z x d W 9 0 O 1 N l Y 3 R p b 2 4 x L 0 h E U j I x L T I y X 0 N v b X B v c 2 l 0 Z V 9 p b m R p Y 2 V z X 2 N v b X B s Z X R l X 3 R p b W V f c 2 V y a W V z L 0 F 1 d G 9 S Z W 1 v d m V k Q 2 9 s d W 1 u c z E u e 2 d u a V 9 w Y 1 9 t X z I w M T Q s N T E w f S Z x d W 9 0 O y w m c X V v d D t T Z W N 0 a W 9 u M S 9 I R F I y M S 0 y M l 9 D b 2 1 w b 3 N p d G V f a W 5 k a W N l c 1 9 j b 2 1 w b G V 0 Z V 9 0 a W 1 l X 3 N l c m l l c y 9 B d X R v U m V t b 3 Z l Z E N v b H V t b n M x L n t n b m l f c G N f b V 8 y M D E 1 L D U x M X 0 m c X V v d D s s J n F 1 b 3 Q 7 U 2 V j d G l v b j E v S E R S M j E t M j J f Q 2 9 t c G 9 z a X R l X 2 l u Z G l j Z X N f Y 2 9 t c G x l d G V f d G l t Z V 9 z Z X J p Z X M v Q X V 0 b 1 J l b W 9 2 Z W R D b 2 x 1 b W 5 z M S 5 7 Z 2 5 p X 3 B j X 2 1 f M j A x N i w 1 M T J 9 J n F 1 b 3 Q 7 L C Z x d W 9 0 O 1 N l Y 3 R p b 2 4 x L 0 h E U j I x L T I y X 0 N v b X B v c 2 l 0 Z V 9 p b m R p Y 2 V z X 2 N v b X B s Z X R l X 3 R p b W V f c 2 V y a W V z L 0 F 1 d G 9 S Z W 1 v d m V k Q 2 9 s d W 1 u c z E u e 2 d u a V 9 w Y 1 9 t X z I w M T c s N T E z f S Z x d W 9 0 O y w m c X V v d D t T Z W N 0 a W 9 u M S 9 I R F I y M S 0 y M l 9 D b 2 1 w b 3 N p d G V f a W 5 k a W N l c 1 9 j b 2 1 w b G V 0 Z V 9 0 a W 1 l X 3 N l c m l l c y 9 B d X R v U m V t b 3 Z l Z E N v b H V t b n M x L n t n b m l f c G N f b V 8 y M D E 4 L D U x N H 0 m c X V v d D s s J n F 1 b 3 Q 7 U 2 V j d G l v b j E v S E R S M j E t M j J f Q 2 9 t c G 9 z a X R l X 2 l u Z G l j Z X N f Y 2 9 t c G x l d G V f d G l t Z V 9 z Z X J p Z X M v Q X V 0 b 1 J l b W 9 2 Z W R D b 2 x 1 b W 5 z M S 5 7 Z 2 5 p X 3 B j X 2 1 f M j A x O S w 1 M T V 9 J n F 1 b 3 Q 7 L C Z x d W 9 0 O 1 N l Y 3 R p b 2 4 x L 0 h E U j I x L T I y X 0 N v b X B v c 2 l 0 Z V 9 p b m R p Y 2 V z X 2 N v b X B s Z X R l X 3 R p b W V f c 2 V y a W V z L 0 F 1 d G 9 S Z W 1 v d m V k Q 2 9 s d W 1 u c z E u e 2 d u a V 9 w Y 1 9 t X z I w M j A s N T E 2 f S Z x d W 9 0 O y w m c X V v d D t T Z W N 0 a W 9 u M S 9 I R F I y M S 0 y M l 9 D b 2 1 w b 3 N p d G V f a W 5 k a W N l c 1 9 j b 2 1 w b G V 0 Z V 9 0 a W 1 l X 3 N l c m l l c y 9 B d X R v U m V t b 3 Z l Z E N v b H V t b n M x L n t n b m l f c G N f b V 8 y M D I x L D U x N 3 0 m c X V v d D s s J n F 1 b 3 Q 7 U 2 V j d G l v b j E v S E R S M j E t M j J f Q 2 9 t c G 9 z a X R l X 2 l u Z G l j Z X N f Y 2 9 t c G x l d G V f d G l t Z V 9 z Z X J p Z X M v Q X V 0 b 1 J l b W 9 2 Z W R D b 2 x 1 b W 5 z M S 5 7 a W h k a V 8 y M D E w L D U x O H 0 m c X V v d D s s J n F 1 b 3 Q 7 U 2 V j d G l v b j E v S E R S M j E t M j J f Q 2 9 t c G 9 z a X R l X 2 l u Z G l j Z X N f Y 2 9 t c G x l d G V f d G l t Z V 9 z Z X J p Z X M v Q X V 0 b 1 J l b W 9 2 Z W R D b 2 x 1 b W 5 z M S 5 7 a W h k a V 8 y M D E x L D U x O X 0 m c X V v d D s s J n F 1 b 3 Q 7 U 2 V j d G l v b j E v S E R S M j E t M j J f Q 2 9 t c G 9 z a X R l X 2 l u Z G l j Z X N f Y 2 9 t c G x l d G V f d G l t Z V 9 z Z X J p Z X M v Q X V 0 b 1 J l b W 9 2 Z W R D b 2 x 1 b W 5 z M S 5 7 a W h k a V 8 y M D E y L D U y M H 0 m c X V v d D s s J n F 1 b 3 Q 7 U 2 V j d G l v b j E v S E R S M j E t M j J f Q 2 9 t c G 9 z a X R l X 2 l u Z G l j Z X N f Y 2 9 t c G x l d G V f d G l t Z V 9 z Z X J p Z X M v Q X V 0 b 1 J l b W 9 2 Z W R D b 2 x 1 b W 5 z M S 5 7 a W h k a V 8 y M D E z L D U y M X 0 m c X V v d D s s J n F 1 b 3 Q 7 U 2 V j d G l v b j E v S E R S M j E t M j J f Q 2 9 t c G 9 z a X R l X 2 l u Z G l j Z X N f Y 2 9 t c G x l d G V f d G l t Z V 9 z Z X J p Z X M v Q X V 0 b 1 J l b W 9 2 Z W R D b 2 x 1 b W 5 z M S 5 7 a W h k a V 8 y M D E 0 L D U y M n 0 m c X V v d D s s J n F 1 b 3 Q 7 U 2 V j d G l v b j E v S E R S M j E t M j J f Q 2 9 t c G 9 z a X R l X 2 l u Z G l j Z X N f Y 2 9 t c G x l d G V f d G l t Z V 9 z Z X J p Z X M v Q X V 0 b 1 J l b W 9 2 Z W R D b 2 x 1 b W 5 z M S 5 7 a W h k a V 8 y M D E 1 L D U y M 3 0 m c X V v d D s s J n F 1 b 3 Q 7 U 2 V j d G l v b j E v S E R S M j E t M j J f Q 2 9 t c G 9 z a X R l X 2 l u Z G l j Z X N f Y 2 9 t c G x l d G V f d G l t Z V 9 z Z X J p Z X M v Q X V 0 b 1 J l b W 9 2 Z W R D b 2 x 1 b W 5 z M S 5 7 a W h k a V 8 y M D E 2 L D U y N H 0 m c X V v d D s s J n F 1 b 3 Q 7 U 2 V j d G l v b j E v S E R S M j E t M j J f Q 2 9 t c G 9 z a X R l X 2 l u Z G l j Z X N f Y 2 9 t c G x l d G V f d G l t Z V 9 z Z X J p Z X M v Q X V 0 b 1 J l b W 9 2 Z W R D b 2 x 1 b W 5 z M S 5 7 a W h k a V 8 y M D E 3 L D U y N X 0 m c X V v d D s s J n F 1 b 3 Q 7 U 2 V j d G l v b j E v S E R S M j E t M j J f Q 2 9 t c G 9 z a X R l X 2 l u Z G l j Z X N f Y 2 9 t c G x l d G V f d G l t Z V 9 z Z X J p Z X M v Q X V 0 b 1 J l b W 9 2 Z W R D b 2 x 1 b W 5 z M S 5 7 a W h k a V 8 y M D E 4 L D U y N n 0 m c X V v d D s s J n F 1 b 3 Q 7 U 2 V j d G l v b j E v S E R S M j E t M j J f Q 2 9 t c G 9 z a X R l X 2 l u Z G l j Z X N f Y 2 9 t c G x l d G V f d G l t Z V 9 z Z X J p Z X M v Q X V 0 b 1 J l b W 9 2 Z W R D b 2 x 1 b W 5 z M S 5 7 a W h k a V 8 y M D E 5 L D U y N 3 0 m c X V v d D s s J n F 1 b 3 Q 7 U 2 V j d G l v b j E v S E R S M j E t M j J f Q 2 9 t c G 9 z a X R l X 2 l u Z G l j Z X N f Y 2 9 t c G x l d G V f d G l t Z V 9 z Z X J p Z X M v Q X V 0 b 1 J l b W 9 2 Z W R D b 2 x 1 b W 5 z M S 5 7 a W h k a V 8 y M D I w L D U y O H 0 m c X V v d D s s J n F 1 b 3 Q 7 U 2 V j d G l v b j E v S E R S M j E t M j J f Q 2 9 t c G 9 z a X R l X 2 l u Z G l j Z X N f Y 2 9 t c G x l d G V f d G l t Z V 9 z Z X J p Z X M v Q X V 0 b 1 J l b W 9 2 Z W R D b 2 x 1 b W 5 z M S 5 7 a W h k a V 8 y M D I x L D U y O X 0 m c X V v d D s s J n F 1 b 3 Q 7 U 2 V j d G l v b j E v S E R S M j E t M j J f Q 2 9 t c G 9 z a X R l X 2 l u Z G l j Z X N f Y 2 9 t c G x l d G V f d G l t Z V 9 z Z X J p Z X M v Q X V 0 b 1 J l b W 9 2 Z W R D b 2 x 1 b W 5 z M S 5 7 Y 2 9 l Z l 9 p b m V x X z I w M T A s N T M w f S Z x d W 9 0 O y w m c X V v d D t T Z W N 0 a W 9 u M S 9 I R F I y M S 0 y M l 9 D b 2 1 w b 3 N p d G V f a W 5 k a W N l c 1 9 j b 2 1 w b G V 0 Z V 9 0 a W 1 l X 3 N l c m l l c y 9 B d X R v U m V t b 3 Z l Z E N v b H V t b n M x L n t j b 2 V m X 2 l u Z X F f M j A x M S w 1 M z F 9 J n F 1 b 3 Q 7 L C Z x d W 9 0 O 1 N l Y 3 R p b 2 4 x L 0 h E U j I x L T I y X 0 N v b X B v c 2 l 0 Z V 9 p b m R p Y 2 V z X 2 N v b X B s Z X R l X 3 R p b W V f c 2 V y a W V z L 0 F 1 d G 9 S Z W 1 v d m V k Q 2 9 s d W 1 u c z E u e 2 N v Z W Z f a W 5 l c V 8 y M D E y L D U z M n 0 m c X V v d D s s J n F 1 b 3 Q 7 U 2 V j d G l v b j E v S E R S M j E t M j J f Q 2 9 t c G 9 z a X R l X 2 l u Z G l j Z X N f Y 2 9 t c G x l d G V f d G l t Z V 9 z Z X J p Z X M v Q X V 0 b 1 J l b W 9 2 Z W R D b 2 x 1 b W 5 z M S 5 7 Y 2 9 l Z l 9 p b m V x X z I w M T M s N T M z f S Z x d W 9 0 O y w m c X V v d D t T Z W N 0 a W 9 u M S 9 I R F I y M S 0 y M l 9 D b 2 1 w b 3 N p d G V f a W 5 k a W N l c 1 9 j b 2 1 w b G V 0 Z V 9 0 a W 1 l X 3 N l c m l l c y 9 B d X R v U m V t b 3 Z l Z E N v b H V t b n M x L n t j b 2 V m X 2 l u Z X F f M j A x N C w 1 M z R 9 J n F 1 b 3 Q 7 L C Z x d W 9 0 O 1 N l Y 3 R p b 2 4 x L 0 h E U j I x L T I y X 0 N v b X B v c 2 l 0 Z V 9 p b m R p Y 2 V z X 2 N v b X B s Z X R l X 3 R p b W V f c 2 V y a W V z L 0 F 1 d G 9 S Z W 1 v d m V k Q 2 9 s d W 1 u c z E u e 2 N v Z W Z f a W 5 l c V 8 y M D E 1 L D U z N X 0 m c X V v d D s s J n F 1 b 3 Q 7 U 2 V j d G l v b j E v S E R S M j E t M j J f Q 2 9 t c G 9 z a X R l X 2 l u Z G l j Z X N f Y 2 9 t c G x l d G V f d G l t Z V 9 z Z X J p Z X M v Q X V 0 b 1 J l b W 9 2 Z W R D b 2 x 1 b W 5 z M S 5 7 Y 2 9 l Z l 9 p b m V x X z I w M T Y s N T M 2 f S Z x d W 9 0 O y w m c X V v d D t T Z W N 0 a W 9 u M S 9 I R F I y M S 0 y M l 9 D b 2 1 w b 3 N p d G V f a W 5 k a W N l c 1 9 j b 2 1 w b G V 0 Z V 9 0 a W 1 l X 3 N l c m l l c y 9 B d X R v U m V t b 3 Z l Z E N v b H V t b n M x L n t j b 2 V m X 2 l u Z X F f M j A x N y w 1 M z d 9 J n F 1 b 3 Q 7 L C Z x d W 9 0 O 1 N l Y 3 R p b 2 4 x L 0 h E U j I x L T I y X 0 N v b X B v c 2 l 0 Z V 9 p b m R p Y 2 V z X 2 N v b X B s Z X R l X 3 R p b W V f c 2 V y a W V z L 0 F 1 d G 9 S Z W 1 v d m V k Q 2 9 s d W 1 u c z E u e 2 N v Z W Z f a W 5 l c V 8 y M D E 4 L D U z O H 0 m c X V v d D s s J n F 1 b 3 Q 7 U 2 V j d G l v b j E v S E R S M j E t M j J f Q 2 9 t c G 9 z a X R l X 2 l u Z G l j Z X N f Y 2 9 t c G x l d G V f d G l t Z V 9 z Z X J p Z X M v Q X V 0 b 1 J l b W 9 2 Z W R D b 2 x 1 b W 5 z M S 5 7 Y 2 9 l Z l 9 p b m V x X z I w M T k s N T M 5 f S Z x d W 9 0 O y w m c X V v d D t T Z W N 0 a W 9 u M S 9 I R F I y M S 0 y M l 9 D b 2 1 w b 3 N p d G V f a W 5 k a W N l c 1 9 j b 2 1 w b G V 0 Z V 9 0 a W 1 l X 3 N l c m l l c y 9 B d X R v U m V t b 3 Z l Z E N v b H V t b n M x L n t j b 2 V m X 2 l u Z X F f M j A y M C w 1 N D B 9 J n F 1 b 3 Q 7 L C Z x d W 9 0 O 1 N l Y 3 R p b 2 4 x L 0 h E U j I x L T I y X 0 N v b X B v c 2 l 0 Z V 9 p b m R p Y 2 V z X 2 N v b X B s Z X R l X 3 R p b W V f c 2 V y a W V z L 0 F 1 d G 9 S Z W 1 v d m V k Q 2 9 s d W 1 u c z E u e 2 N v Z W Z f a W 5 l c V 8 y M D I x L D U 0 M X 0 m c X V v d D s s J n F 1 b 3 Q 7 U 2 V j d G l v b j E v S E R S M j E t M j J f Q 2 9 t c G 9 z a X R l X 2 l u Z G l j Z X N f Y 2 9 t c G x l d G V f d G l t Z V 9 z Z X J p Z X M v Q X V 0 b 1 J l b W 9 2 Z W R D b 2 x 1 b W 5 z M S 5 7 b G 9 z c 1 8 y M D E w L D U 0 M n 0 m c X V v d D s s J n F 1 b 3 Q 7 U 2 V j d G l v b j E v S E R S M j E t M j J f Q 2 9 t c G 9 z a X R l X 2 l u Z G l j Z X N f Y 2 9 t c G x l d G V f d G l t Z V 9 z Z X J p Z X M v Q X V 0 b 1 J l b W 9 2 Z W R D b 2 x 1 b W 5 z M S 5 7 b G 9 z c 1 8 y M D E x L D U 0 M 3 0 m c X V v d D s s J n F 1 b 3 Q 7 U 2 V j d G l v b j E v S E R S M j E t M j J f Q 2 9 t c G 9 z a X R l X 2 l u Z G l j Z X N f Y 2 9 t c G x l d G V f d G l t Z V 9 z Z X J p Z X M v Q X V 0 b 1 J l b W 9 2 Z W R D b 2 x 1 b W 5 z M S 5 7 b G 9 z c 1 8 y M D E y L D U 0 N H 0 m c X V v d D s s J n F 1 b 3 Q 7 U 2 V j d G l v b j E v S E R S M j E t M j J f Q 2 9 t c G 9 z a X R l X 2 l u Z G l j Z X N f Y 2 9 t c G x l d G V f d G l t Z V 9 z Z X J p Z X M v Q X V 0 b 1 J l b W 9 2 Z W R D b 2 x 1 b W 5 z M S 5 7 b G 9 z c 1 8 y M D E z L D U 0 N X 0 m c X V v d D s s J n F 1 b 3 Q 7 U 2 V j d G l v b j E v S E R S M j E t M j J f Q 2 9 t c G 9 z a X R l X 2 l u Z G l j Z X N f Y 2 9 t c G x l d G V f d G l t Z V 9 z Z X J p Z X M v Q X V 0 b 1 J l b W 9 2 Z W R D b 2 x 1 b W 5 z M S 5 7 b G 9 z c 1 8 y M D E 0 L D U 0 N n 0 m c X V v d D s s J n F 1 b 3 Q 7 U 2 V j d G l v b j E v S E R S M j E t M j J f Q 2 9 t c G 9 z a X R l X 2 l u Z G l j Z X N f Y 2 9 t c G x l d G V f d G l t Z V 9 z Z X J p Z X M v Q X V 0 b 1 J l b W 9 2 Z W R D b 2 x 1 b W 5 z M S 5 7 b G 9 z c 1 8 y M D E 1 L D U 0 N 3 0 m c X V v d D s s J n F 1 b 3 Q 7 U 2 V j d G l v b j E v S E R S M j E t M j J f Q 2 9 t c G 9 z a X R l X 2 l u Z G l j Z X N f Y 2 9 t c G x l d G V f d G l t Z V 9 z Z X J p Z X M v Q X V 0 b 1 J l b W 9 2 Z W R D b 2 x 1 b W 5 z M S 5 7 b G 9 z c 1 8 y M D E 2 L D U 0 O H 0 m c X V v d D s s J n F 1 b 3 Q 7 U 2 V j d G l v b j E v S E R S M j E t M j J f Q 2 9 t c G 9 z a X R l X 2 l u Z G l j Z X N f Y 2 9 t c G x l d G V f d G l t Z V 9 z Z X J p Z X M v Q X V 0 b 1 J l b W 9 2 Z W R D b 2 x 1 b W 5 z M S 5 7 b G 9 z c 1 8 y M D E 3 L D U 0 O X 0 m c X V v d D s s J n F 1 b 3 Q 7 U 2 V j d G l v b j E v S E R S M j E t M j J f Q 2 9 t c G 9 z a X R l X 2 l u Z G l j Z X N f Y 2 9 t c G x l d G V f d G l t Z V 9 z Z X J p Z X M v Q X V 0 b 1 J l b W 9 2 Z W R D b 2 x 1 b W 5 z M S 5 7 b G 9 z c 1 8 y M D E 4 L D U 1 M H 0 m c X V v d D s s J n F 1 b 3 Q 7 U 2 V j d G l v b j E v S E R S M j E t M j J f Q 2 9 t c G 9 z a X R l X 2 l u Z G l j Z X N f Y 2 9 t c G x l d G V f d G l t Z V 9 z Z X J p Z X M v Q X V 0 b 1 J l b W 9 2 Z W R D b 2 x 1 b W 5 z M S 5 7 b G 9 z c 1 8 y M D E 5 L D U 1 M X 0 m c X V v d D s s J n F 1 b 3 Q 7 U 2 V j d G l v b j E v S E R S M j E t M j J f Q 2 9 t c G 9 z a X R l X 2 l u Z G l j Z X N f Y 2 9 t c G x l d G V f d G l t Z V 9 z Z X J p Z X M v Q X V 0 b 1 J l b W 9 2 Z W R D b 2 x 1 b W 5 z M S 5 7 b G 9 z c 1 8 y M D I w L D U 1 M n 0 m c X V v d D s s J n F 1 b 3 Q 7 U 2 V j d G l v b j E v S E R S M j E t M j J f Q 2 9 t c G 9 z a X R l X 2 l u Z G l j Z X N f Y 2 9 t c G x l d G V f d G l t Z V 9 z Z X J p Z X M v Q X V 0 b 1 J l b W 9 2 Z W R D b 2 x 1 b W 5 z M S 5 7 b G 9 z c 1 8 y M D I x L D U 1 M 3 0 m c X V v d D s s J n F 1 b 3 Q 7 U 2 V j d G l v b j E v S E R S M j E t M j J f Q 2 9 t c G 9 z a X R l X 2 l u Z G l j Z X N f Y 2 9 t c G x l d G V f d G l t Z V 9 z Z X J p Z X M v Q X V 0 b 1 J l b W 9 2 Z W R D b 2 x 1 b W 5 z M S 5 7 a W 5 l c V 9 s Z V 8 y M D E w L D U 1 N H 0 m c X V v d D s s J n F 1 b 3 Q 7 U 2 V j d G l v b j E v S E R S M j E t M j J f Q 2 9 t c G 9 z a X R l X 2 l u Z G l j Z X N f Y 2 9 t c G x l d G V f d G l t Z V 9 z Z X J p Z X M v Q X V 0 b 1 J l b W 9 2 Z W R D b 2 x 1 b W 5 z M S 5 7 a W 5 l c V 9 s Z V 8 y M D E x L D U 1 N X 0 m c X V v d D s s J n F 1 b 3 Q 7 U 2 V j d G l v b j E v S E R S M j E t M j J f Q 2 9 t c G 9 z a X R l X 2 l u Z G l j Z X N f Y 2 9 t c G x l d G V f d G l t Z V 9 z Z X J p Z X M v Q X V 0 b 1 J l b W 9 2 Z W R D b 2 x 1 b W 5 z M S 5 7 a W 5 l c V 9 s Z V 8 y M D E y L D U 1 N n 0 m c X V v d D s s J n F 1 b 3 Q 7 U 2 V j d G l v b j E v S E R S M j E t M j J f Q 2 9 t c G 9 z a X R l X 2 l u Z G l j Z X N f Y 2 9 t c G x l d G V f d G l t Z V 9 z Z X J p Z X M v Q X V 0 b 1 J l b W 9 2 Z W R D b 2 x 1 b W 5 z M S 5 7 a W 5 l c V 9 s Z V 8 y M D E z L D U 1 N 3 0 m c X V v d D s s J n F 1 b 3 Q 7 U 2 V j d G l v b j E v S E R S M j E t M j J f Q 2 9 t c G 9 z a X R l X 2 l u Z G l j Z X N f Y 2 9 t c G x l d G V f d G l t Z V 9 z Z X J p Z X M v Q X V 0 b 1 J l b W 9 2 Z W R D b 2 x 1 b W 5 z M S 5 7 a W 5 l c V 9 s Z V 8 y M D E 0 L D U 1 O H 0 m c X V v d D s s J n F 1 b 3 Q 7 U 2 V j d G l v b j E v S E R S M j E t M j J f Q 2 9 t c G 9 z a X R l X 2 l u Z G l j Z X N f Y 2 9 t c G x l d G V f d G l t Z V 9 z Z X J p Z X M v Q X V 0 b 1 J l b W 9 2 Z W R D b 2 x 1 b W 5 z M S 5 7 a W 5 l c V 9 s Z V 8 y M D E 1 L D U 1 O X 0 m c X V v d D s s J n F 1 b 3 Q 7 U 2 V j d G l v b j E v S E R S M j E t M j J f Q 2 9 t c G 9 z a X R l X 2 l u Z G l j Z X N f Y 2 9 t c G x l d G V f d G l t Z V 9 z Z X J p Z X M v Q X V 0 b 1 J l b W 9 2 Z W R D b 2 x 1 b W 5 z M S 5 7 a W 5 l c V 9 s Z V 8 y M D E 2 L D U 2 M H 0 m c X V v d D s s J n F 1 b 3 Q 7 U 2 V j d G l v b j E v S E R S M j E t M j J f Q 2 9 t c G 9 z a X R l X 2 l u Z G l j Z X N f Y 2 9 t c G x l d G V f d G l t Z V 9 z Z X J p Z X M v Q X V 0 b 1 J l b W 9 2 Z W R D b 2 x 1 b W 5 z M S 5 7 a W 5 l c V 9 s Z V 8 y M D E 3 L D U 2 M X 0 m c X V v d D s s J n F 1 b 3 Q 7 U 2 V j d G l v b j E v S E R S M j E t M j J f Q 2 9 t c G 9 z a X R l X 2 l u Z G l j Z X N f Y 2 9 t c G x l d G V f d G l t Z V 9 z Z X J p Z X M v Q X V 0 b 1 J l b W 9 2 Z W R D b 2 x 1 b W 5 z M S 5 7 a W 5 l c V 9 s Z V 8 y M D E 4 L D U 2 M n 0 m c X V v d D s s J n F 1 b 3 Q 7 U 2 V j d G l v b j E v S E R S M j E t M j J f Q 2 9 t c G 9 z a X R l X 2 l u Z G l j Z X N f Y 2 9 t c G x l d G V f d G l t Z V 9 z Z X J p Z X M v Q X V 0 b 1 J l b W 9 2 Z W R D b 2 x 1 b W 5 z M S 5 7 a W 5 l c V 9 s Z V 8 y M D E 5 L D U 2 M 3 0 m c X V v d D s s J n F 1 b 3 Q 7 U 2 V j d G l v b j E v S E R S M j E t M j J f Q 2 9 t c G 9 z a X R l X 2 l u Z G l j Z X N f Y 2 9 t c G x l d G V f d G l t Z V 9 z Z X J p Z X M v Q X V 0 b 1 J l b W 9 2 Z W R D b 2 x 1 b W 5 z M S 5 7 a W 5 l c V 9 s Z V 8 y M D I w L D U 2 N H 0 m c X V v d D s s J n F 1 b 3 Q 7 U 2 V j d G l v b j E v S E R S M j E t M j J f Q 2 9 t c G 9 z a X R l X 2 l u Z G l j Z X N f Y 2 9 t c G x l d G V f d G l t Z V 9 z Z X J p Z X M v Q X V 0 b 1 J l b W 9 2 Z W R D b 2 x 1 b W 5 z M S 5 7 a W 5 l c V 9 s Z V 8 y M D I x L D U 2 N X 0 m c X V v d D s s J n F 1 b 3 Q 7 U 2 V j d G l v b j E v S E R S M j E t M j J f Q 2 9 t c G 9 z a X R l X 2 l u Z G l j Z X N f Y 2 9 t c G x l d G V f d G l t Z V 9 z Z X J p Z X M v Q X V 0 b 1 J l b W 9 2 Z W R D b 2 x 1 b W 5 z M S 5 7 a W 5 l c V 9 l Z H V f M j A x M C w 1 N j Z 9 J n F 1 b 3 Q 7 L C Z x d W 9 0 O 1 N l Y 3 R p b 2 4 x L 0 h E U j I x L T I y X 0 N v b X B v c 2 l 0 Z V 9 p b m R p Y 2 V z X 2 N v b X B s Z X R l X 3 R p b W V f c 2 V y a W V z L 0 F 1 d G 9 S Z W 1 v d m V k Q 2 9 s d W 1 u c z E u e 2 l u Z X F f Z W R 1 X z I w M T E s N T Y 3 f S Z x d W 9 0 O y w m c X V v d D t T Z W N 0 a W 9 u M S 9 I R F I y M S 0 y M l 9 D b 2 1 w b 3 N p d G V f a W 5 k a W N l c 1 9 j b 2 1 w b G V 0 Z V 9 0 a W 1 l X 3 N l c m l l c y 9 B d X R v U m V t b 3 Z l Z E N v b H V t b n M x L n t p b m V x X 2 V k d V 8 y M D E y L D U 2 O H 0 m c X V v d D s s J n F 1 b 3 Q 7 U 2 V j d G l v b j E v S E R S M j E t M j J f Q 2 9 t c G 9 z a X R l X 2 l u Z G l j Z X N f Y 2 9 t c G x l d G V f d G l t Z V 9 z Z X J p Z X M v Q X V 0 b 1 J l b W 9 2 Z W R D b 2 x 1 b W 5 z M S 5 7 a W 5 l c V 9 l Z H V f M j A x M y w 1 N j l 9 J n F 1 b 3 Q 7 L C Z x d W 9 0 O 1 N l Y 3 R p b 2 4 x L 0 h E U j I x L T I y X 0 N v b X B v c 2 l 0 Z V 9 p b m R p Y 2 V z X 2 N v b X B s Z X R l X 3 R p b W V f c 2 V y a W V z L 0 F 1 d G 9 S Z W 1 v d m V k Q 2 9 s d W 1 u c z E u e 2 l u Z X F f Z W R 1 X z I w M T Q s N T c w f S Z x d W 9 0 O y w m c X V v d D t T Z W N 0 a W 9 u M S 9 I R F I y M S 0 y M l 9 D b 2 1 w b 3 N p d G V f a W 5 k a W N l c 1 9 j b 2 1 w b G V 0 Z V 9 0 a W 1 l X 3 N l c m l l c y 9 B d X R v U m V t b 3 Z l Z E N v b H V t b n M x L n t p b m V x X 2 V k d V 8 y M D E 1 L D U 3 M X 0 m c X V v d D s s J n F 1 b 3 Q 7 U 2 V j d G l v b j E v S E R S M j E t M j J f Q 2 9 t c G 9 z a X R l X 2 l u Z G l j Z X N f Y 2 9 t c G x l d G V f d G l t Z V 9 z Z X J p Z X M v Q X V 0 b 1 J l b W 9 2 Z W R D b 2 x 1 b W 5 z M S 5 7 a W 5 l c V 9 l Z H V f M j A x N i w 1 N z J 9 J n F 1 b 3 Q 7 L C Z x d W 9 0 O 1 N l Y 3 R p b 2 4 x L 0 h E U j I x L T I y X 0 N v b X B v c 2 l 0 Z V 9 p b m R p Y 2 V z X 2 N v b X B s Z X R l X 3 R p b W V f c 2 V y a W V z L 0 F 1 d G 9 S Z W 1 v d m V k Q 2 9 s d W 1 u c z E u e 2 l u Z X F f Z W R 1 X z I w M T c s N T c z f S Z x d W 9 0 O y w m c X V v d D t T Z W N 0 a W 9 u M S 9 I R F I y M S 0 y M l 9 D b 2 1 w b 3 N p d G V f a W 5 k a W N l c 1 9 j b 2 1 w b G V 0 Z V 9 0 a W 1 l X 3 N l c m l l c y 9 B d X R v U m V t b 3 Z l Z E N v b H V t b n M x L n t p b m V x X 2 V k d V 8 y M D E 4 L D U 3 N H 0 m c X V v d D s s J n F 1 b 3 Q 7 U 2 V j d G l v b j E v S E R S M j E t M j J f Q 2 9 t c G 9 z a X R l X 2 l u Z G l j Z X N f Y 2 9 t c G x l d G V f d G l t Z V 9 z Z X J p Z X M v Q X V 0 b 1 J l b W 9 2 Z W R D b 2 x 1 b W 5 z M S 5 7 a W 5 l c V 9 l Z H V f M j A x O S w 1 N z V 9 J n F 1 b 3 Q 7 L C Z x d W 9 0 O 1 N l Y 3 R p b 2 4 x L 0 h E U j I x L T I y X 0 N v b X B v c 2 l 0 Z V 9 p b m R p Y 2 V z X 2 N v b X B s Z X R l X 3 R p b W V f c 2 V y a W V z L 0 F 1 d G 9 S Z W 1 v d m V k Q 2 9 s d W 1 u c z E u e 2 l u Z X F f Z W R 1 X z I w M j A s N T c 2 f S Z x d W 9 0 O y w m c X V v d D t T Z W N 0 a W 9 u M S 9 I R F I y M S 0 y M l 9 D b 2 1 w b 3 N p d G V f a W 5 k a W N l c 1 9 j b 2 1 w b G V 0 Z V 9 0 a W 1 l X 3 N l c m l l c y 9 B d X R v U m V t b 3 Z l Z E N v b H V t b n M x L n t p b m V x X 2 V k d V 8 y M D I x L D U 3 N 3 0 m c X V v d D s s J n F 1 b 3 Q 7 U 2 V j d G l v b j E v S E R S M j E t M j J f Q 2 9 t c G 9 z a X R l X 2 l u Z G l j Z X N f Y 2 9 t c G x l d G V f d G l t Z V 9 z Z X J p Z X M v Q X V 0 b 1 J l b W 9 2 Z W R D b 2 x 1 b W 5 z M S 5 7 a W 5 l c V 9 p b m N f M j A x M C w 1 N z h 9 J n F 1 b 3 Q 7 L C Z x d W 9 0 O 1 N l Y 3 R p b 2 4 x L 0 h E U j I x L T I y X 0 N v b X B v c 2 l 0 Z V 9 p b m R p Y 2 V z X 2 N v b X B s Z X R l X 3 R p b W V f c 2 V y a W V z L 0 F 1 d G 9 S Z W 1 v d m V k Q 2 9 s d W 1 u c z E u e 2 l u Z X F f a W 5 j X z I w M T E s N T c 5 f S Z x d W 9 0 O y w m c X V v d D t T Z W N 0 a W 9 u M S 9 I R F I y M S 0 y M l 9 D b 2 1 w b 3 N p d G V f a W 5 k a W N l c 1 9 j b 2 1 w b G V 0 Z V 9 0 a W 1 l X 3 N l c m l l c y 9 B d X R v U m V t b 3 Z l Z E N v b H V t b n M x L n t p b m V x X 2 l u Y 1 8 y M D E y L D U 4 M H 0 m c X V v d D s s J n F 1 b 3 Q 7 U 2 V j d G l v b j E v S E R S M j E t M j J f Q 2 9 t c G 9 z a X R l X 2 l u Z G l j Z X N f Y 2 9 t c G x l d G V f d G l t Z V 9 z Z X J p Z X M v Q X V 0 b 1 J l b W 9 2 Z W R D b 2 x 1 b W 5 z M S 5 7 a W 5 l c V 9 p b m N f M j A x M y w 1 O D F 9 J n F 1 b 3 Q 7 L C Z x d W 9 0 O 1 N l Y 3 R p b 2 4 x L 0 h E U j I x L T I y X 0 N v b X B v c 2 l 0 Z V 9 p b m R p Y 2 V z X 2 N v b X B s Z X R l X 3 R p b W V f c 2 V y a W V z L 0 F 1 d G 9 S Z W 1 v d m V k Q 2 9 s d W 1 u c z E u e 2 l u Z X F f a W 5 j X z I w M T Q s N T g y f S Z x d W 9 0 O y w m c X V v d D t T Z W N 0 a W 9 u M S 9 I R F I y M S 0 y M l 9 D b 2 1 w b 3 N p d G V f a W 5 k a W N l c 1 9 j b 2 1 w b G V 0 Z V 9 0 a W 1 l X 3 N l c m l l c y 9 B d X R v U m V t b 3 Z l Z E N v b H V t b n M x L n t p b m V x X 2 l u Y 1 8 y M D E 1 L D U 4 M 3 0 m c X V v d D s s J n F 1 b 3 Q 7 U 2 V j d G l v b j E v S E R S M j E t M j J f Q 2 9 t c G 9 z a X R l X 2 l u Z G l j Z X N f Y 2 9 t c G x l d G V f d G l t Z V 9 z Z X J p Z X M v Q X V 0 b 1 J l b W 9 2 Z W R D b 2 x 1 b W 5 z M S 5 7 a W 5 l c V 9 p b m N f M j A x N i w 1 O D R 9 J n F 1 b 3 Q 7 L C Z x d W 9 0 O 1 N l Y 3 R p b 2 4 x L 0 h E U j I x L T I y X 0 N v b X B v c 2 l 0 Z V 9 p b m R p Y 2 V z X 2 N v b X B s Z X R l X 3 R p b W V f c 2 V y a W V z L 0 F 1 d G 9 S Z W 1 v d m V k Q 2 9 s d W 1 u c z E u e 2 l u Z X F f a W 5 j X z I w M T c s N T g 1 f S Z x d W 9 0 O y w m c X V v d D t T Z W N 0 a W 9 u M S 9 I R F I y M S 0 y M l 9 D b 2 1 w b 3 N p d G V f a W 5 k a W N l c 1 9 j b 2 1 w b G V 0 Z V 9 0 a W 1 l X 3 N l c m l l c y 9 B d X R v U m V t b 3 Z l Z E N v b H V t b n M x L n t p b m V x X 2 l u Y 1 8 y M D E 4 L D U 4 N n 0 m c X V v d D s s J n F 1 b 3 Q 7 U 2 V j d G l v b j E v S E R S M j E t M j J f Q 2 9 t c G 9 z a X R l X 2 l u Z G l j Z X N f Y 2 9 t c G x l d G V f d G l t Z V 9 z Z X J p Z X M v Q X V 0 b 1 J l b W 9 2 Z W R D b 2 x 1 b W 5 z M S 5 7 a W 5 l c V 9 p b m N f M j A x O S w 1 O D d 9 J n F 1 b 3 Q 7 L C Z x d W 9 0 O 1 N l Y 3 R p b 2 4 x L 0 h E U j I x L T I y X 0 N v b X B v c 2 l 0 Z V 9 p b m R p Y 2 V z X 2 N v b X B s Z X R l X 3 R p b W V f c 2 V y a W V z L 0 F 1 d G 9 S Z W 1 v d m V k Q 2 9 s d W 1 u c z E u e 2 l u Z X F f a W 5 j X z I w M j A s N T g 4 f S Z x d W 9 0 O y w m c X V v d D t T Z W N 0 a W 9 u M S 9 I R F I y M S 0 y M l 9 D b 2 1 w b 3 N p d G V f a W 5 k a W N l c 1 9 j b 2 1 w b G V 0 Z V 9 0 a W 1 l X 3 N l c m l l c y 9 B d X R v U m V t b 3 Z l Z E N v b H V t b n M x L n t p b m V x X 2 l u Y 1 8 y M D I x L D U 4 O X 0 m c X V v d D s s J n F 1 b 3 Q 7 U 2 V j d G l v b j E v S E R S M j E t M j J f Q 2 9 t c G 9 z a X R l X 2 l u Z G l j Z X N f Y 2 9 t c G x l d G V f d G l t Z V 9 z Z X J p Z X M v Q X V 0 b 1 J l b W 9 2 Z W R D b 2 x 1 b W 5 z M S 5 7 Z 2 l p X 3 J h b m t f M j A y M S w 1 O T B 9 J n F 1 b 3 Q 7 L C Z x d W 9 0 O 1 N l Y 3 R p b 2 4 x L 0 h E U j I x L T I y X 0 N v b X B v c 2 l 0 Z V 9 p b m R p Y 2 V z X 2 N v b X B s Z X R l X 3 R p b W V f c 2 V y a W V z L 0 F 1 d G 9 S Z W 1 v d m V k Q 2 9 s d W 1 u c z E u e 2 d p a V 8 x O T k w L D U 5 M X 0 m c X V v d D s s J n F 1 b 3 Q 7 U 2 V j d G l v b j E v S E R S M j E t M j J f Q 2 9 t c G 9 z a X R l X 2 l u Z G l j Z X N f Y 2 9 t c G x l d G V f d G l t Z V 9 z Z X J p Z X M v Q X V 0 b 1 J l b W 9 2 Z W R D b 2 x 1 b W 5 z M S 5 7 Z 2 l p X z E 5 O T E s N T k y f S Z x d W 9 0 O y w m c X V v d D t T Z W N 0 a W 9 u M S 9 I R F I y M S 0 y M l 9 D b 2 1 w b 3 N p d G V f a W 5 k a W N l c 1 9 j b 2 1 w b G V 0 Z V 9 0 a W 1 l X 3 N l c m l l c y 9 B d X R v U m V t b 3 Z l Z E N v b H V t b n M x L n t n a W l f M T k 5 M i w 1 O T N 9 J n F 1 b 3 Q 7 L C Z x d W 9 0 O 1 N l Y 3 R p b 2 4 x L 0 h E U j I x L T I y X 0 N v b X B v c 2 l 0 Z V 9 p b m R p Y 2 V z X 2 N v b X B s Z X R l X 3 R p b W V f c 2 V y a W V z L 0 F 1 d G 9 S Z W 1 v d m V k Q 2 9 s d W 1 u c z E u e 2 d p a V 8 x O T k z L D U 5 N H 0 m c X V v d D s s J n F 1 b 3 Q 7 U 2 V j d G l v b j E v S E R S M j E t M j J f Q 2 9 t c G 9 z a X R l X 2 l u Z G l j Z X N f Y 2 9 t c G x l d G V f d G l t Z V 9 z Z X J p Z X M v Q X V 0 b 1 J l b W 9 2 Z W R D b 2 x 1 b W 5 z M S 5 7 Z 2 l p X z E 5 O T Q s N T k 1 f S Z x d W 9 0 O y w m c X V v d D t T Z W N 0 a W 9 u M S 9 I R F I y M S 0 y M l 9 D b 2 1 w b 3 N p d G V f a W 5 k a W N l c 1 9 j b 2 1 w b G V 0 Z V 9 0 a W 1 l X 3 N l c m l l c y 9 B d X R v U m V t b 3 Z l Z E N v b H V t b n M x L n t n a W l f M T k 5 N S w 1 O T Z 9 J n F 1 b 3 Q 7 L C Z x d W 9 0 O 1 N l Y 3 R p b 2 4 x L 0 h E U j I x L T I y X 0 N v b X B v c 2 l 0 Z V 9 p b m R p Y 2 V z X 2 N v b X B s Z X R l X 3 R p b W V f c 2 V y a W V z L 0 F 1 d G 9 S Z W 1 v d m V k Q 2 9 s d W 1 u c z E u e 2 d p a V 8 x O T k 2 L D U 5 N 3 0 m c X V v d D s s J n F 1 b 3 Q 7 U 2 V j d G l v b j E v S E R S M j E t M j J f Q 2 9 t c G 9 z a X R l X 2 l u Z G l j Z X N f Y 2 9 t c G x l d G V f d G l t Z V 9 z Z X J p Z X M v Q X V 0 b 1 J l b W 9 2 Z W R D b 2 x 1 b W 5 z M S 5 7 Z 2 l p X z E 5 O T c s N T k 4 f S Z x d W 9 0 O y w m c X V v d D t T Z W N 0 a W 9 u M S 9 I R F I y M S 0 y M l 9 D b 2 1 w b 3 N p d G V f a W 5 k a W N l c 1 9 j b 2 1 w b G V 0 Z V 9 0 a W 1 l X 3 N l c m l l c y 9 B d X R v U m V t b 3 Z l Z E N v b H V t b n M x L n t n a W l f M T k 5 O C w 1 O T l 9 J n F 1 b 3 Q 7 L C Z x d W 9 0 O 1 N l Y 3 R p b 2 4 x L 0 h E U j I x L T I y X 0 N v b X B v c 2 l 0 Z V 9 p b m R p Y 2 V z X 2 N v b X B s Z X R l X 3 R p b W V f c 2 V y a W V z L 0 F 1 d G 9 S Z W 1 v d m V k Q 2 9 s d W 1 u c z E u e 2 d p a V 8 x O T k 5 L D Y w M H 0 m c X V v d D s s J n F 1 b 3 Q 7 U 2 V j d G l v b j E v S E R S M j E t M j J f Q 2 9 t c G 9 z a X R l X 2 l u Z G l j Z X N f Y 2 9 t c G x l d G V f d G l t Z V 9 z Z X J p Z X M v Q X V 0 b 1 J l b W 9 2 Z W R D b 2 x 1 b W 5 z M S 5 7 Z 2 l p X z I w M D A s N j A x f S Z x d W 9 0 O y w m c X V v d D t T Z W N 0 a W 9 u M S 9 I R F I y M S 0 y M l 9 D b 2 1 w b 3 N p d G V f a W 5 k a W N l c 1 9 j b 2 1 w b G V 0 Z V 9 0 a W 1 l X 3 N l c m l l c y 9 B d X R v U m V t b 3 Z l Z E N v b H V t b n M x L n t n a W l f M j A w M S w 2 M D J 9 J n F 1 b 3 Q 7 L C Z x d W 9 0 O 1 N l Y 3 R p b 2 4 x L 0 h E U j I x L T I y X 0 N v b X B v c 2 l 0 Z V 9 p b m R p Y 2 V z X 2 N v b X B s Z X R l X 3 R p b W V f c 2 V y a W V z L 0 F 1 d G 9 S Z W 1 v d m V k Q 2 9 s d W 1 u c z E u e 2 d p a V 8 y M D A y L D Y w M 3 0 m c X V v d D s s J n F 1 b 3 Q 7 U 2 V j d G l v b j E v S E R S M j E t M j J f Q 2 9 t c G 9 z a X R l X 2 l u Z G l j Z X N f Y 2 9 t c G x l d G V f d G l t Z V 9 z Z X J p Z X M v Q X V 0 b 1 J l b W 9 2 Z W R D b 2 x 1 b W 5 z M S 5 7 Z 2 l p X z I w M D M s N j A 0 f S Z x d W 9 0 O y w m c X V v d D t T Z W N 0 a W 9 u M S 9 I R F I y M S 0 y M l 9 D b 2 1 w b 3 N p d G V f a W 5 k a W N l c 1 9 j b 2 1 w b G V 0 Z V 9 0 a W 1 l X 3 N l c m l l c y 9 B d X R v U m V t b 3 Z l Z E N v b H V t b n M x L n t n a W l f M j A w N C w 2 M D V 9 J n F 1 b 3 Q 7 L C Z x d W 9 0 O 1 N l Y 3 R p b 2 4 x L 0 h E U j I x L T I y X 0 N v b X B v c 2 l 0 Z V 9 p b m R p Y 2 V z X 2 N v b X B s Z X R l X 3 R p b W V f c 2 V y a W V z L 0 F 1 d G 9 S Z W 1 v d m V k Q 2 9 s d W 1 u c z E u e 2 d p a V 8 y M D A 1 L D Y w N n 0 m c X V v d D s s J n F 1 b 3 Q 7 U 2 V j d G l v b j E v S E R S M j E t M j J f Q 2 9 t c G 9 z a X R l X 2 l u Z G l j Z X N f Y 2 9 t c G x l d G V f d G l t Z V 9 z Z X J p Z X M v Q X V 0 b 1 J l b W 9 2 Z W R D b 2 x 1 b W 5 z M S 5 7 Z 2 l p X z I w M D Y s N j A 3 f S Z x d W 9 0 O y w m c X V v d D t T Z W N 0 a W 9 u M S 9 I R F I y M S 0 y M l 9 D b 2 1 w b 3 N p d G V f a W 5 k a W N l c 1 9 j b 2 1 w b G V 0 Z V 9 0 a W 1 l X 3 N l c m l l c y 9 B d X R v U m V t b 3 Z l Z E N v b H V t b n M x L n t n a W l f M j A w N y w 2 M D h 9 J n F 1 b 3 Q 7 L C Z x d W 9 0 O 1 N l Y 3 R p b 2 4 x L 0 h E U j I x L T I y X 0 N v b X B v c 2 l 0 Z V 9 p b m R p Y 2 V z X 2 N v b X B s Z X R l X 3 R p b W V f c 2 V y a W V z L 0 F 1 d G 9 S Z W 1 v d m V k Q 2 9 s d W 1 u c z E u e 2 d p a V 8 y M D A 4 L D Y w O X 0 m c X V v d D s s J n F 1 b 3 Q 7 U 2 V j d G l v b j E v S E R S M j E t M j J f Q 2 9 t c G 9 z a X R l X 2 l u Z G l j Z X N f Y 2 9 t c G x l d G V f d G l t Z V 9 z Z X J p Z X M v Q X V 0 b 1 J l b W 9 2 Z W R D b 2 x 1 b W 5 z M S 5 7 Z 2 l p X z I w M D k s N j E w f S Z x d W 9 0 O y w m c X V v d D t T Z W N 0 a W 9 u M S 9 I R F I y M S 0 y M l 9 D b 2 1 w b 3 N p d G V f a W 5 k a W N l c 1 9 j b 2 1 w b G V 0 Z V 9 0 a W 1 l X 3 N l c m l l c y 9 B d X R v U m V t b 3 Z l Z E N v b H V t b n M x L n t n a W l f M j A x M C w 2 M T F 9 J n F 1 b 3 Q 7 L C Z x d W 9 0 O 1 N l Y 3 R p b 2 4 x L 0 h E U j I x L T I y X 0 N v b X B v c 2 l 0 Z V 9 p b m R p Y 2 V z X 2 N v b X B s Z X R l X 3 R p b W V f c 2 V y a W V z L 0 F 1 d G 9 S Z W 1 v d m V k Q 2 9 s d W 1 u c z E u e 2 d p a V 8 y M D E x L D Y x M n 0 m c X V v d D s s J n F 1 b 3 Q 7 U 2 V j d G l v b j E v S E R S M j E t M j J f Q 2 9 t c G 9 z a X R l X 2 l u Z G l j Z X N f Y 2 9 t c G x l d G V f d G l t Z V 9 z Z X J p Z X M v Q X V 0 b 1 J l b W 9 2 Z W R D b 2 x 1 b W 5 z M S 5 7 Z 2 l p X z I w M T I s N j E z f S Z x d W 9 0 O y w m c X V v d D t T Z W N 0 a W 9 u M S 9 I R F I y M S 0 y M l 9 D b 2 1 w b 3 N p d G V f a W 5 k a W N l c 1 9 j b 2 1 w b G V 0 Z V 9 0 a W 1 l X 3 N l c m l l c y 9 B d X R v U m V t b 3 Z l Z E N v b H V t b n M x L n t n a W l f M j A x M y w 2 M T R 9 J n F 1 b 3 Q 7 L C Z x d W 9 0 O 1 N l Y 3 R p b 2 4 x L 0 h E U j I x L T I y X 0 N v b X B v c 2 l 0 Z V 9 p b m R p Y 2 V z X 2 N v b X B s Z X R l X 3 R p b W V f c 2 V y a W V z L 0 F 1 d G 9 S Z W 1 v d m V k Q 2 9 s d W 1 u c z E u e 2 d p a V 8 y M D E 0 L D Y x N X 0 m c X V v d D s s J n F 1 b 3 Q 7 U 2 V j d G l v b j E v S E R S M j E t M j J f Q 2 9 t c G 9 z a X R l X 2 l u Z G l j Z X N f Y 2 9 t c G x l d G V f d G l t Z V 9 z Z X J p Z X M v Q X V 0 b 1 J l b W 9 2 Z W R D b 2 x 1 b W 5 z M S 5 7 Z 2 l p X z I w M T U s N j E 2 f S Z x d W 9 0 O y w m c X V v d D t T Z W N 0 a W 9 u M S 9 I R F I y M S 0 y M l 9 D b 2 1 w b 3 N p d G V f a W 5 k a W N l c 1 9 j b 2 1 w b G V 0 Z V 9 0 a W 1 l X 3 N l c m l l c y 9 B d X R v U m V t b 3 Z l Z E N v b H V t b n M x L n t n a W l f M j A x N i w 2 M T d 9 J n F 1 b 3 Q 7 L C Z x d W 9 0 O 1 N l Y 3 R p b 2 4 x L 0 h E U j I x L T I y X 0 N v b X B v c 2 l 0 Z V 9 p b m R p Y 2 V z X 2 N v b X B s Z X R l X 3 R p b W V f c 2 V y a W V z L 0 F 1 d G 9 S Z W 1 v d m V k Q 2 9 s d W 1 u c z E u e 2 d p a V 8 y M D E 3 L D Y x O H 0 m c X V v d D s s J n F 1 b 3 Q 7 U 2 V j d G l v b j E v S E R S M j E t M j J f Q 2 9 t c G 9 z a X R l X 2 l u Z G l j Z X N f Y 2 9 t c G x l d G V f d G l t Z V 9 z Z X J p Z X M v Q X V 0 b 1 J l b W 9 2 Z W R D b 2 x 1 b W 5 z M S 5 7 Z 2 l p X z I w M T g s N j E 5 f S Z x d W 9 0 O y w m c X V v d D t T Z W N 0 a W 9 u M S 9 I R F I y M S 0 y M l 9 D b 2 1 w b 3 N p d G V f a W 5 k a W N l c 1 9 j b 2 1 w b G V 0 Z V 9 0 a W 1 l X 3 N l c m l l c y 9 B d X R v U m V t b 3 Z l Z E N v b H V t b n M x L n t n a W l f M j A x O S w 2 M j B 9 J n F 1 b 3 Q 7 L C Z x d W 9 0 O 1 N l Y 3 R p b 2 4 x L 0 h E U j I x L T I y X 0 N v b X B v c 2 l 0 Z V 9 p b m R p Y 2 V z X 2 N v b X B s Z X R l X 3 R p b W V f c 2 V y a W V z L 0 F 1 d G 9 S Z W 1 v d m V k Q 2 9 s d W 1 u c z E u e 2 d p a V 8 y M D I w L D Y y M X 0 m c X V v d D s s J n F 1 b 3 Q 7 U 2 V j d G l v b j E v S E R S M j E t M j J f Q 2 9 t c G 9 z a X R l X 2 l u Z G l j Z X N f Y 2 9 t c G x l d G V f d G l t Z V 9 z Z X J p Z X M v Q X V 0 b 1 J l b W 9 2 Z W R D b 2 x 1 b W 5 z M S 5 7 Z 2 l p X z I w M j E s N j I y f S Z x d W 9 0 O y w m c X V v d D t T Z W N 0 a W 9 u M S 9 I R F I y M S 0 y M l 9 D b 2 1 w b 3 N p d G V f a W 5 k a W N l c 1 9 j b 2 1 w b G V 0 Z V 9 0 a W 1 l X 3 N l c m l l c y 9 B d X R v U m V t b 3 Z l Z E N v b H V t b n M x L n t t b X J f M T k 5 M C w 2 M j N 9 J n F 1 b 3 Q 7 L C Z x d W 9 0 O 1 N l Y 3 R p b 2 4 x L 0 h E U j I x L T I y X 0 N v b X B v c 2 l 0 Z V 9 p b m R p Y 2 V z X 2 N v b X B s Z X R l X 3 R p b W V f c 2 V y a W V z L 0 F 1 d G 9 S Z W 1 v d m V k Q 2 9 s d W 1 u c z E u e 2 1 t c l 8 x O T k x L D Y y N H 0 m c X V v d D s s J n F 1 b 3 Q 7 U 2 V j d G l v b j E v S E R S M j E t M j J f Q 2 9 t c G 9 z a X R l X 2 l u Z G l j Z X N f Y 2 9 t c G x l d G V f d G l t Z V 9 z Z X J p Z X M v Q X V 0 b 1 J l b W 9 2 Z W R D b 2 x 1 b W 5 z M S 5 7 b W 1 y X z E 5 O T I s N j I 1 f S Z x d W 9 0 O y w m c X V v d D t T Z W N 0 a W 9 u M S 9 I R F I y M S 0 y M l 9 D b 2 1 w b 3 N p d G V f a W 5 k a W N l c 1 9 j b 2 1 w b G V 0 Z V 9 0 a W 1 l X 3 N l c m l l c y 9 B d X R v U m V t b 3 Z l Z E N v b H V t b n M x L n t t b X J f M T k 5 M y w 2 M j Z 9 J n F 1 b 3 Q 7 L C Z x d W 9 0 O 1 N l Y 3 R p b 2 4 x L 0 h E U j I x L T I y X 0 N v b X B v c 2 l 0 Z V 9 p b m R p Y 2 V z X 2 N v b X B s Z X R l X 3 R p b W V f c 2 V y a W V z L 0 F 1 d G 9 S Z W 1 v d m V k Q 2 9 s d W 1 u c z E u e 2 1 t c l 8 x O T k 0 L D Y y N 3 0 m c X V v d D s s J n F 1 b 3 Q 7 U 2 V j d G l v b j E v S E R S M j E t M j J f Q 2 9 t c G 9 z a X R l X 2 l u Z G l j Z X N f Y 2 9 t c G x l d G V f d G l t Z V 9 z Z X J p Z X M v Q X V 0 b 1 J l b W 9 2 Z W R D b 2 x 1 b W 5 z M S 5 7 b W 1 y X z E 5 O T U s N j I 4 f S Z x d W 9 0 O y w m c X V v d D t T Z W N 0 a W 9 u M S 9 I R F I y M S 0 y M l 9 D b 2 1 w b 3 N p d G V f a W 5 k a W N l c 1 9 j b 2 1 w b G V 0 Z V 9 0 a W 1 l X 3 N l c m l l c y 9 B d X R v U m V t b 3 Z l Z E N v b H V t b n M x L n t t b X J f M T k 5 N i w 2 M j l 9 J n F 1 b 3 Q 7 L C Z x d W 9 0 O 1 N l Y 3 R p b 2 4 x L 0 h E U j I x L T I y X 0 N v b X B v c 2 l 0 Z V 9 p b m R p Y 2 V z X 2 N v b X B s Z X R l X 3 R p b W V f c 2 V y a W V z L 0 F 1 d G 9 S Z W 1 v d m V k Q 2 9 s d W 1 u c z E u e 2 1 t c l 8 x O T k 3 L D Y z M H 0 m c X V v d D s s J n F 1 b 3 Q 7 U 2 V j d G l v b j E v S E R S M j E t M j J f Q 2 9 t c G 9 z a X R l X 2 l u Z G l j Z X N f Y 2 9 t c G x l d G V f d G l t Z V 9 z Z X J p Z X M v Q X V 0 b 1 J l b W 9 2 Z W R D b 2 x 1 b W 5 z M S 5 7 b W 1 y X z E 5 O T g s N j M x f S Z x d W 9 0 O y w m c X V v d D t T Z W N 0 a W 9 u M S 9 I R F I y M S 0 y M l 9 D b 2 1 w b 3 N p d G V f a W 5 k a W N l c 1 9 j b 2 1 w b G V 0 Z V 9 0 a W 1 l X 3 N l c m l l c y 9 B d X R v U m V t b 3 Z l Z E N v b H V t b n M x L n t t b X J f M T k 5 O S w 2 M z J 9 J n F 1 b 3 Q 7 L C Z x d W 9 0 O 1 N l Y 3 R p b 2 4 x L 0 h E U j I x L T I y X 0 N v b X B v c 2 l 0 Z V 9 p b m R p Y 2 V z X 2 N v b X B s Z X R l X 3 R p b W V f c 2 V y a W V z L 0 F 1 d G 9 S Z W 1 v d m V k Q 2 9 s d W 1 u c z E u e 2 1 t c l 8 y M D A w L D Y z M 3 0 m c X V v d D s s J n F 1 b 3 Q 7 U 2 V j d G l v b j E v S E R S M j E t M j J f Q 2 9 t c G 9 z a X R l X 2 l u Z G l j Z X N f Y 2 9 t c G x l d G V f d G l t Z V 9 z Z X J p Z X M v Q X V 0 b 1 J l b W 9 2 Z W R D b 2 x 1 b W 5 z M S 5 7 b W 1 y X z I w M D E s N j M 0 f S Z x d W 9 0 O y w m c X V v d D t T Z W N 0 a W 9 u M S 9 I R F I y M S 0 y M l 9 D b 2 1 w b 3 N p d G V f a W 5 k a W N l c 1 9 j b 2 1 w b G V 0 Z V 9 0 a W 1 l X 3 N l c m l l c y 9 B d X R v U m V t b 3 Z l Z E N v b H V t b n M x L n t t b X J f M j A w M i w 2 M z V 9 J n F 1 b 3 Q 7 L C Z x d W 9 0 O 1 N l Y 3 R p b 2 4 x L 0 h E U j I x L T I y X 0 N v b X B v c 2 l 0 Z V 9 p b m R p Y 2 V z X 2 N v b X B s Z X R l X 3 R p b W V f c 2 V y a W V z L 0 F 1 d G 9 S Z W 1 v d m V k Q 2 9 s d W 1 u c z E u e 2 1 t c l 8 y M D A z L D Y z N n 0 m c X V v d D s s J n F 1 b 3 Q 7 U 2 V j d G l v b j E v S E R S M j E t M j J f Q 2 9 t c G 9 z a X R l X 2 l u Z G l j Z X N f Y 2 9 t c G x l d G V f d G l t Z V 9 z Z X J p Z X M v Q X V 0 b 1 J l b W 9 2 Z W R D b 2 x 1 b W 5 z M S 5 7 b W 1 y X z I w M D Q s N j M 3 f S Z x d W 9 0 O y w m c X V v d D t T Z W N 0 a W 9 u M S 9 I R F I y M S 0 y M l 9 D b 2 1 w b 3 N p d G V f a W 5 k a W N l c 1 9 j b 2 1 w b G V 0 Z V 9 0 a W 1 l X 3 N l c m l l c y 9 B d X R v U m V t b 3 Z l Z E N v b H V t b n M x L n t t b X J f M j A w N S w 2 M z h 9 J n F 1 b 3 Q 7 L C Z x d W 9 0 O 1 N l Y 3 R p b 2 4 x L 0 h E U j I x L T I y X 0 N v b X B v c 2 l 0 Z V 9 p b m R p Y 2 V z X 2 N v b X B s Z X R l X 3 R p b W V f c 2 V y a W V z L 0 F 1 d G 9 S Z W 1 v d m V k Q 2 9 s d W 1 u c z E u e 2 1 t c l 8 y M D A 2 L D Y z O X 0 m c X V v d D s s J n F 1 b 3 Q 7 U 2 V j d G l v b j E v S E R S M j E t M j J f Q 2 9 t c G 9 z a X R l X 2 l u Z G l j Z X N f Y 2 9 t c G x l d G V f d G l t Z V 9 z Z X J p Z X M v Q X V 0 b 1 J l b W 9 2 Z W R D b 2 x 1 b W 5 z M S 5 7 b W 1 y X z I w M D c s N j Q w f S Z x d W 9 0 O y w m c X V v d D t T Z W N 0 a W 9 u M S 9 I R F I y M S 0 y M l 9 D b 2 1 w b 3 N p d G V f a W 5 k a W N l c 1 9 j b 2 1 w b G V 0 Z V 9 0 a W 1 l X 3 N l c m l l c y 9 B d X R v U m V t b 3 Z l Z E N v b H V t b n M x L n t t b X J f M j A w O C w 2 N D F 9 J n F 1 b 3 Q 7 L C Z x d W 9 0 O 1 N l Y 3 R p b 2 4 x L 0 h E U j I x L T I y X 0 N v b X B v c 2 l 0 Z V 9 p b m R p Y 2 V z X 2 N v b X B s Z X R l X 3 R p b W V f c 2 V y a W V z L 0 F 1 d G 9 S Z W 1 v d m V k Q 2 9 s d W 1 u c z E u e 2 1 t c l 8 y M D A 5 L D Y 0 M n 0 m c X V v d D s s J n F 1 b 3 Q 7 U 2 V j d G l v b j E v S E R S M j E t M j J f Q 2 9 t c G 9 z a X R l X 2 l u Z G l j Z X N f Y 2 9 t c G x l d G V f d G l t Z V 9 z Z X J p Z X M v Q X V 0 b 1 J l b W 9 2 Z W R D b 2 x 1 b W 5 z M S 5 7 b W 1 y X z I w M T A s N j Q z f S Z x d W 9 0 O y w m c X V v d D t T Z W N 0 a W 9 u M S 9 I R F I y M S 0 y M l 9 D b 2 1 w b 3 N p d G V f a W 5 k a W N l c 1 9 j b 2 1 w b G V 0 Z V 9 0 a W 1 l X 3 N l c m l l c y 9 B d X R v U m V t b 3 Z l Z E N v b H V t b n M x L n t t b X J f M j A x M S w 2 N D R 9 J n F 1 b 3 Q 7 L C Z x d W 9 0 O 1 N l Y 3 R p b 2 4 x L 0 h E U j I x L T I y X 0 N v b X B v c 2 l 0 Z V 9 p b m R p Y 2 V z X 2 N v b X B s Z X R l X 3 R p b W V f c 2 V y a W V z L 0 F 1 d G 9 S Z W 1 v d m V k Q 2 9 s d W 1 u c z E u e 2 1 t c l 8 y M D E y L D Y 0 N X 0 m c X V v d D s s J n F 1 b 3 Q 7 U 2 V j d G l v b j E v S E R S M j E t M j J f Q 2 9 t c G 9 z a X R l X 2 l u Z G l j Z X N f Y 2 9 t c G x l d G V f d G l t Z V 9 z Z X J p Z X M v Q X V 0 b 1 J l b W 9 2 Z W R D b 2 x 1 b W 5 z M S 5 7 b W 1 y X z I w M T M s N j Q 2 f S Z x d W 9 0 O y w m c X V v d D t T Z W N 0 a W 9 u M S 9 I R F I y M S 0 y M l 9 D b 2 1 w b 3 N p d G V f a W 5 k a W N l c 1 9 j b 2 1 w b G V 0 Z V 9 0 a W 1 l X 3 N l c m l l c y 9 B d X R v U m V t b 3 Z l Z E N v b H V t b n M x L n t t b X J f M j A x N C w 2 N D d 9 J n F 1 b 3 Q 7 L C Z x d W 9 0 O 1 N l Y 3 R p b 2 4 x L 0 h E U j I x L T I y X 0 N v b X B v c 2 l 0 Z V 9 p b m R p Y 2 V z X 2 N v b X B s Z X R l X 3 R p b W V f c 2 V y a W V z L 0 F 1 d G 9 S Z W 1 v d m V k Q 2 9 s d W 1 u c z E u e 2 1 t c l 8 y M D E 1 L D Y 0 O H 0 m c X V v d D s s J n F 1 b 3 Q 7 U 2 V j d G l v b j E v S E R S M j E t M j J f Q 2 9 t c G 9 z a X R l X 2 l u Z G l j Z X N f Y 2 9 t c G x l d G V f d G l t Z V 9 z Z X J p Z X M v Q X V 0 b 1 J l b W 9 2 Z W R D b 2 x 1 b W 5 z M S 5 7 b W 1 y X z I w M T Y s N j Q 5 f S Z x d W 9 0 O y w m c X V v d D t T Z W N 0 a W 9 u M S 9 I R F I y M S 0 y M l 9 D b 2 1 w b 3 N p d G V f a W 5 k a W N l c 1 9 j b 2 1 w b G V 0 Z V 9 0 a W 1 l X 3 N l c m l l c y 9 B d X R v U m V t b 3 Z l Z E N v b H V t b n M x L n t t b X J f M j A x N y w 2 N T B 9 J n F 1 b 3 Q 7 L C Z x d W 9 0 O 1 N l Y 3 R p b 2 4 x L 0 h E U j I x L T I y X 0 N v b X B v c 2 l 0 Z V 9 p b m R p Y 2 V z X 2 N v b X B s Z X R l X 3 R p b W V f c 2 V y a W V z L 0 F 1 d G 9 S Z W 1 v d m V k Q 2 9 s d W 1 u c z E u e 2 1 t c l 8 y M D E 4 L D Y 1 M X 0 m c X V v d D s s J n F 1 b 3 Q 7 U 2 V j d G l v b j E v S E R S M j E t M j J f Q 2 9 t c G 9 z a X R l X 2 l u Z G l j Z X N f Y 2 9 t c G x l d G V f d G l t Z V 9 z Z X J p Z X M v Q X V 0 b 1 J l b W 9 2 Z W R D b 2 x 1 b W 5 z M S 5 7 b W 1 y X z I w M T k s N j U y f S Z x d W 9 0 O y w m c X V v d D t T Z W N 0 a W 9 u M S 9 I R F I y M S 0 y M l 9 D b 2 1 w b 3 N p d G V f a W 5 k a W N l c 1 9 j b 2 1 w b G V 0 Z V 9 0 a W 1 l X 3 N l c m l l c y 9 B d X R v U m V t b 3 Z l Z E N v b H V t b n M x L n t t b X J f M j A y M C w 2 N T N 9 J n F 1 b 3 Q 7 L C Z x d W 9 0 O 1 N l Y 3 R p b 2 4 x L 0 h E U j I x L T I y X 0 N v b X B v c 2 l 0 Z V 9 p b m R p Y 2 V z X 2 N v b X B s Z X R l X 3 R p b W V f c 2 V y a W V z L 0 F 1 d G 9 S Z W 1 v d m V k Q 2 9 s d W 1 u c z E u e 2 1 t c l 8 y M D I x L D Y 1 N H 0 m c X V v d D s s J n F 1 b 3 Q 7 U 2 V j d G l v b j E v S E R S M j E t M j J f Q 2 9 t c G 9 z a X R l X 2 l u Z G l j Z X N f Y 2 9 t c G x l d G V f d G l t Z V 9 z Z X J p Z X M v Q X V 0 b 1 J l b W 9 2 Z W R D b 2 x 1 b W 5 z M S 5 7 Y W J y X z E 5 O T A s N j U 1 f S Z x d W 9 0 O y w m c X V v d D t T Z W N 0 a W 9 u M S 9 I R F I y M S 0 y M l 9 D b 2 1 w b 3 N p d G V f a W 5 k a W N l c 1 9 j b 2 1 w b G V 0 Z V 9 0 a W 1 l X 3 N l c m l l c y 9 B d X R v U m V t b 3 Z l Z E N v b H V t b n M x L n t h Y n J f M T k 5 M S w 2 N T Z 9 J n F 1 b 3 Q 7 L C Z x d W 9 0 O 1 N l Y 3 R p b 2 4 x L 0 h E U j I x L T I y X 0 N v b X B v c 2 l 0 Z V 9 p b m R p Y 2 V z X 2 N v b X B s Z X R l X 3 R p b W V f c 2 V y a W V z L 0 F 1 d G 9 S Z W 1 v d m V k Q 2 9 s d W 1 u c z E u e 2 F i c l 8 x O T k y L D Y 1 N 3 0 m c X V v d D s s J n F 1 b 3 Q 7 U 2 V j d G l v b j E v S E R S M j E t M j J f Q 2 9 t c G 9 z a X R l X 2 l u Z G l j Z X N f Y 2 9 t c G x l d G V f d G l t Z V 9 z Z X J p Z X M v Q X V 0 b 1 J l b W 9 2 Z W R D b 2 x 1 b W 5 z M S 5 7 Y W J y X z E 5 O T M s N j U 4 f S Z x d W 9 0 O y w m c X V v d D t T Z W N 0 a W 9 u M S 9 I R F I y M S 0 y M l 9 D b 2 1 w b 3 N p d G V f a W 5 k a W N l c 1 9 j b 2 1 w b G V 0 Z V 9 0 a W 1 l X 3 N l c m l l c y 9 B d X R v U m V t b 3 Z l Z E N v b H V t b n M x L n t h Y n J f M T k 5 N C w 2 N T l 9 J n F 1 b 3 Q 7 L C Z x d W 9 0 O 1 N l Y 3 R p b 2 4 x L 0 h E U j I x L T I y X 0 N v b X B v c 2 l 0 Z V 9 p b m R p Y 2 V z X 2 N v b X B s Z X R l X 3 R p b W V f c 2 V y a W V z L 0 F 1 d G 9 S Z W 1 v d m V k Q 2 9 s d W 1 u c z E u e 2 F i c l 8 x O T k 1 L D Y 2 M H 0 m c X V v d D s s J n F 1 b 3 Q 7 U 2 V j d G l v b j E v S E R S M j E t M j J f Q 2 9 t c G 9 z a X R l X 2 l u Z G l j Z X N f Y 2 9 t c G x l d G V f d G l t Z V 9 z Z X J p Z X M v Q X V 0 b 1 J l b W 9 2 Z W R D b 2 x 1 b W 5 z M S 5 7 Y W J y X z E 5 O T Y s N j Y x f S Z x d W 9 0 O y w m c X V v d D t T Z W N 0 a W 9 u M S 9 I R F I y M S 0 y M l 9 D b 2 1 w b 3 N p d G V f a W 5 k a W N l c 1 9 j b 2 1 w b G V 0 Z V 9 0 a W 1 l X 3 N l c m l l c y 9 B d X R v U m V t b 3 Z l Z E N v b H V t b n M x L n t h Y n J f M T k 5 N y w 2 N j J 9 J n F 1 b 3 Q 7 L C Z x d W 9 0 O 1 N l Y 3 R p b 2 4 x L 0 h E U j I x L T I y X 0 N v b X B v c 2 l 0 Z V 9 p b m R p Y 2 V z X 2 N v b X B s Z X R l X 3 R p b W V f c 2 V y a W V z L 0 F 1 d G 9 S Z W 1 v d m V k Q 2 9 s d W 1 u c z E u e 2 F i c l 8 x O T k 4 L D Y 2 M 3 0 m c X V v d D s s J n F 1 b 3 Q 7 U 2 V j d G l v b j E v S E R S M j E t M j J f Q 2 9 t c G 9 z a X R l X 2 l u Z G l j Z X N f Y 2 9 t c G x l d G V f d G l t Z V 9 z Z X J p Z X M v Q X V 0 b 1 J l b W 9 2 Z W R D b 2 x 1 b W 5 z M S 5 7 Y W J y X z E 5 O T k s N j Y 0 f S Z x d W 9 0 O y w m c X V v d D t T Z W N 0 a W 9 u M S 9 I R F I y M S 0 y M l 9 D b 2 1 w b 3 N p d G V f a W 5 k a W N l c 1 9 j b 2 1 w b G V 0 Z V 9 0 a W 1 l X 3 N l c m l l c y 9 B d X R v U m V t b 3 Z l Z E N v b H V t b n M x L n t h Y n J f M j A w M C w 2 N j V 9 J n F 1 b 3 Q 7 L C Z x d W 9 0 O 1 N l Y 3 R p b 2 4 x L 0 h E U j I x L T I y X 0 N v b X B v c 2 l 0 Z V 9 p b m R p Y 2 V z X 2 N v b X B s Z X R l X 3 R p b W V f c 2 V y a W V z L 0 F 1 d G 9 S Z W 1 v d m V k Q 2 9 s d W 1 u c z E u e 2 F i c l 8 y M D A x L D Y 2 N n 0 m c X V v d D s s J n F 1 b 3 Q 7 U 2 V j d G l v b j E v S E R S M j E t M j J f Q 2 9 t c G 9 z a X R l X 2 l u Z G l j Z X N f Y 2 9 t c G x l d G V f d G l t Z V 9 z Z X J p Z X M v Q X V 0 b 1 J l b W 9 2 Z W R D b 2 x 1 b W 5 z M S 5 7 Y W J y X z I w M D I s N j Y 3 f S Z x d W 9 0 O y w m c X V v d D t T Z W N 0 a W 9 u M S 9 I R F I y M S 0 y M l 9 D b 2 1 w b 3 N p d G V f a W 5 k a W N l c 1 9 j b 2 1 w b G V 0 Z V 9 0 a W 1 l X 3 N l c m l l c y 9 B d X R v U m V t b 3 Z l Z E N v b H V t b n M x L n t h Y n J f M j A w M y w 2 N j h 9 J n F 1 b 3 Q 7 L C Z x d W 9 0 O 1 N l Y 3 R p b 2 4 x L 0 h E U j I x L T I y X 0 N v b X B v c 2 l 0 Z V 9 p b m R p Y 2 V z X 2 N v b X B s Z X R l X 3 R p b W V f c 2 V y a W V z L 0 F 1 d G 9 S Z W 1 v d m V k Q 2 9 s d W 1 u c z E u e 2 F i c l 8 y M D A 0 L D Y 2 O X 0 m c X V v d D s s J n F 1 b 3 Q 7 U 2 V j d G l v b j E v S E R S M j E t M j J f Q 2 9 t c G 9 z a X R l X 2 l u Z G l j Z X N f Y 2 9 t c G x l d G V f d G l t Z V 9 z Z X J p Z X M v Q X V 0 b 1 J l b W 9 2 Z W R D b 2 x 1 b W 5 z M S 5 7 Y W J y X z I w M D U s N j c w f S Z x d W 9 0 O y w m c X V v d D t T Z W N 0 a W 9 u M S 9 I R F I y M S 0 y M l 9 D b 2 1 w b 3 N p d G V f a W 5 k a W N l c 1 9 j b 2 1 w b G V 0 Z V 9 0 a W 1 l X 3 N l c m l l c y 9 B d X R v U m V t b 3 Z l Z E N v b H V t b n M x L n t h Y n J f M j A w N i w 2 N z F 9 J n F 1 b 3 Q 7 L C Z x d W 9 0 O 1 N l Y 3 R p b 2 4 x L 0 h E U j I x L T I y X 0 N v b X B v c 2 l 0 Z V 9 p b m R p Y 2 V z X 2 N v b X B s Z X R l X 3 R p b W V f c 2 V y a W V z L 0 F 1 d G 9 S Z W 1 v d m V k Q 2 9 s d W 1 u c z E u e 2 F i c l 8 y M D A 3 L D Y 3 M n 0 m c X V v d D s s J n F 1 b 3 Q 7 U 2 V j d G l v b j E v S E R S M j E t M j J f Q 2 9 t c G 9 z a X R l X 2 l u Z G l j Z X N f Y 2 9 t c G x l d G V f d G l t Z V 9 z Z X J p Z X M v Q X V 0 b 1 J l b W 9 2 Z W R D b 2 x 1 b W 5 z M S 5 7 Y W J y X z I w M D g s N j c z f S Z x d W 9 0 O y w m c X V v d D t T Z W N 0 a W 9 u M S 9 I R F I y M S 0 y M l 9 D b 2 1 w b 3 N p d G V f a W 5 k a W N l c 1 9 j b 2 1 w b G V 0 Z V 9 0 a W 1 l X 3 N l c m l l c y 9 B d X R v U m V t b 3 Z l Z E N v b H V t b n M x L n t h Y n J f M j A w O S w 2 N z R 9 J n F 1 b 3 Q 7 L C Z x d W 9 0 O 1 N l Y 3 R p b 2 4 x L 0 h E U j I x L T I y X 0 N v b X B v c 2 l 0 Z V 9 p b m R p Y 2 V z X 2 N v b X B s Z X R l X 3 R p b W V f c 2 V y a W V z L 0 F 1 d G 9 S Z W 1 v d m V k Q 2 9 s d W 1 u c z E u e 2 F i c l 8 y M D E w L D Y 3 N X 0 m c X V v d D s s J n F 1 b 3 Q 7 U 2 V j d G l v b j E v S E R S M j E t M j J f Q 2 9 t c G 9 z a X R l X 2 l u Z G l j Z X N f Y 2 9 t c G x l d G V f d G l t Z V 9 z Z X J p Z X M v Q X V 0 b 1 J l b W 9 2 Z W R D b 2 x 1 b W 5 z M S 5 7 Y W J y X z I w M T E s N j c 2 f S Z x d W 9 0 O y w m c X V v d D t T Z W N 0 a W 9 u M S 9 I R F I y M S 0 y M l 9 D b 2 1 w b 3 N p d G V f a W 5 k a W N l c 1 9 j b 2 1 w b G V 0 Z V 9 0 a W 1 l X 3 N l c m l l c y 9 B d X R v U m V t b 3 Z l Z E N v b H V t b n M x L n t h Y n J f M j A x M i w 2 N z d 9 J n F 1 b 3 Q 7 L C Z x d W 9 0 O 1 N l Y 3 R p b 2 4 x L 0 h E U j I x L T I y X 0 N v b X B v c 2 l 0 Z V 9 p b m R p Y 2 V z X 2 N v b X B s Z X R l X 3 R p b W V f c 2 V y a W V z L 0 F 1 d G 9 S Z W 1 v d m V k Q 2 9 s d W 1 u c z E u e 2 F i c l 8 y M D E z L D Y 3 O H 0 m c X V v d D s s J n F 1 b 3 Q 7 U 2 V j d G l v b j E v S E R S M j E t M j J f Q 2 9 t c G 9 z a X R l X 2 l u Z G l j Z X N f Y 2 9 t c G x l d G V f d G l t Z V 9 z Z X J p Z X M v Q X V 0 b 1 J l b W 9 2 Z W R D b 2 x 1 b W 5 z M S 5 7 Y W J y X z I w M T Q s N j c 5 f S Z x d W 9 0 O y w m c X V v d D t T Z W N 0 a W 9 u M S 9 I R F I y M S 0 y M l 9 D b 2 1 w b 3 N p d G V f a W 5 k a W N l c 1 9 j b 2 1 w b G V 0 Z V 9 0 a W 1 l X 3 N l c m l l c y 9 B d X R v U m V t b 3 Z l Z E N v b H V t b n M x L n t h Y n J f M j A x N S w 2 O D B 9 J n F 1 b 3 Q 7 L C Z x d W 9 0 O 1 N l Y 3 R p b 2 4 x L 0 h E U j I x L T I y X 0 N v b X B v c 2 l 0 Z V 9 p b m R p Y 2 V z X 2 N v b X B s Z X R l X 3 R p b W V f c 2 V y a W V z L 0 F 1 d G 9 S Z W 1 v d m V k Q 2 9 s d W 1 u c z E u e 2 F i c l 8 y M D E 2 L D Y 4 M X 0 m c X V v d D s s J n F 1 b 3 Q 7 U 2 V j d G l v b j E v S E R S M j E t M j J f Q 2 9 t c G 9 z a X R l X 2 l u Z G l j Z X N f Y 2 9 t c G x l d G V f d G l t Z V 9 z Z X J p Z X M v Q X V 0 b 1 J l b W 9 2 Z W R D b 2 x 1 b W 5 z M S 5 7 Y W J y X z I w M T c s N j g y f S Z x d W 9 0 O y w m c X V v d D t T Z W N 0 a W 9 u M S 9 I R F I y M S 0 y M l 9 D b 2 1 w b 3 N p d G V f a W 5 k a W N l c 1 9 j b 2 1 w b G V 0 Z V 9 0 a W 1 l X 3 N l c m l l c y 9 B d X R v U m V t b 3 Z l Z E N v b H V t b n M x L n t h Y n J f M j A x O C w 2 O D N 9 J n F 1 b 3 Q 7 L C Z x d W 9 0 O 1 N l Y 3 R p b 2 4 x L 0 h E U j I x L T I y X 0 N v b X B v c 2 l 0 Z V 9 p b m R p Y 2 V z X 2 N v b X B s Z X R l X 3 R p b W V f c 2 V y a W V z L 0 F 1 d G 9 S Z W 1 v d m V k Q 2 9 s d W 1 u c z E u e 2 F i c l 8 y M D E 5 L D Y 4 N H 0 m c X V v d D s s J n F 1 b 3 Q 7 U 2 V j d G l v b j E v S E R S M j E t M j J f Q 2 9 t c G 9 z a X R l X 2 l u Z G l j Z X N f Y 2 9 t c G x l d G V f d G l t Z V 9 z Z X J p Z X M v Q X V 0 b 1 J l b W 9 2 Z W R D b 2 x 1 b W 5 z M S 5 7 Y W J y X z I w M j A s N j g 1 f S Z x d W 9 0 O y w m c X V v d D t T Z W N 0 a W 9 u M S 9 I R F I y M S 0 y M l 9 D b 2 1 w b 3 N p d G V f a W 5 k a W N l c 1 9 j b 2 1 w b G V 0 Z V 9 0 a W 1 l X 3 N l c m l l c y 9 B d X R v U m V t b 3 Z l Z E N v b H V t b n M x L n t h Y n J f M j A y M S w 2 O D Z 9 J n F 1 b 3 Q 7 L C Z x d W 9 0 O 1 N l Y 3 R p b 2 4 x L 0 h E U j I x L T I y X 0 N v b X B v c 2 l 0 Z V 9 p b m R p Y 2 V z X 2 N v b X B s Z X R l X 3 R p b W V f c 2 V y a W V z L 0 F 1 d G 9 S Z W 1 v d m V k Q 2 9 s d W 1 u c z E u e 3 N l X 2 Z f M T k 5 M C w 2 O D d 9 J n F 1 b 3 Q 7 L C Z x d W 9 0 O 1 N l Y 3 R p b 2 4 x L 0 h E U j I x L T I y X 0 N v b X B v c 2 l 0 Z V 9 p b m R p Y 2 V z X 2 N v b X B s Z X R l X 3 R p b W V f c 2 V y a W V z L 0 F 1 d G 9 S Z W 1 v d m V k Q 2 9 s d W 1 u c z E u e 3 N l X 2 Z f M T k 5 M S w 2 O D h 9 J n F 1 b 3 Q 7 L C Z x d W 9 0 O 1 N l Y 3 R p b 2 4 x L 0 h E U j I x L T I y X 0 N v b X B v c 2 l 0 Z V 9 p b m R p Y 2 V z X 2 N v b X B s Z X R l X 3 R p b W V f c 2 V y a W V z L 0 F 1 d G 9 S Z W 1 v d m V k Q 2 9 s d W 1 u c z E u e 3 N l X 2 Z f M T k 5 M i w 2 O D l 9 J n F 1 b 3 Q 7 L C Z x d W 9 0 O 1 N l Y 3 R p b 2 4 x L 0 h E U j I x L T I y X 0 N v b X B v c 2 l 0 Z V 9 p b m R p Y 2 V z X 2 N v b X B s Z X R l X 3 R p b W V f c 2 V y a W V z L 0 F 1 d G 9 S Z W 1 v d m V k Q 2 9 s d W 1 u c z E u e 3 N l X 2 Z f M T k 5 M y w 2 O T B 9 J n F 1 b 3 Q 7 L C Z x d W 9 0 O 1 N l Y 3 R p b 2 4 x L 0 h E U j I x L T I y X 0 N v b X B v c 2 l 0 Z V 9 p b m R p Y 2 V z X 2 N v b X B s Z X R l X 3 R p b W V f c 2 V y a W V z L 0 F 1 d G 9 S Z W 1 v d m V k Q 2 9 s d W 1 u c z E u e 3 N l X 2 Z f M T k 5 N C w 2 O T F 9 J n F 1 b 3 Q 7 L C Z x d W 9 0 O 1 N l Y 3 R p b 2 4 x L 0 h E U j I x L T I y X 0 N v b X B v c 2 l 0 Z V 9 p b m R p Y 2 V z X 2 N v b X B s Z X R l X 3 R p b W V f c 2 V y a W V z L 0 F 1 d G 9 S Z W 1 v d m V k Q 2 9 s d W 1 u c z E u e 3 N l X 2 Z f M T k 5 N S w 2 O T J 9 J n F 1 b 3 Q 7 L C Z x d W 9 0 O 1 N l Y 3 R p b 2 4 x L 0 h E U j I x L T I y X 0 N v b X B v c 2 l 0 Z V 9 p b m R p Y 2 V z X 2 N v b X B s Z X R l X 3 R p b W V f c 2 V y a W V z L 0 F 1 d G 9 S Z W 1 v d m V k Q 2 9 s d W 1 u c z E u e 3 N l X 2 Z f M T k 5 N i w 2 O T N 9 J n F 1 b 3 Q 7 L C Z x d W 9 0 O 1 N l Y 3 R p b 2 4 x L 0 h E U j I x L T I y X 0 N v b X B v c 2 l 0 Z V 9 p b m R p Y 2 V z X 2 N v b X B s Z X R l X 3 R p b W V f c 2 V y a W V z L 0 F 1 d G 9 S Z W 1 v d m V k Q 2 9 s d W 1 u c z E u e 3 N l X 2 Z f M T k 5 N y w 2 O T R 9 J n F 1 b 3 Q 7 L C Z x d W 9 0 O 1 N l Y 3 R p b 2 4 x L 0 h E U j I x L T I y X 0 N v b X B v c 2 l 0 Z V 9 p b m R p Y 2 V z X 2 N v b X B s Z X R l X 3 R p b W V f c 2 V y a W V z L 0 F 1 d G 9 S Z W 1 v d m V k Q 2 9 s d W 1 u c z E u e 3 N l X 2 Z f M T k 5 O C w 2 O T V 9 J n F 1 b 3 Q 7 L C Z x d W 9 0 O 1 N l Y 3 R p b 2 4 x L 0 h E U j I x L T I y X 0 N v b X B v c 2 l 0 Z V 9 p b m R p Y 2 V z X 2 N v b X B s Z X R l X 3 R p b W V f c 2 V y a W V z L 0 F 1 d G 9 S Z W 1 v d m V k Q 2 9 s d W 1 u c z E u e 3 N l X 2 Z f M T k 5 O S w 2 O T Z 9 J n F 1 b 3 Q 7 L C Z x d W 9 0 O 1 N l Y 3 R p b 2 4 x L 0 h E U j I x L T I y X 0 N v b X B v c 2 l 0 Z V 9 p b m R p Y 2 V z X 2 N v b X B s Z X R l X 3 R p b W V f c 2 V y a W V z L 0 F 1 d G 9 S Z W 1 v d m V k Q 2 9 s d W 1 u c z E u e 3 N l X 2 Z f M j A w M C w 2 O T d 9 J n F 1 b 3 Q 7 L C Z x d W 9 0 O 1 N l Y 3 R p b 2 4 x L 0 h E U j I x L T I y X 0 N v b X B v c 2 l 0 Z V 9 p b m R p Y 2 V z X 2 N v b X B s Z X R l X 3 R p b W V f c 2 V y a W V z L 0 F 1 d G 9 S Z W 1 v d m V k Q 2 9 s d W 1 u c z E u e 3 N l X 2 Z f M j A w M S w 2 O T h 9 J n F 1 b 3 Q 7 L C Z x d W 9 0 O 1 N l Y 3 R p b 2 4 x L 0 h E U j I x L T I y X 0 N v b X B v c 2 l 0 Z V 9 p b m R p Y 2 V z X 2 N v b X B s Z X R l X 3 R p b W V f c 2 V y a W V z L 0 F 1 d G 9 S Z W 1 v d m V k Q 2 9 s d W 1 u c z E u e 3 N l X 2 Z f M j A w M i w 2 O T l 9 J n F 1 b 3 Q 7 L C Z x d W 9 0 O 1 N l Y 3 R p b 2 4 x L 0 h E U j I x L T I y X 0 N v b X B v c 2 l 0 Z V 9 p b m R p Y 2 V z X 2 N v b X B s Z X R l X 3 R p b W V f c 2 V y a W V z L 0 F 1 d G 9 S Z W 1 v d m V k Q 2 9 s d W 1 u c z E u e 3 N l X 2 Z f M j A w M y w 3 M D B 9 J n F 1 b 3 Q 7 L C Z x d W 9 0 O 1 N l Y 3 R p b 2 4 x L 0 h E U j I x L T I y X 0 N v b X B v c 2 l 0 Z V 9 p b m R p Y 2 V z X 2 N v b X B s Z X R l X 3 R p b W V f c 2 V y a W V z L 0 F 1 d G 9 S Z W 1 v d m V k Q 2 9 s d W 1 u c z E u e 3 N l X 2 Z f M j A w N C w 3 M D F 9 J n F 1 b 3 Q 7 L C Z x d W 9 0 O 1 N l Y 3 R p b 2 4 x L 0 h E U j I x L T I y X 0 N v b X B v c 2 l 0 Z V 9 p b m R p Y 2 V z X 2 N v b X B s Z X R l X 3 R p b W V f c 2 V y a W V z L 0 F 1 d G 9 S Z W 1 v d m V k Q 2 9 s d W 1 u c z E u e 3 N l X 2 Z f M j A w N S w 3 M D J 9 J n F 1 b 3 Q 7 L C Z x d W 9 0 O 1 N l Y 3 R p b 2 4 x L 0 h E U j I x L T I y X 0 N v b X B v c 2 l 0 Z V 9 p b m R p Y 2 V z X 2 N v b X B s Z X R l X 3 R p b W V f c 2 V y a W V z L 0 F 1 d G 9 S Z W 1 v d m V k Q 2 9 s d W 1 u c z E u e 3 N l X 2 Z f M j A w N i w 3 M D N 9 J n F 1 b 3 Q 7 L C Z x d W 9 0 O 1 N l Y 3 R p b 2 4 x L 0 h E U j I x L T I y X 0 N v b X B v c 2 l 0 Z V 9 p b m R p Y 2 V z X 2 N v b X B s Z X R l X 3 R p b W V f c 2 V y a W V z L 0 F 1 d G 9 S Z W 1 v d m V k Q 2 9 s d W 1 u c z E u e 3 N l X 2 Z f M j A w N y w 3 M D R 9 J n F 1 b 3 Q 7 L C Z x d W 9 0 O 1 N l Y 3 R p b 2 4 x L 0 h E U j I x L T I y X 0 N v b X B v c 2 l 0 Z V 9 p b m R p Y 2 V z X 2 N v b X B s Z X R l X 3 R p b W V f c 2 V y a W V z L 0 F 1 d G 9 S Z W 1 v d m V k Q 2 9 s d W 1 u c z E u e 3 N l X 2 Z f M j A w O C w 3 M D V 9 J n F 1 b 3 Q 7 L C Z x d W 9 0 O 1 N l Y 3 R p b 2 4 x L 0 h E U j I x L T I y X 0 N v b X B v c 2 l 0 Z V 9 p b m R p Y 2 V z X 2 N v b X B s Z X R l X 3 R p b W V f c 2 V y a W V z L 0 F 1 d G 9 S Z W 1 v d m V k Q 2 9 s d W 1 u c z E u e 3 N l X 2 Z f M j A w O S w 3 M D Z 9 J n F 1 b 3 Q 7 L C Z x d W 9 0 O 1 N l Y 3 R p b 2 4 x L 0 h E U j I x L T I y X 0 N v b X B v c 2 l 0 Z V 9 p b m R p Y 2 V z X 2 N v b X B s Z X R l X 3 R p b W V f c 2 V y a W V z L 0 F 1 d G 9 S Z W 1 v d m V k Q 2 9 s d W 1 u c z E u e 3 N l X 2 Z f M j A x M C w 3 M D d 9 J n F 1 b 3 Q 7 L C Z x d W 9 0 O 1 N l Y 3 R p b 2 4 x L 0 h E U j I x L T I y X 0 N v b X B v c 2 l 0 Z V 9 p b m R p Y 2 V z X 2 N v b X B s Z X R l X 3 R p b W V f c 2 V y a W V z L 0 F 1 d G 9 S Z W 1 v d m V k Q 2 9 s d W 1 u c z E u e 3 N l X 2 Z f M j A x M S w 3 M D h 9 J n F 1 b 3 Q 7 L C Z x d W 9 0 O 1 N l Y 3 R p b 2 4 x L 0 h E U j I x L T I y X 0 N v b X B v c 2 l 0 Z V 9 p b m R p Y 2 V z X 2 N v b X B s Z X R l X 3 R p b W V f c 2 V y a W V z L 0 F 1 d G 9 S Z W 1 v d m V k Q 2 9 s d W 1 u c z E u e 3 N l X 2 Z f M j A x M i w 3 M D l 9 J n F 1 b 3 Q 7 L C Z x d W 9 0 O 1 N l Y 3 R p b 2 4 x L 0 h E U j I x L T I y X 0 N v b X B v c 2 l 0 Z V 9 p b m R p Y 2 V z X 2 N v b X B s Z X R l X 3 R p b W V f c 2 V y a W V z L 0 F 1 d G 9 S Z W 1 v d m V k Q 2 9 s d W 1 u c z E u e 3 N l X 2 Z f M j A x M y w 3 M T B 9 J n F 1 b 3 Q 7 L C Z x d W 9 0 O 1 N l Y 3 R p b 2 4 x L 0 h E U j I x L T I y X 0 N v b X B v c 2 l 0 Z V 9 p b m R p Y 2 V z X 2 N v b X B s Z X R l X 3 R p b W V f c 2 V y a W V z L 0 F 1 d G 9 S Z W 1 v d m V k Q 2 9 s d W 1 u c z E u e 3 N l X 2 Z f M j A x N C w 3 M T F 9 J n F 1 b 3 Q 7 L C Z x d W 9 0 O 1 N l Y 3 R p b 2 4 x L 0 h E U j I x L T I y X 0 N v b X B v c 2 l 0 Z V 9 p b m R p Y 2 V z X 2 N v b X B s Z X R l X 3 R p b W V f c 2 V y a W V z L 0 F 1 d G 9 S Z W 1 v d m V k Q 2 9 s d W 1 u c z E u e 3 N l X 2 Z f M j A x N S w 3 M T J 9 J n F 1 b 3 Q 7 L C Z x d W 9 0 O 1 N l Y 3 R p b 2 4 x L 0 h E U j I x L T I y X 0 N v b X B v c 2 l 0 Z V 9 p b m R p Y 2 V z X 2 N v b X B s Z X R l X 3 R p b W V f c 2 V y a W V z L 0 F 1 d G 9 S Z W 1 v d m V k Q 2 9 s d W 1 u c z E u e 3 N l X 2 Z f M j A x N i w 3 M T N 9 J n F 1 b 3 Q 7 L C Z x d W 9 0 O 1 N l Y 3 R p b 2 4 x L 0 h E U j I x L T I y X 0 N v b X B v c 2 l 0 Z V 9 p b m R p Y 2 V z X 2 N v b X B s Z X R l X 3 R p b W V f c 2 V y a W V z L 0 F 1 d G 9 S Z W 1 v d m V k Q 2 9 s d W 1 u c z E u e 3 N l X 2 Z f M j A x N y w 3 M T R 9 J n F 1 b 3 Q 7 L C Z x d W 9 0 O 1 N l Y 3 R p b 2 4 x L 0 h E U j I x L T I y X 0 N v b X B v c 2 l 0 Z V 9 p b m R p Y 2 V z X 2 N v b X B s Z X R l X 3 R p b W V f c 2 V y a W V z L 0 F 1 d G 9 S Z W 1 v d m V k Q 2 9 s d W 1 u c z E u e 3 N l X 2 Z f M j A x O C w 3 M T V 9 J n F 1 b 3 Q 7 L C Z x d W 9 0 O 1 N l Y 3 R p b 2 4 x L 0 h E U j I x L T I y X 0 N v b X B v c 2 l 0 Z V 9 p b m R p Y 2 V z X 2 N v b X B s Z X R l X 3 R p b W V f c 2 V y a W V z L 0 F 1 d G 9 S Z W 1 v d m V k Q 2 9 s d W 1 u c z E u e 3 N l X 2 Z f M j A x O S w 3 M T Z 9 J n F 1 b 3 Q 7 L C Z x d W 9 0 O 1 N l Y 3 R p b 2 4 x L 0 h E U j I x L T I y X 0 N v b X B v c 2 l 0 Z V 9 p b m R p Y 2 V z X 2 N v b X B s Z X R l X 3 R p b W V f c 2 V y a W V z L 0 F 1 d G 9 S Z W 1 v d m V k Q 2 9 s d W 1 u c z E u e 3 N l X 2 Z f M j A y M C w 3 M T d 9 J n F 1 b 3 Q 7 L C Z x d W 9 0 O 1 N l Y 3 R p b 2 4 x L 0 h E U j I x L T I y X 0 N v b X B v c 2 l 0 Z V 9 p b m R p Y 2 V z X 2 N v b X B s Z X R l X 3 R p b W V f c 2 V y a W V z L 0 F 1 d G 9 S Z W 1 v d m V k Q 2 9 s d W 1 u c z E u e 3 N l X 2 Z f M j A y M S w 3 M T h 9 J n F 1 b 3 Q 7 L C Z x d W 9 0 O 1 N l Y 3 R p b 2 4 x L 0 h E U j I x L T I y X 0 N v b X B v c 2 l 0 Z V 9 p b m R p Y 2 V z X 2 N v b X B s Z X R l X 3 R p b W V f c 2 V y a W V z L 0 F 1 d G 9 S Z W 1 v d m V k Q 2 9 s d W 1 u c z E u e 3 N l X 2 1 f M T k 5 M C w 3 M T l 9 J n F 1 b 3 Q 7 L C Z x d W 9 0 O 1 N l Y 3 R p b 2 4 x L 0 h E U j I x L T I y X 0 N v b X B v c 2 l 0 Z V 9 p b m R p Y 2 V z X 2 N v b X B s Z X R l X 3 R p b W V f c 2 V y a W V z L 0 F 1 d G 9 S Z W 1 v d m V k Q 2 9 s d W 1 u c z E u e 3 N l X 2 1 f M T k 5 M S w 3 M j B 9 J n F 1 b 3 Q 7 L C Z x d W 9 0 O 1 N l Y 3 R p b 2 4 x L 0 h E U j I x L T I y X 0 N v b X B v c 2 l 0 Z V 9 p b m R p Y 2 V z X 2 N v b X B s Z X R l X 3 R p b W V f c 2 V y a W V z L 0 F 1 d G 9 S Z W 1 v d m V k Q 2 9 s d W 1 u c z E u e 3 N l X 2 1 f M T k 5 M i w 3 M j F 9 J n F 1 b 3 Q 7 L C Z x d W 9 0 O 1 N l Y 3 R p b 2 4 x L 0 h E U j I x L T I y X 0 N v b X B v c 2 l 0 Z V 9 p b m R p Y 2 V z X 2 N v b X B s Z X R l X 3 R p b W V f c 2 V y a W V z L 0 F 1 d G 9 S Z W 1 v d m V k Q 2 9 s d W 1 u c z E u e 3 N l X 2 1 f M T k 5 M y w 3 M j J 9 J n F 1 b 3 Q 7 L C Z x d W 9 0 O 1 N l Y 3 R p b 2 4 x L 0 h E U j I x L T I y X 0 N v b X B v c 2 l 0 Z V 9 p b m R p Y 2 V z X 2 N v b X B s Z X R l X 3 R p b W V f c 2 V y a W V z L 0 F 1 d G 9 S Z W 1 v d m V k Q 2 9 s d W 1 u c z E u e 3 N l X 2 1 f M T k 5 N C w 3 M j N 9 J n F 1 b 3 Q 7 L C Z x d W 9 0 O 1 N l Y 3 R p b 2 4 x L 0 h E U j I x L T I y X 0 N v b X B v c 2 l 0 Z V 9 p b m R p Y 2 V z X 2 N v b X B s Z X R l X 3 R p b W V f c 2 V y a W V z L 0 F 1 d G 9 S Z W 1 v d m V k Q 2 9 s d W 1 u c z E u e 3 N l X 2 1 f M T k 5 N S w 3 M j R 9 J n F 1 b 3 Q 7 L C Z x d W 9 0 O 1 N l Y 3 R p b 2 4 x L 0 h E U j I x L T I y X 0 N v b X B v c 2 l 0 Z V 9 p b m R p Y 2 V z X 2 N v b X B s Z X R l X 3 R p b W V f c 2 V y a W V z L 0 F 1 d G 9 S Z W 1 v d m V k Q 2 9 s d W 1 u c z E u e 3 N l X 2 1 f M T k 5 N i w 3 M j V 9 J n F 1 b 3 Q 7 L C Z x d W 9 0 O 1 N l Y 3 R p b 2 4 x L 0 h E U j I x L T I y X 0 N v b X B v c 2 l 0 Z V 9 p b m R p Y 2 V z X 2 N v b X B s Z X R l X 3 R p b W V f c 2 V y a W V z L 0 F 1 d G 9 S Z W 1 v d m V k Q 2 9 s d W 1 u c z E u e 3 N l X 2 1 f M T k 5 N y w 3 M j Z 9 J n F 1 b 3 Q 7 L C Z x d W 9 0 O 1 N l Y 3 R p b 2 4 x L 0 h E U j I x L T I y X 0 N v b X B v c 2 l 0 Z V 9 p b m R p Y 2 V z X 2 N v b X B s Z X R l X 3 R p b W V f c 2 V y a W V z L 0 F 1 d G 9 S Z W 1 v d m V k Q 2 9 s d W 1 u c z E u e 3 N l X 2 1 f M T k 5 O C w 3 M j d 9 J n F 1 b 3 Q 7 L C Z x d W 9 0 O 1 N l Y 3 R p b 2 4 x L 0 h E U j I x L T I y X 0 N v b X B v c 2 l 0 Z V 9 p b m R p Y 2 V z X 2 N v b X B s Z X R l X 3 R p b W V f c 2 V y a W V z L 0 F 1 d G 9 S Z W 1 v d m V k Q 2 9 s d W 1 u c z E u e 3 N l X 2 1 f M T k 5 O S w 3 M j h 9 J n F 1 b 3 Q 7 L C Z x d W 9 0 O 1 N l Y 3 R p b 2 4 x L 0 h E U j I x L T I y X 0 N v b X B v c 2 l 0 Z V 9 p b m R p Y 2 V z X 2 N v b X B s Z X R l X 3 R p b W V f c 2 V y a W V z L 0 F 1 d G 9 S Z W 1 v d m V k Q 2 9 s d W 1 u c z E u e 3 N l X 2 1 f M j A w M C w 3 M j l 9 J n F 1 b 3 Q 7 L C Z x d W 9 0 O 1 N l Y 3 R p b 2 4 x L 0 h E U j I x L T I y X 0 N v b X B v c 2 l 0 Z V 9 p b m R p Y 2 V z X 2 N v b X B s Z X R l X 3 R p b W V f c 2 V y a W V z L 0 F 1 d G 9 S Z W 1 v d m V k Q 2 9 s d W 1 u c z E u e 3 N l X 2 1 f M j A w M S w 3 M z B 9 J n F 1 b 3 Q 7 L C Z x d W 9 0 O 1 N l Y 3 R p b 2 4 x L 0 h E U j I x L T I y X 0 N v b X B v c 2 l 0 Z V 9 p b m R p Y 2 V z X 2 N v b X B s Z X R l X 3 R p b W V f c 2 V y a W V z L 0 F 1 d G 9 S Z W 1 v d m V k Q 2 9 s d W 1 u c z E u e 3 N l X 2 1 f M j A w M i w 3 M z F 9 J n F 1 b 3 Q 7 L C Z x d W 9 0 O 1 N l Y 3 R p b 2 4 x L 0 h E U j I x L T I y X 0 N v b X B v c 2 l 0 Z V 9 p b m R p Y 2 V z X 2 N v b X B s Z X R l X 3 R p b W V f c 2 V y a W V z L 0 F 1 d G 9 S Z W 1 v d m V k Q 2 9 s d W 1 u c z E u e 3 N l X 2 1 f M j A w M y w 3 M z J 9 J n F 1 b 3 Q 7 L C Z x d W 9 0 O 1 N l Y 3 R p b 2 4 x L 0 h E U j I x L T I y X 0 N v b X B v c 2 l 0 Z V 9 p b m R p Y 2 V z X 2 N v b X B s Z X R l X 3 R p b W V f c 2 V y a W V z L 0 F 1 d G 9 S Z W 1 v d m V k Q 2 9 s d W 1 u c z E u e 3 N l X 2 1 f M j A w N C w 3 M z N 9 J n F 1 b 3 Q 7 L C Z x d W 9 0 O 1 N l Y 3 R p b 2 4 x L 0 h E U j I x L T I y X 0 N v b X B v c 2 l 0 Z V 9 p b m R p Y 2 V z X 2 N v b X B s Z X R l X 3 R p b W V f c 2 V y a W V z L 0 F 1 d G 9 S Z W 1 v d m V k Q 2 9 s d W 1 u c z E u e 3 N l X 2 1 f M j A w N S w 3 M z R 9 J n F 1 b 3 Q 7 L C Z x d W 9 0 O 1 N l Y 3 R p b 2 4 x L 0 h E U j I x L T I y X 0 N v b X B v c 2 l 0 Z V 9 p b m R p Y 2 V z X 2 N v b X B s Z X R l X 3 R p b W V f c 2 V y a W V z L 0 F 1 d G 9 S Z W 1 v d m V k Q 2 9 s d W 1 u c z E u e 3 N l X 2 1 f M j A w N i w 3 M z V 9 J n F 1 b 3 Q 7 L C Z x d W 9 0 O 1 N l Y 3 R p b 2 4 x L 0 h E U j I x L T I y X 0 N v b X B v c 2 l 0 Z V 9 p b m R p Y 2 V z X 2 N v b X B s Z X R l X 3 R p b W V f c 2 V y a W V z L 0 F 1 d G 9 S Z W 1 v d m V k Q 2 9 s d W 1 u c z E u e 3 N l X 2 1 f M j A w N y w 3 M z Z 9 J n F 1 b 3 Q 7 L C Z x d W 9 0 O 1 N l Y 3 R p b 2 4 x L 0 h E U j I x L T I y X 0 N v b X B v c 2 l 0 Z V 9 p b m R p Y 2 V z X 2 N v b X B s Z X R l X 3 R p b W V f c 2 V y a W V z L 0 F 1 d G 9 S Z W 1 v d m V k Q 2 9 s d W 1 u c z E u e 3 N l X 2 1 f M j A w O C w 3 M z d 9 J n F 1 b 3 Q 7 L C Z x d W 9 0 O 1 N l Y 3 R p b 2 4 x L 0 h E U j I x L T I y X 0 N v b X B v c 2 l 0 Z V 9 p b m R p Y 2 V z X 2 N v b X B s Z X R l X 3 R p b W V f c 2 V y a W V z L 0 F 1 d G 9 S Z W 1 v d m V k Q 2 9 s d W 1 u c z E u e 3 N l X 2 1 f M j A w O S w 3 M z h 9 J n F 1 b 3 Q 7 L C Z x d W 9 0 O 1 N l Y 3 R p b 2 4 x L 0 h E U j I x L T I y X 0 N v b X B v c 2 l 0 Z V 9 p b m R p Y 2 V z X 2 N v b X B s Z X R l X 3 R p b W V f c 2 V y a W V z L 0 F 1 d G 9 S Z W 1 v d m V k Q 2 9 s d W 1 u c z E u e 3 N l X 2 1 f M j A x M C w 3 M z l 9 J n F 1 b 3 Q 7 L C Z x d W 9 0 O 1 N l Y 3 R p b 2 4 x L 0 h E U j I x L T I y X 0 N v b X B v c 2 l 0 Z V 9 p b m R p Y 2 V z X 2 N v b X B s Z X R l X 3 R p b W V f c 2 V y a W V z L 0 F 1 d G 9 S Z W 1 v d m V k Q 2 9 s d W 1 u c z E u e 3 N l X 2 1 f M j A x M S w 3 N D B 9 J n F 1 b 3 Q 7 L C Z x d W 9 0 O 1 N l Y 3 R p b 2 4 x L 0 h E U j I x L T I y X 0 N v b X B v c 2 l 0 Z V 9 p b m R p Y 2 V z X 2 N v b X B s Z X R l X 3 R p b W V f c 2 V y a W V z L 0 F 1 d G 9 S Z W 1 v d m V k Q 2 9 s d W 1 u c z E u e 3 N l X 2 1 f M j A x M i w 3 N D F 9 J n F 1 b 3 Q 7 L C Z x d W 9 0 O 1 N l Y 3 R p b 2 4 x L 0 h E U j I x L T I y X 0 N v b X B v c 2 l 0 Z V 9 p b m R p Y 2 V z X 2 N v b X B s Z X R l X 3 R p b W V f c 2 V y a W V z L 0 F 1 d G 9 S Z W 1 v d m V k Q 2 9 s d W 1 u c z E u e 3 N l X 2 1 f M j A x M y w 3 N D J 9 J n F 1 b 3 Q 7 L C Z x d W 9 0 O 1 N l Y 3 R p b 2 4 x L 0 h E U j I x L T I y X 0 N v b X B v c 2 l 0 Z V 9 p b m R p Y 2 V z X 2 N v b X B s Z X R l X 3 R p b W V f c 2 V y a W V z L 0 F 1 d G 9 S Z W 1 v d m V k Q 2 9 s d W 1 u c z E u e 3 N l X 2 1 f M j A x N C w 3 N D N 9 J n F 1 b 3 Q 7 L C Z x d W 9 0 O 1 N l Y 3 R p b 2 4 x L 0 h E U j I x L T I y X 0 N v b X B v c 2 l 0 Z V 9 p b m R p Y 2 V z X 2 N v b X B s Z X R l X 3 R p b W V f c 2 V y a W V z L 0 F 1 d G 9 S Z W 1 v d m V k Q 2 9 s d W 1 u c z E u e 3 N l X 2 1 f M j A x N S w 3 N D R 9 J n F 1 b 3 Q 7 L C Z x d W 9 0 O 1 N l Y 3 R p b 2 4 x L 0 h E U j I x L T I y X 0 N v b X B v c 2 l 0 Z V 9 p b m R p Y 2 V z X 2 N v b X B s Z X R l X 3 R p b W V f c 2 V y a W V z L 0 F 1 d G 9 S Z W 1 v d m V k Q 2 9 s d W 1 u c z E u e 3 N l X 2 1 f M j A x N i w 3 N D V 9 J n F 1 b 3 Q 7 L C Z x d W 9 0 O 1 N l Y 3 R p b 2 4 x L 0 h E U j I x L T I y X 0 N v b X B v c 2 l 0 Z V 9 p b m R p Y 2 V z X 2 N v b X B s Z X R l X 3 R p b W V f c 2 V y a W V z L 0 F 1 d G 9 S Z W 1 v d m V k Q 2 9 s d W 1 u c z E u e 3 N l X 2 1 f M j A x N y w 3 N D Z 9 J n F 1 b 3 Q 7 L C Z x d W 9 0 O 1 N l Y 3 R p b 2 4 x L 0 h E U j I x L T I y X 0 N v b X B v c 2 l 0 Z V 9 p b m R p Y 2 V z X 2 N v b X B s Z X R l X 3 R p b W V f c 2 V y a W V z L 0 F 1 d G 9 S Z W 1 v d m V k Q 2 9 s d W 1 u c z E u e 3 N l X 2 1 f M j A x O C w 3 N D d 9 J n F 1 b 3 Q 7 L C Z x d W 9 0 O 1 N l Y 3 R p b 2 4 x L 0 h E U j I x L T I y X 0 N v b X B v c 2 l 0 Z V 9 p b m R p Y 2 V z X 2 N v b X B s Z X R l X 3 R p b W V f c 2 V y a W V z L 0 F 1 d G 9 S Z W 1 v d m V k Q 2 9 s d W 1 u c z E u e 3 N l X 2 1 f M j A x O S w 3 N D h 9 J n F 1 b 3 Q 7 L C Z x d W 9 0 O 1 N l Y 3 R p b 2 4 x L 0 h E U j I x L T I y X 0 N v b X B v c 2 l 0 Z V 9 p b m R p Y 2 V z X 2 N v b X B s Z X R l X 3 R p b W V f c 2 V y a W V z L 0 F 1 d G 9 S Z W 1 v d m V k Q 2 9 s d W 1 u c z E u e 3 N l X 2 1 f M j A y M C w 3 N D l 9 J n F 1 b 3 Q 7 L C Z x d W 9 0 O 1 N l Y 3 R p b 2 4 x L 0 h E U j I x L T I y X 0 N v b X B v c 2 l 0 Z V 9 p b m R p Y 2 V z X 2 N v b X B s Z X R l X 3 R p b W V f c 2 V y a W V z L 0 F 1 d G 9 S Z W 1 v d m V k Q 2 9 s d W 1 u c z E u e 3 N l X 2 1 f M j A y M S w 3 N T B 9 J n F 1 b 3 Q 7 L C Z x d W 9 0 O 1 N l Y 3 R p b 2 4 x L 0 h E U j I x L T I y X 0 N v b X B v c 2 l 0 Z V 9 p b m R p Y 2 V z X 2 N v b X B s Z X R l X 3 R p b W V f c 2 V y a W V z L 0 F 1 d G 9 S Z W 1 v d m V k Q 2 9 s d W 1 u c z E u e 3 B y X 2 Z f M T k 5 M C w 3 N T F 9 J n F 1 b 3 Q 7 L C Z x d W 9 0 O 1 N l Y 3 R p b 2 4 x L 0 h E U j I x L T I y X 0 N v b X B v c 2 l 0 Z V 9 p b m R p Y 2 V z X 2 N v b X B s Z X R l X 3 R p b W V f c 2 V y a W V z L 0 F 1 d G 9 S Z W 1 v d m V k Q 2 9 s d W 1 u c z E u e 3 B y X 2 Z f M T k 5 M S w 3 N T J 9 J n F 1 b 3 Q 7 L C Z x d W 9 0 O 1 N l Y 3 R p b 2 4 x L 0 h E U j I x L T I y X 0 N v b X B v c 2 l 0 Z V 9 p b m R p Y 2 V z X 2 N v b X B s Z X R l X 3 R p b W V f c 2 V y a W V z L 0 F 1 d G 9 S Z W 1 v d m V k Q 2 9 s d W 1 u c z E u e 3 B y X 2 Z f M T k 5 M i w 3 N T N 9 J n F 1 b 3 Q 7 L C Z x d W 9 0 O 1 N l Y 3 R p b 2 4 x L 0 h E U j I x L T I y X 0 N v b X B v c 2 l 0 Z V 9 p b m R p Y 2 V z X 2 N v b X B s Z X R l X 3 R p b W V f c 2 V y a W V z L 0 F 1 d G 9 S Z W 1 v d m V k Q 2 9 s d W 1 u c z E u e 3 B y X 2 Z f M T k 5 M y w 3 N T R 9 J n F 1 b 3 Q 7 L C Z x d W 9 0 O 1 N l Y 3 R p b 2 4 x L 0 h E U j I x L T I y X 0 N v b X B v c 2 l 0 Z V 9 p b m R p Y 2 V z X 2 N v b X B s Z X R l X 3 R p b W V f c 2 V y a W V z L 0 F 1 d G 9 S Z W 1 v d m V k Q 2 9 s d W 1 u c z E u e 3 B y X 2 Z f M T k 5 N C w 3 N T V 9 J n F 1 b 3 Q 7 L C Z x d W 9 0 O 1 N l Y 3 R p b 2 4 x L 0 h E U j I x L T I y X 0 N v b X B v c 2 l 0 Z V 9 p b m R p Y 2 V z X 2 N v b X B s Z X R l X 3 R p b W V f c 2 V y a W V z L 0 F 1 d G 9 S Z W 1 v d m V k Q 2 9 s d W 1 u c z E u e 3 B y X 2 Z f M T k 5 N S w 3 N T Z 9 J n F 1 b 3 Q 7 L C Z x d W 9 0 O 1 N l Y 3 R p b 2 4 x L 0 h E U j I x L T I y X 0 N v b X B v c 2 l 0 Z V 9 p b m R p Y 2 V z X 2 N v b X B s Z X R l X 3 R p b W V f c 2 V y a W V z L 0 F 1 d G 9 S Z W 1 v d m V k Q 2 9 s d W 1 u c z E u e 3 B y X 2 Z f M T k 5 N i w 3 N T d 9 J n F 1 b 3 Q 7 L C Z x d W 9 0 O 1 N l Y 3 R p b 2 4 x L 0 h E U j I x L T I y X 0 N v b X B v c 2 l 0 Z V 9 p b m R p Y 2 V z X 2 N v b X B s Z X R l X 3 R p b W V f c 2 V y a W V z L 0 F 1 d G 9 S Z W 1 v d m V k Q 2 9 s d W 1 u c z E u e 3 B y X 2 Z f M T k 5 N y w 3 N T h 9 J n F 1 b 3 Q 7 L C Z x d W 9 0 O 1 N l Y 3 R p b 2 4 x L 0 h E U j I x L T I y X 0 N v b X B v c 2 l 0 Z V 9 p b m R p Y 2 V z X 2 N v b X B s Z X R l X 3 R p b W V f c 2 V y a W V z L 0 F 1 d G 9 S Z W 1 v d m V k Q 2 9 s d W 1 u c z E u e 3 B y X 2 Z f M T k 5 O C w 3 N T l 9 J n F 1 b 3 Q 7 L C Z x d W 9 0 O 1 N l Y 3 R p b 2 4 x L 0 h E U j I x L T I y X 0 N v b X B v c 2 l 0 Z V 9 p b m R p Y 2 V z X 2 N v b X B s Z X R l X 3 R p b W V f c 2 V y a W V z L 0 F 1 d G 9 S Z W 1 v d m V k Q 2 9 s d W 1 u c z E u e 3 B y X 2 Z f M T k 5 O S w 3 N j B 9 J n F 1 b 3 Q 7 L C Z x d W 9 0 O 1 N l Y 3 R p b 2 4 x L 0 h E U j I x L T I y X 0 N v b X B v c 2 l 0 Z V 9 p b m R p Y 2 V z X 2 N v b X B s Z X R l X 3 R p b W V f c 2 V y a W V z L 0 F 1 d G 9 S Z W 1 v d m V k Q 2 9 s d W 1 u c z E u e 3 B y X 2 Z f M j A w M C w 3 N j F 9 J n F 1 b 3 Q 7 L C Z x d W 9 0 O 1 N l Y 3 R p b 2 4 x L 0 h E U j I x L T I y X 0 N v b X B v c 2 l 0 Z V 9 p b m R p Y 2 V z X 2 N v b X B s Z X R l X 3 R p b W V f c 2 V y a W V z L 0 F 1 d G 9 S Z W 1 v d m V k Q 2 9 s d W 1 u c z E u e 3 B y X 2 Z f M j A w M S w 3 N j J 9 J n F 1 b 3 Q 7 L C Z x d W 9 0 O 1 N l Y 3 R p b 2 4 x L 0 h E U j I x L T I y X 0 N v b X B v c 2 l 0 Z V 9 p b m R p Y 2 V z X 2 N v b X B s Z X R l X 3 R p b W V f c 2 V y a W V z L 0 F 1 d G 9 S Z W 1 v d m V k Q 2 9 s d W 1 u c z E u e 3 B y X 2 Z f M j A w M i w 3 N j N 9 J n F 1 b 3 Q 7 L C Z x d W 9 0 O 1 N l Y 3 R p b 2 4 x L 0 h E U j I x L T I y X 0 N v b X B v c 2 l 0 Z V 9 p b m R p Y 2 V z X 2 N v b X B s Z X R l X 3 R p b W V f c 2 V y a W V z L 0 F 1 d G 9 S Z W 1 v d m V k Q 2 9 s d W 1 u c z E u e 3 B y X 2 Z f M j A w M y w 3 N j R 9 J n F 1 b 3 Q 7 L C Z x d W 9 0 O 1 N l Y 3 R p b 2 4 x L 0 h E U j I x L T I y X 0 N v b X B v c 2 l 0 Z V 9 p b m R p Y 2 V z X 2 N v b X B s Z X R l X 3 R p b W V f c 2 V y a W V z L 0 F 1 d G 9 S Z W 1 v d m V k Q 2 9 s d W 1 u c z E u e 3 B y X 2 Z f M j A w N C w 3 N j V 9 J n F 1 b 3 Q 7 L C Z x d W 9 0 O 1 N l Y 3 R p b 2 4 x L 0 h E U j I x L T I y X 0 N v b X B v c 2 l 0 Z V 9 p b m R p Y 2 V z X 2 N v b X B s Z X R l X 3 R p b W V f c 2 V y a W V z L 0 F 1 d G 9 S Z W 1 v d m V k Q 2 9 s d W 1 u c z E u e 3 B y X 2 Z f M j A w N S w 3 N j Z 9 J n F 1 b 3 Q 7 L C Z x d W 9 0 O 1 N l Y 3 R p b 2 4 x L 0 h E U j I x L T I y X 0 N v b X B v c 2 l 0 Z V 9 p b m R p Y 2 V z X 2 N v b X B s Z X R l X 3 R p b W V f c 2 V y a W V z L 0 F 1 d G 9 S Z W 1 v d m V k Q 2 9 s d W 1 u c z E u e 3 B y X 2 Z f M j A w N i w 3 N j d 9 J n F 1 b 3 Q 7 L C Z x d W 9 0 O 1 N l Y 3 R p b 2 4 x L 0 h E U j I x L T I y X 0 N v b X B v c 2 l 0 Z V 9 p b m R p Y 2 V z X 2 N v b X B s Z X R l X 3 R p b W V f c 2 V y a W V z L 0 F 1 d G 9 S Z W 1 v d m V k Q 2 9 s d W 1 u c z E u e 3 B y X 2 Z f M j A w N y w 3 N j h 9 J n F 1 b 3 Q 7 L C Z x d W 9 0 O 1 N l Y 3 R p b 2 4 x L 0 h E U j I x L T I y X 0 N v b X B v c 2 l 0 Z V 9 p b m R p Y 2 V z X 2 N v b X B s Z X R l X 3 R p b W V f c 2 V y a W V z L 0 F 1 d G 9 S Z W 1 v d m V k Q 2 9 s d W 1 u c z E u e 3 B y X 2 Z f M j A w O C w 3 N j l 9 J n F 1 b 3 Q 7 L C Z x d W 9 0 O 1 N l Y 3 R p b 2 4 x L 0 h E U j I x L T I y X 0 N v b X B v c 2 l 0 Z V 9 p b m R p Y 2 V z X 2 N v b X B s Z X R l X 3 R p b W V f c 2 V y a W V z L 0 F 1 d G 9 S Z W 1 v d m V k Q 2 9 s d W 1 u c z E u e 3 B y X 2 Z f M j A w O S w 3 N z B 9 J n F 1 b 3 Q 7 L C Z x d W 9 0 O 1 N l Y 3 R p b 2 4 x L 0 h E U j I x L T I y X 0 N v b X B v c 2 l 0 Z V 9 p b m R p Y 2 V z X 2 N v b X B s Z X R l X 3 R p b W V f c 2 V y a W V z L 0 F 1 d G 9 S Z W 1 v d m V k Q 2 9 s d W 1 u c z E u e 3 B y X 2 Z f M j A x M C w 3 N z F 9 J n F 1 b 3 Q 7 L C Z x d W 9 0 O 1 N l Y 3 R p b 2 4 x L 0 h E U j I x L T I y X 0 N v b X B v c 2 l 0 Z V 9 p b m R p Y 2 V z X 2 N v b X B s Z X R l X 3 R p b W V f c 2 V y a W V z L 0 F 1 d G 9 S Z W 1 v d m V k Q 2 9 s d W 1 u c z E u e 3 B y X 2 Z f M j A x M S w 3 N z J 9 J n F 1 b 3 Q 7 L C Z x d W 9 0 O 1 N l Y 3 R p b 2 4 x L 0 h E U j I x L T I y X 0 N v b X B v c 2 l 0 Z V 9 p b m R p Y 2 V z X 2 N v b X B s Z X R l X 3 R p b W V f c 2 V y a W V z L 0 F 1 d G 9 S Z W 1 v d m V k Q 2 9 s d W 1 u c z E u e 3 B y X 2 Z f M j A x M i w 3 N z N 9 J n F 1 b 3 Q 7 L C Z x d W 9 0 O 1 N l Y 3 R p b 2 4 x L 0 h E U j I x L T I y X 0 N v b X B v c 2 l 0 Z V 9 p b m R p Y 2 V z X 2 N v b X B s Z X R l X 3 R p b W V f c 2 V y a W V z L 0 F 1 d G 9 S Z W 1 v d m V k Q 2 9 s d W 1 u c z E u e 3 B y X 2 Z f M j A x M y w 3 N z R 9 J n F 1 b 3 Q 7 L C Z x d W 9 0 O 1 N l Y 3 R p b 2 4 x L 0 h E U j I x L T I y X 0 N v b X B v c 2 l 0 Z V 9 p b m R p Y 2 V z X 2 N v b X B s Z X R l X 3 R p b W V f c 2 V y a W V z L 0 F 1 d G 9 S Z W 1 v d m V k Q 2 9 s d W 1 u c z E u e 3 B y X 2 Z f M j A x N C w 3 N z V 9 J n F 1 b 3 Q 7 L C Z x d W 9 0 O 1 N l Y 3 R p b 2 4 x L 0 h E U j I x L T I y X 0 N v b X B v c 2 l 0 Z V 9 p b m R p Y 2 V z X 2 N v b X B s Z X R l X 3 R p b W V f c 2 V y a W V z L 0 F 1 d G 9 S Z W 1 v d m V k Q 2 9 s d W 1 u c z E u e 3 B y X 2 Z f M j A x N S w 3 N z Z 9 J n F 1 b 3 Q 7 L C Z x d W 9 0 O 1 N l Y 3 R p b 2 4 x L 0 h E U j I x L T I y X 0 N v b X B v c 2 l 0 Z V 9 p b m R p Y 2 V z X 2 N v b X B s Z X R l X 3 R p b W V f c 2 V y a W V z L 0 F 1 d G 9 S Z W 1 v d m V k Q 2 9 s d W 1 u c z E u e 3 B y X 2 Z f M j A x N i w 3 N z d 9 J n F 1 b 3 Q 7 L C Z x d W 9 0 O 1 N l Y 3 R p b 2 4 x L 0 h E U j I x L T I y X 0 N v b X B v c 2 l 0 Z V 9 p b m R p Y 2 V z X 2 N v b X B s Z X R l X 3 R p b W V f c 2 V y a W V z L 0 F 1 d G 9 S Z W 1 v d m V k Q 2 9 s d W 1 u c z E u e 3 B y X 2 Z f M j A x N y w 3 N z h 9 J n F 1 b 3 Q 7 L C Z x d W 9 0 O 1 N l Y 3 R p b 2 4 x L 0 h E U j I x L T I y X 0 N v b X B v c 2 l 0 Z V 9 p b m R p Y 2 V z X 2 N v b X B s Z X R l X 3 R p b W V f c 2 V y a W V z L 0 F 1 d G 9 S Z W 1 v d m V k Q 2 9 s d W 1 u c z E u e 3 B y X 2 Z f M j A x O C w 3 N z l 9 J n F 1 b 3 Q 7 L C Z x d W 9 0 O 1 N l Y 3 R p b 2 4 x L 0 h E U j I x L T I y X 0 N v b X B v c 2 l 0 Z V 9 p b m R p Y 2 V z X 2 N v b X B s Z X R l X 3 R p b W V f c 2 V y a W V z L 0 F 1 d G 9 S Z W 1 v d m V k Q 2 9 s d W 1 u c z E u e 3 B y X 2 Z f M j A x O S w 3 O D B 9 J n F 1 b 3 Q 7 L C Z x d W 9 0 O 1 N l Y 3 R p b 2 4 x L 0 h E U j I x L T I y X 0 N v b X B v c 2 l 0 Z V 9 p b m R p Y 2 V z X 2 N v b X B s Z X R l X 3 R p b W V f c 2 V y a W V z L 0 F 1 d G 9 S Z W 1 v d m V k Q 2 9 s d W 1 u c z E u e 3 B y X 2 Z f M j A y M C w 3 O D F 9 J n F 1 b 3 Q 7 L C Z x d W 9 0 O 1 N l Y 3 R p b 2 4 x L 0 h E U j I x L T I y X 0 N v b X B v c 2 l 0 Z V 9 p b m R p Y 2 V z X 2 N v b X B s Z X R l X 3 R p b W V f c 2 V y a W V z L 0 F 1 d G 9 S Z W 1 v d m V k Q 2 9 s d W 1 u c z E u e 3 B y X 2 Z f M j A y M S w 3 O D J 9 J n F 1 b 3 Q 7 L C Z x d W 9 0 O 1 N l Y 3 R p b 2 4 x L 0 h E U j I x L T I y X 0 N v b X B v c 2 l 0 Z V 9 p b m R p Y 2 V z X 2 N v b X B s Z X R l X 3 R p b W V f c 2 V y a W V z L 0 F 1 d G 9 S Z W 1 v d m V k Q 2 9 s d W 1 u c z E u e 3 B y X 2 1 f M T k 5 M C w 3 O D N 9 J n F 1 b 3 Q 7 L C Z x d W 9 0 O 1 N l Y 3 R p b 2 4 x L 0 h E U j I x L T I y X 0 N v b X B v c 2 l 0 Z V 9 p b m R p Y 2 V z X 2 N v b X B s Z X R l X 3 R p b W V f c 2 V y a W V z L 0 F 1 d G 9 S Z W 1 v d m V k Q 2 9 s d W 1 u c z E u e 3 B y X 2 1 f M T k 5 M S w 3 O D R 9 J n F 1 b 3 Q 7 L C Z x d W 9 0 O 1 N l Y 3 R p b 2 4 x L 0 h E U j I x L T I y X 0 N v b X B v c 2 l 0 Z V 9 p b m R p Y 2 V z X 2 N v b X B s Z X R l X 3 R p b W V f c 2 V y a W V z L 0 F 1 d G 9 S Z W 1 v d m V k Q 2 9 s d W 1 u c z E u e 3 B y X 2 1 f M T k 5 M i w 3 O D V 9 J n F 1 b 3 Q 7 L C Z x d W 9 0 O 1 N l Y 3 R p b 2 4 x L 0 h E U j I x L T I y X 0 N v b X B v c 2 l 0 Z V 9 p b m R p Y 2 V z X 2 N v b X B s Z X R l X 3 R p b W V f c 2 V y a W V z L 0 F 1 d G 9 S Z W 1 v d m V k Q 2 9 s d W 1 u c z E u e 3 B y X 2 1 f M T k 5 M y w 3 O D Z 9 J n F 1 b 3 Q 7 L C Z x d W 9 0 O 1 N l Y 3 R p b 2 4 x L 0 h E U j I x L T I y X 0 N v b X B v c 2 l 0 Z V 9 p b m R p Y 2 V z X 2 N v b X B s Z X R l X 3 R p b W V f c 2 V y a W V z L 0 F 1 d G 9 S Z W 1 v d m V k Q 2 9 s d W 1 u c z E u e 3 B y X 2 1 f M T k 5 N C w 3 O D d 9 J n F 1 b 3 Q 7 L C Z x d W 9 0 O 1 N l Y 3 R p b 2 4 x L 0 h E U j I x L T I y X 0 N v b X B v c 2 l 0 Z V 9 p b m R p Y 2 V z X 2 N v b X B s Z X R l X 3 R p b W V f c 2 V y a W V z L 0 F 1 d G 9 S Z W 1 v d m V k Q 2 9 s d W 1 u c z E u e 3 B y X 2 1 f M T k 5 N S w 3 O D h 9 J n F 1 b 3 Q 7 L C Z x d W 9 0 O 1 N l Y 3 R p b 2 4 x L 0 h E U j I x L T I y X 0 N v b X B v c 2 l 0 Z V 9 p b m R p Y 2 V z X 2 N v b X B s Z X R l X 3 R p b W V f c 2 V y a W V z L 0 F 1 d G 9 S Z W 1 v d m V k Q 2 9 s d W 1 u c z E u e 3 B y X 2 1 f M T k 5 N i w 3 O D l 9 J n F 1 b 3 Q 7 L C Z x d W 9 0 O 1 N l Y 3 R p b 2 4 x L 0 h E U j I x L T I y X 0 N v b X B v c 2 l 0 Z V 9 p b m R p Y 2 V z X 2 N v b X B s Z X R l X 3 R p b W V f c 2 V y a W V z L 0 F 1 d G 9 S Z W 1 v d m V k Q 2 9 s d W 1 u c z E u e 3 B y X 2 1 f M T k 5 N y w 3 O T B 9 J n F 1 b 3 Q 7 L C Z x d W 9 0 O 1 N l Y 3 R p b 2 4 x L 0 h E U j I x L T I y X 0 N v b X B v c 2 l 0 Z V 9 p b m R p Y 2 V z X 2 N v b X B s Z X R l X 3 R p b W V f c 2 V y a W V z L 0 F 1 d G 9 S Z W 1 v d m V k Q 2 9 s d W 1 u c z E u e 3 B y X 2 1 f M T k 5 O C w 3 O T F 9 J n F 1 b 3 Q 7 L C Z x d W 9 0 O 1 N l Y 3 R p b 2 4 x L 0 h E U j I x L T I y X 0 N v b X B v c 2 l 0 Z V 9 p b m R p Y 2 V z X 2 N v b X B s Z X R l X 3 R p b W V f c 2 V y a W V z L 0 F 1 d G 9 S Z W 1 v d m V k Q 2 9 s d W 1 u c z E u e 3 B y X 2 1 f M T k 5 O S w 3 O T J 9 J n F 1 b 3 Q 7 L C Z x d W 9 0 O 1 N l Y 3 R p b 2 4 x L 0 h E U j I x L T I y X 0 N v b X B v c 2 l 0 Z V 9 p b m R p Y 2 V z X 2 N v b X B s Z X R l X 3 R p b W V f c 2 V y a W V z L 0 F 1 d G 9 S Z W 1 v d m V k Q 2 9 s d W 1 u c z E u e 3 B y X 2 1 f M j A w M C w 3 O T N 9 J n F 1 b 3 Q 7 L C Z x d W 9 0 O 1 N l Y 3 R p b 2 4 x L 0 h E U j I x L T I y X 0 N v b X B v c 2 l 0 Z V 9 p b m R p Y 2 V z X 2 N v b X B s Z X R l X 3 R p b W V f c 2 V y a W V z L 0 F 1 d G 9 S Z W 1 v d m V k Q 2 9 s d W 1 u c z E u e 3 B y X 2 1 f M j A w M S w 3 O T R 9 J n F 1 b 3 Q 7 L C Z x d W 9 0 O 1 N l Y 3 R p b 2 4 x L 0 h E U j I x L T I y X 0 N v b X B v c 2 l 0 Z V 9 p b m R p Y 2 V z X 2 N v b X B s Z X R l X 3 R p b W V f c 2 V y a W V z L 0 F 1 d G 9 S Z W 1 v d m V k Q 2 9 s d W 1 u c z E u e 3 B y X 2 1 f M j A w M i w 3 O T V 9 J n F 1 b 3 Q 7 L C Z x d W 9 0 O 1 N l Y 3 R p b 2 4 x L 0 h E U j I x L T I y X 0 N v b X B v c 2 l 0 Z V 9 p b m R p Y 2 V z X 2 N v b X B s Z X R l X 3 R p b W V f c 2 V y a W V z L 0 F 1 d G 9 S Z W 1 v d m V k Q 2 9 s d W 1 u c z E u e 3 B y X 2 1 f M j A w M y w 3 O T Z 9 J n F 1 b 3 Q 7 L C Z x d W 9 0 O 1 N l Y 3 R p b 2 4 x L 0 h E U j I x L T I y X 0 N v b X B v c 2 l 0 Z V 9 p b m R p Y 2 V z X 2 N v b X B s Z X R l X 3 R p b W V f c 2 V y a W V z L 0 F 1 d G 9 S Z W 1 v d m V k Q 2 9 s d W 1 u c z E u e 3 B y X 2 1 f M j A w N C w 3 O T d 9 J n F 1 b 3 Q 7 L C Z x d W 9 0 O 1 N l Y 3 R p b 2 4 x L 0 h E U j I x L T I y X 0 N v b X B v c 2 l 0 Z V 9 p b m R p Y 2 V z X 2 N v b X B s Z X R l X 3 R p b W V f c 2 V y a W V z L 0 F 1 d G 9 S Z W 1 v d m V k Q 2 9 s d W 1 u c z E u e 3 B y X 2 1 f M j A w N S w 3 O T h 9 J n F 1 b 3 Q 7 L C Z x d W 9 0 O 1 N l Y 3 R p b 2 4 x L 0 h E U j I x L T I y X 0 N v b X B v c 2 l 0 Z V 9 p b m R p Y 2 V z X 2 N v b X B s Z X R l X 3 R p b W V f c 2 V y a W V z L 0 F 1 d G 9 S Z W 1 v d m V k Q 2 9 s d W 1 u c z E u e 3 B y X 2 1 f M j A w N i w 3 O T l 9 J n F 1 b 3 Q 7 L C Z x d W 9 0 O 1 N l Y 3 R p b 2 4 x L 0 h E U j I x L T I y X 0 N v b X B v c 2 l 0 Z V 9 p b m R p Y 2 V z X 2 N v b X B s Z X R l X 3 R p b W V f c 2 V y a W V z L 0 F 1 d G 9 S Z W 1 v d m V k Q 2 9 s d W 1 u c z E u e 3 B y X 2 1 f M j A w N y w 4 M D B 9 J n F 1 b 3 Q 7 L C Z x d W 9 0 O 1 N l Y 3 R p b 2 4 x L 0 h E U j I x L T I y X 0 N v b X B v c 2 l 0 Z V 9 p b m R p Y 2 V z X 2 N v b X B s Z X R l X 3 R p b W V f c 2 V y a W V z L 0 F 1 d G 9 S Z W 1 v d m V k Q 2 9 s d W 1 u c z E u e 3 B y X 2 1 f M j A w O C w 4 M D F 9 J n F 1 b 3 Q 7 L C Z x d W 9 0 O 1 N l Y 3 R p b 2 4 x L 0 h E U j I x L T I y X 0 N v b X B v c 2 l 0 Z V 9 p b m R p Y 2 V z X 2 N v b X B s Z X R l X 3 R p b W V f c 2 V y a W V z L 0 F 1 d G 9 S Z W 1 v d m V k Q 2 9 s d W 1 u c z E u e 3 B y X 2 1 f M j A w O S w 4 M D J 9 J n F 1 b 3 Q 7 L C Z x d W 9 0 O 1 N l Y 3 R p b 2 4 x L 0 h E U j I x L T I y X 0 N v b X B v c 2 l 0 Z V 9 p b m R p Y 2 V z X 2 N v b X B s Z X R l X 3 R p b W V f c 2 V y a W V z L 0 F 1 d G 9 S Z W 1 v d m V k Q 2 9 s d W 1 u c z E u e 3 B y X 2 1 f M j A x M C w 4 M D N 9 J n F 1 b 3 Q 7 L C Z x d W 9 0 O 1 N l Y 3 R p b 2 4 x L 0 h E U j I x L T I y X 0 N v b X B v c 2 l 0 Z V 9 p b m R p Y 2 V z X 2 N v b X B s Z X R l X 3 R p b W V f c 2 V y a W V z L 0 F 1 d G 9 S Z W 1 v d m V k Q 2 9 s d W 1 u c z E u e 3 B y X 2 1 f M j A x M S w 4 M D R 9 J n F 1 b 3 Q 7 L C Z x d W 9 0 O 1 N l Y 3 R p b 2 4 x L 0 h E U j I x L T I y X 0 N v b X B v c 2 l 0 Z V 9 p b m R p Y 2 V z X 2 N v b X B s Z X R l X 3 R p b W V f c 2 V y a W V z L 0 F 1 d G 9 S Z W 1 v d m V k Q 2 9 s d W 1 u c z E u e 3 B y X 2 1 f M j A x M i w 4 M D V 9 J n F 1 b 3 Q 7 L C Z x d W 9 0 O 1 N l Y 3 R p b 2 4 x L 0 h E U j I x L T I y X 0 N v b X B v c 2 l 0 Z V 9 p b m R p Y 2 V z X 2 N v b X B s Z X R l X 3 R p b W V f c 2 V y a W V z L 0 F 1 d G 9 S Z W 1 v d m V k Q 2 9 s d W 1 u c z E u e 3 B y X 2 1 f M j A x M y w 4 M D Z 9 J n F 1 b 3 Q 7 L C Z x d W 9 0 O 1 N l Y 3 R p b 2 4 x L 0 h E U j I x L T I y X 0 N v b X B v c 2 l 0 Z V 9 p b m R p Y 2 V z X 2 N v b X B s Z X R l X 3 R p b W V f c 2 V y a W V z L 0 F 1 d G 9 S Z W 1 v d m V k Q 2 9 s d W 1 u c z E u e 3 B y X 2 1 f M j A x N C w 4 M D d 9 J n F 1 b 3 Q 7 L C Z x d W 9 0 O 1 N l Y 3 R p b 2 4 x L 0 h E U j I x L T I y X 0 N v b X B v c 2 l 0 Z V 9 p b m R p Y 2 V z X 2 N v b X B s Z X R l X 3 R p b W V f c 2 V y a W V z L 0 F 1 d G 9 S Z W 1 v d m V k Q 2 9 s d W 1 u c z E u e 3 B y X 2 1 f M j A x N S w 4 M D h 9 J n F 1 b 3 Q 7 L C Z x d W 9 0 O 1 N l Y 3 R p b 2 4 x L 0 h E U j I x L T I y X 0 N v b X B v c 2 l 0 Z V 9 p b m R p Y 2 V z X 2 N v b X B s Z X R l X 3 R p b W V f c 2 V y a W V z L 0 F 1 d G 9 S Z W 1 v d m V k Q 2 9 s d W 1 u c z E u e 3 B y X 2 1 f M j A x N i w 4 M D l 9 J n F 1 b 3 Q 7 L C Z x d W 9 0 O 1 N l Y 3 R p b 2 4 x L 0 h E U j I x L T I y X 0 N v b X B v c 2 l 0 Z V 9 p b m R p Y 2 V z X 2 N v b X B s Z X R l X 3 R p b W V f c 2 V y a W V z L 0 F 1 d G 9 S Z W 1 v d m V k Q 2 9 s d W 1 u c z E u e 3 B y X 2 1 f M j A x N y w 4 M T B 9 J n F 1 b 3 Q 7 L C Z x d W 9 0 O 1 N l Y 3 R p b 2 4 x L 0 h E U j I x L T I y X 0 N v b X B v c 2 l 0 Z V 9 p b m R p Y 2 V z X 2 N v b X B s Z X R l X 3 R p b W V f c 2 V y a W V z L 0 F 1 d G 9 S Z W 1 v d m V k Q 2 9 s d W 1 u c z E u e 3 B y X 2 1 f M j A x O C w 4 M T F 9 J n F 1 b 3 Q 7 L C Z x d W 9 0 O 1 N l Y 3 R p b 2 4 x L 0 h E U j I x L T I y X 0 N v b X B v c 2 l 0 Z V 9 p b m R p Y 2 V z X 2 N v b X B s Z X R l X 3 R p b W V f c 2 V y a W V z L 0 F 1 d G 9 S Z W 1 v d m V k Q 2 9 s d W 1 u c z E u e 3 B y X 2 1 f M j A x O S w 4 M T J 9 J n F 1 b 3 Q 7 L C Z x d W 9 0 O 1 N l Y 3 R p b 2 4 x L 0 h E U j I x L T I y X 0 N v b X B v c 2 l 0 Z V 9 p b m R p Y 2 V z X 2 N v b X B s Z X R l X 3 R p b W V f c 2 V y a W V z L 0 F 1 d G 9 S Z W 1 v d m V k Q 2 9 s d W 1 u c z E u e 3 B y X 2 1 f M j A y M C w 4 M T N 9 J n F 1 b 3 Q 7 L C Z x d W 9 0 O 1 N l Y 3 R p b 2 4 x L 0 h E U j I x L T I y X 0 N v b X B v c 2 l 0 Z V 9 p b m R p Y 2 V z X 2 N v b X B s Z X R l X 3 R p b W V f c 2 V y a W V z L 0 F 1 d G 9 S Z W 1 v d m V k Q 2 9 s d W 1 u c z E u e 3 B y X 2 1 f M j A y M S w 4 M T R 9 J n F 1 b 3 Q 7 L C Z x d W 9 0 O 1 N l Y 3 R p b 2 4 x L 0 h E U j I x L T I y X 0 N v b X B v c 2 l 0 Z V 9 p b m R p Y 2 V z X 2 N v b X B s Z X R l X 3 R p b W V f c 2 V y a W V z L 0 F 1 d G 9 S Z W 1 v d m V k Q 2 9 s d W 1 u c z E u e 2 x m c H J f Z l 8 x O T k w L D g x N X 0 m c X V v d D s s J n F 1 b 3 Q 7 U 2 V j d G l v b j E v S E R S M j E t M j J f Q 2 9 t c G 9 z a X R l X 2 l u Z G l j Z X N f Y 2 9 t c G x l d G V f d G l t Z V 9 z Z X J p Z X M v Q X V 0 b 1 J l b W 9 2 Z W R D b 2 x 1 b W 5 z M S 5 7 b G Z w c l 9 m X z E 5 O T E s O D E 2 f S Z x d W 9 0 O y w m c X V v d D t T Z W N 0 a W 9 u M S 9 I R F I y M S 0 y M l 9 D b 2 1 w b 3 N p d G V f a W 5 k a W N l c 1 9 j b 2 1 w b G V 0 Z V 9 0 a W 1 l X 3 N l c m l l c y 9 B d X R v U m V t b 3 Z l Z E N v b H V t b n M x L n t s Z n B y X 2 Z f M T k 5 M i w 4 M T d 9 J n F 1 b 3 Q 7 L C Z x d W 9 0 O 1 N l Y 3 R p b 2 4 x L 0 h E U j I x L T I y X 0 N v b X B v c 2 l 0 Z V 9 p b m R p Y 2 V z X 2 N v b X B s Z X R l X 3 R p b W V f c 2 V y a W V z L 0 F 1 d G 9 S Z W 1 v d m V k Q 2 9 s d W 1 u c z E u e 2 x m c H J f Z l 8 x O T k z L D g x O H 0 m c X V v d D s s J n F 1 b 3 Q 7 U 2 V j d G l v b j E v S E R S M j E t M j J f Q 2 9 t c G 9 z a X R l X 2 l u Z G l j Z X N f Y 2 9 t c G x l d G V f d G l t Z V 9 z Z X J p Z X M v Q X V 0 b 1 J l b W 9 2 Z W R D b 2 x 1 b W 5 z M S 5 7 b G Z w c l 9 m X z E 5 O T Q s O D E 5 f S Z x d W 9 0 O y w m c X V v d D t T Z W N 0 a W 9 u M S 9 I R F I y M S 0 y M l 9 D b 2 1 w b 3 N p d G V f a W 5 k a W N l c 1 9 j b 2 1 w b G V 0 Z V 9 0 a W 1 l X 3 N l c m l l c y 9 B d X R v U m V t b 3 Z l Z E N v b H V t b n M x L n t s Z n B y X 2 Z f M T k 5 N S w 4 M j B 9 J n F 1 b 3 Q 7 L C Z x d W 9 0 O 1 N l Y 3 R p b 2 4 x L 0 h E U j I x L T I y X 0 N v b X B v c 2 l 0 Z V 9 p b m R p Y 2 V z X 2 N v b X B s Z X R l X 3 R p b W V f c 2 V y a W V z L 0 F 1 d G 9 S Z W 1 v d m V k Q 2 9 s d W 1 u c z E u e 2 x m c H J f Z l 8 x O T k 2 L D g y M X 0 m c X V v d D s s J n F 1 b 3 Q 7 U 2 V j d G l v b j E v S E R S M j E t M j J f Q 2 9 t c G 9 z a X R l X 2 l u Z G l j Z X N f Y 2 9 t c G x l d G V f d G l t Z V 9 z Z X J p Z X M v Q X V 0 b 1 J l b W 9 2 Z W R D b 2 x 1 b W 5 z M S 5 7 b G Z w c l 9 m X z E 5 O T c s O D I y f S Z x d W 9 0 O y w m c X V v d D t T Z W N 0 a W 9 u M S 9 I R F I y M S 0 y M l 9 D b 2 1 w b 3 N p d G V f a W 5 k a W N l c 1 9 j b 2 1 w b G V 0 Z V 9 0 a W 1 l X 3 N l c m l l c y 9 B d X R v U m V t b 3 Z l Z E N v b H V t b n M x L n t s Z n B y X 2 Z f M T k 5 O C w 4 M j N 9 J n F 1 b 3 Q 7 L C Z x d W 9 0 O 1 N l Y 3 R p b 2 4 x L 0 h E U j I x L T I y X 0 N v b X B v c 2 l 0 Z V 9 p b m R p Y 2 V z X 2 N v b X B s Z X R l X 3 R p b W V f c 2 V y a W V z L 0 F 1 d G 9 S Z W 1 v d m V k Q 2 9 s d W 1 u c z E u e 2 x m c H J f Z l 8 x O T k 5 L D g y N H 0 m c X V v d D s s J n F 1 b 3 Q 7 U 2 V j d G l v b j E v S E R S M j E t M j J f Q 2 9 t c G 9 z a X R l X 2 l u Z G l j Z X N f Y 2 9 t c G x l d G V f d G l t Z V 9 z Z X J p Z X M v Q X V 0 b 1 J l b W 9 2 Z W R D b 2 x 1 b W 5 z M S 5 7 b G Z w c l 9 m X z I w M D A s O D I 1 f S Z x d W 9 0 O y w m c X V v d D t T Z W N 0 a W 9 u M S 9 I R F I y M S 0 y M l 9 D b 2 1 w b 3 N p d G V f a W 5 k a W N l c 1 9 j b 2 1 w b G V 0 Z V 9 0 a W 1 l X 3 N l c m l l c y 9 B d X R v U m V t b 3 Z l Z E N v b H V t b n M x L n t s Z n B y X 2 Z f M j A w M S w 4 M j Z 9 J n F 1 b 3 Q 7 L C Z x d W 9 0 O 1 N l Y 3 R p b 2 4 x L 0 h E U j I x L T I y X 0 N v b X B v c 2 l 0 Z V 9 p b m R p Y 2 V z X 2 N v b X B s Z X R l X 3 R p b W V f c 2 V y a W V z L 0 F 1 d G 9 S Z W 1 v d m V k Q 2 9 s d W 1 u c z E u e 2 x m c H J f Z l 8 y M D A y L D g y N 3 0 m c X V v d D s s J n F 1 b 3 Q 7 U 2 V j d G l v b j E v S E R S M j E t M j J f Q 2 9 t c G 9 z a X R l X 2 l u Z G l j Z X N f Y 2 9 t c G x l d G V f d G l t Z V 9 z Z X J p Z X M v Q X V 0 b 1 J l b W 9 2 Z W R D b 2 x 1 b W 5 z M S 5 7 b G Z w c l 9 m X z I w M D M s O D I 4 f S Z x d W 9 0 O y w m c X V v d D t T Z W N 0 a W 9 u M S 9 I R F I y M S 0 y M l 9 D b 2 1 w b 3 N p d G V f a W 5 k a W N l c 1 9 j b 2 1 w b G V 0 Z V 9 0 a W 1 l X 3 N l c m l l c y 9 B d X R v U m V t b 3 Z l Z E N v b H V t b n M x L n t s Z n B y X 2 Z f M j A w N C w 4 M j l 9 J n F 1 b 3 Q 7 L C Z x d W 9 0 O 1 N l Y 3 R p b 2 4 x L 0 h E U j I x L T I y X 0 N v b X B v c 2 l 0 Z V 9 p b m R p Y 2 V z X 2 N v b X B s Z X R l X 3 R p b W V f c 2 V y a W V z L 0 F 1 d G 9 S Z W 1 v d m V k Q 2 9 s d W 1 u c z E u e 2 x m c H J f Z l 8 y M D A 1 L D g z M H 0 m c X V v d D s s J n F 1 b 3 Q 7 U 2 V j d G l v b j E v S E R S M j E t M j J f Q 2 9 t c G 9 z a X R l X 2 l u Z G l j Z X N f Y 2 9 t c G x l d G V f d G l t Z V 9 z Z X J p Z X M v Q X V 0 b 1 J l b W 9 2 Z W R D b 2 x 1 b W 5 z M S 5 7 b G Z w c l 9 m X z I w M D Y s O D M x f S Z x d W 9 0 O y w m c X V v d D t T Z W N 0 a W 9 u M S 9 I R F I y M S 0 y M l 9 D b 2 1 w b 3 N p d G V f a W 5 k a W N l c 1 9 j b 2 1 w b G V 0 Z V 9 0 a W 1 l X 3 N l c m l l c y 9 B d X R v U m V t b 3 Z l Z E N v b H V t b n M x L n t s Z n B y X 2 Z f M j A w N y w 4 M z J 9 J n F 1 b 3 Q 7 L C Z x d W 9 0 O 1 N l Y 3 R p b 2 4 x L 0 h E U j I x L T I y X 0 N v b X B v c 2 l 0 Z V 9 p b m R p Y 2 V z X 2 N v b X B s Z X R l X 3 R p b W V f c 2 V y a W V z L 0 F 1 d G 9 S Z W 1 v d m V k Q 2 9 s d W 1 u c z E u e 2 x m c H J f Z l 8 y M D A 4 L D g z M 3 0 m c X V v d D s s J n F 1 b 3 Q 7 U 2 V j d G l v b j E v S E R S M j E t M j J f Q 2 9 t c G 9 z a X R l X 2 l u Z G l j Z X N f Y 2 9 t c G x l d G V f d G l t Z V 9 z Z X J p Z X M v Q X V 0 b 1 J l b W 9 2 Z W R D b 2 x 1 b W 5 z M S 5 7 b G Z w c l 9 m X z I w M D k s O D M 0 f S Z x d W 9 0 O y w m c X V v d D t T Z W N 0 a W 9 u M S 9 I R F I y M S 0 y M l 9 D b 2 1 w b 3 N p d G V f a W 5 k a W N l c 1 9 j b 2 1 w b G V 0 Z V 9 0 a W 1 l X 3 N l c m l l c y 9 B d X R v U m V t b 3 Z l Z E N v b H V t b n M x L n t s Z n B y X 2 Z f M j A x M C w 4 M z V 9 J n F 1 b 3 Q 7 L C Z x d W 9 0 O 1 N l Y 3 R p b 2 4 x L 0 h E U j I x L T I y X 0 N v b X B v c 2 l 0 Z V 9 p b m R p Y 2 V z X 2 N v b X B s Z X R l X 3 R p b W V f c 2 V y a W V z L 0 F 1 d G 9 S Z W 1 v d m V k Q 2 9 s d W 1 u c z E u e 2 x m c H J f Z l 8 y M D E x L D g z N n 0 m c X V v d D s s J n F 1 b 3 Q 7 U 2 V j d G l v b j E v S E R S M j E t M j J f Q 2 9 t c G 9 z a X R l X 2 l u Z G l j Z X N f Y 2 9 t c G x l d G V f d G l t Z V 9 z Z X J p Z X M v Q X V 0 b 1 J l b W 9 2 Z W R D b 2 x 1 b W 5 z M S 5 7 b G Z w c l 9 m X z I w M T I s O D M 3 f S Z x d W 9 0 O y w m c X V v d D t T Z W N 0 a W 9 u M S 9 I R F I y M S 0 y M l 9 D b 2 1 w b 3 N p d G V f a W 5 k a W N l c 1 9 j b 2 1 w b G V 0 Z V 9 0 a W 1 l X 3 N l c m l l c y 9 B d X R v U m V t b 3 Z l Z E N v b H V t b n M x L n t s Z n B y X 2 Z f M j A x M y w 4 M z h 9 J n F 1 b 3 Q 7 L C Z x d W 9 0 O 1 N l Y 3 R p b 2 4 x L 0 h E U j I x L T I y X 0 N v b X B v c 2 l 0 Z V 9 p b m R p Y 2 V z X 2 N v b X B s Z X R l X 3 R p b W V f c 2 V y a W V z L 0 F 1 d G 9 S Z W 1 v d m V k Q 2 9 s d W 1 u c z E u e 2 x m c H J f Z l 8 y M D E 0 L D g z O X 0 m c X V v d D s s J n F 1 b 3 Q 7 U 2 V j d G l v b j E v S E R S M j E t M j J f Q 2 9 t c G 9 z a X R l X 2 l u Z G l j Z X N f Y 2 9 t c G x l d G V f d G l t Z V 9 z Z X J p Z X M v Q X V 0 b 1 J l b W 9 2 Z W R D b 2 x 1 b W 5 z M S 5 7 b G Z w c l 9 m X z I w M T U s O D Q w f S Z x d W 9 0 O y w m c X V v d D t T Z W N 0 a W 9 u M S 9 I R F I y M S 0 y M l 9 D b 2 1 w b 3 N p d G V f a W 5 k a W N l c 1 9 j b 2 1 w b G V 0 Z V 9 0 a W 1 l X 3 N l c m l l c y 9 B d X R v U m V t b 3 Z l Z E N v b H V t b n M x L n t s Z n B y X 2 Z f M j A x N i w 4 N D F 9 J n F 1 b 3 Q 7 L C Z x d W 9 0 O 1 N l Y 3 R p b 2 4 x L 0 h E U j I x L T I y X 0 N v b X B v c 2 l 0 Z V 9 p b m R p Y 2 V z X 2 N v b X B s Z X R l X 3 R p b W V f c 2 V y a W V z L 0 F 1 d G 9 S Z W 1 v d m V k Q 2 9 s d W 1 u c z E u e 2 x m c H J f Z l 8 y M D E 3 L D g 0 M n 0 m c X V v d D s s J n F 1 b 3 Q 7 U 2 V j d G l v b j E v S E R S M j E t M j J f Q 2 9 t c G 9 z a X R l X 2 l u Z G l j Z X N f Y 2 9 t c G x l d G V f d G l t Z V 9 z Z X J p Z X M v Q X V 0 b 1 J l b W 9 2 Z W R D b 2 x 1 b W 5 z M S 5 7 b G Z w c l 9 m X z I w M T g s O D Q z f S Z x d W 9 0 O y w m c X V v d D t T Z W N 0 a W 9 u M S 9 I R F I y M S 0 y M l 9 D b 2 1 w b 3 N p d G V f a W 5 k a W N l c 1 9 j b 2 1 w b G V 0 Z V 9 0 a W 1 l X 3 N l c m l l c y 9 B d X R v U m V t b 3 Z l Z E N v b H V t b n M x L n t s Z n B y X 2 Z f M j A x O S w 4 N D R 9 J n F 1 b 3 Q 7 L C Z x d W 9 0 O 1 N l Y 3 R p b 2 4 x L 0 h E U j I x L T I y X 0 N v b X B v c 2 l 0 Z V 9 p b m R p Y 2 V z X 2 N v b X B s Z X R l X 3 R p b W V f c 2 V y a W V z L 0 F 1 d G 9 S Z W 1 v d m V k Q 2 9 s d W 1 u c z E u e 2 x m c H J f Z l 8 y M D I w L D g 0 N X 0 m c X V v d D s s J n F 1 b 3 Q 7 U 2 V j d G l v b j E v S E R S M j E t M j J f Q 2 9 t c G 9 z a X R l X 2 l u Z G l j Z X N f Y 2 9 t c G x l d G V f d G l t Z V 9 z Z X J p Z X M v Q X V 0 b 1 J l b W 9 2 Z W R D b 2 x 1 b W 5 z M S 5 7 b G Z w c l 9 m X z I w M j E s O D Q 2 f S Z x d W 9 0 O y w m c X V v d D t T Z W N 0 a W 9 u M S 9 I R F I y M S 0 y M l 9 D b 2 1 w b 3 N p d G V f a W 5 k a W N l c 1 9 j b 2 1 w b G V 0 Z V 9 0 a W 1 l X 3 N l c m l l c y 9 B d X R v U m V t b 3 Z l Z E N v b H V t b n M x L n t s Z n B y X 2 1 f M T k 5 M C w 4 N D d 9 J n F 1 b 3 Q 7 L C Z x d W 9 0 O 1 N l Y 3 R p b 2 4 x L 0 h E U j I x L T I y X 0 N v b X B v c 2 l 0 Z V 9 p b m R p Y 2 V z X 2 N v b X B s Z X R l X 3 R p b W V f c 2 V y a W V z L 0 F 1 d G 9 S Z W 1 v d m V k Q 2 9 s d W 1 u c z E u e 2 x m c H J f b V 8 x O T k x L D g 0 O H 0 m c X V v d D s s J n F 1 b 3 Q 7 U 2 V j d G l v b j E v S E R S M j E t M j J f Q 2 9 t c G 9 z a X R l X 2 l u Z G l j Z X N f Y 2 9 t c G x l d G V f d G l t Z V 9 z Z X J p Z X M v Q X V 0 b 1 J l b W 9 2 Z W R D b 2 x 1 b W 5 z M S 5 7 b G Z w c l 9 t X z E 5 O T I s O D Q 5 f S Z x d W 9 0 O y w m c X V v d D t T Z W N 0 a W 9 u M S 9 I R F I y M S 0 y M l 9 D b 2 1 w b 3 N p d G V f a W 5 k a W N l c 1 9 j b 2 1 w b G V 0 Z V 9 0 a W 1 l X 3 N l c m l l c y 9 B d X R v U m V t b 3 Z l Z E N v b H V t b n M x L n t s Z n B y X 2 1 f M T k 5 M y w 4 N T B 9 J n F 1 b 3 Q 7 L C Z x d W 9 0 O 1 N l Y 3 R p b 2 4 x L 0 h E U j I x L T I y X 0 N v b X B v c 2 l 0 Z V 9 p b m R p Y 2 V z X 2 N v b X B s Z X R l X 3 R p b W V f c 2 V y a W V z L 0 F 1 d G 9 S Z W 1 v d m V k Q 2 9 s d W 1 u c z E u e 2 x m c H J f b V 8 x O T k 0 L D g 1 M X 0 m c X V v d D s s J n F 1 b 3 Q 7 U 2 V j d G l v b j E v S E R S M j E t M j J f Q 2 9 t c G 9 z a X R l X 2 l u Z G l j Z X N f Y 2 9 t c G x l d G V f d G l t Z V 9 z Z X J p Z X M v Q X V 0 b 1 J l b W 9 2 Z W R D b 2 x 1 b W 5 z M S 5 7 b G Z w c l 9 t X z E 5 O T U s O D U y f S Z x d W 9 0 O y w m c X V v d D t T Z W N 0 a W 9 u M S 9 I R F I y M S 0 y M l 9 D b 2 1 w b 3 N p d G V f a W 5 k a W N l c 1 9 j b 2 1 w b G V 0 Z V 9 0 a W 1 l X 3 N l c m l l c y 9 B d X R v U m V t b 3 Z l Z E N v b H V t b n M x L n t s Z n B y X 2 1 f M T k 5 N i w 4 N T N 9 J n F 1 b 3 Q 7 L C Z x d W 9 0 O 1 N l Y 3 R p b 2 4 x L 0 h E U j I x L T I y X 0 N v b X B v c 2 l 0 Z V 9 p b m R p Y 2 V z X 2 N v b X B s Z X R l X 3 R p b W V f c 2 V y a W V z L 0 F 1 d G 9 S Z W 1 v d m V k Q 2 9 s d W 1 u c z E u e 2 x m c H J f b V 8 x O T k 3 L D g 1 N H 0 m c X V v d D s s J n F 1 b 3 Q 7 U 2 V j d G l v b j E v S E R S M j E t M j J f Q 2 9 t c G 9 z a X R l X 2 l u Z G l j Z X N f Y 2 9 t c G x l d G V f d G l t Z V 9 z Z X J p Z X M v Q X V 0 b 1 J l b W 9 2 Z W R D b 2 x 1 b W 5 z M S 5 7 b G Z w c l 9 t X z E 5 O T g s O D U 1 f S Z x d W 9 0 O y w m c X V v d D t T Z W N 0 a W 9 u M S 9 I R F I y M S 0 y M l 9 D b 2 1 w b 3 N p d G V f a W 5 k a W N l c 1 9 j b 2 1 w b G V 0 Z V 9 0 a W 1 l X 3 N l c m l l c y 9 B d X R v U m V t b 3 Z l Z E N v b H V t b n M x L n t s Z n B y X 2 1 f M T k 5 O S w 4 N T Z 9 J n F 1 b 3 Q 7 L C Z x d W 9 0 O 1 N l Y 3 R p b 2 4 x L 0 h E U j I x L T I y X 0 N v b X B v c 2 l 0 Z V 9 p b m R p Y 2 V z X 2 N v b X B s Z X R l X 3 R p b W V f c 2 V y a W V z L 0 F 1 d G 9 S Z W 1 v d m V k Q 2 9 s d W 1 u c z E u e 2 x m c H J f b V 8 y M D A w L D g 1 N 3 0 m c X V v d D s s J n F 1 b 3 Q 7 U 2 V j d G l v b j E v S E R S M j E t M j J f Q 2 9 t c G 9 z a X R l X 2 l u Z G l j Z X N f Y 2 9 t c G x l d G V f d G l t Z V 9 z Z X J p Z X M v Q X V 0 b 1 J l b W 9 2 Z W R D b 2 x 1 b W 5 z M S 5 7 b G Z w c l 9 t X z I w M D E s O D U 4 f S Z x d W 9 0 O y w m c X V v d D t T Z W N 0 a W 9 u M S 9 I R F I y M S 0 y M l 9 D b 2 1 w b 3 N p d G V f a W 5 k a W N l c 1 9 j b 2 1 w b G V 0 Z V 9 0 a W 1 l X 3 N l c m l l c y 9 B d X R v U m V t b 3 Z l Z E N v b H V t b n M x L n t s Z n B y X 2 1 f M j A w M i w 4 N T l 9 J n F 1 b 3 Q 7 L C Z x d W 9 0 O 1 N l Y 3 R p b 2 4 x L 0 h E U j I x L T I y X 0 N v b X B v c 2 l 0 Z V 9 p b m R p Y 2 V z X 2 N v b X B s Z X R l X 3 R p b W V f c 2 V y a W V z L 0 F 1 d G 9 S Z W 1 v d m V k Q 2 9 s d W 1 u c z E u e 2 x m c H J f b V 8 y M D A z L D g 2 M H 0 m c X V v d D s s J n F 1 b 3 Q 7 U 2 V j d G l v b j E v S E R S M j E t M j J f Q 2 9 t c G 9 z a X R l X 2 l u Z G l j Z X N f Y 2 9 t c G x l d G V f d G l t Z V 9 z Z X J p Z X M v Q X V 0 b 1 J l b W 9 2 Z W R D b 2 x 1 b W 5 z M S 5 7 b G Z w c l 9 t X z I w M D Q s O D Y x f S Z x d W 9 0 O y w m c X V v d D t T Z W N 0 a W 9 u M S 9 I R F I y M S 0 y M l 9 D b 2 1 w b 3 N p d G V f a W 5 k a W N l c 1 9 j b 2 1 w b G V 0 Z V 9 0 a W 1 l X 3 N l c m l l c y 9 B d X R v U m V t b 3 Z l Z E N v b H V t b n M x L n t s Z n B y X 2 1 f M j A w N S w 4 N j J 9 J n F 1 b 3 Q 7 L C Z x d W 9 0 O 1 N l Y 3 R p b 2 4 x L 0 h E U j I x L T I y X 0 N v b X B v c 2 l 0 Z V 9 p b m R p Y 2 V z X 2 N v b X B s Z X R l X 3 R p b W V f c 2 V y a W V z L 0 F 1 d G 9 S Z W 1 v d m V k Q 2 9 s d W 1 u c z E u e 2 x m c H J f b V 8 y M D A 2 L D g 2 M 3 0 m c X V v d D s s J n F 1 b 3 Q 7 U 2 V j d G l v b j E v S E R S M j E t M j J f Q 2 9 t c G 9 z a X R l X 2 l u Z G l j Z X N f Y 2 9 t c G x l d G V f d G l t Z V 9 z Z X J p Z X M v Q X V 0 b 1 J l b W 9 2 Z W R D b 2 x 1 b W 5 z M S 5 7 b G Z w c l 9 t X z I w M D c s O D Y 0 f S Z x d W 9 0 O y w m c X V v d D t T Z W N 0 a W 9 u M S 9 I R F I y M S 0 y M l 9 D b 2 1 w b 3 N p d G V f a W 5 k a W N l c 1 9 j b 2 1 w b G V 0 Z V 9 0 a W 1 l X 3 N l c m l l c y 9 B d X R v U m V t b 3 Z l Z E N v b H V t b n M x L n t s Z n B y X 2 1 f M j A w O C w 4 N j V 9 J n F 1 b 3 Q 7 L C Z x d W 9 0 O 1 N l Y 3 R p b 2 4 x L 0 h E U j I x L T I y X 0 N v b X B v c 2 l 0 Z V 9 p b m R p Y 2 V z X 2 N v b X B s Z X R l X 3 R p b W V f c 2 V y a W V z L 0 F 1 d G 9 S Z W 1 v d m V k Q 2 9 s d W 1 u c z E u e 2 x m c H J f b V 8 y M D A 5 L D g 2 N n 0 m c X V v d D s s J n F 1 b 3 Q 7 U 2 V j d G l v b j E v S E R S M j E t M j J f Q 2 9 t c G 9 z a X R l X 2 l u Z G l j Z X N f Y 2 9 t c G x l d G V f d G l t Z V 9 z Z X J p Z X M v Q X V 0 b 1 J l b W 9 2 Z W R D b 2 x 1 b W 5 z M S 5 7 b G Z w c l 9 t X z I w M T A s O D Y 3 f S Z x d W 9 0 O y w m c X V v d D t T Z W N 0 a W 9 u M S 9 I R F I y M S 0 y M l 9 D b 2 1 w b 3 N p d G V f a W 5 k a W N l c 1 9 j b 2 1 w b G V 0 Z V 9 0 a W 1 l X 3 N l c m l l c y 9 B d X R v U m V t b 3 Z l Z E N v b H V t b n M x L n t s Z n B y X 2 1 f M j A x M S w 4 N j h 9 J n F 1 b 3 Q 7 L C Z x d W 9 0 O 1 N l Y 3 R p b 2 4 x L 0 h E U j I x L T I y X 0 N v b X B v c 2 l 0 Z V 9 p b m R p Y 2 V z X 2 N v b X B s Z X R l X 3 R p b W V f c 2 V y a W V z L 0 F 1 d G 9 S Z W 1 v d m V k Q 2 9 s d W 1 u c z E u e 2 x m c H J f b V 8 y M D E y L D g 2 O X 0 m c X V v d D s s J n F 1 b 3 Q 7 U 2 V j d G l v b j E v S E R S M j E t M j J f Q 2 9 t c G 9 z a X R l X 2 l u Z G l j Z X N f Y 2 9 t c G x l d G V f d G l t Z V 9 z Z X J p Z X M v Q X V 0 b 1 J l b W 9 2 Z W R D b 2 x 1 b W 5 z M S 5 7 b G Z w c l 9 t X z I w M T M s O D c w f S Z x d W 9 0 O y w m c X V v d D t T Z W N 0 a W 9 u M S 9 I R F I y M S 0 y M l 9 D b 2 1 w b 3 N p d G V f a W 5 k a W N l c 1 9 j b 2 1 w b G V 0 Z V 9 0 a W 1 l X 3 N l c m l l c y 9 B d X R v U m V t b 3 Z l Z E N v b H V t b n M x L n t s Z n B y X 2 1 f M j A x N C w 4 N z F 9 J n F 1 b 3 Q 7 L C Z x d W 9 0 O 1 N l Y 3 R p b 2 4 x L 0 h E U j I x L T I y X 0 N v b X B v c 2 l 0 Z V 9 p b m R p Y 2 V z X 2 N v b X B s Z X R l X 3 R p b W V f c 2 V y a W V z L 0 F 1 d G 9 S Z W 1 v d m V k Q 2 9 s d W 1 u c z E u e 2 x m c H J f b V 8 y M D E 1 L D g 3 M n 0 m c X V v d D s s J n F 1 b 3 Q 7 U 2 V j d G l v b j E v S E R S M j E t M j J f Q 2 9 t c G 9 z a X R l X 2 l u Z G l j Z X N f Y 2 9 t c G x l d G V f d G l t Z V 9 z Z X J p Z X M v Q X V 0 b 1 J l b W 9 2 Z W R D b 2 x 1 b W 5 z M S 5 7 b G Z w c l 9 t X z I w M T Y s O D c z f S Z x d W 9 0 O y w m c X V v d D t T Z W N 0 a W 9 u M S 9 I R F I y M S 0 y M l 9 D b 2 1 w b 3 N p d G V f a W 5 k a W N l c 1 9 j b 2 1 w b G V 0 Z V 9 0 a W 1 l X 3 N l c m l l c y 9 B d X R v U m V t b 3 Z l Z E N v b H V t b n M x L n t s Z n B y X 2 1 f M j A x N y w 4 N z R 9 J n F 1 b 3 Q 7 L C Z x d W 9 0 O 1 N l Y 3 R p b 2 4 x L 0 h E U j I x L T I y X 0 N v b X B v c 2 l 0 Z V 9 p b m R p Y 2 V z X 2 N v b X B s Z X R l X 3 R p b W V f c 2 V y a W V z L 0 F 1 d G 9 S Z W 1 v d m V k Q 2 9 s d W 1 u c z E u e 2 x m c H J f b V 8 y M D E 4 L D g 3 N X 0 m c X V v d D s s J n F 1 b 3 Q 7 U 2 V j d G l v b j E v S E R S M j E t M j J f Q 2 9 t c G 9 z a X R l X 2 l u Z G l j Z X N f Y 2 9 t c G x l d G V f d G l t Z V 9 z Z X J p Z X M v Q X V 0 b 1 J l b W 9 2 Z W R D b 2 x 1 b W 5 z M S 5 7 b G Z w c l 9 t X z I w M T k s O D c 2 f S Z x d W 9 0 O y w m c X V v d D t T Z W N 0 a W 9 u M S 9 I R F I y M S 0 y M l 9 D b 2 1 w b 3 N p d G V f a W 5 k a W N l c 1 9 j b 2 1 w b G V 0 Z V 9 0 a W 1 l X 3 N l c m l l c y 9 B d X R v U m V t b 3 Z l Z E N v b H V t b n M x L n t s Z n B y X 2 1 f M j A y M C w 4 N z d 9 J n F 1 b 3 Q 7 L C Z x d W 9 0 O 1 N l Y 3 R p b 2 4 x L 0 h E U j I x L T I y X 0 N v b X B v c 2 l 0 Z V 9 p b m R p Y 2 V z X 2 N v b X B s Z X R l X 3 R p b W V f c 2 V y a W V z L 0 F 1 d G 9 S Z W 1 v d m V k Q 2 9 s d W 1 u c z E u e 2 x m c H J f b V 8 y M D I x L D g 3 O H 0 m c X V v d D s s J n F 1 b 3 Q 7 U 2 V j d G l v b j E v S E R S M j E t M j J f Q 2 9 t c G 9 z a X R l X 2 l u Z G l j Z X N f Y 2 9 t c G x l d G V f d G l t Z V 9 z Z X J p Z X M v Q X V 0 b 1 J l b W 9 2 Z W R D b 2 x 1 b W 5 z M S 5 7 c m F u a 2 R p Z m Z f a G R p X 3 B o Z G l f M j A y M S w 4 N z l 9 J n F 1 b 3 Q 7 L C Z x d W 9 0 O 1 N l Y 3 R p b 2 4 x L 0 h E U j I x L T I y X 0 N v b X B v c 2 l 0 Z V 9 p b m R p Y 2 V z X 2 N v b X B s Z X R l X 3 R p b W V f c 2 V y a W V z L 0 F 1 d G 9 S Z W 1 v d m V k Q 2 9 s d W 1 u c z E u e 3 B o Z G l f M T k 5 M C w 4 O D B 9 J n F 1 b 3 Q 7 L C Z x d W 9 0 O 1 N l Y 3 R p b 2 4 x L 0 h E U j I x L T I y X 0 N v b X B v c 2 l 0 Z V 9 p b m R p Y 2 V z X 2 N v b X B s Z X R l X 3 R p b W V f c 2 V y a W V z L 0 F 1 d G 9 S Z W 1 v d m V k Q 2 9 s d W 1 u c z E u e 3 B o Z G l f M T k 5 M S w 4 O D F 9 J n F 1 b 3 Q 7 L C Z x d W 9 0 O 1 N l Y 3 R p b 2 4 x L 0 h E U j I x L T I y X 0 N v b X B v c 2 l 0 Z V 9 p b m R p Y 2 V z X 2 N v b X B s Z X R l X 3 R p b W V f c 2 V y a W V z L 0 F 1 d G 9 S Z W 1 v d m V k Q 2 9 s d W 1 u c z E u e 3 B o Z G l f M T k 5 M i w 4 O D J 9 J n F 1 b 3 Q 7 L C Z x d W 9 0 O 1 N l Y 3 R p b 2 4 x L 0 h E U j I x L T I y X 0 N v b X B v c 2 l 0 Z V 9 p b m R p Y 2 V z X 2 N v b X B s Z X R l X 3 R p b W V f c 2 V y a W V z L 0 F 1 d G 9 S Z W 1 v d m V k Q 2 9 s d W 1 u c z E u e 3 B o Z G l f M T k 5 M y w 4 O D N 9 J n F 1 b 3 Q 7 L C Z x d W 9 0 O 1 N l Y 3 R p b 2 4 x L 0 h E U j I x L T I y X 0 N v b X B v c 2 l 0 Z V 9 p b m R p Y 2 V z X 2 N v b X B s Z X R l X 3 R p b W V f c 2 V y a W V z L 0 F 1 d G 9 S Z W 1 v d m V k Q 2 9 s d W 1 u c z E u e 3 B o Z G l f M T k 5 N C w 4 O D R 9 J n F 1 b 3 Q 7 L C Z x d W 9 0 O 1 N l Y 3 R p b 2 4 x L 0 h E U j I x L T I y X 0 N v b X B v c 2 l 0 Z V 9 p b m R p Y 2 V z X 2 N v b X B s Z X R l X 3 R p b W V f c 2 V y a W V z L 0 F 1 d G 9 S Z W 1 v d m V k Q 2 9 s d W 1 u c z E u e 3 B o Z G l f M T k 5 N S w 4 O D V 9 J n F 1 b 3 Q 7 L C Z x d W 9 0 O 1 N l Y 3 R p b 2 4 x L 0 h E U j I x L T I y X 0 N v b X B v c 2 l 0 Z V 9 p b m R p Y 2 V z X 2 N v b X B s Z X R l X 3 R p b W V f c 2 V y a W V z L 0 F 1 d G 9 S Z W 1 v d m V k Q 2 9 s d W 1 u c z E u e 3 B o Z G l f M T k 5 N i w 4 O D Z 9 J n F 1 b 3 Q 7 L C Z x d W 9 0 O 1 N l Y 3 R p b 2 4 x L 0 h E U j I x L T I y X 0 N v b X B v c 2 l 0 Z V 9 p b m R p Y 2 V z X 2 N v b X B s Z X R l X 3 R p b W V f c 2 V y a W V z L 0 F 1 d G 9 S Z W 1 v d m V k Q 2 9 s d W 1 u c z E u e 3 B o Z G l f M T k 5 N y w 4 O D d 9 J n F 1 b 3 Q 7 L C Z x d W 9 0 O 1 N l Y 3 R p b 2 4 x L 0 h E U j I x L T I y X 0 N v b X B v c 2 l 0 Z V 9 p b m R p Y 2 V z X 2 N v b X B s Z X R l X 3 R p b W V f c 2 V y a W V z L 0 F 1 d G 9 S Z W 1 v d m V k Q 2 9 s d W 1 u c z E u e 3 B o Z G l f M T k 5 O C w 4 O D h 9 J n F 1 b 3 Q 7 L C Z x d W 9 0 O 1 N l Y 3 R p b 2 4 x L 0 h E U j I x L T I y X 0 N v b X B v c 2 l 0 Z V 9 p b m R p Y 2 V z X 2 N v b X B s Z X R l X 3 R p b W V f c 2 V y a W V z L 0 F 1 d G 9 S Z W 1 v d m V k Q 2 9 s d W 1 u c z E u e 3 B o Z G l f M T k 5 O S w 4 O D l 9 J n F 1 b 3 Q 7 L C Z x d W 9 0 O 1 N l Y 3 R p b 2 4 x L 0 h E U j I x L T I y X 0 N v b X B v c 2 l 0 Z V 9 p b m R p Y 2 V z X 2 N v b X B s Z X R l X 3 R p b W V f c 2 V y a W V z L 0 F 1 d G 9 S Z W 1 v d m V k Q 2 9 s d W 1 u c z E u e 3 B o Z G l f M j A w M C w 4 O T B 9 J n F 1 b 3 Q 7 L C Z x d W 9 0 O 1 N l Y 3 R p b 2 4 x L 0 h E U j I x L T I y X 0 N v b X B v c 2 l 0 Z V 9 p b m R p Y 2 V z X 2 N v b X B s Z X R l X 3 R p b W V f c 2 V y a W V z L 0 F 1 d G 9 S Z W 1 v d m V k Q 2 9 s d W 1 u c z E u e 3 B o Z G l f M j A w M S w 4 O T F 9 J n F 1 b 3 Q 7 L C Z x d W 9 0 O 1 N l Y 3 R p b 2 4 x L 0 h E U j I x L T I y X 0 N v b X B v c 2 l 0 Z V 9 p b m R p Y 2 V z X 2 N v b X B s Z X R l X 3 R p b W V f c 2 V y a W V z L 0 F 1 d G 9 S Z W 1 v d m V k Q 2 9 s d W 1 u c z E u e 3 B o Z G l f M j A w M i w 4 O T J 9 J n F 1 b 3 Q 7 L C Z x d W 9 0 O 1 N l Y 3 R p b 2 4 x L 0 h E U j I x L T I y X 0 N v b X B v c 2 l 0 Z V 9 p b m R p Y 2 V z X 2 N v b X B s Z X R l X 3 R p b W V f c 2 V y a W V z L 0 F 1 d G 9 S Z W 1 v d m V k Q 2 9 s d W 1 u c z E u e 3 B o Z G l f M j A w M y w 4 O T N 9 J n F 1 b 3 Q 7 L C Z x d W 9 0 O 1 N l Y 3 R p b 2 4 x L 0 h E U j I x L T I y X 0 N v b X B v c 2 l 0 Z V 9 p b m R p Y 2 V z X 2 N v b X B s Z X R l X 3 R p b W V f c 2 V y a W V z L 0 F 1 d G 9 S Z W 1 v d m V k Q 2 9 s d W 1 u c z E u e 3 B o Z G l f M j A w N C w 4 O T R 9 J n F 1 b 3 Q 7 L C Z x d W 9 0 O 1 N l Y 3 R p b 2 4 x L 0 h E U j I x L T I y X 0 N v b X B v c 2 l 0 Z V 9 p b m R p Y 2 V z X 2 N v b X B s Z X R l X 3 R p b W V f c 2 V y a W V z L 0 F 1 d G 9 S Z W 1 v d m V k Q 2 9 s d W 1 u c z E u e 3 B o Z G l f M j A w N S w 4 O T V 9 J n F 1 b 3 Q 7 L C Z x d W 9 0 O 1 N l Y 3 R p b 2 4 x L 0 h E U j I x L T I y X 0 N v b X B v c 2 l 0 Z V 9 p b m R p Y 2 V z X 2 N v b X B s Z X R l X 3 R p b W V f c 2 V y a W V z L 0 F 1 d G 9 S Z W 1 v d m V k Q 2 9 s d W 1 u c z E u e 3 B o Z G l f M j A w N i w 4 O T Z 9 J n F 1 b 3 Q 7 L C Z x d W 9 0 O 1 N l Y 3 R p b 2 4 x L 0 h E U j I x L T I y X 0 N v b X B v c 2 l 0 Z V 9 p b m R p Y 2 V z X 2 N v b X B s Z X R l X 3 R p b W V f c 2 V y a W V z L 0 F 1 d G 9 S Z W 1 v d m V k Q 2 9 s d W 1 u c z E u e 3 B o Z G l f M j A w N y w 4 O T d 9 J n F 1 b 3 Q 7 L C Z x d W 9 0 O 1 N l Y 3 R p b 2 4 x L 0 h E U j I x L T I y X 0 N v b X B v c 2 l 0 Z V 9 p b m R p Y 2 V z X 2 N v b X B s Z X R l X 3 R p b W V f c 2 V y a W V z L 0 F 1 d G 9 S Z W 1 v d m V k Q 2 9 s d W 1 u c z E u e 3 B o Z G l f M j A w O C w 4 O T h 9 J n F 1 b 3 Q 7 L C Z x d W 9 0 O 1 N l Y 3 R p b 2 4 x L 0 h E U j I x L T I y X 0 N v b X B v c 2 l 0 Z V 9 p b m R p Y 2 V z X 2 N v b X B s Z X R l X 3 R p b W V f c 2 V y a W V z L 0 F 1 d G 9 S Z W 1 v d m V k Q 2 9 s d W 1 u c z E u e 3 B o Z G l f M j A w O S w 4 O T l 9 J n F 1 b 3 Q 7 L C Z x d W 9 0 O 1 N l Y 3 R p b 2 4 x L 0 h E U j I x L T I y X 0 N v b X B v c 2 l 0 Z V 9 p b m R p Y 2 V z X 2 N v b X B s Z X R l X 3 R p b W V f c 2 V y a W V z L 0 F 1 d G 9 S Z W 1 v d m V k Q 2 9 s d W 1 u c z E u e 3 B o Z G l f M j A x M C w 5 M D B 9 J n F 1 b 3 Q 7 L C Z x d W 9 0 O 1 N l Y 3 R p b 2 4 x L 0 h E U j I x L T I y X 0 N v b X B v c 2 l 0 Z V 9 p b m R p Y 2 V z X 2 N v b X B s Z X R l X 3 R p b W V f c 2 V y a W V z L 0 F 1 d G 9 S Z W 1 v d m V k Q 2 9 s d W 1 u c z E u e 3 B o Z G l f M j A x M S w 5 M D F 9 J n F 1 b 3 Q 7 L C Z x d W 9 0 O 1 N l Y 3 R p b 2 4 x L 0 h E U j I x L T I y X 0 N v b X B v c 2 l 0 Z V 9 p b m R p Y 2 V z X 2 N v b X B s Z X R l X 3 R p b W V f c 2 V y a W V z L 0 F 1 d G 9 S Z W 1 v d m V k Q 2 9 s d W 1 u c z E u e 3 B o Z G l f M j A x M i w 5 M D J 9 J n F 1 b 3 Q 7 L C Z x d W 9 0 O 1 N l Y 3 R p b 2 4 x L 0 h E U j I x L T I y X 0 N v b X B v c 2 l 0 Z V 9 p b m R p Y 2 V z X 2 N v b X B s Z X R l X 3 R p b W V f c 2 V y a W V z L 0 F 1 d G 9 S Z W 1 v d m V k Q 2 9 s d W 1 u c z E u e 3 B o Z G l f M j A x M y w 5 M D N 9 J n F 1 b 3 Q 7 L C Z x d W 9 0 O 1 N l Y 3 R p b 2 4 x L 0 h E U j I x L T I y X 0 N v b X B v c 2 l 0 Z V 9 p b m R p Y 2 V z X 2 N v b X B s Z X R l X 3 R p b W V f c 2 V y a W V z L 0 F 1 d G 9 S Z W 1 v d m V k Q 2 9 s d W 1 u c z E u e 3 B o Z G l f M j A x N C w 5 M D R 9 J n F 1 b 3 Q 7 L C Z x d W 9 0 O 1 N l Y 3 R p b 2 4 x L 0 h E U j I x L T I y X 0 N v b X B v c 2 l 0 Z V 9 p b m R p Y 2 V z X 2 N v b X B s Z X R l X 3 R p b W V f c 2 V y a W V z L 0 F 1 d G 9 S Z W 1 v d m V k Q 2 9 s d W 1 u c z E u e 3 B o Z G l f M j A x N S w 5 M D V 9 J n F 1 b 3 Q 7 L C Z x d W 9 0 O 1 N l Y 3 R p b 2 4 x L 0 h E U j I x L T I y X 0 N v b X B v c 2 l 0 Z V 9 p b m R p Y 2 V z X 2 N v b X B s Z X R l X 3 R p b W V f c 2 V y a W V z L 0 F 1 d G 9 S Z W 1 v d m V k Q 2 9 s d W 1 u c z E u e 3 B o Z G l f M j A x N i w 5 M D Z 9 J n F 1 b 3 Q 7 L C Z x d W 9 0 O 1 N l Y 3 R p b 2 4 x L 0 h E U j I x L T I y X 0 N v b X B v c 2 l 0 Z V 9 p b m R p Y 2 V z X 2 N v b X B s Z X R l X 3 R p b W V f c 2 V y a W V z L 0 F 1 d G 9 S Z W 1 v d m V k Q 2 9 s d W 1 u c z E u e 3 B o Z G l f M j A x N y w 5 M D d 9 J n F 1 b 3 Q 7 L C Z x d W 9 0 O 1 N l Y 3 R p b 2 4 x L 0 h E U j I x L T I y X 0 N v b X B v c 2 l 0 Z V 9 p b m R p Y 2 V z X 2 N v b X B s Z X R l X 3 R p b W V f c 2 V y a W V z L 0 F 1 d G 9 S Z W 1 v d m V k Q 2 9 s d W 1 u c z E u e 3 B o Z G l f M j A x O C w 5 M D h 9 J n F 1 b 3 Q 7 L C Z x d W 9 0 O 1 N l Y 3 R p b 2 4 x L 0 h E U j I x L T I y X 0 N v b X B v c 2 l 0 Z V 9 p b m R p Y 2 V z X 2 N v b X B s Z X R l X 3 R p b W V f c 2 V y a W V z L 0 F 1 d G 9 S Z W 1 v d m V k Q 2 9 s d W 1 u c z E u e 3 B o Z G l f M j A x O S w 5 M D l 9 J n F 1 b 3 Q 7 L C Z x d W 9 0 O 1 N l Y 3 R p b 2 4 x L 0 h E U j I x L T I y X 0 N v b X B v c 2 l 0 Z V 9 p b m R p Y 2 V z X 2 N v b X B s Z X R l X 3 R p b W V f c 2 V y a W V z L 0 F 1 d G 9 S Z W 1 v d m V k Q 2 9 s d W 1 u c z E u e 3 B o Z G l f M j A y M C w 5 M T B 9 J n F 1 b 3 Q 7 L C Z x d W 9 0 O 1 N l Y 3 R p b 2 4 x L 0 h E U j I x L T I y X 0 N v b X B v c 2 l 0 Z V 9 p b m R p Y 2 V z X 2 N v b X B s Z X R l X 3 R p b W V f c 2 V y a W V z L 0 F 1 d G 9 S Z W 1 v d m V k Q 2 9 s d W 1 u c z E u e 3 B o Z G l f M j A y M S w 5 M T F 9 J n F 1 b 3 Q 7 L C Z x d W 9 0 O 1 N l Y 3 R p b 2 4 x L 0 h E U j I x L T I y X 0 N v b X B v c 2 l 0 Z V 9 p b m R p Y 2 V z X 2 N v b X B s Z X R l X 3 R p b W V f c 2 V y a W V z L 0 F 1 d G 9 S Z W 1 v d m V k Q 2 9 s d W 1 u c z E u e 2 R p Z m Z f a G R p X 3 B o Z G l f M T k 5 M C w 5 M T J 9 J n F 1 b 3 Q 7 L C Z x d W 9 0 O 1 N l Y 3 R p b 2 4 x L 0 h E U j I x L T I y X 0 N v b X B v c 2 l 0 Z V 9 p b m R p Y 2 V z X 2 N v b X B s Z X R l X 3 R p b W V f c 2 V y a W V z L 0 F 1 d G 9 S Z W 1 v d m V k Q 2 9 s d W 1 u c z E u e 2 R p Z m Z f a G R p X 3 B o Z G l f M T k 5 M S w 5 M T N 9 J n F 1 b 3 Q 7 L C Z x d W 9 0 O 1 N l Y 3 R p b 2 4 x L 0 h E U j I x L T I y X 0 N v b X B v c 2 l 0 Z V 9 p b m R p Y 2 V z X 2 N v b X B s Z X R l X 3 R p b W V f c 2 V y a W V z L 0 F 1 d G 9 S Z W 1 v d m V k Q 2 9 s d W 1 u c z E u e 2 R p Z m Z f a G R p X 3 B o Z G l f M T k 5 M i w 5 M T R 9 J n F 1 b 3 Q 7 L C Z x d W 9 0 O 1 N l Y 3 R p b 2 4 x L 0 h E U j I x L T I y X 0 N v b X B v c 2 l 0 Z V 9 p b m R p Y 2 V z X 2 N v b X B s Z X R l X 3 R p b W V f c 2 V y a W V z L 0 F 1 d G 9 S Z W 1 v d m V k Q 2 9 s d W 1 u c z E u e 2 R p Z m Z f a G R p X 3 B o Z G l f M T k 5 M y w 5 M T V 9 J n F 1 b 3 Q 7 L C Z x d W 9 0 O 1 N l Y 3 R p b 2 4 x L 0 h E U j I x L T I y X 0 N v b X B v c 2 l 0 Z V 9 p b m R p Y 2 V z X 2 N v b X B s Z X R l X 3 R p b W V f c 2 V y a W V z L 0 F 1 d G 9 S Z W 1 v d m V k Q 2 9 s d W 1 u c z E u e 2 R p Z m Z f a G R p X 3 B o Z G l f M T k 5 N C w 5 M T Z 9 J n F 1 b 3 Q 7 L C Z x d W 9 0 O 1 N l Y 3 R p b 2 4 x L 0 h E U j I x L T I y X 0 N v b X B v c 2 l 0 Z V 9 p b m R p Y 2 V z X 2 N v b X B s Z X R l X 3 R p b W V f c 2 V y a W V z L 0 F 1 d G 9 S Z W 1 v d m V k Q 2 9 s d W 1 u c z E u e 2 R p Z m Z f a G R p X 3 B o Z G l f M T k 5 N S w 5 M T d 9 J n F 1 b 3 Q 7 L C Z x d W 9 0 O 1 N l Y 3 R p b 2 4 x L 0 h E U j I x L T I y X 0 N v b X B v c 2 l 0 Z V 9 p b m R p Y 2 V z X 2 N v b X B s Z X R l X 3 R p b W V f c 2 V y a W V z L 0 F 1 d G 9 S Z W 1 v d m V k Q 2 9 s d W 1 u c z E u e 2 R p Z m Z f a G R p X 3 B o Z G l f M T k 5 N i w 5 M T h 9 J n F 1 b 3 Q 7 L C Z x d W 9 0 O 1 N l Y 3 R p b 2 4 x L 0 h E U j I x L T I y X 0 N v b X B v c 2 l 0 Z V 9 p b m R p Y 2 V z X 2 N v b X B s Z X R l X 3 R p b W V f c 2 V y a W V z L 0 F 1 d G 9 S Z W 1 v d m V k Q 2 9 s d W 1 u c z E u e 2 R p Z m Z f a G R p X 3 B o Z G l f M T k 5 N y w 5 M T l 9 J n F 1 b 3 Q 7 L C Z x d W 9 0 O 1 N l Y 3 R p b 2 4 x L 0 h E U j I x L T I y X 0 N v b X B v c 2 l 0 Z V 9 p b m R p Y 2 V z X 2 N v b X B s Z X R l X 3 R p b W V f c 2 V y a W V z L 0 F 1 d G 9 S Z W 1 v d m V k Q 2 9 s d W 1 u c z E u e 2 R p Z m Z f a G R p X 3 B o Z G l f M T k 5 O C w 5 M j B 9 J n F 1 b 3 Q 7 L C Z x d W 9 0 O 1 N l Y 3 R p b 2 4 x L 0 h E U j I x L T I y X 0 N v b X B v c 2 l 0 Z V 9 p b m R p Y 2 V z X 2 N v b X B s Z X R l X 3 R p b W V f c 2 V y a W V z L 0 F 1 d G 9 S Z W 1 v d m V k Q 2 9 s d W 1 u c z E u e 2 R p Z m Z f a G R p X 3 B o Z G l f M T k 5 O S w 5 M j F 9 J n F 1 b 3 Q 7 L C Z x d W 9 0 O 1 N l Y 3 R p b 2 4 x L 0 h E U j I x L T I y X 0 N v b X B v c 2 l 0 Z V 9 p b m R p Y 2 V z X 2 N v b X B s Z X R l X 3 R p b W V f c 2 V y a W V z L 0 F 1 d G 9 S Z W 1 v d m V k Q 2 9 s d W 1 u c z E u e 2 R p Z m Z f a G R p X 3 B o Z G l f M j A w M C w 5 M j J 9 J n F 1 b 3 Q 7 L C Z x d W 9 0 O 1 N l Y 3 R p b 2 4 x L 0 h E U j I x L T I y X 0 N v b X B v c 2 l 0 Z V 9 p b m R p Y 2 V z X 2 N v b X B s Z X R l X 3 R p b W V f c 2 V y a W V z L 0 F 1 d G 9 S Z W 1 v d m V k Q 2 9 s d W 1 u c z E u e 2 R p Z m Z f a G R p X 3 B o Z G l f M j A w M S w 5 M j N 9 J n F 1 b 3 Q 7 L C Z x d W 9 0 O 1 N l Y 3 R p b 2 4 x L 0 h E U j I x L T I y X 0 N v b X B v c 2 l 0 Z V 9 p b m R p Y 2 V z X 2 N v b X B s Z X R l X 3 R p b W V f c 2 V y a W V z L 0 F 1 d G 9 S Z W 1 v d m V k Q 2 9 s d W 1 u c z E u e 2 R p Z m Z f a G R p X 3 B o Z G l f M j A w M i w 5 M j R 9 J n F 1 b 3 Q 7 L C Z x d W 9 0 O 1 N l Y 3 R p b 2 4 x L 0 h E U j I x L T I y X 0 N v b X B v c 2 l 0 Z V 9 p b m R p Y 2 V z X 2 N v b X B s Z X R l X 3 R p b W V f c 2 V y a W V z L 0 F 1 d G 9 S Z W 1 v d m V k Q 2 9 s d W 1 u c z E u e 2 R p Z m Z f a G R p X 3 B o Z G l f M j A w M y w 5 M j V 9 J n F 1 b 3 Q 7 L C Z x d W 9 0 O 1 N l Y 3 R p b 2 4 x L 0 h E U j I x L T I y X 0 N v b X B v c 2 l 0 Z V 9 p b m R p Y 2 V z X 2 N v b X B s Z X R l X 3 R p b W V f c 2 V y a W V z L 0 F 1 d G 9 S Z W 1 v d m V k Q 2 9 s d W 1 u c z E u e 2 R p Z m Z f a G R p X 3 B o Z G l f M j A w N C w 5 M j Z 9 J n F 1 b 3 Q 7 L C Z x d W 9 0 O 1 N l Y 3 R p b 2 4 x L 0 h E U j I x L T I y X 0 N v b X B v c 2 l 0 Z V 9 p b m R p Y 2 V z X 2 N v b X B s Z X R l X 3 R p b W V f c 2 V y a W V z L 0 F 1 d G 9 S Z W 1 v d m V k Q 2 9 s d W 1 u c z E u e 2 R p Z m Z f a G R p X 3 B o Z G l f M j A w N S w 5 M j d 9 J n F 1 b 3 Q 7 L C Z x d W 9 0 O 1 N l Y 3 R p b 2 4 x L 0 h E U j I x L T I y X 0 N v b X B v c 2 l 0 Z V 9 p b m R p Y 2 V z X 2 N v b X B s Z X R l X 3 R p b W V f c 2 V y a W V z L 0 F 1 d G 9 S Z W 1 v d m V k Q 2 9 s d W 1 u c z E u e 2 R p Z m Z f a G R p X 3 B o Z G l f M j A w N i w 5 M j h 9 J n F 1 b 3 Q 7 L C Z x d W 9 0 O 1 N l Y 3 R p b 2 4 x L 0 h E U j I x L T I y X 0 N v b X B v c 2 l 0 Z V 9 p b m R p Y 2 V z X 2 N v b X B s Z X R l X 3 R p b W V f c 2 V y a W V z L 0 F 1 d G 9 S Z W 1 v d m V k Q 2 9 s d W 1 u c z E u e 2 R p Z m Z f a G R p X 3 B o Z G l f M j A w N y w 5 M j l 9 J n F 1 b 3 Q 7 L C Z x d W 9 0 O 1 N l Y 3 R p b 2 4 x L 0 h E U j I x L T I y X 0 N v b X B v c 2 l 0 Z V 9 p b m R p Y 2 V z X 2 N v b X B s Z X R l X 3 R p b W V f c 2 V y a W V z L 0 F 1 d G 9 S Z W 1 v d m V k Q 2 9 s d W 1 u c z E u e 2 R p Z m Z f a G R p X 3 B o Z G l f M j A w O C w 5 M z B 9 J n F 1 b 3 Q 7 L C Z x d W 9 0 O 1 N l Y 3 R p b 2 4 x L 0 h E U j I x L T I y X 0 N v b X B v c 2 l 0 Z V 9 p b m R p Y 2 V z X 2 N v b X B s Z X R l X 3 R p b W V f c 2 V y a W V z L 0 F 1 d G 9 S Z W 1 v d m V k Q 2 9 s d W 1 u c z E u e 2 R p Z m Z f a G R p X 3 B o Z G l f M j A w O S w 5 M z F 9 J n F 1 b 3 Q 7 L C Z x d W 9 0 O 1 N l Y 3 R p b 2 4 x L 0 h E U j I x L T I y X 0 N v b X B v c 2 l 0 Z V 9 p b m R p Y 2 V z X 2 N v b X B s Z X R l X 3 R p b W V f c 2 V y a W V z L 0 F 1 d G 9 S Z W 1 v d m V k Q 2 9 s d W 1 u c z E u e 2 R p Z m Z f a G R p X 3 B o Z G l f M j A x M C w 5 M z J 9 J n F 1 b 3 Q 7 L C Z x d W 9 0 O 1 N l Y 3 R p b 2 4 x L 0 h E U j I x L T I y X 0 N v b X B v c 2 l 0 Z V 9 p b m R p Y 2 V z X 2 N v b X B s Z X R l X 3 R p b W V f c 2 V y a W V z L 0 F 1 d G 9 S Z W 1 v d m V k Q 2 9 s d W 1 u c z E u e 2 R p Z m Z f a G R p X 3 B o Z G l f M j A x M S w 5 M z N 9 J n F 1 b 3 Q 7 L C Z x d W 9 0 O 1 N l Y 3 R p b 2 4 x L 0 h E U j I x L T I y X 0 N v b X B v c 2 l 0 Z V 9 p b m R p Y 2 V z X 2 N v b X B s Z X R l X 3 R p b W V f c 2 V y a W V z L 0 F 1 d G 9 S Z W 1 v d m V k Q 2 9 s d W 1 u c z E u e 2 R p Z m Z f a G R p X 3 B o Z G l f M j A x M i w 5 M z R 9 J n F 1 b 3 Q 7 L C Z x d W 9 0 O 1 N l Y 3 R p b 2 4 x L 0 h E U j I x L T I y X 0 N v b X B v c 2 l 0 Z V 9 p b m R p Y 2 V z X 2 N v b X B s Z X R l X 3 R p b W V f c 2 V y a W V z L 0 F 1 d G 9 S Z W 1 v d m V k Q 2 9 s d W 1 u c z E u e 2 R p Z m Z f a G R p X 3 B o Z G l f M j A x M y w 5 M z V 9 J n F 1 b 3 Q 7 L C Z x d W 9 0 O 1 N l Y 3 R p b 2 4 x L 0 h E U j I x L T I y X 0 N v b X B v c 2 l 0 Z V 9 p b m R p Y 2 V z X 2 N v b X B s Z X R l X 3 R p b W V f c 2 V y a W V z L 0 F 1 d G 9 S Z W 1 v d m V k Q 2 9 s d W 1 u c z E u e 2 R p Z m Z f a G R p X 3 B o Z G l f M j A x N C w 5 M z Z 9 J n F 1 b 3 Q 7 L C Z x d W 9 0 O 1 N l Y 3 R p b 2 4 x L 0 h E U j I x L T I y X 0 N v b X B v c 2 l 0 Z V 9 p b m R p Y 2 V z X 2 N v b X B s Z X R l X 3 R p b W V f c 2 V y a W V z L 0 F 1 d G 9 S Z W 1 v d m V k Q 2 9 s d W 1 u c z E u e 2 R p Z m Z f a G R p X 3 B o Z G l f M j A x N S w 5 M z d 9 J n F 1 b 3 Q 7 L C Z x d W 9 0 O 1 N l Y 3 R p b 2 4 x L 0 h E U j I x L T I y X 0 N v b X B v c 2 l 0 Z V 9 p b m R p Y 2 V z X 2 N v b X B s Z X R l X 3 R p b W V f c 2 V y a W V z L 0 F 1 d G 9 S Z W 1 v d m V k Q 2 9 s d W 1 u c z E u e 2 R p Z m Z f a G R p X 3 B o Z G l f M j A x N i w 5 M z h 9 J n F 1 b 3 Q 7 L C Z x d W 9 0 O 1 N l Y 3 R p b 2 4 x L 0 h E U j I x L T I y X 0 N v b X B v c 2 l 0 Z V 9 p b m R p Y 2 V z X 2 N v b X B s Z X R l X 3 R p b W V f c 2 V y a W V z L 0 F 1 d G 9 S Z W 1 v d m V k Q 2 9 s d W 1 u c z E u e 2 R p Z m Z f a G R p X 3 B o Z G l f M j A x N y w 5 M z l 9 J n F 1 b 3 Q 7 L C Z x d W 9 0 O 1 N l Y 3 R p b 2 4 x L 0 h E U j I x L T I y X 0 N v b X B v c 2 l 0 Z V 9 p b m R p Y 2 V z X 2 N v b X B s Z X R l X 3 R p b W V f c 2 V y a W V z L 0 F 1 d G 9 S Z W 1 v d m V k Q 2 9 s d W 1 u c z E u e 2 R p Z m Z f a G R p X 3 B o Z G l f M j A x O C w 5 N D B 9 J n F 1 b 3 Q 7 L C Z x d W 9 0 O 1 N l Y 3 R p b 2 4 x L 0 h E U j I x L T I y X 0 N v b X B v c 2 l 0 Z V 9 p b m R p Y 2 V z X 2 N v b X B s Z X R l X 3 R p b W V f c 2 V y a W V z L 0 F 1 d G 9 S Z W 1 v d m V k Q 2 9 s d W 1 u c z E u e 2 R p Z m Z f a G R p X 3 B o Z G l f M j A x O S w 5 N D F 9 J n F 1 b 3 Q 7 L C Z x d W 9 0 O 1 N l Y 3 R p b 2 4 x L 0 h E U j I x L T I y X 0 N v b X B v c 2 l 0 Z V 9 p b m R p Y 2 V z X 2 N v b X B s Z X R l X 3 R p b W V f c 2 V y a W V z L 0 F 1 d G 9 S Z W 1 v d m V k Q 2 9 s d W 1 u c z E u e 2 R p Z m Z f a G R p X 3 B o Z G l f M j A y M C w 5 N D J 9 J n F 1 b 3 Q 7 L C Z x d W 9 0 O 1 N l Y 3 R p b 2 4 x L 0 h E U j I x L T I y X 0 N v b X B v c 2 l 0 Z V 9 p b m R p Y 2 V z X 2 N v b X B s Z X R l X 3 R p b W V f c 2 V y a W V z L 0 F 1 d G 9 S Z W 1 v d m V k Q 2 9 s d W 1 u c z E u e 2 R p Z m Z f a G R p X 3 B o Z G l f M j A y M S w 5 N D N 9 J n F 1 b 3 Q 7 L C Z x d W 9 0 O 1 N l Y 3 R p b 2 4 x L 0 h E U j I x L T I y X 0 N v b X B v c 2 l 0 Z V 9 p b m R p Y 2 V z X 2 N v b X B s Z X R l X 3 R p b W V f c 2 V y a W V z L 0 F 1 d G 9 S Z W 1 v d m V k Q 2 9 s d W 1 u c z E u e 2 N v M l 9 w c m 9 k X z E 5 O T A s O T Q 0 f S Z x d W 9 0 O y w m c X V v d D t T Z W N 0 a W 9 u M S 9 I R F I y M S 0 y M l 9 D b 2 1 w b 3 N p d G V f a W 5 k a W N l c 1 9 j b 2 1 w b G V 0 Z V 9 0 a W 1 l X 3 N l c m l l c y 9 B d X R v U m V t b 3 Z l Z E N v b H V t b n M x L n t j b z J f c H J v Z F 8 x O T k x L D k 0 N X 0 m c X V v d D s s J n F 1 b 3 Q 7 U 2 V j d G l v b j E v S E R S M j E t M j J f Q 2 9 t c G 9 z a X R l X 2 l u Z G l j Z X N f Y 2 9 t c G x l d G V f d G l t Z V 9 z Z X J p Z X M v Q X V 0 b 1 J l b W 9 2 Z W R D b 2 x 1 b W 5 z M S 5 7 Y 2 8 y X 3 B y b 2 R f M T k 5 M i w 5 N D Z 9 J n F 1 b 3 Q 7 L C Z x d W 9 0 O 1 N l Y 3 R p b 2 4 x L 0 h E U j I x L T I y X 0 N v b X B v c 2 l 0 Z V 9 p b m R p Y 2 V z X 2 N v b X B s Z X R l X 3 R p b W V f c 2 V y a W V z L 0 F 1 d G 9 S Z W 1 v d m V k Q 2 9 s d W 1 u c z E u e 2 N v M l 9 w c m 9 k X z E 5 O T M s O T Q 3 f S Z x d W 9 0 O y w m c X V v d D t T Z W N 0 a W 9 u M S 9 I R F I y M S 0 y M l 9 D b 2 1 w b 3 N p d G V f a W 5 k a W N l c 1 9 j b 2 1 w b G V 0 Z V 9 0 a W 1 l X 3 N l c m l l c y 9 B d X R v U m V t b 3 Z l Z E N v b H V t b n M x L n t j b z J f c H J v Z F 8 x O T k 0 L D k 0 O H 0 m c X V v d D s s J n F 1 b 3 Q 7 U 2 V j d G l v b j E v S E R S M j E t M j J f Q 2 9 t c G 9 z a X R l X 2 l u Z G l j Z X N f Y 2 9 t c G x l d G V f d G l t Z V 9 z Z X J p Z X M v Q X V 0 b 1 J l b W 9 2 Z W R D b 2 x 1 b W 5 z M S 5 7 Y 2 8 y X 3 B y b 2 R f M T k 5 N S w 5 N D l 9 J n F 1 b 3 Q 7 L C Z x d W 9 0 O 1 N l Y 3 R p b 2 4 x L 0 h E U j I x L T I y X 0 N v b X B v c 2 l 0 Z V 9 p b m R p Y 2 V z X 2 N v b X B s Z X R l X 3 R p b W V f c 2 V y a W V z L 0 F 1 d G 9 S Z W 1 v d m V k Q 2 9 s d W 1 u c z E u e 2 N v M l 9 w c m 9 k X z E 5 O T Y s O T U w f S Z x d W 9 0 O y w m c X V v d D t T Z W N 0 a W 9 u M S 9 I R F I y M S 0 y M l 9 D b 2 1 w b 3 N p d G V f a W 5 k a W N l c 1 9 j b 2 1 w b G V 0 Z V 9 0 a W 1 l X 3 N l c m l l c y 9 B d X R v U m V t b 3 Z l Z E N v b H V t b n M x L n t j b z J f c H J v Z F 8 x O T k 3 L D k 1 M X 0 m c X V v d D s s J n F 1 b 3 Q 7 U 2 V j d G l v b j E v S E R S M j E t M j J f Q 2 9 t c G 9 z a X R l X 2 l u Z G l j Z X N f Y 2 9 t c G x l d G V f d G l t Z V 9 z Z X J p Z X M v Q X V 0 b 1 J l b W 9 2 Z W R D b 2 x 1 b W 5 z M S 5 7 Y 2 8 y X 3 B y b 2 R f M T k 5 O C w 5 N T J 9 J n F 1 b 3 Q 7 L C Z x d W 9 0 O 1 N l Y 3 R p b 2 4 x L 0 h E U j I x L T I y X 0 N v b X B v c 2 l 0 Z V 9 p b m R p Y 2 V z X 2 N v b X B s Z X R l X 3 R p b W V f c 2 V y a W V z L 0 F 1 d G 9 S Z W 1 v d m V k Q 2 9 s d W 1 u c z E u e 2 N v M l 9 w c m 9 k X z E 5 O T k s O T U z f S Z x d W 9 0 O y w m c X V v d D t T Z W N 0 a W 9 u M S 9 I R F I y M S 0 y M l 9 D b 2 1 w b 3 N p d G V f a W 5 k a W N l c 1 9 j b 2 1 w b G V 0 Z V 9 0 a W 1 l X 3 N l c m l l c y 9 B d X R v U m V t b 3 Z l Z E N v b H V t b n M x L n t j b z J f c H J v Z F 8 y M D A w L D k 1 N H 0 m c X V v d D s s J n F 1 b 3 Q 7 U 2 V j d G l v b j E v S E R S M j E t M j J f Q 2 9 t c G 9 z a X R l X 2 l u Z G l j Z X N f Y 2 9 t c G x l d G V f d G l t Z V 9 z Z X J p Z X M v Q X V 0 b 1 J l b W 9 2 Z W R D b 2 x 1 b W 5 z M S 5 7 Y 2 8 y X 3 B y b 2 R f M j A w M S w 5 N T V 9 J n F 1 b 3 Q 7 L C Z x d W 9 0 O 1 N l Y 3 R p b 2 4 x L 0 h E U j I x L T I y X 0 N v b X B v c 2 l 0 Z V 9 p b m R p Y 2 V z X 2 N v b X B s Z X R l X 3 R p b W V f c 2 V y a W V z L 0 F 1 d G 9 S Z W 1 v d m V k Q 2 9 s d W 1 u c z E u e 2 N v M l 9 w c m 9 k X z I w M D I s O T U 2 f S Z x d W 9 0 O y w m c X V v d D t T Z W N 0 a W 9 u M S 9 I R F I y M S 0 y M l 9 D b 2 1 w b 3 N p d G V f a W 5 k a W N l c 1 9 j b 2 1 w b G V 0 Z V 9 0 a W 1 l X 3 N l c m l l c y 9 B d X R v U m V t b 3 Z l Z E N v b H V t b n M x L n t j b z J f c H J v Z F 8 y M D A z L D k 1 N 3 0 m c X V v d D s s J n F 1 b 3 Q 7 U 2 V j d G l v b j E v S E R S M j E t M j J f Q 2 9 t c G 9 z a X R l X 2 l u Z G l j Z X N f Y 2 9 t c G x l d G V f d G l t Z V 9 z Z X J p Z X M v Q X V 0 b 1 J l b W 9 2 Z W R D b 2 x 1 b W 5 z M S 5 7 Y 2 8 y X 3 B y b 2 R f M j A w N C w 5 N T h 9 J n F 1 b 3 Q 7 L C Z x d W 9 0 O 1 N l Y 3 R p b 2 4 x L 0 h E U j I x L T I y X 0 N v b X B v c 2 l 0 Z V 9 p b m R p Y 2 V z X 2 N v b X B s Z X R l X 3 R p b W V f c 2 V y a W V z L 0 F 1 d G 9 S Z W 1 v d m V k Q 2 9 s d W 1 u c z E u e 2 N v M l 9 w c m 9 k X z I w M D U s O T U 5 f S Z x d W 9 0 O y w m c X V v d D t T Z W N 0 a W 9 u M S 9 I R F I y M S 0 y M l 9 D b 2 1 w b 3 N p d G V f a W 5 k a W N l c 1 9 j b 2 1 w b G V 0 Z V 9 0 a W 1 l X 3 N l c m l l c y 9 B d X R v U m V t b 3 Z l Z E N v b H V t b n M x L n t j b z J f c H J v Z F 8 y M D A 2 L D k 2 M H 0 m c X V v d D s s J n F 1 b 3 Q 7 U 2 V j d G l v b j E v S E R S M j E t M j J f Q 2 9 t c G 9 z a X R l X 2 l u Z G l j Z X N f Y 2 9 t c G x l d G V f d G l t Z V 9 z Z X J p Z X M v Q X V 0 b 1 J l b W 9 2 Z W R D b 2 x 1 b W 5 z M S 5 7 Y 2 8 y X 3 B y b 2 R f M j A w N y w 5 N j F 9 J n F 1 b 3 Q 7 L C Z x d W 9 0 O 1 N l Y 3 R p b 2 4 x L 0 h E U j I x L T I y X 0 N v b X B v c 2 l 0 Z V 9 p b m R p Y 2 V z X 2 N v b X B s Z X R l X 3 R p b W V f c 2 V y a W V z L 0 F 1 d G 9 S Z W 1 v d m V k Q 2 9 s d W 1 u c z E u e 2 N v M l 9 w c m 9 k X z I w M D g s O T Y y f S Z x d W 9 0 O y w m c X V v d D t T Z W N 0 a W 9 u M S 9 I R F I y M S 0 y M l 9 D b 2 1 w b 3 N p d G V f a W 5 k a W N l c 1 9 j b 2 1 w b G V 0 Z V 9 0 a W 1 l X 3 N l c m l l c y 9 B d X R v U m V t b 3 Z l Z E N v b H V t b n M x L n t j b z J f c H J v Z F 8 y M D A 5 L D k 2 M 3 0 m c X V v d D s s J n F 1 b 3 Q 7 U 2 V j d G l v b j E v S E R S M j E t M j J f Q 2 9 t c G 9 z a X R l X 2 l u Z G l j Z X N f Y 2 9 t c G x l d G V f d G l t Z V 9 z Z X J p Z X M v Q X V 0 b 1 J l b W 9 2 Z W R D b 2 x 1 b W 5 z M S 5 7 Y 2 8 y X 3 B y b 2 R f M j A x M C w 5 N j R 9 J n F 1 b 3 Q 7 L C Z x d W 9 0 O 1 N l Y 3 R p b 2 4 x L 0 h E U j I x L T I y X 0 N v b X B v c 2 l 0 Z V 9 p b m R p Y 2 V z X 2 N v b X B s Z X R l X 3 R p b W V f c 2 V y a W V z L 0 F 1 d G 9 S Z W 1 v d m V k Q 2 9 s d W 1 u c z E u e 2 N v M l 9 w c m 9 k X z I w M T E s O T Y 1 f S Z x d W 9 0 O y w m c X V v d D t T Z W N 0 a W 9 u M S 9 I R F I y M S 0 y M l 9 D b 2 1 w b 3 N p d G V f a W 5 k a W N l c 1 9 j b 2 1 w b G V 0 Z V 9 0 a W 1 l X 3 N l c m l l c y 9 B d X R v U m V t b 3 Z l Z E N v b H V t b n M x L n t j b z J f c H J v Z F 8 y M D E y L D k 2 N n 0 m c X V v d D s s J n F 1 b 3 Q 7 U 2 V j d G l v b j E v S E R S M j E t M j J f Q 2 9 t c G 9 z a X R l X 2 l u Z G l j Z X N f Y 2 9 t c G x l d G V f d G l t Z V 9 z Z X J p Z X M v Q X V 0 b 1 J l b W 9 2 Z W R D b 2 x 1 b W 5 z M S 5 7 Y 2 8 y X 3 B y b 2 R f M j A x M y w 5 N j d 9 J n F 1 b 3 Q 7 L C Z x d W 9 0 O 1 N l Y 3 R p b 2 4 x L 0 h E U j I x L T I y X 0 N v b X B v c 2 l 0 Z V 9 p b m R p Y 2 V z X 2 N v b X B s Z X R l X 3 R p b W V f c 2 V y a W V z L 0 F 1 d G 9 S Z W 1 v d m V k Q 2 9 s d W 1 u c z E u e 2 N v M l 9 w c m 9 k X z I w M T Q s O T Y 4 f S Z x d W 9 0 O y w m c X V v d D t T Z W N 0 a W 9 u M S 9 I R F I y M S 0 y M l 9 D b 2 1 w b 3 N p d G V f a W 5 k a W N l c 1 9 j b 2 1 w b G V 0 Z V 9 0 a W 1 l X 3 N l c m l l c y 9 B d X R v U m V t b 3 Z l Z E N v b H V t b n M x L n t j b z J f c H J v Z F 8 y M D E 1 L D k 2 O X 0 m c X V v d D s s J n F 1 b 3 Q 7 U 2 V j d G l v b j E v S E R S M j E t M j J f Q 2 9 t c G 9 z a X R l X 2 l u Z G l j Z X N f Y 2 9 t c G x l d G V f d G l t Z V 9 z Z X J p Z X M v Q X V 0 b 1 J l b W 9 2 Z W R D b 2 x 1 b W 5 z M S 5 7 Y 2 8 y X 3 B y b 2 R f M j A x N i w 5 N z B 9 J n F 1 b 3 Q 7 L C Z x d W 9 0 O 1 N l Y 3 R p b 2 4 x L 0 h E U j I x L T I y X 0 N v b X B v c 2 l 0 Z V 9 p b m R p Y 2 V z X 2 N v b X B s Z X R l X 3 R p b W V f c 2 V y a W V z L 0 F 1 d G 9 S Z W 1 v d m V k Q 2 9 s d W 1 u c z E u e 2 N v M l 9 w c m 9 k X z I w M T c s O T c x f S Z x d W 9 0 O y w m c X V v d D t T Z W N 0 a W 9 u M S 9 I R F I y M S 0 y M l 9 D b 2 1 w b 3 N p d G V f a W 5 k a W N l c 1 9 j b 2 1 w b G V 0 Z V 9 0 a W 1 l X 3 N l c m l l c y 9 B d X R v U m V t b 3 Z l Z E N v b H V t b n M x L n t j b z J f c H J v Z F 8 y M D E 4 L D k 3 M n 0 m c X V v d D s s J n F 1 b 3 Q 7 U 2 V j d G l v b j E v S E R S M j E t M j J f Q 2 9 t c G 9 z a X R l X 2 l u Z G l j Z X N f Y 2 9 t c G x l d G V f d G l t Z V 9 z Z X J p Z X M v Q X V 0 b 1 J l b W 9 2 Z W R D b 2 x 1 b W 5 z M S 5 7 Y 2 8 y X 3 B y b 2 R f M j A x O S w 5 N z N 9 J n F 1 b 3 Q 7 L C Z x d W 9 0 O 1 N l Y 3 R p b 2 4 x L 0 h E U j I x L T I y X 0 N v b X B v c 2 l 0 Z V 9 p b m R p Y 2 V z X 2 N v b X B s Z X R l X 3 R p b W V f c 2 V y a W V z L 0 F 1 d G 9 S Z W 1 v d m V k Q 2 9 s d W 1 u c z E u e 2 N v M l 9 w c m 9 k X z I w M j A s O T c 0 f S Z x d W 9 0 O y w m c X V v d D t T Z W N 0 a W 9 u M S 9 I R F I y M S 0 y M l 9 D b 2 1 w b 3 N p d G V f a W 5 k a W N l c 1 9 j b 2 1 w b G V 0 Z V 9 0 a W 1 l X 3 N l c m l l c y 9 B d X R v U m V t b 3 Z l Z E N v b H V t b n M x L n t j b z J f c H J v Z F 8 y M D I x L D k 3 N X 0 m c X V v d D s s J n F 1 b 3 Q 7 U 2 V j d G l v b j E v S E R S M j E t M j J f Q 2 9 t c G 9 z a X R l X 2 l u Z G l j Z X N f Y 2 9 t c G x l d G V f d G l t Z V 9 z Z X J p Z X M v Q X V 0 b 1 J l b W 9 2 Z W R D b 2 x 1 b W 5 z M S 5 7 b W Z f M T k 5 M C w 5 N z Z 9 J n F 1 b 3 Q 7 L C Z x d W 9 0 O 1 N l Y 3 R p b 2 4 x L 0 h E U j I x L T I y X 0 N v b X B v c 2 l 0 Z V 9 p b m R p Y 2 V z X 2 N v b X B s Z X R l X 3 R p b W V f c 2 V y a W V z L 0 F 1 d G 9 S Z W 1 v d m V k Q 2 9 s d W 1 u c z E u e 2 1 m X z E 5 O T E s O T c 3 f S Z x d W 9 0 O y w m c X V v d D t T Z W N 0 a W 9 u M S 9 I R F I y M S 0 y M l 9 D b 2 1 w b 3 N p d G V f a W 5 k a W N l c 1 9 j b 2 1 w b G V 0 Z V 9 0 a W 1 l X 3 N l c m l l c y 9 B d X R v U m V t b 3 Z l Z E N v b H V t b n M x L n t t Z l 8 x O T k y L D k 3 O H 0 m c X V v d D s s J n F 1 b 3 Q 7 U 2 V j d G l v b j E v S E R S M j E t M j J f Q 2 9 t c G 9 z a X R l X 2 l u Z G l j Z X N f Y 2 9 t c G x l d G V f d G l t Z V 9 z Z X J p Z X M v Q X V 0 b 1 J l b W 9 2 Z W R D b 2 x 1 b W 5 z M S 5 7 b W Z f M T k 5 M y w 5 N z l 9 J n F 1 b 3 Q 7 L C Z x d W 9 0 O 1 N l Y 3 R p b 2 4 x L 0 h E U j I x L T I y X 0 N v b X B v c 2 l 0 Z V 9 p b m R p Y 2 V z X 2 N v b X B s Z X R l X 3 R p b W V f c 2 V y a W V z L 0 F 1 d G 9 S Z W 1 v d m V k Q 2 9 s d W 1 u c z E u e 2 1 m X z E 5 O T Q s O T g w f S Z x d W 9 0 O y w m c X V v d D t T Z W N 0 a W 9 u M S 9 I R F I y M S 0 y M l 9 D b 2 1 w b 3 N p d G V f a W 5 k a W N l c 1 9 j b 2 1 w b G V 0 Z V 9 0 a W 1 l X 3 N l c m l l c y 9 B d X R v U m V t b 3 Z l Z E N v b H V t b n M x L n t t Z l 8 x O T k 1 L D k 4 M X 0 m c X V v d D s s J n F 1 b 3 Q 7 U 2 V j d G l v b j E v S E R S M j E t M j J f Q 2 9 t c G 9 z a X R l X 2 l u Z G l j Z X N f Y 2 9 t c G x l d G V f d G l t Z V 9 z Z X J p Z X M v Q X V 0 b 1 J l b W 9 2 Z W R D b 2 x 1 b W 5 z M S 5 7 b W Z f M T k 5 N i w 5 O D J 9 J n F 1 b 3 Q 7 L C Z x d W 9 0 O 1 N l Y 3 R p b 2 4 x L 0 h E U j I x L T I y X 0 N v b X B v c 2 l 0 Z V 9 p b m R p Y 2 V z X 2 N v b X B s Z X R l X 3 R p b W V f c 2 V y a W V z L 0 F 1 d G 9 S Z W 1 v d m V k Q 2 9 s d W 1 u c z E u e 2 1 m X z E 5 O T c s O T g z f S Z x d W 9 0 O y w m c X V v d D t T Z W N 0 a W 9 u M S 9 I R F I y M S 0 y M l 9 D b 2 1 w b 3 N p d G V f a W 5 k a W N l c 1 9 j b 2 1 w b G V 0 Z V 9 0 a W 1 l X 3 N l c m l l c y 9 B d X R v U m V t b 3 Z l Z E N v b H V t b n M x L n t t Z l 8 x O T k 4 L D k 4 N H 0 m c X V v d D s s J n F 1 b 3 Q 7 U 2 V j d G l v b j E v S E R S M j E t M j J f Q 2 9 t c G 9 z a X R l X 2 l u Z G l j Z X N f Y 2 9 t c G x l d G V f d G l t Z V 9 z Z X J p Z X M v Q X V 0 b 1 J l b W 9 2 Z W R D b 2 x 1 b W 5 z M S 5 7 b W Z f M T k 5 O S w 5 O D V 9 J n F 1 b 3 Q 7 L C Z x d W 9 0 O 1 N l Y 3 R p b 2 4 x L 0 h E U j I x L T I y X 0 N v b X B v c 2 l 0 Z V 9 p b m R p Y 2 V z X 2 N v b X B s Z X R l X 3 R p b W V f c 2 V y a W V z L 0 F 1 d G 9 S Z W 1 v d m V k Q 2 9 s d W 1 u c z E u e 2 1 m X z I w M D A s O T g 2 f S Z x d W 9 0 O y w m c X V v d D t T Z W N 0 a W 9 u M S 9 I R F I y M S 0 y M l 9 D b 2 1 w b 3 N p d G V f a W 5 k a W N l c 1 9 j b 2 1 w b G V 0 Z V 9 0 a W 1 l X 3 N l c m l l c y 9 B d X R v U m V t b 3 Z l Z E N v b H V t b n M x L n t t Z l 8 y M D A x L D k 4 N 3 0 m c X V v d D s s J n F 1 b 3 Q 7 U 2 V j d G l v b j E v S E R S M j E t M j J f Q 2 9 t c G 9 z a X R l X 2 l u Z G l j Z X N f Y 2 9 t c G x l d G V f d G l t Z V 9 z Z X J p Z X M v Q X V 0 b 1 J l b W 9 2 Z W R D b 2 x 1 b W 5 z M S 5 7 b W Z f M j A w M i w 5 O D h 9 J n F 1 b 3 Q 7 L C Z x d W 9 0 O 1 N l Y 3 R p b 2 4 x L 0 h E U j I x L T I y X 0 N v b X B v c 2 l 0 Z V 9 p b m R p Y 2 V z X 2 N v b X B s Z X R l X 3 R p b W V f c 2 V y a W V z L 0 F 1 d G 9 S Z W 1 v d m V k Q 2 9 s d W 1 u c z E u e 2 1 m X z I w M D M s O T g 5 f S Z x d W 9 0 O y w m c X V v d D t T Z W N 0 a W 9 u M S 9 I R F I y M S 0 y M l 9 D b 2 1 w b 3 N p d G V f a W 5 k a W N l c 1 9 j b 2 1 w b G V 0 Z V 9 0 a W 1 l X 3 N l c m l l c y 9 B d X R v U m V t b 3 Z l Z E N v b H V t b n M x L n t t Z l 8 y M D A 0 L D k 5 M H 0 m c X V v d D s s J n F 1 b 3 Q 7 U 2 V j d G l v b j E v S E R S M j E t M j J f Q 2 9 t c G 9 z a X R l X 2 l u Z G l j Z X N f Y 2 9 t c G x l d G V f d G l t Z V 9 z Z X J p Z X M v Q X V 0 b 1 J l b W 9 2 Z W R D b 2 x 1 b W 5 z M S 5 7 b W Z f M j A w N S w 5 O T F 9 J n F 1 b 3 Q 7 L C Z x d W 9 0 O 1 N l Y 3 R p b 2 4 x L 0 h E U j I x L T I y X 0 N v b X B v c 2 l 0 Z V 9 p b m R p Y 2 V z X 2 N v b X B s Z X R l X 3 R p b W V f c 2 V y a W V z L 0 F 1 d G 9 S Z W 1 v d m V k Q 2 9 s d W 1 u c z E u e 2 1 m X z I w M D Y s O T k y f S Z x d W 9 0 O y w m c X V v d D t T Z W N 0 a W 9 u M S 9 I R F I y M S 0 y M l 9 D b 2 1 w b 3 N p d G V f a W 5 k a W N l c 1 9 j b 2 1 w b G V 0 Z V 9 0 a W 1 l X 3 N l c m l l c y 9 B d X R v U m V t b 3 Z l Z E N v b H V t b n M x L n t t Z l 8 y M D A 3 L D k 5 M 3 0 m c X V v d D s s J n F 1 b 3 Q 7 U 2 V j d G l v b j E v S E R S M j E t M j J f Q 2 9 t c G 9 z a X R l X 2 l u Z G l j Z X N f Y 2 9 t c G x l d G V f d G l t Z V 9 z Z X J p Z X M v Q X V 0 b 1 J l b W 9 2 Z W R D b 2 x 1 b W 5 z M S 5 7 b W Z f M j A w O C w 5 O T R 9 J n F 1 b 3 Q 7 L C Z x d W 9 0 O 1 N l Y 3 R p b 2 4 x L 0 h E U j I x L T I y X 0 N v b X B v c 2 l 0 Z V 9 p b m R p Y 2 V z X 2 N v b X B s Z X R l X 3 R p b W V f c 2 V y a W V z L 0 F 1 d G 9 S Z W 1 v d m V k Q 2 9 s d W 1 u c z E u e 2 1 m X z I w M D k s O T k 1 f S Z x d W 9 0 O y w m c X V v d D t T Z W N 0 a W 9 u M S 9 I R F I y M S 0 y M l 9 D b 2 1 w b 3 N p d G V f a W 5 k a W N l c 1 9 j b 2 1 w b G V 0 Z V 9 0 a W 1 l X 3 N l c m l l c y 9 B d X R v U m V t b 3 Z l Z E N v b H V t b n M x L n t t Z l 8 y M D E w L D k 5 N n 0 m c X V v d D s s J n F 1 b 3 Q 7 U 2 V j d G l v b j E v S E R S M j E t M j J f Q 2 9 t c G 9 z a X R l X 2 l u Z G l j Z X N f Y 2 9 t c G x l d G V f d G l t Z V 9 z Z X J p Z X M v Q X V 0 b 1 J l b W 9 2 Z W R D b 2 x 1 b W 5 z M S 5 7 b W Z f M j A x M S w 5 O T d 9 J n F 1 b 3 Q 7 L C Z x d W 9 0 O 1 N l Y 3 R p b 2 4 x L 0 h E U j I x L T I y X 0 N v b X B v c 2 l 0 Z V 9 p b m R p Y 2 V z X 2 N v b X B s Z X R l X 3 R p b W V f c 2 V y a W V z L 0 F 1 d G 9 S Z W 1 v d m V k Q 2 9 s d W 1 u c z E u e 2 1 m X z I w M T I s O T k 4 f S Z x d W 9 0 O y w m c X V v d D t T Z W N 0 a W 9 u M S 9 I R F I y M S 0 y M l 9 D b 2 1 w b 3 N p d G V f a W 5 k a W N l c 1 9 j b 2 1 w b G V 0 Z V 9 0 a W 1 l X 3 N l c m l l c y 9 B d X R v U m V t b 3 Z l Z E N v b H V t b n M x L n t t Z l 8 y M D E z L D k 5 O X 0 m c X V v d D s s J n F 1 b 3 Q 7 U 2 V j d G l v b j E v S E R S M j E t M j J f Q 2 9 t c G 9 z a X R l X 2 l u Z G l j Z X N f Y 2 9 t c G x l d G V f d G l t Z V 9 z Z X J p Z X M v Q X V 0 b 1 J l b W 9 2 Z W R D b 2 x 1 b W 5 z M S 5 7 b W Z f M j A x N C w x M D A w f S Z x d W 9 0 O y w m c X V v d D t T Z W N 0 a W 9 u M S 9 I R F I y M S 0 y M l 9 D b 2 1 w b 3 N p d G V f a W 5 k a W N l c 1 9 j b 2 1 w b G V 0 Z V 9 0 a W 1 l X 3 N l c m l l c y 9 B d X R v U m V t b 3 Z l Z E N v b H V t b n M x L n t t Z l 8 y M D E 1 L D E w M D F 9 J n F 1 b 3 Q 7 L C Z x d W 9 0 O 1 N l Y 3 R p b 2 4 x L 0 h E U j I x L T I y X 0 N v b X B v c 2 l 0 Z V 9 p b m R p Y 2 V z X 2 N v b X B s Z X R l X 3 R p b W V f c 2 V y a W V z L 0 F 1 d G 9 S Z W 1 v d m V k Q 2 9 s d W 1 u c z E u e 2 1 m X z I w M T Y s M T A w M n 0 m c X V v d D s s J n F 1 b 3 Q 7 U 2 V j d G l v b j E v S E R S M j E t M j J f Q 2 9 t c G 9 z a X R l X 2 l u Z G l j Z X N f Y 2 9 t c G x l d G V f d G l t Z V 9 z Z X J p Z X M v Q X V 0 b 1 J l b W 9 2 Z W R D b 2 x 1 b W 5 z M S 5 7 b W Z f M j A x N y w x M D A z f S Z x d W 9 0 O y w m c X V v d D t T Z W N 0 a W 9 u M S 9 I R F I y M S 0 y M l 9 D b 2 1 w b 3 N p d G V f a W 5 k a W N l c 1 9 j b 2 1 w b G V 0 Z V 9 0 a W 1 l X 3 N l c m l l c y 9 B d X R v U m V t b 3 Z l Z E N v b H V t b n M x L n t t Z l 8 y M D E 4 L D E w M D R 9 J n F 1 b 3 Q 7 L C Z x d W 9 0 O 1 N l Y 3 R p b 2 4 x L 0 h E U j I x L T I y X 0 N v b X B v c 2 l 0 Z V 9 p b m R p Y 2 V z X 2 N v b X B s Z X R l X 3 R p b W V f c 2 V y a W V z L 0 F 1 d G 9 S Z W 1 v d m V k Q 2 9 s d W 1 u c z E u e 2 1 m X z I w M T k s M T A w N X 0 m c X V v d D s s J n F 1 b 3 Q 7 U 2 V j d G l v b j E v S E R S M j E t M j J f Q 2 9 t c G 9 z a X R l X 2 l u Z G l j Z X N f Y 2 9 t c G x l d G V f d G l t Z V 9 z Z X J p Z X M v Q X V 0 b 1 J l b W 9 2 Z W R D b 2 x 1 b W 5 z M S 5 7 b W Z f M j A y M C w x M D A 2 f S Z x d W 9 0 O y w m c X V v d D t T Z W N 0 a W 9 u M S 9 I R F I y M S 0 y M l 9 D b 2 1 w b 3 N p d G V f a W 5 k a W N l c 1 9 j b 2 1 w b G V 0 Z V 9 0 a W 1 l X 3 N l c m l l c y 9 B d X R v U m V t b 3 Z l Z E N v b H V t b n M x L n t t Z l 8 y M D I x L D E w M D d 9 J n F 1 b 3 Q 7 X S w m c X V v d D t S Z W x h d G l v b n N o a X B J b m Z v J n F 1 b 3 Q 7 O l t d f S I g L z 4 8 L 1 N 0 Y W J s Z U V u d H J p Z X M + P C 9 J d G V t P j x J d G V t P j x J d G V t T G 9 j Y X R p b 2 4 + P E l 0 Z W 1 U e X B l P k Z v c m 1 1 b G E 8 L 0 l 0 Z W 1 U e X B l P j x J d G V t U G F 0 a D 5 T Z W N 0 a W 9 u M S 9 I R F I y M S 0 y M l 9 D b 2 1 w b 3 N p d G V f a W 5 k a W N l c 1 9 j b 2 1 w b G V 0 Z V 9 0 a W 1 l X 3 N l c m l l c y 8 l Q z U l Q j l y J U M z J U I z Z C V D N S U 4 M m 8 8 L 0 l 0 Z W 1 Q Y X R o P j w v S X R l b U x v Y 2 F 0 a W 9 u P j x T d G F i b G V F b n R y a W V z I C 8 + P C 9 J d G V t P j x J d G V t P j x J d G V t T G 9 j Y X R p b 2 4 + P E l 0 Z W 1 U e X B l P k Z v c m 1 1 b G E 8 L 0 l 0 Z W 1 U e X B l P j x J d G V t U G F 0 a D 5 T Z W N 0 a W 9 u M S 9 I R F I y M S 0 y M l 9 D b 2 1 w b 3 N p d G V f a W 5 k a W N l c 1 9 j b 2 1 w b G V 0 Z V 9 0 a W 1 l X 3 N l c m l l c y 9 O Y W c l Q z U l O D I l Q z M l Q j N 3 a 2 k l M j B v J T I w c G 9 k d 3 k l Q z U l Q k N z e m 9 u e W 0 l M j B w b 3 p p b 2 1 p Z T w v S X R l b V B h d G g + P C 9 J d G V t T G 9 j Y X R p b 2 4 + P F N 0 Y W J s Z U V u d H J p Z X M g L z 4 8 L 0 l 0 Z W 0 + P E l 0 Z W 0 + P E l 0 Z W 1 M b 2 N h d G l v b j 4 8 S X R l b V R 5 c G U + R m 9 y b X V s Y T w v S X R l b V R 5 c G U + P E l 0 Z W 1 Q Y X R o P l N l Y 3 R p b 2 4 x L 0 h E U j I x L T I y X 0 N v b X B v c 2 l 0 Z V 9 p b m R p Y 2 V z X 2 N v b X B s Z X R l X 3 R p b W V f c 2 V y a W V z L 1 p t a W V u a W 9 u b y U y M H R 5 c D w v S X R l b V B h d G g + P C 9 J d G V t T G 9 j Y X R p b 2 4 + P F N 0 Y W J s Z U V u d H J p Z X M g L z 4 8 L 0 l 0 Z W 0 + P C 9 J d G V t c z 4 8 L 0 x v Y 2 F s U G F j a 2 F n Z U 1 l d G F k Y X R h R m l s Z T 4 W A A A A U E s F B g A A A A A A A A A A A A A A A A A A A A A A A C Y B A A A B A A A A 0 I y d 3 w E V 0 R G M e g D A T 8 K X 6 w E A A A D n 9 O J N O z J T R b v t 7 V e N A m 1 z A A A A A A I A A A A A A B B m A A A A A Q A A I A A A A I C 0 L X U 9 h T q h M B q m 5 h r / x 1 2 S p D k D u Z B v C b + g J K d t 8 V Q c A A A A A A 6 A A A A A A g A A I A A A A D U v g r 9 w D J x c j d e w 9 j M q L y k n U v A 1 U T j 2 L p S R y E r D f d 3 Z U A A A A F u t q w o z 2 9 r + H o E m H n v + z H 4 8 C l 8 V X R O v j 0 x T b w 5 A r p 0 8 Z t z 9 0 X Z C 2 9 3 K Q o L e g y + X / J a I D e H l t u D i o l 5 K 5 a f r h X W 8 4 Q L 4 q u T D Z e f u Y 0 6 r 8 R g u Q A A A A G o i e U Y W p o 4 h H 8 C X a f l u B l L + Z 2 E F H y + f B C 1 3 3 u k 0 o C G Y Q 7 p 4 E v y o Y o u u / U q i S V R x H y / E T W Q h H M B P w t G 1 3 t 1 A Q y E = < / D a t a M a s h u p > 
</file>

<file path=customXml/itemProps1.xml><?xml version="1.0" encoding="utf-8"?>
<ds:datastoreItem xmlns:ds="http://schemas.openxmlformats.org/officeDocument/2006/customXml" ds:itemID="{2B43BFA9-AD83-4FD9-AA89-7275C7A027A9}"/>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Monika Wesołowska</dc:creator>
  <cp:keywords/>
  <dc:description/>
  <cp:lastModifiedBy>Monika Wesołowska</cp:lastModifiedBy>
  <cp:revision/>
  <dcterms:created xsi:type="dcterms:W3CDTF">2022-11-17T15:03:38Z</dcterms:created>
  <dcterms:modified xsi:type="dcterms:W3CDTF">2023-02-17T14:40:03Z</dcterms:modified>
  <cp:category/>
  <cp:contentStatus/>
</cp:coreProperties>
</file>