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GN\"/>
    </mc:Choice>
  </mc:AlternateContent>
  <xr:revisionPtr revIDLastSave="0" documentId="13_ncr:1_{C9D8873A-7769-4AFF-B388-8C39A1F04286}" xr6:coauthVersionLast="47" xr6:coauthVersionMax="47" xr10:uidLastSave="{00000000-0000-0000-0000-000000000000}"/>
  <bookViews>
    <workbookView xWindow="-96" yWindow="-96" windowWidth="19392" windowHeight="10392" activeTab="4" xr2:uid="{6C228C6C-A44C-4C64-B0D3-36074EC9AA24}"/>
  </bookViews>
  <sheets>
    <sheet name="Arkusz1" sheetId="1" r:id="rId1"/>
    <sheet name="USUWANKO" sheetId="2" r:id="rId2"/>
    <sheet name="Arkusz3" sheetId="4" r:id="rId3"/>
    <sheet name="normalizacja" sheetId="3" r:id="rId4"/>
    <sheet name="normalizacja_wiecej_danych_1989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3" l="1"/>
  <c r="L57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B57" i="5"/>
  <c r="C57" i="5"/>
  <c r="D57" i="5"/>
  <c r="E57" i="5"/>
  <c r="F57" i="5"/>
  <c r="G57" i="5"/>
  <c r="H57" i="5"/>
  <c r="I57" i="5"/>
  <c r="J57" i="5"/>
  <c r="K57" i="5"/>
  <c r="M57" i="5"/>
  <c r="N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D55" i="5"/>
  <c r="E55" i="5"/>
  <c r="F55" i="5"/>
  <c r="G55" i="5"/>
  <c r="H55" i="5"/>
  <c r="I55" i="5"/>
  <c r="J55" i="5"/>
  <c r="K55" i="5"/>
  <c r="L55" i="5"/>
  <c r="M55" i="5"/>
  <c r="N55" i="5"/>
  <c r="C55" i="5"/>
  <c r="B55" i="5"/>
  <c r="C51" i="5"/>
  <c r="D51" i="5"/>
  <c r="E51" i="5"/>
  <c r="F51" i="5"/>
  <c r="G51" i="5"/>
  <c r="H51" i="5"/>
  <c r="I51" i="5"/>
  <c r="J51" i="5"/>
  <c r="K51" i="5"/>
  <c r="L51" i="5"/>
  <c r="M51" i="5"/>
  <c r="N51" i="5"/>
  <c r="C52" i="5"/>
  <c r="D52" i="5"/>
  <c r="E52" i="5"/>
  <c r="F52" i="5"/>
  <c r="G52" i="5"/>
  <c r="H52" i="5"/>
  <c r="I52" i="5"/>
  <c r="J52" i="5"/>
  <c r="K52" i="5"/>
  <c r="L52" i="5"/>
  <c r="M52" i="5"/>
  <c r="N52" i="5"/>
  <c r="B52" i="5"/>
  <c r="B51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M28" i="5"/>
  <c r="L28" i="5"/>
  <c r="E28" i="5"/>
  <c r="D50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C28" i="5"/>
  <c r="D28" i="5"/>
  <c r="B28" i="5"/>
  <c r="B34" i="1"/>
  <c r="B25" i="3"/>
  <c r="B26" i="3"/>
  <c r="B39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M52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C40" i="3"/>
  <c r="D40" i="3"/>
  <c r="E40" i="3"/>
  <c r="F40" i="3"/>
  <c r="G40" i="3"/>
  <c r="H40" i="3"/>
  <c r="I40" i="3"/>
  <c r="J40" i="3"/>
  <c r="K40" i="3"/>
  <c r="L40" i="3"/>
  <c r="M40" i="3"/>
  <c r="C41" i="3"/>
  <c r="D41" i="3"/>
  <c r="E41" i="3"/>
  <c r="F41" i="3"/>
  <c r="G41" i="3"/>
  <c r="H41" i="3"/>
  <c r="I41" i="3"/>
  <c r="J41" i="3"/>
  <c r="K41" i="3"/>
  <c r="L41" i="3"/>
  <c r="M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C30" i="3"/>
  <c r="D30" i="3"/>
  <c r="E30" i="3"/>
  <c r="F30" i="3"/>
  <c r="G30" i="3"/>
  <c r="H30" i="3"/>
  <c r="I30" i="3"/>
  <c r="J30" i="3"/>
  <c r="K30" i="3"/>
  <c r="L30" i="3"/>
  <c r="M30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B37" i="2"/>
  <c r="L89" i="2"/>
  <c r="H86" i="2"/>
  <c r="G86" i="2"/>
  <c r="L82" i="2"/>
  <c r="G79" i="2"/>
  <c r="G77" i="2"/>
  <c r="H76" i="2"/>
  <c r="G76" i="2"/>
  <c r="H75" i="2"/>
  <c r="J73" i="2"/>
  <c r="L72" i="2"/>
  <c r="J71" i="2"/>
  <c r="G71" i="2"/>
  <c r="L70" i="2"/>
  <c r="H70" i="2"/>
  <c r="G70" i="2"/>
  <c r="L69" i="2"/>
  <c r="H69" i="2"/>
  <c r="M61" i="2"/>
  <c r="L61" i="2"/>
  <c r="L81" i="2" s="1"/>
  <c r="K61" i="2"/>
  <c r="J61" i="2"/>
  <c r="I61" i="2"/>
  <c r="I78" i="2" s="1"/>
  <c r="H61" i="2"/>
  <c r="H85" i="2" s="1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8" i="2"/>
  <c r="L58" i="2"/>
  <c r="K58" i="2"/>
  <c r="J58" i="2"/>
  <c r="I58" i="2"/>
  <c r="H58" i="2"/>
  <c r="G58" i="2"/>
  <c r="F58" i="2"/>
  <c r="E58" i="2"/>
  <c r="D58" i="2"/>
  <c r="M57" i="2"/>
  <c r="L57" i="2"/>
  <c r="L59" i="2" s="1"/>
  <c r="K57" i="2"/>
  <c r="J57" i="2"/>
  <c r="J59" i="2" s="1"/>
  <c r="I57" i="2"/>
  <c r="I59" i="2" s="1"/>
  <c r="H57" i="2"/>
  <c r="H59" i="2" s="1"/>
  <c r="G57" i="2"/>
  <c r="G59" i="2" s="1"/>
  <c r="F57" i="2"/>
  <c r="E57" i="2"/>
  <c r="E59" i="2" s="1"/>
  <c r="D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C38" i="2"/>
  <c r="B38" i="2"/>
  <c r="C37" i="2"/>
  <c r="C36" i="2"/>
  <c r="B36" i="2"/>
  <c r="C35" i="2"/>
  <c r="B35" i="2"/>
  <c r="B61" i="2" s="1"/>
  <c r="C34" i="2"/>
  <c r="B34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M28" i="2" s="1"/>
  <c r="L26" i="2"/>
  <c r="L28" i="2" s="1"/>
  <c r="K26" i="2"/>
  <c r="K28" i="2" s="1"/>
  <c r="J26" i="2"/>
  <c r="J28" i="2" s="1"/>
  <c r="I26" i="2"/>
  <c r="I28" i="2" s="1"/>
  <c r="H26" i="2"/>
  <c r="H28" i="2" s="1"/>
  <c r="G26" i="2"/>
  <c r="G28" i="2" s="1"/>
  <c r="F26" i="2"/>
  <c r="F28" i="2" s="1"/>
  <c r="E26" i="2"/>
  <c r="E28" i="2" s="1"/>
  <c r="D26" i="2"/>
  <c r="D28" i="2" s="1"/>
  <c r="C26" i="2"/>
  <c r="C28" i="2" s="1"/>
  <c r="B26" i="2"/>
  <c r="B28" i="2" s="1"/>
  <c r="M59" i="1"/>
  <c r="K59" i="1"/>
  <c r="F59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B51" i="3" l="1"/>
  <c r="B50" i="3"/>
  <c r="B49" i="3"/>
  <c r="B48" i="3"/>
  <c r="B47" i="3"/>
  <c r="B46" i="3"/>
  <c r="B45" i="3"/>
  <c r="B44" i="3"/>
  <c r="B43" i="3"/>
  <c r="B42" i="3"/>
  <c r="B40" i="3"/>
  <c r="B39" i="3"/>
  <c r="B38" i="3"/>
  <c r="B37" i="3"/>
  <c r="B36" i="3"/>
  <c r="B35" i="3"/>
  <c r="B34" i="3"/>
  <c r="B33" i="3"/>
  <c r="B32" i="3"/>
  <c r="B31" i="3"/>
  <c r="B41" i="3"/>
  <c r="B52" i="3"/>
  <c r="B68" i="2"/>
  <c r="C77" i="2"/>
  <c r="N28" i="2"/>
  <c r="B75" i="2"/>
  <c r="B57" i="2"/>
  <c r="B59" i="2" s="1"/>
  <c r="E87" i="2"/>
  <c r="E83" i="2"/>
  <c r="E79" i="2"/>
  <c r="E90" i="2"/>
  <c r="E86" i="2"/>
  <c r="E82" i="2"/>
  <c r="E85" i="2"/>
  <c r="E77" i="2"/>
  <c r="E73" i="2"/>
  <c r="E84" i="2"/>
  <c r="E76" i="2"/>
  <c r="E72" i="2"/>
  <c r="I68" i="2"/>
  <c r="I74" i="2"/>
  <c r="E78" i="2"/>
  <c r="I84" i="2"/>
  <c r="C89" i="2"/>
  <c r="C58" i="2"/>
  <c r="J90" i="2"/>
  <c r="J86" i="2"/>
  <c r="J82" i="2"/>
  <c r="J89" i="2"/>
  <c r="J85" i="2"/>
  <c r="J81" i="2"/>
  <c r="J88" i="2"/>
  <c r="J80" i="2"/>
  <c r="J76" i="2"/>
  <c r="J72" i="2"/>
  <c r="J87" i="2"/>
  <c r="J79" i="2"/>
  <c r="J75" i="2"/>
  <c r="J68" i="2"/>
  <c r="I69" i="2"/>
  <c r="J74" i="2"/>
  <c r="B76" i="2"/>
  <c r="B88" i="2"/>
  <c r="C60" i="2"/>
  <c r="C61" i="2"/>
  <c r="G89" i="2"/>
  <c r="G85" i="2"/>
  <c r="G81" i="2"/>
  <c r="G88" i="2"/>
  <c r="G84" i="2"/>
  <c r="G80" i="2"/>
  <c r="G83" i="2"/>
  <c r="G75" i="2"/>
  <c r="G90" i="2"/>
  <c r="G82" i="2"/>
  <c r="G78" i="2"/>
  <c r="G74" i="2"/>
  <c r="G68" i="2"/>
  <c r="J69" i="2"/>
  <c r="E70" i="2"/>
  <c r="I70" i="2"/>
  <c r="H71" i="2"/>
  <c r="L71" i="2"/>
  <c r="G72" i="2"/>
  <c r="E74" i="2"/>
  <c r="L75" i="2"/>
  <c r="J77" i="2"/>
  <c r="E80" i="2"/>
  <c r="J83" i="2"/>
  <c r="B85" i="2"/>
  <c r="B58" i="2"/>
  <c r="I87" i="2"/>
  <c r="I83" i="2"/>
  <c r="I79" i="2"/>
  <c r="I90" i="2"/>
  <c r="I86" i="2"/>
  <c r="I82" i="2"/>
  <c r="I89" i="2"/>
  <c r="I81" i="2"/>
  <c r="I77" i="2"/>
  <c r="I73" i="2"/>
  <c r="I88" i="2"/>
  <c r="I80" i="2"/>
  <c r="I76" i="2"/>
  <c r="I72" i="2"/>
  <c r="E68" i="2"/>
  <c r="E88" i="2"/>
  <c r="C81" i="2"/>
  <c r="C57" i="2"/>
  <c r="C59" i="2" s="1"/>
  <c r="B60" i="2"/>
  <c r="B71" i="2" s="1"/>
  <c r="E69" i="2"/>
  <c r="I75" i="2"/>
  <c r="E81" i="2"/>
  <c r="J84" i="2"/>
  <c r="C74" i="2"/>
  <c r="C84" i="2"/>
  <c r="C86" i="2"/>
  <c r="H88" i="2"/>
  <c r="H84" i="2"/>
  <c r="H80" i="2"/>
  <c r="H87" i="2"/>
  <c r="H83" i="2"/>
  <c r="H79" i="2"/>
  <c r="H90" i="2"/>
  <c r="H82" i="2"/>
  <c r="H78" i="2"/>
  <c r="H74" i="2"/>
  <c r="H89" i="2"/>
  <c r="H81" i="2"/>
  <c r="H77" i="2"/>
  <c r="H73" i="2"/>
  <c r="L88" i="2"/>
  <c r="L84" i="2"/>
  <c r="L80" i="2"/>
  <c r="L87" i="2"/>
  <c r="L83" i="2"/>
  <c r="L79" i="2"/>
  <c r="L86" i="2"/>
  <c r="L78" i="2"/>
  <c r="L74" i="2"/>
  <c r="L85" i="2"/>
  <c r="L77" i="2"/>
  <c r="L73" i="2"/>
  <c r="H68" i="2"/>
  <c r="L68" i="2"/>
  <c r="G69" i="2"/>
  <c r="J70" i="2"/>
  <c r="E71" i="2"/>
  <c r="I71" i="2"/>
  <c r="H72" i="2"/>
  <c r="G73" i="2"/>
  <c r="E75" i="2"/>
  <c r="L76" i="2"/>
  <c r="J78" i="2"/>
  <c r="I85" i="2"/>
  <c r="G87" i="2"/>
  <c r="E89" i="2"/>
  <c r="L90" i="2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K68" i="1"/>
  <c r="F68" i="1"/>
  <c r="D68" i="1"/>
  <c r="D94" i="2" l="1"/>
  <c r="D93" i="2"/>
  <c r="J94" i="2"/>
  <c r="J93" i="2"/>
  <c r="C72" i="2"/>
  <c r="C90" i="2"/>
  <c r="C70" i="2"/>
  <c r="B72" i="2"/>
  <c r="F93" i="2"/>
  <c r="F94" i="2"/>
  <c r="B84" i="2"/>
  <c r="B74" i="2"/>
  <c r="L94" i="2"/>
  <c r="L93" i="2"/>
  <c r="C80" i="2"/>
  <c r="M94" i="2"/>
  <c r="M93" i="2"/>
  <c r="B69" i="2"/>
  <c r="B82" i="2"/>
  <c r="C79" i="2"/>
  <c r="B87" i="2"/>
  <c r="B78" i="2"/>
  <c r="B83" i="2"/>
  <c r="C82" i="2"/>
  <c r="C71" i="2"/>
  <c r="B77" i="2"/>
  <c r="G93" i="2"/>
  <c r="G94" i="2"/>
  <c r="B79" i="2"/>
  <c r="B86" i="2"/>
  <c r="C85" i="2"/>
  <c r="N59" i="2"/>
  <c r="C63" i="2" s="1"/>
  <c r="C73" i="2"/>
  <c r="H94" i="2"/>
  <c r="H93" i="2"/>
  <c r="C88" i="2"/>
  <c r="C78" i="2"/>
  <c r="C87" i="2"/>
  <c r="E94" i="2"/>
  <c r="E93" i="2"/>
  <c r="B89" i="2"/>
  <c r="K94" i="2"/>
  <c r="K93" i="2"/>
  <c r="B90" i="2"/>
  <c r="B80" i="2"/>
  <c r="C75" i="2"/>
  <c r="I94" i="2"/>
  <c r="I93" i="2"/>
  <c r="B81" i="2"/>
  <c r="B70" i="2"/>
  <c r="B73" i="2"/>
  <c r="C68" i="2"/>
  <c r="C83" i="2"/>
  <c r="C69" i="2"/>
  <c r="C76" i="2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68" i="1"/>
  <c r="E68" i="1"/>
  <c r="G68" i="1"/>
  <c r="H68" i="1"/>
  <c r="I68" i="1"/>
  <c r="J68" i="1"/>
  <c r="N28" i="1"/>
  <c r="C57" i="1"/>
  <c r="D57" i="1"/>
  <c r="E57" i="1"/>
  <c r="F57" i="1"/>
  <c r="G57" i="1"/>
  <c r="H57" i="1"/>
  <c r="I57" i="1"/>
  <c r="J57" i="1"/>
  <c r="J59" i="1" s="1"/>
  <c r="K57" i="1"/>
  <c r="L57" i="1"/>
  <c r="M57" i="1"/>
  <c r="C58" i="1"/>
  <c r="C59" i="1" s="1"/>
  <c r="D58" i="1"/>
  <c r="E58" i="1"/>
  <c r="F58" i="1"/>
  <c r="G58" i="1"/>
  <c r="G59" i="1" s="1"/>
  <c r="H58" i="1"/>
  <c r="I58" i="1"/>
  <c r="J58" i="1"/>
  <c r="K58" i="1"/>
  <c r="L58" i="1"/>
  <c r="M58" i="1"/>
  <c r="D59" i="1"/>
  <c r="E59" i="1"/>
  <c r="H59" i="1"/>
  <c r="I59" i="1"/>
  <c r="L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B61" i="1"/>
  <c r="B69" i="1" s="1"/>
  <c r="B60" i="1"/>
  <c r="B58" i="1"/>
  <c r="B57" i="1"/>
  <c r="B59" i="1" s="1"/>
  <c r="C37" i="1"/>
  <c r="C56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M27" i="1"/>
  <c r="M26" i="1"/>
  <c r="M28" i="1" s="1"/>
  <c r="K26" i="1"/>
  <c r="L26" i="1"/>
  <c r="K27" i="1"/>
  <c r="K28" i="1" s="1"/>
  <c r="L27" i="1"/>
  <c r="L28" i="1" s="1"/>
  <c r="C26" i="1"/>
  <c r="D26" i="1"/>
  <c r="E26" i="1"/>
  <c r="F26" i="1"/>
  <c r="G26" i="1"/>
  <c r="H26" i="1"/>
  <c r="H28" i="1" s="1"/>
  <c r="I26" i="1"/>
  <c r="J26" i="1"/>
  <c r="J28" i="1" s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I28" i="1"/>
  <c r="B27" i="1"/>
  <c r="B26" i="1"/>
  <c r="B28" i="1" s="1"/>
  <c r="N59" i="1" l="1"/>
  <c r="B63" i="1"/>
  <c r="B68" i="1"/>
  <c r="B90" i="1"/>
  <c r="R90" i="1" s="1"/>
  <c r="B88" i="1"/>
  <c r="B86" i="1"/>
  <c r="B84" i="1"/>
  <c r="B82" i="1"/>
  <c r="B80" i="1"/>
  <c r="B78" i="1"/>
  <c r="B76" i="1"/>
  <c r="B74" i="1"/>
  <c r="R74" i="1" s="1"/>
  <c r="B72" i="1"/>
  <c r="B70" i="1"/>
  <c r="B89" i="1"/>
  <c r="R89" i="1" s="1"/>
  <c r="B87" i="1"/>
  <c r="R87" i="1" s="1"/>
  <c r="B85" i="1"/>
  <c r="B83" i="1"/>
  <c r="B81" i="1"/>
  <c r="R81" i="1" s="1"/>
  <c r="B79" i="1"/>
  <c r="R79" i="1" s="1"/>
  <c r="B77" i="1"/>
  <c r="B75" i="1"/>
  <c r="B73" i="1"/>
  <c r="R73" i="1" s="1"/>
  <c r="B71" i="1"/>
  <c r="R71" i="1" s="1"/>
  <c r="B63" i="2"/>
  <c r="R71" i="2" s="1"/>
  <c r="R70" i="2"/>
  <c r="S89" i="2"/>
  <c r="S77" i="2"/>
  <c r="S74" i="2"/>
  <c r="S84" i="2"/>
  <c r="S81" i="2"/>
  <c r="S86" i="2"/>
  <c r="B93" i="2"/>
  <c r="R72" i="2"/>
  <c r="R88" i="2"/>
  <c r="B94" i="2"/>
  <c r="R76" i="2"/>
  <c r="R77" i="2"/>
  <c r="S79" i="2"/>
  <c r="S70" i="2"/>
  <c r="C94" i="2"/>
  <c r="C93" i="2"/>
  <c r="S68" i="2"/>
  <c r="R80" i="2"/>
  <c r="R89" i="2"/>
  <c r="S78" i="2"/>
  <c r="S73" i="2"/>
  <c r="R86" i="2"/>
  <c r="R85" i="2"/>
  <c r="S71" i="2"/>
  <c r="R87" i="2"/>
  <c r="R69" i="2"/>
  <c r="S90" i="2"/>
  <c r="R75" i="2"/>
  <c r="S69" i="2"/>
  <c r="S75" i="2"/>
  <c r="R83" i="2"/>
  <c r="S80" i="2"/>
  <c r="R74" i="2"/>
  <c r="S83" i="2"/>
  <c r="R81" i="2"/>
  <c r="S87" i="2"/>
  <c r="R79" i="2"/>
  <c r="R78" i="2"/>
  <c r="R84" i="2"/>
  <c r="S76" i="2"/>
  <c r="R73" i="2"/>
  <c r="R90" i="2"/>
  <c r="S88" i="2"/>
  <c r="L63" i="2"/>
  <c r="J63" i="2"/>
  <c r="G63" i="2"/>
  <c r="E63" i="2"/>
  <c r="I63" i="2"/>
  <c r="K63" i="2"/>
  <c r="D63" i="2"/>
  <c r="M63" i="2"/>
  <c r="H63" i="2"/>
  <c r="F63" i="2"/>
  <c r="S85" i="2"/>
  <c r="R68" i="2"/>
  <c r="S82" i="2"/>
  <c r="R82" i="2"/>
  <c r="S72" i="2"/>
  <c r="R69" i="1"/>
  <c r="R70" i="1"/>
  <c r="R72" i="1"/>
  <c r="R75" i="1"/>
  <c r="R76" i="1"/>
  <c r="R77" i="1"/>
  <c r="R78" i="1"/>
  <c r="R80" i="1"/>
  <c r="R82" i="1"/>
  <c r="R83" i="1"/>
  <c r="R84" i="1"/>
  <c r="R85" i="1"/>
  <c r="R86" i="1"/>
  <c r="R88" i="1"/>
  <c r="R68" i="1"/>
  <c r="B93" i="1" l="1"/>
  <c r="B94" i="1"/>
  <c r="F63" i="1"/>
  <c r="M63" i="1"/>
  <c r="K63" i="1"/>
  <c r="G63" i="1"/>
  <c r="L63" i="1"/>
  <c r="C63" i="1"/>
  <c r="H63" i="1"/>
  <c r="D63" i="1"/>
  <c r="I63" i="1"/>
  <c r="E63" i="1"/>
  <c r="J63" i="1"/>
  <c r="T70" i="2"/>
  <c r="T81" i="2"/>
  <c r="T69" i="2"/>
  <c r="T89" i="2"/>
  <c r="T72" i="2"/>
  <c r="T90" i="2"/>
  <c r="T85" i="2"/>
  <c r="T74" i="2"/>
  <c r="T80" i="2"/>
  <c r="T84" i="2"/>
  <c r="T88" i="2"/>
  <c r="T86" i="2"/>
  <c r="T76" i="2"/>
  <c r="T78" i="2"/>
  <c r="T71" i="2"/>
  <c r="T75" i="2"/>
  <c r="T82" i="2"/>
  <c r="T87" i="2"/>
  <c r="T77" i="2"/>
  <c r="T79" i="2"/>
  <c r="T83" i="2"/>
  <c r="T73" i="2"/>
  <c r="T68" i="2"/>
  <c r="V87" i="2"/>
  <c r="V77" i="2"/>
  <c r="V71" i="2"/>
  <c r="V79" i="2"/>
  <c r="V89" i="2"/>
  <c r="V82" i="2"/>
  <c r="V78" i="2"/>
  <c r="V81" i="2"/>
  <c r="V74" i="2"/>
  <c r="V73" i="2"/>
  <c r="V68" i="2"/>
  <c r="V75" i="2"/>
  <c r="V80" i="2"/>
  <c r="V76" i="2"/>
  <c r="V70" i="2"/>
  <c r="V85" i="2"/>
  <c r="V69" i="2"/>
  <c r="V72" i="2"/>
  <c r="V86" i="2"/>
  <c r="V90" i="2"/>
  <c r="V88" i="2"/>
  <c r="V84" i="2"/>
  <c r="V83" i="2"/>
  <c r="AA72" i="2"/>
  <c r="AA71" i="2"/>
  <c r="AA73" i="2"/>
  <c r="AA70" i="2"/>
  <c r="AA82" i="2"/>
  <c r="AA75" i="2"/>
  <c r="AA90" i="2"/>
  <c r="AA81" i="2"/>
  <c r="AA77" i="2"/>
  <c r="AA68" i="2"/>
  <c r="AA85" i="2"/>
  <c r="AA79" i="2"/>
  <c r="AA88" i="2"/>
  <c r="AA87" i="2"/>
  <c r="AA80" i="2"/>
  <c r="AA89" i="2"/>
  <c r="AA83" i="2"/>
  <c r="AA74" i="2"/>
  <c r="AA78" i="2"/>
  <c r="AA86" i="2"/>
  <c r="AA69" i="2"/>
  <c r="AA84" i="2"/>
  <c r="AA76" i="2"/>
  <c r="Z73" i="2"/>
  <c r="Z71" i="2"/>
  <c r="Z84" i="2"/>
  <c r="Z85" i="2"/>
  <c r="Z87" i="2"/>
  <c r="Z79" i="2"/>
  <c r="Z68" i="2"/>
  <c r="Z75" i="2"/>
  <c r="Z72" i="2"/>
  <c r="Z69" i="2"/>
  <c r="Z88" i="2"/>
  <c r="Z81" i="2"/>
  <c r="Z86" i="2"/>
  <c r="Z83" i="2"/>
  <c r="Z70" i="2"/>
  <c r="Z77" i="2"/>
  <c r="Z90" i="2"/>
  <c r="Z82" i="2"/>
  <c r="Z80" i="2"/>
  <c r="Z78" i="2"/>
  <c r="Z89" i="2"/>
  <c r="Z76" i="2"/>
  <c r="Z74" i="2"/>
  <c r="W71" i="2"/>
  <c r="W79" i="2"/>
  <c r="W86" i="2"/>
  <c r="W76" i="2"/>
  <c r="W77" i="2"/>
  <c r="W70" i="2"/>
  <c r="W73" i="2"/>
  <c r="W72" i="2"/>
  <c r="W90" i="2"/>
  <c r="W88" i="2"/>
  <c r="W68" i="2"/>
  <c r="W74" i="2"/>
  <c r="W81" i="2"/>
  <c r="W85" i="2"/>
  <c r="W69" i="2"/>
  <c r="W78" i="2"/>
  <c r="W89" i="2"/>
  <c r="W82" i="2"/>
  <c r="W84" i="2"/>
  <c r="W83" i="2"/>
  <c r="W80" i="2"/>
  <c r="W87" i="2"/>
  <c r="W75" i="2"/>
  <c r="X69" i="2"/>
  <c r="X76" i="2"/>
  <c r="X85" i="2"/>
  <c r="X75" i="2"/>
  <c r="X70" i="2"/>
  <c r="X86" i="2"/>
  <c r="X89" i="2"/>
  <c r="X72" i="2"/>
  <c r="X77" i="2"/>
  <c r="X90" i="2"/>
  <c r="X84" i="2"/>
  <c r="X87" i="2"/>
  <c r="X83" i="2"/>
  <c r="X74" i="2"/>
  <c r="X68" i="2"/>
  <c r="X88" i="2"/>
  <c r="X79" i="2"/>
  <c r="X78" i="2"/>
  <c r="X80" i="2"/>
  <c r="X73" i="2"/>
  <c r="X71" i="2"/>
  <c r="X81" i="2"/>
  <c r="X82" i="2"/>
  <c r="Y78" i="2"/>
  <c r="Y83" i="2"/>
  <c r="Y84" i="2"/>
  <c r="Y70" i="2"/>
  <c r="Y82" i="2"/>
  <c r="Y86" i="2"/>
  <c r="Y79" i="2"/>
  <c r="Y90" i="2"/>
  <c r="Y76" i="2"/>
  <c r="Y75" i="2"/>
  <c r="Y80" i="2"/>
  <c r="Y71" i="2"/>
  <c r="Y85" i="2"/>
  <c r="Y87" i="2"/>
  <c r="Y74" i="2"/>
  <c r="Y77" i="2"/>
  <c r="Y81" i="2"/>
  <c r="Y88" i="2"/>
  <c r="Y73" i="2"/>
  <c r="Y72" i="2"/>
  <c r="Y89" i="2"/>
  <c r="Y69" i="2"/>
  <c r="Y68" i="2"/>
  <c r="AB69" i="2"/>
  <c r="AB72" i="2"/>
  <c r="AB82" i="2"/>
  <c r="AB70" i="2"/>
  <c r="AB81" i="2"/>
  <c r="AB89" i="2"/>
  <c r="AB90" i="2"/>
  <c r="AB68" i="2"/>
  <c r="AB76" i="2"/>
  <c r="AB73" i="2"/>
  <c r="AB79" i="2"/>
  <c r="AB86" i="2"/>
  <c r="AB74" i="2"/>
  <c r="AB75" i="2"/>
  <c r="AB83" i="2"/>
  <c r="AB80" i="2"/>
  <c r="AB71" i="2"/>
  <c r="AB85" i="2"/>
  <c r="AB77" i="2"/>
  <c r="AB84" i="2"/>
  <c r="AB78" i="2"/>
  <c r="AB87" i="2"/>
  <c r="AB88" i="2"/>
  <c r="AC69" i="2"/>
  <c r="AC68" i="2"/>
  <c r="AC78" i="2"/>
  <c r="AC87" i="2"/>
  <c r="AC70" i="2"/>
  <c r="AC80" i="2"/>
  <c r="AC73" i="2"/>
  <c r="AC90" i="2"/>
  <c r="AC83" i="2"/>
  <c r="AC84" i="2"/>
  <c r="AC77" i="2"/>
  <c r="AC81" i="2"/>
  <c r="AC72" i="2"/>
  <c r="AC76" i="2"/>
  <c r="AC89" i="2"/>
  <c r="AC79" i="2"/>
  <c r="AC82" i="2"/>
  <c r="AC86" i="2"/>
  <c r="AC74" i="2"/>
  <c r="AC85" i="2"/>
  <c r="AC71" i="2"/>
  <c r="AC88" i="2"/>
  <c r="AC75" i="2"/>
  <c r="U87" i="2"/>
  <c r="U77" i="2"/>
  <c r="U79" i="2"/>
  <c r="U74" i="2"/>
  <c r="U82" i="2"/>
  <c r="U76" i="2"/>
  <c r="U78" i="2"/>
  <c r="U69" i="2"/>
  <c r="U89" i="2"/>
  <c r="U72" i="2"/>
  <c r="U71" i="2"/>
  <c r="U88" i="2"/>
  <c r="U90" i="2"/>
  <c r="U86" i="2"/>
  <c r="U75" i="2"/>
  <c r="U68" i="2"/>
  <c r="U83" i="2"/>
  <c r="U81" i="2"/>
  <c r="U70" i="2"/>
  <c r="U73" i="2"/>
  <c r="U80" i="2"/>
  <c r="U85" i="2"/>
  <c r="U84" i="2"/>
  <c r="S68" i="1" l="1"/>
  <c r="S75" i="1"/>
  <c r="S72" i="1"/>
  <c r="S82" i="1"/>
  <c r="N82" i="1" s="1"/>
  <c r="S90" i="1"/>
  <c r="S79" i="1"/>
  <c r="S69" i="1"/>
  <c r="S81" i="1"/>
  <c r="S76" i="1"/>
  <c r="S84" i="1"/>
  <c r="S71" i="1"/>
  <c r="S83" i="1"/>
  <c r="N83" i="1" s="1"/>
  <c r="S73" i="1"/>
  <c r="S85" i="1"/>
  <c r="S78" i="1"/>
  <c r="S86" i="1"/>
  <c r="S70" i="1"/>
  <c r="S87" i="1"/>
  <c r="S74" i="1"/>
  <c r="S77" i="1"/>
  <c r="S89" i="1"/>
  <c r="S80" i="1"/>
  <c r="S88" i="1"/>
  <c r="Y70" i="1"/>
  <c r="Y74" i="1"/>
  <c r="Y82" i="1"/>
  <c r="Y90" i="1"/>
  <c r="Y75" i="1"/>
  <c r="Y87" i="1"/>
  <c r="Y71" i="1"/>
  <c r="Y76" i="1"/>
  <c r="Y84" i="1"/>
  <c r="Y83" i="1"/>
  <c r="Y77" i="1"/>
  <c r="Y68" i="1"/>
  <c r="Y72" i="1"/>
  <c r="Y78" i="1"/>
  <c r="Y86" i="1"/>
  <c r="Y85" i="1"/>
  <c r="Y79" i="1"/>
  <c r="Y73" i="1"/>
  <c r="Y81" i="1"/>
  <c r="Y80" i="1"/>
  <c r="Y88" i="1"/>
  <c r="Y69" i="1"/>
  <c r="Y89" i="1"/>
  <c r="V72" i="1"/>
  <c r="V76" i="1"/>
  <c r="V80" i="1"/>
  <c r="V84" i="1"/>
  <c r="V88" i="1"/>
  <c r="V71" i="1"/>
  <c r="V77" i="1"/>
  <c r="V82" i="1"/>
  <c r="V87" i="1"/>
  <c r="V73" i="1"/>
  <c r="V78" i="1"/>
  <c r="V83" i="1"/>
  <c r="V89" i="1"/>
  <c r="V69" i="1"/>
  <c r="V79" i="1"/>
  <c r="V90" i="1"/>
  <c r="V70" i="1"/>
  <c r="V81" i="1"/>
  <c r="V68" i="1"/>
  <c r="V74" i="1"/>
  <c r="V85" i="1"/>
  <c r="V75" i="1"/>
  <c r="V86" i="1"/>
  <c r="T71" i="1"/>
  <c r="T75" i="1"/>
  <c r="T79" i="1"/>
  <c r="T83" i="1"/>
  <c r="T87" i="1"/>
  <c r="T68" i="1"/>
  <c r="T72" i="1"/>
  <c r="T76" i="1"/>
  <c r="T80" i="1"/>
  <c r="T84" i="1"/>
  <c r="T88" i="1"/>
  <c r="T74" i="1"/>
  <c r="T82" i="1"/>
  <c r="T90" i="1"/>
  <c r="T69" i="1"/>
  <c r="T77" i="1"/>
  <c r="T85" i="1"/>
  <c r="T70" i="1"/>
  <c r="T78" i="1"/>
  <c r="T86" i="1"/>
  <c r="T73" i="1"/>
  <c r="T81" i="1"/>
  <c r="T89" i="1"/>
  <c r="W68" i="1"/>
  <c r="W76" i="1"/>
  <c r="W90" i="1"/>
  <c r="W77" i="1"/>
  <c r="W85" i="1"/>
  <c r="W80" i="1"/>
  <c r="W70" i="1"/>
  <c r="W78" i="1"/>
  <c r="W69" i="1"/>
  <c r="W79" i="1"/>
  <c r="W87" i="1"/>
  <c r="W84" i="1"/>
  <c r="W86" i="1"/>
  <c r="W83" i="1"/>
  <c r="W74" i="1"/>
  <c r="W73" i="1"/>
  <c r="W89" i="1"/>
  <c r="W71" i="1"/>
  <c r="W75" i="1"/>
  <c r="W72" i="1"/>
  <c r="W88" i="1"/>
  <c r="W82" i="1"/>
  <c r="W81" i="1"/>
  <c r="U71" i="1"/>
  <c r="U75" i="1"/>
  <c r="U83" i="1"/>
  <c r="U88" i="1"/>
  <c r="U80" i="1"/>
  <c r="U69" i="1"/>
  <c r="U72" i="1"/>
  <c r="U77" i="1"/>
  <c r="U85" i="1"/>
  <c r="U90" i="1"/>
  <c r="U82" i="1"/>
  <c r="U68" i="1"/>
  <c r="U73" i="1"/>
  <c r="U81" i="1"/>
  <c r="U78" i="1"/>
  <c r="U70" i="1"/>
  <c r="U87" i="1"/>
  <c r="U84" i="1"/>
  <c r="U74" i="1"/>
  <c r="U89" i="1"/>
  <c r="U86" i="1"/>
  <c r="U79" i="1"/>
  <c r="U76" i="1"/>
  <c r="AC69" i="1"/>
  <c r="AC73" i="1"/>
  <c r="AC81" i="1"/>
  <c r="AC89" i="1"/>
  <c r="AC78" i="1"/>
  <c r="AC88" i="1"/>
  <c r="AC70" i="1"/>
  <c r="AC75" i="1"/>
  <c r="AC83" i="1"/>
  <c r="AC86" i="1"/>
  <c r="AC80" i="1"/>
  <c r="AC90" i="1"/>
  <c r="AC71" i="1"/>
  <c r="AC77" i="1"/>
  <c r="AC85" i="1"/>
  <c r="AC74" i="1"/>
  <c r="AC82" i="1"/>
  <c r="AC87" i="1"/>
  <c r="AC68" i="1"/>
  <c r="AC76" i="1"/>
  <c r="AC72" i="1"/>
  <c r="AC84" i="1"/>
  <c r="AC79" i="1"/>
  <c r="AB69" i="1"/>
  <c r="AB73" i="1"/>
  <c r="AB77" i="1"/>
  <c r="AB81" i="1"/>
  <c r="AB85" i="1"/>
  <c r="AB89" i="1"/>
  <c r="AB70" i="1"/>
  <c r="AB74" i="1"/>
  <c r="AB78" i="1"/>
  <c r="AB82" i="1"/>
  <c r="AB86" i="1"/>
  <c r="AB90" i="1"/>
  <c r="AB72" i="1"/>
  <c r="AB80" i="1"/>
  <c r="AB88" i="1"/>
  <c r="AB75" i="1"/>
  <c r="AB83" i="1"/>
  <c r="AB68" i="1"/>
  <c r="AB76" i="1"/>
  <c r="AB84" i="1"/>
  <c r="AB87" i="1"/>
  <c r="AB71" i="1"/>
  <c r="AB79" i="1"/>
  <c r="Z70" i="1"/>
  <c r="Z74" i="1"/>
  <c r="Z78" i="1"/>
  <c r="Z71" i="1"/>
  <c r="Z75" i="1"/>
  <c r="Z79" i="1"/>
  <c r="Z83" i="1"/>
  <c r="Z87" i="1"/>
  <c r="Z68" i="1"/>
  <c r="Z69" i="1"/>
  <c r="Z77" i="1"/>
  <c r="Z84" i="1"/>
  <c r="Z89" i="1"/>
  <c r="Z72" i="1"/>
  <c r="Z80" i="1"/>
  <c r="Z85" i="1"/>
  <c r="Z90" i="1"/>
  <c r="Z73" i="1"/>
  <c r="Z81" i="1"/>
  <c r="Z86" i="1"/>
  <c r="Z76" i="1"/>
  <c r="Z82" i="1"/>
  <c r="Z88" i="1"/>
  <c r="X70" i="1"/>
  <c r="X74" i="1"/>
  <c r="X78" i="1"/>
  <c r="X82" i="1"/>
  <c r="X86" i="1"/>
  <c r="X90" i="1"/>
  <c r="X71" i="1"/>
  <c r="X75" i="1"/>
  <c r="X79" i="1"/>
  <c r="X83" i="1"/>
  <c r="X87" i="1"/>
  <c r="X68" i="1"/>
  <c r="X73" i="1"/>
  <c r="X81" i="1"/>
  <c r="X89" i="1"/>
  <c r="X76" i="1"/>
  <c r="X84" i="1"/>
  <c r="X69" i="1"/>
  <c r="X77" i="1"/>
  <c r="X85" i="1"/>
  <c r="X72" i="1"/>
  <c r="X80" i="1"/>
  <c r="X88" i="1"/>
  <c r="AA79" i="1"/>
  <c r="AA74" i="1"/>
  <c r="AA82" i="1"/>
  <c r="AA90" i="1"/>
  <c r="AA75" i="1"/>
  <c r="AA68" i="1"/>
  <c r="AA83" i="1"/>
  <c r="AA76" i="1"/>
  <c r="AA84" i="1"/>
  <c r="AA69" i="1"/>
  <c r="AA81" i="1"/>
  <c r="AA70" i="1"/>
  <c r="AA88" i="1"/>
  <c r="AA89" i="1"/>
  <c r="AA71" i="1"/>
  <c r="AA78" i="1"/>
  <c r="AA73" i="1"/>
  <c r="AA77" i="1"/>
  <c r="AA80" i="1"/>
  <c r="AA72" i="1"/>
  <c r="AA86" i="1"/>
  <c r="AA85" i="1"/>
  <c r="AA87" i="1"/>
  <c r="N80" i="2"/>
  <c r="N83" i="2"/>
  <c r="N89" i="2"/>
  <c r="N82" i="2"/>
  <c r="N87" i="2"/>
  <c r="N85" i="2"/>
  <c r="N84" i="2"/>
  <c r="N81" i="2"/>
  <c r="N76" i="2"/>
  <c r="N68" i="2"/>
  <c r="N88" i="2"/>
  <c r="N69" i="2"/>
  <c r="N74" i="2"/>
  <c r="N75" i="2"/>
  <c r="N71" i="2"/>
  <c r="N79" i="2"/>
  <c r="N73" i="2"/>
  <c r="N78" i="2"/>
  <c r="N90" i="2"/>
  <c r="N86" i="2"/>
  <c r="N72" i="2"/>
  <c r="N77" i="2"/>
  <c r="N70" i="2"/>
  <c r="N77" i="1" l="1"/>
  <c r="N81" i="1"/>
  <c r="N88" i="1"/>
  <c r="N74" i="1"/>
  <c r="N78" i="1"/>
  <c r="N71" i="1"/>
  <c r="N72" i="1"/>
  <c r="N80" i="1"/>
  <c r="N87" i="1"/>
  <c r="N85" i="1"/>
  <c r="N84" i="1"/>
  <c r="N79" i="1"/>
  <c r="N75" i="1"/>
  <c r="N86" i="1"/>
  <c r="N69" i="1"/>
  <c r="N68" i="1"/>
  <c r="N89" i="1"/>
  <c r="N70" i="1"/>
  <c r="N73" i="1"/>
  <c r="N76" i="1"/>
  <c r="N90" i="1"/>
</calcChain>
</file>

<file path=xl/sharedStrings.xml><?xml version="1.0" encoding="utf-8"?>
<sst xmlns="http://schemas.openxmlformats.org/spreadsheetml/2006/main" count="525" uniqueCount="59">
  <si>
    <t>Kraj</t>
  </si>
  <si>
    <t>gini</t>
  </si>
  <si>
    <t>komunizm</t>
  </si>
  <si>
    <t>zsrr</t>
  </si>
  <si>
    <t>bruksela</t>
  </si>
  <si>
    <t>pnb_melo</t>
  </si>
  <si>
    <t>zas_nat</t>
  </si>
  <si>
    <t>wz_gosp</t>
  </si>
  <si>
    <t>Loc</t>
  </si>
  <si>
    <t>Independence and development of state institution</t>
  </si>
  <si>
    <t>pkb_piatek</t>
  </si>
  <si>
    <t>pkb_maddison</t>
  </si>
  <si>
    <t>SIT_MAD</t>
  </si>
  <si>
    <t>Armenia</t>
  </si>
  <si>
    <t>Azerbejdżan</t>
  </si>
  <si>
    <t>Białoruś</t>
  </si>
  <si>
    <t>Bułgaria</t>
  </si>
  <si>
    <t>Chorwacja</t>
  </si>
  <si>
    <t>Czechy</t>
  </si>
  <si>
    <t>Estonia</t>
  </si>
  <si>
    <t>Gruzja</t>
  </si>
  <si>
    <t>Kazachstan</t>
  </si>
  <si>
    <t>Kirgistan</t>
  </si>
  <si>
    <t>Litwa</t>
  </si>
  <si>
    <t>Łotwa</t>
  </si>
  <si>
    <t>Mołdawia</t>
  </si>
  <si>
    <t>Polska</t>
  </si>
  <si>
    <t>Rosja</t>
  </si>
  <si>
    <t>Rumunia</t>
  </si>
  <si>
    <t>Słowacja</t>
  </si>
  <si>
    <t>Słowenia</t>
  </si>
  <si>
    <t>Tadżykistan</t>
  </si>
  <si>
    <t>Turkmenistan</t>
  </si>
  <si>
    <t>Ukraina</t>
  </si>
  <si>
    <t>Uzbekistan</t>
  </si>
  <si>
    <t>Węgry</t>
  </si>
  <si>
    <t>podch</t>
  </si>
  <si>
    <t>śr</t>
  </si>
  <si>
    <t>odch/śr</t>
  </si>
  <si>
    <t>UJEDNOLICENIE CHARAKTERU ZMIENNYCH</t>
  </si>
  <si>
    <t>D</t>
  </si>
  <si>
    <t>S</t>
  </si>
  <si>
    <t>odch</t>
  </si>
  <si>
    <t>sr</t>
  </si>
  <si>
    <t>od/sr</t>
  </si>
  <si>
    <t>max</t>
  </si>
  <si>
    <t>min</t>
  </si>
  <si>
    <t>UNITARYZACJA</t>
  </si>
  <si>
    <t>WAGI</t>
  </si>
  <si>
    <t>MIERNIK</t>
  </si>
  <si>
    <t>POMOCNICZA</t>
  </si>
  <si>
    <t>32</t>
  </si>
  <si>
    <t>22</t>
  </si>
  <si>
    <t>gcip_gini</t>
  </si>
  <si>
    <t>gcip_growthrate</t>
  </si>
  <si>
    <t>independence</t>
  </si>
  <si>
    <t>gcip_theil</t>
  </si>
  <si>
    <t>gcip_atkinson</t>
  </si>
  <si>
    <t>gcip_mean2011PPP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</si>
</sst>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</font>
    <font>
      <sz val="12"/>
      <color theme="1"/>
      <name val="Calibri"/>
      <family val="2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164" fontId="0" fillId="0" borderId="0" xfId="1" applyNumberFormat="1" applyFont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C083-493C-45F1-AE67-BCB1C8EC99FC}">
  <dimension ref="A1:AC94"/>
  <sheetViews>
    <sheetView topLeftCell="A9" zoomScale="55" zoomScaleNormal="55" workbookViewId="0">
      <selection activeCell="P16" sqref="P16"/>
    </sheetView>
  </sheetViews>
  <sheetFormatPr defaultRowHeight="14.4" x14ac:dyDescent="0.55000000000000004"/>
  <sheetData>
    <row r="1" spans="1:13" ht="14.7" thickBot="1" x14ac:dyDescent="0.6">
      <c r="B1" t="s">
        <v>40</v>
      </c>
      <c r="C1" t="s">
        <v>40</v>
      </c>
      <c r="D1" t="s">
        <v>40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  <c r="K1" t="s">
        <v>41</v>
      </c>
      <c r="L1" t="s">
        <v>41</v>
      </c>
      <c r="M1" t="s">
        <v>12</v>
      </c>
    </row>
    <row r="2" spans="1:13" ht="101.1" thickBot="1" x14ac:dyDescent="0.6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</row>
    <row r="3" spans="1:13" ht="15.6" x14ac:dyDescent="0.6">
      <c r="A3" s="6" t="s">
        <v>13</v>
      </c>
      <c r="B3" s="7">
        <v>33.1</v>
      </c>
      <c r="C3" s="8">
        <v>71</v>
      </c>
      <c r="D3" s="8">
        <v>1</v>
      </c>
      <c r="E3" s="8">
        <v>3306</v>
      </c>
      <c r="F3" s="8">
        <v>5530</v>
      </c>
      <c r="G3" s="9">
        <v>0</v>
      </c>
      <c r="H3" s="9">
        <v>2.7</v>
      </c>
      <c r="I3" s="10">
        <v>0</v>
      </c>
      <c r="J3" s="10">
        <v>0</v>
      </c>
      <c r="K3" s="10">
        <v>3553</v>
      </c>
      <c r="L3" s="11">
        <v>10525</v>
      </c>
      <c r="M3" s="12">
        <v>5524</v>
      </c>
    </row>
    <row r="4" spans="1:13" ht="15.6" x14ac:dyDescent="0.6">
      <c r="A4" s="6" t="s">
        <v>14</v>
      </c>
      <c r="B4" s="13">
        <v>30.9</v>
      </c>
      <c r="C4" s="14">
        <v>70</v>
      </c>
      <c r="D4" s="14">
        <v>1</v>
      </c>
      <c r="E4" s="14">
        <v>3666</v>
      </c>
      <c r="F4" s="14">
        <v>4620</v>
      </c>
      <c r="G4" s="15">
        <v>2</v>
      </c>
      <c r="H4" s="15">
        <v>0.8</v>
      </c>
      <c r="I4" s="10">
        <v>0</v>
      </c>
      <c r="J4" s="10">
        <v>0</v>
      </c>
      <c r="K4" s="10">
        <v>4356</v>
      </c>
      <c r="L4" s="11">
        <v>8421</v>
      </c>
      <c r="M4" s="16">
        <v>10534</v>
      </c>
    </row>
    <row r="5" spans="1:13" ht="15.6" x14ac:dyDescent="0.6">
      <c r="A5" s="6" t="s">
        <v>15</v>
      </c>
      <c r="B5" s="13">
        <v>22.6</v>
      </c>
      <c r="C5" s="14">
        <v>72</v>
      </c>
      <c r="D5" s="14">
        <v>1</v>
      </c>
      <c r="E5" s="14">
        <v>1609</v>
      </c>
      <c r="F5" s="14">
        <v>7010</v>
      </c>
      <c r="G5" s="15">
        <v>0</v>
      </c>
      <c r="H5" s="15">
        <v>5.2</v>
      </c>
      <c r="I5" s="10">
        <v>0</v>
      </c>
      <c r="J5" s="10">
        <v>0</v>
      </c>
      <c r="K5" s="10">
        <v>4321</v>
      </c>
      <c r="L5" s="11">
        <v>11893</v>
      </c>
      <c r="M5" s="16">
        <v>9317</v>
      </c>
    </row>
    <row r="6" spans="1:13" ht="15.6" x14ac:dyDescent="0.6">
      <c r="A6" s="6" t="s">
        <v>16</v>
      </c>
      <c r="B6" s="13">
        <v>28.2</v>
      </c>
      <c r="C6" s="14">
        <v>43</v>
      </c>
      <c r="D6" s="14">
        <v>0</v>
      </c>
      <c r="E6" s="14">
        <v>1701</v>
      </c>
      <c r="F6" s="14">
        <v>5000</v>
      </c>
      <c r="G6" s="15">
        <v>0</v>
      </c>
      <c r="H6" s="15">
        <v>2.7</v>
      </c>
      <c r="I6" s="10">
        <v>0</v>
      </c>
      <c r="J6" s="10">
        <v>2</v>
      </c>
      <c r="K6" s="10">
        <v>7330</v>
      </c>
      <c r="L6" s="17">
        <v>9908</v>
      </c>
      <c r="M6" s="16">
        <v>10802</v>
      </c>
    </row>
    <row r="7" spans="1:13" ht="15.6" x14ac:dyDescent="0.6">
      <c r="A7" s="6" t="s">
        <v>17</v>
      </c>
      <c r="B7" s="13">
        <v>28.6</v>
      </c>
      <c r="C7" s="14">
        <v>46</v>
      </c>
      <c r="D7" s="14">
        <v>0</v>
      </c>
      <c r="E7" s="14">
        <v>1026</v>
      </c>
      <c r="F7" s="14">
        <v>6171</v>
      </c>
      <c r="G7" s="15">
        <v>0</v>
      </c>
      <c r="H7" s="15">
        <v>0.2</v>
      </c>
      <c r="I7" s="10">
        <v>1</v>
      </c>
      <c r="J7" s="10">
        <v>1</v>
      </c>
      <c r="K7" s="10">
        <v>8127</v>
      </c>
      <c r="L7" s="17">
        <v>13959</v>
      </c>
      <c r="M7" s="16">
        <v>19141</v>
      </c>
    </row>
    <row r="8" spans="1:13" ht="15.6" x14ac:dyDescent="0.6">
      <c r="A8" s="6" t="s">
        <v>18</v>
      </c>
      <c r="B8" s="13">
        <v>19.600000000000001</v>
      </c>
      <c r="C8" s="14">
        <v>42</v>
      </c>
      <c r="D8" s="14">
        <v>0</v>
      </c>
      <c r="E8" s="14">
        <v>721</v>
      </c>
      <c r="F8" s="14">
        <v>8600</v>
      </c>
      <c r="G8" s="15">
        <v>0</v>
      </c>
      <c r="H8" s="15">
        <v>1.6</v>
      </c>
      <c r="I8" s="10">
        <v>1</v>
      </c>
      <c r="J8" s="10">
        <v>1</v>
      </c>
      <c r="K8" s="10">
        <v>11626</v>
      </c>
      <c r="L8" s="11">
        <v>14027</v>
      </c>
      <c r="M8" s="16">
        <v>18318</v>
      </c>
    </row>
    <row r="9" spans="1:13" ht="15.6" x14ac:dyDescent="0.6">
      <c r="A9" s="6" t="s">
        <v>19</v>
      </c>
      <c r="B9" s="13">
        <v>28.6</v>
      </c>
      <c r="C9" s="14">
        <v>51</v>
      </c>
      <c r="D9" s="14">
        <v>1</v>
      </c>
      <c r="E9" s="14">
        <v>1604</v>
      </c>
      <c r="F9" s="14">
        <v>8900</v>
      </c>
      <c r="G9" s="15">
        <v>0</v>
      </c>
      <c r="H9" s="15">
        <v>1.6</v>
      </c>
      <c r="I9" s="10">
        <v>1</v>
      </c>
      <c r="J9" s="10">
        <v>0</v>
      </c>
      <c r="K9" s="10">
        <v>8635</v>
      </c>
      <c r="L9" s="11">
        <v>18779</v>
      </c>
      <c r="M9" s="16">
        <v>13382</v>
      </c>
    </row>
    <row r="10" spans="1:13" ht="15.6" x14ac:dyDescent="0.6">
      <c r="A10" s="6" t="s">
        <v>20</v>
      </c>
      <c r="B10" s="13">
        <v>32.1</v>
      </c>
      <c r="C10" s="14">
        <v>70</v>
      </c>
      <c r="D10" s="14">
        <v>1</v>
      </c>
      <c r="E10" s="14">
        <v>3232</v>
      </c>
      <c r="F10" s="14">
        <v>5590</v>
      </c>
      <c r="G10" s="15">
        <v>1</v>
      </c>
      <c r="H10" s="15">
        <v>2.7</v>
      </c>
      <c r="I10" s="10">
        <v>0</v>
      </c>
      <c r="J10" s="10">
        <v>0</v>
      </c>
      <c r="K10" s="10">
        <v>4557</v>
      </c>
      <c r="L10" s="11">
        <v>14161</v>
      </c>
      <c r="M10" s="16">
        <v>12834</v>
      </c>
    </row>
    <row r="11" spans="1:13" ht="15.6" x14ac:dyDescent="0.6">
      <c r="A11" s="6" t="s">
        <v>21</v>
      </c>
      <c r="B11" s="13">
        <v>28.8</v>
      </c>
      <c r="C11" s="14">
        <v>71</v>
      </c>
      <c r="D11" s="14">
        <v>1</v>
      </c>
      <c r="E11" s="14">
        <v>4539</v>
      </c>
      <c r="F11" s="14">
        <v>5130</v>
      </c>
      <c r="G11" s="15">
        <v>2</v>
      </c>
      <c r="H11" s="15">
        <v>4.3</v>
      </c>
      <c r="I11" s="10">
        <v>0</v>
      </c>
      <c r="J11" s="10">
        <v>0</v>
      </c>
      <c r="K11" s="10">
        <v>4765</v>
      </c>
      <c r="L11" s="11">
        <v>16265.063</v>
      </c>
      <c r="M11" s="16">
        <v>13589</v>
      </c>
    </row>
    <row r="12" spans="1:13" ht="15.6" x14ac:dyDescent="0.6">
      <c r="A12" s="6" t="s">
        <v>22</v>
      </c>
      <c r="B12" s="13">
        <v>30.1</v>
      </c>
      <c r="C12" s="14">
        <v>71</v>
      </c>
      <c r="D12" s="14">
        <v>1</v>
      </c>
      <c r="E12" s="14">
        <v>5223</v>
      </c>
      <c r="F12" s="14">
        <v>3180</v>
      </c>
      <c r="G12" s="15">
        <v>0</v>
      </c>
      <c r="H12" s="15">
        <v>5.2</v>
      </c>
      <c r="I12" s="10">
        <v>0</v>
      </c>
      <c r="J12" s="10">
        <v>0</v>
      </c>
      <c r="K12" s="10">
        <v>2078</v>
      </c>
      <c r="L12" s="11">
        <v>4301.7020000000002</v>
      </c>
      <c r="M12" s="16">
        <v>4635</v>
      </c>
    </row>
    <row r="13" spans="1:13" ht="15.6" x14ac:dyDescent="0.6">
      <c r="A13" s="6" t="s">
        <v>23</v>
      </c>
      <c r="B13" s="13">
        <v>26.7</v>
      </c>
      <c r="C13" s="14">
        <v>51</v>
      </c>
      <c r="D13" s="14">
        <v>1</v>
      </c>
      <c r="E13" s="14">
        <v>1469</v>
      </c>
      <c r="F13" s="14">
        <v>6430</v>
      </c>
      <c r="G13" s="15">
        <v>0</v>
      </c>
      <c r="H13" s="15">
        <v>2.9</v>
      </c>
      <c r="I13" s="10">
        <v>1</v>
      </c>
      <c r="J13" s="10">
        <v>0</v>
      </c>
      <c r="K13" s="10">
        <v>8867</v>
      </c>
      <c r="L13" s="11">
        <v>15661</v>
      </c>
      <c r="M13" s="16">
        <v>13343</v>
      </c>
    </row>
    <row r="14" spans="1:13" ht="15.6" x14ac:dyDescent="0.6">
      <c r="A14" s="6" t="s">
        <v>24</v>
      </c>
      <c r="B14" s="13">
        <v>26.3</v>
      </c>
      <c r="C14" s="14">
        <v>51</v>
      </c>
      <c r="D14" s="14">
        <v>1</v>
      </c>
      <c r="E14" s="14">
        <v>1458</v>
      </c>
      <c r="F14" s="14">
        <v>8590</v>
      </c>
      <c r="G14" s="15">
        <v>0</v>
      </c>
      <c r="H14" s="15">
        <v>3.5</v>
      </c>
      <c r="I14" s="10">
        <v>1</v>
      </c>
      <c r="J14" s="10">
        <v>0</v>
      </c>
      <c r="K14" s="10">
        <v>8383</v>
      </c>
      <c r="L14" s="11">
        <v>14693</v>
      </c>
      <c r="M14" s="16">
        <v>14665</v>
      </c>
    </row>
    <row r="15" spans="1:13" ht="15.6" x14ac:dyDescent="0.6">
      <c r="A15" s="6" t="s">
        <v>25</v>
      </c>
      <c r="B15" s="13">
        <v>32.4</v>
      </c>
      <c r="C15" s="14">
        <v>51</v>
      </c>
      <c r="D15" s="14">
        <v>1</v>
      </c>
      <c r="E15" s="14">
        <v>1835</v>
      </c>
      <c r="F15" s="14">
        <v>4670</v>
      </c>
      <c r="G15" s="15">
        <v>0</v>
      </c>
      <c r="H15" s="15">
        <v>5.7</v>
      </c>
      <c r="I15" s="10">
        <v>0</v>
      </c>
      <c r="J15" s="10">
        <v>0</v>
      </c>
      <c r="K15" s="10">
        <v>3768</v>
      </c>
      <c r="L15" s="11">
        <v>10288</v>
      </c>
      <c r="M15" s="16">
        <v>7050</v>
      </c>
    </row>
    <row r="16" spans="1:13" ht="15.6" x14ac:dyDescent="0.6">
      <c r="A16" s="6" t="s">
        <v>26</v>
      </c>
      <c r="B16" s="13">
        <v>23.8</v>
      </c>
      <c r="C16" s="14">
        <v>41</v>
      </c>
      <c r="D16" s="14">
        <v>0</v>
      </c>
      <c r="E16" s="14">
        <v>1163</v>
      </c>
      <c r="F16" s="14">
        <v>5150</v>
      </c>
      <c r="G16" s="15">
        <v>1</v>
      </c>
      <c r="H16" s="15">
        <v>2.8</v>
      </c>
      <c r="I16" s="10">
        <v>1</v>
      </c>
      <c r="J16" s="10">
        <v>2</v>
      </c>
      <c r="K16" s="10">
        <v>6113</v>
      </c>
      <c r="L16" s="11">
        <v>9060</v>
      </c>
      <c r="M16" s="16">
        <v>11056</v>
      </c>
    </row>
    <row r="17" spans="1:14" ht="15.6" x14ac:dyDescent="0.6">
      <c r="A17" s="6" t="s">
        <v>27</v>
      </c>
      <c r="B17" s="13">
        <v>24.6</v>
      </c>
      <c r="C17" s="14">
        <v>74</v>
      </c>
      <c r="D17" s="14">
        <v>1</v>
      </c>
      <c r="E17" s="14">
        <v>2260</v>
      </c>
      <c r="F17" s="14">
        <v>7720</v>
      </c>
      <c r="G17" s="15">
        <v>2</v>
      </c>
      <c r="H17" s="15">
        <v>3.2</v>
      </c>
      <c r="I17" s="10">
        <v>1</v>
      </c>
      <c r="J17" s="10">
        <v>1</v>
      </c>
      <c r="K17" s="10">
        <v>8081</v>
      </c>
      <c r="L17" s="11">
        <v>12766</v>
      </c>
      <c r="M17" s="16">
        <v>20613</v>
      </c>
    </row>
    <row r="18" spans="1:14" ht="15.6" x14ac:dyDescent="0.6">
      <c r="A18" s="6" t="s">
        <v>28</v>
      </c>
      <c r="B18" s="13">
        <v>21.8</v>
      </c>
      <c r="C18" s="14">
        <v>42</v>
      </c>
      <c r="D18" s="14">
        <v>0</v>
      </c>
      <c r="E18" s="14">
        <v>1775</v>
      </c>
      <c r="F18" s="14">
        <v>3470</v>
      </c>
      <c r="G18" s="15">
        <v>1</v>
      </c>
      <c r="H18" s="15">
        <v>-0.8</v>
      </c>
      <c r="I18" s="10">
        <v>0</v>
      </c>
      <c r="J18" s="10">
        <v>2</v>
      </c>
      <c r="K18" s="10">
        <v>5814</v>
      </c>
      <c r="L18" s="11">
        <v>5942</v>
      </c>
      <c r="M18" s="16">
        <v>11567</v>
      </c>
    </row>
    <row r="19" spans="1:14" ht="15.6" x14ac:dyDescent="0.6">
      <c r="A19" s="6" t="s">
        <v>29</v>
      </c>
      <c r="B19" s="13">
        <v>17.100000000000001</v>
      </c>
      <c r="C19" s="14">
        <v>42</v>
      </c>
      <c r="D19" s="14">
        <v>0</v>
      </c>
      <c r="E19" s="14">
        <v>970</v>
      </c>
      <c r="F19" s="14">
        <v>7600</v>
      </c>
      <c r="G19" s="15">
        <v>0</v>
      </c>
      <c r="H19" s="15">
        <v>1.6</v>
      </c>
      <c r="I19" s="10">
        <v>1</v>
      </c>
      <c r="J19" s="10">
        <v>0</v>
      </c>
      <c r="K19" s="10">
        <v>9432</v>
      </c>
      <c r="L19" s="11">
        <v>12734</v>
      </c>
      <c r="M19" s="16">
        <v>12172</v>
      </c>
    </row>
    <row r="20" spans="1:14" ht="15.6" x14ac:dyDescent="0.6">
      <c r="A20" s="6" t="s">
        <v>30</v>
      </c>
      <c r="B20" s="13">
        <v>21.8</v>
      </c>
      <c r="C20" s="14">
        <v>46</v>
      </c>
      <c r="D20" s="14">
        <v>0</v>
      </c>
      <c r="E20" s="14">
        <v>920</v>
      </c>
      <c r="F20" s="14">
        <v>9200</v>
      </c>
      <c r="G20" s="15">
        <v>0</v>
      </c>
      <c r="H20" s="15">
        <v>-0.4</v>
      </c>
      <c r="I20" s="10">
        <v>1</v>
      </c>
      <c r="J20" s="10">
        <v>1</v>
      </c>
      <c r="K20" s="10">
        <v>11868</v>
      </c>
      <c r="L20" s="11">
        <v>19837</v>
      </c>
      <c r="M20" s="16">
        <v>18134</v>
      </c>
    </row>
    <row r="21" spans="1:14" ht="15.6" x14ac:dyDescent="0.6">
      <c r="A21" s="6" t="s">
        <v>31</v>
      </c>
      <c r="B21" s="13">
        <v>34.700000000000003</v>
      </c>
      <c r="C21" s="14">
        <v>71</v>
      </c>
      <c r="D21" s="14">
        <v>1</v>
      </c>
      <c r="E21" s="14">
        <v>5113</v>
      </c>
      <c r="F21" s="14">
        <v>3010</v>
      </c>
      <c r="G21" s="15">
        <v>0</v>
      </c>
      <c r="H21" s="15">
        <v>1.9</v>
      </c>
      <c r="I21" s="10">
        <v>0</v>
      </c>
      <c r="J21" s="10">
        <v>0</v>
      </c>
      <c r="K21" s="10">
        <v>2384</v>
      </c>
      <c r="L21" s="11">
        <v>4962</v>
      </c>
      <c r="M21" s="16">
        <v>4627</v>
      </c>
    </row>
    <row r="22" spans="1:14" ht="15.6" x14ac:dyDescent="0.6">
      <c r="A22" s="6" t="s">
        <v>32</v>
      </c>
      <c r="B22" s="13">
        <v>30.3</v>
      </c>
      <c r="C22" s="14">
        <v>71</v>
      </c>
      <c r="D22" s="14">
        <v>1</v>
      </c>
      <c r="E22" s="14">
        <v>4426</v>
      </c>
      <c r="F22" s="14">
        <v>4230</v>
      </c>
      <c r="G22" s="15">
        <v>2</v>
      </c>
      <c r="H22" s="15">
        <v>5</v>
      </c>
      <c r="I22" s="10">
        <v>0</v>
      </c>
      <c r="J22" s="10">
        <v>0</v>
      </c>
      <c r="K22" s="10">
        <v>5095</v>
      </c>
      <c r="L22" s="11">
        <v>5915</v>
      </c>
      <c r="M22" s="16">
        <v>7524</v>
      </c>
    </row>
    <row r="23" spans="1:14" ht="15.6" x14ac:dyDescent="0.6">
      <c r="A23" s="6" t="s">
        <v>33</v>
      </c>
      <c r="B23" s="13">
        <v>24.4</v>
      </c>
      <c r="C23" s="14">
        <v>74</v>
      </c>
      <c r="D23" s="14">
        <v>1</v>
      </c>
      <c r="E23" s="14">
        <v>1842</v>
      </c>
      <c r="F23" s="14">
        <v>5680</v>
      </c>
      <c r="G23" s="15">
        <v>1</v>
      </c>
      <c r="H23" s="15">
        <v>2.4</v>
      </c>
      <c r="I23" s="10">
        <v>0</v>
      </c>
      <c r="J23" s="10">
        <v>0</v>
      </c>
      <c r="K23" s="10">
        <v>7569</v>
      </c>
      <c r="L23" s="11">
        <v>10082</v>
      </c>
      <c r="M23" s="16">
        <v>14290</v>
      </c>
    </row>
    <row r="24" spans="1:14" ht="15.6" x14ac:dyDescent="0.6">
      <c r="A24" s="6" t="s">
        <v>34</v>
      </c>
      <c r="B24" s="13">
        <v>31.4</v>
      </c>
      <c r="C24" s="14">
        <v>71</v>
      </c>
      <c r="D24" s="14">
        <v>1</v>
      </c>
      <c r="E24" s="14">
        <v>4963</v>
      </c>
      <c r="F24" s="14">
        <v>2740</v>
      </c>
      <c r="G24" s="15">
        <v>1</v>
      </c>
      <c r="H24" s="15">
        <v>3.9</v>
      </c>
      <c r="I24" s="10">
        <v>0</v>
      </c>
      <c r="J24" s="10">
        <v>0</v>
      </c>
      <c r="K24" s="10">
        <v>1450</v>
      </c>
      <c r="L24" s="11">
        <v>7093</v>
      </c>
      <c r="M24" s="16">
        <v>5104</v>
      </c>
    </row>
    <row r="25" spans="1:14" ht="15.9" thickBot="1" x14ac:dyDescent="0.65">
      <c r="A25" s="18" t="s">
        <v>35</v>
      </c>
      <c r="B25" s="19">
        <v>22.4</v>
      </c>
      <c r="C25" s="20">
        <v>42</v>
      </c>
      <c r="D25" s="20">
        <v>0</v>
      </c>
      <c r="E25" s="20">
        <v>1132</v>
      </c>
      <c r="F25" s="20">
        <v>6810</v>
      </c>
      <c r="G25" s="21">
        <v>0</v>
      </c>
      <c r="H25" s="21">
        <v>0.2</v>
      </c>
      <c r="I25" s="10">
        <v>1</v>
      </c>
      <c r="J25" s="10">
        <v>2</v>
      </c>
      <c r="K25" s="10">
        <v>8739</v>
      </c>
      <c r="L25" s="17">
        <v>11003</v>
      </c>
      <c r="M25" s="16">
        <v>16797</v>
      </c>
    </row>
    <row r="26" spans="1:14" x14ac:dyDescent="0.55000000000000004">
      <c r="A26" s="22" t="s">
        <v>36</v>
      </c>
      <c r="B26">
        <f>_xlfn.STDEV.S(B3:B25)</f>
        <v>4.7060343064283616</v>
      </c>
      <c r="C26">
        <f t="shared" ref="C26:J26" si="0">_xlfn.STDEV.S(C3:C25)</f>
        <v>13.537825795626389</v>
      </c>
      <c r="D26">
        <f t="shared" si="0"/>
        <v>0.48698475355767396</v>
      </c>
      <c r="E26">
        <f t="shared" si="0"/>
        <v>1511.9655244203066</v>
      </c>
      <c r="F26">
        <f t="shared" si="0"/>
        <v>1940.4964433464747</v>
      </c>
      <c r="G26">
        <f t="shared" si="0"/>
        <v>0.78775209278287195</v>
      </c>
      <c r="H26">
        <f t="shared" si="0"/>
        <v>1.8292420512915832</v>
      </c>
      <c r="I26">
        <f t="shared" si="0"/>
        <v>0.50686980186970187</v>
      </c>
      <c r="J26">
        <f t="shared" si="0"/>
        <v>0.79025687523346166</v>
      </c>
      <c r="K26">
        <f>_xlfn.STDEV.S(K3:K25)</f>
        <v>2907.403415515872</v>
      </c>
      <c r="L26">
        <f t="shared" ref="L26" si="1">_xlfn.STDEV.S(L3:L25)</f>
        <v>4231.8832252694874</v>
      </c>
      <c r="M26">
        <f>_xlfn.STDEV.S(M3:M25)</f>
        <v>4764.9108876030841</v>
      </c>
    </row>
    <row r="27" spans="1:14" x14ac:dyDescent="0.55000000000000004">
      <c r="A27" s="22" t="s">
        <v>37</v>
      </c>
      <c r="B27">
        <f>AVERAGE(B3:B25)</f>
        <v>26.969565217391303</v>
      </c>
      <c r="C27">
        <f t="shared" ref="C27:J27" si="2">AVERAGE(C3:C25)</f>
        <v>58</v>
      </c>
      <c r="D27">
        <f t="shared" si="2"/>
        <v>0.65217391304347827</v>
      </c>
      <c r="E27">
        <f t="shared" si="2"/>
        <v>2432.7391304347825</v>
      </c>
      <c r="F27">
        <f t="shared" si="2"/>
        <v>5870.913043478261</v>
      </c>
      <c r="G27">
        <f t="shared" si="2"/>
        <v>0.56521739130434778</v>
      </c>
      <c r="H27">
        <f t="shared" si="2"/>
        <v>2.5608695652173914</v>
      </c>
      <c r="I27">
        <f t="shared" si="2"/>
        <v>0.43478260869565216</v>
      </c>
      <c r="J27">
        <f t="shared" si="2"/>
        <v>0.52173913043478259</v>
      </c>
      <c r="K27">
        <f>AVERAGE(K3:K25)</f>
        <v>6387.434782608696</v>
      </c>
      <c r="L27">
        <f t="shared" ref="L27" si="3">AVERAGE(L3:L25)</f>
        <v>11403.294130434782</v>
      </c>
      <c r="M27">
        <f>AVERAGE(M3:M25)</f>
        <v>11957.304347826086</v>
      </c>
    </row>
    <row r="28" spans="1:14" x14ac:dyDescent="0.55000000000000004">
      <c r="A28" s="22" t="s">
        <v>38</v>
      </c>
      <c r="B28">
        <f>B26/B27</f>
        <v>0.17449425930654897</v>
      </c>
      <c r="C28">
        <f t="shared" ref="C28:I28" si="4">C26/C27</f>
        <v>0.23341078957976533</v>
      </c>
      <c r="D28">
        <f t="shared" si="4"/>
        <v>0.74670995545510011</v>
      </c>
      <c r="E28">
        <f t="shared" si="4"/>
        <v>0.62150746272169588</v>
      </c>
      <c r="F28">
        <f t="shared" si="4"/>
        <v>0.33052719891705545</v>
      </c>
      <c r="G28">
        <f t="shared" si="4"/>
        <v>1.393715241077389</v>
      </c>
      <c r="H28">
        <f t="shared" si="4"/>
        <v>0.71430504549586438</v>
      </c>
      <c r="I28">
        <f t="shared" si="4"/>
        <v>1.1658005443003143</v>
      </c>
      <c r="J28">
        <f>J26/J27</f>
        <v>1.5146590108641349</v>
      </c>
      <c r="K28">
        <f>K26/K27</f>
        <v>0.45517543653548781</v>
      </c>
      <c r="L28">
        <f t="shared" ref="L28" si="5">L26/L27</f>
        <v>0.37111059110321615</v>
      </c>
      <c r="M28">
        <f>M26/M27</f>
        <v>0.39849373646405306</v>
      </c>
      <c r="N28" s="24">
        <f>SUM(B28:M28)</f>
        <v>8.1199092718206245</v>
      </c>
    </row>
    <row r="31" spans="1:14" x14ac:dyDescent="0.55000000000000004">
      <c r="A31" s="31" t="s">
        <v>39</v>
      </c>
      <c r="B31" s="31"/>
    </row>
    <row r="32" spans="1:14" ht="14.7" thickBot="1" x14ac:dyDescent="0.6"/>
    <row r="33" spans="1:13" ht="101.1" thickBot="1" x14ac:dyDescent="0.6">
      <c r="A33" s="1" t="s">
        <v>0</v>
      </c>
      <c r="B33" s="2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4" t="s">
        <v>6</v>
      </c>
      <c r="H33" s="4" t="s">
        <v>7</v>
      </c>
      <c r="I33" s="5" t="s">
        <v>8</v>
      </c>
      <c r="J33" s="5" t="s">
        <v>9</v>
      </c>
      <c r="K33" s="5" t="s">
        <v>10</v>
      </c>
      <c r="L33" s="5" t="s">
        <v>11</v>
      </c>
      <c r="M33" s="5" t="s">
        <v>12</v>
      </c>
    </row>
    <row r="34" spans="1:13" ht="15.9" thickBot="1" x14ac:dyDescent="0.65">
      <c r="A34" s="6" t="s">
        <v>13</v>
      </c>
      <c r="B34" s="7">
        <f>1/B3</f>
        <v>3.0211480362537763E-2</v>
      </c>
      <c r="C34" s="7">
        <f>1/C3</f>
        <v>1.4084507042253521E-2</v>
      </c>
      <c r="D34" s="8">
        <v>1</v>
      </c>
      <c r="E34" s="8">
        <v>3306</v>
      </c>
      <c r="F34" s="8">
        <v>5530</v>
      </c>
      <c r="G34" s="9">
        <v>0</v>
      </c>
      <c r="H34" s="9">
        <v>2.7</v>
      </c>
      <c r="I34" s="10">
        <v>0</v>
      </c>
      <c r="J34" s="10">
        <v>0</v>
      </c>
      <c r="K34" s="10">
        <v>3553</v>
      </c>
      <c r="L34" s="11">
        <v>10525</v>
      </c>
      <c r="M34" s="12">
        <v>5524</v>
      </c>
    </row>
    <row r="35" spans="1:13" ht="15.9" thickBot="1" x14ac:dyDescent="0.65">
      <c r="A35" s="6" t="s">
        <v>14</v>
      </c>
      <c r="B35" s="7">
        <f t="shared" ref="B35:B56" si="6">1/B4</f>
        <v>3.236245954692557E-2</v>
      </c>
      <c r="C35" s="7">
        <f t="shared" ref="C35" si="7">1/C4</f>
        <v>1.4285714285714285E-2</v>
      </c>
      <c r="D35" s="14">
        <v>1</v>
      </c>
      <c r="E35" s="14">
        <v>3666</v>
      </c>
      <c r="F35" s="14">
        <v>4620</v>
      </c>
      <c r="G35" s="15">
        <v>2</v>
      </c>
      <c r="H35" s="15">
        <v>0.8</v>
      </c>
      <c r="I35" s="10">
        <v>0</v>
      </c>
      <c r="J35" s="10">
        <v>0</v>
      </c>
      <c r="K35" s="10">
        <v>4356</v>
      </c>
      <c r="L35" s="11">
        <v>8421</v>
      </c>
      <c r="M35" s="16">
        <v>10534</v>
      </c>
    </row>
    <row r="36" spans="1:13" ht="15.9" thickBot="1" x14ac:dyDescent="0.65">
      <c r="A36" s="6" t="s">
        <v>15</v>
      </c>
      <c r="B36" s="7">
        <f t="shared" si="6"/>
        <v>4.4247787610619468E-2</v>
      </c>
      <c r="C36" s="7">
        <f t="shared" ref="C36" si="8">1/C5</f>
        <v>1.3888888888888888E-2</v>
      </c>
      <c r="D36" s="14">
        <v>1</v>
      </c>
      <c r="E36" s="14">
        <v>1609</v>
      </c>
      <c r="F36" s="14">
        <v>7010</v>
      </c>
      <c r="G36" s="15">
        <v>0</v>
      </c>
      <c r="H36" s="15">
        <v>5.2</v>
      </c>
      <c r="I36" s="10">
        <v>0</v>
      </c>
      <c r="J36" s="10">
        <v>0</v>
      </c>
      <c r="K36" s="10">
        <v>4321</v>
      </c>
      <c r="L36" s="11">
        <v>11893</v>
      </c>
      <c r="M36" s="16">
        <v>9317</v>
      </c>
    </row>
    <row r="37" spans="1:13" ht="15.9" thickBot="1" x14ac:dyDescent="0.65">
      <c r="A37" s="6" t="s">
        <v>16</v>
      </c>
      <c r="B37" s="7">
        <f t="shared" si="6"/>
        <v>3.5460992907801421E-2</v>
      </c>
      <c r="C37" s="7">
        <f>1/C6</f>
        <v>2.3255813953488372E-2</v>
      </c>
      <c r="D37" s="14">
        <v>0</v>
      </c>
      <c r="E37" s="14">
        <v>1701</v>
      </c>
      <c r="F37" s="14">
        <v>5000</v>
      </c>
      <c r="G37" s="15">
        <v>0</v>
      </c>
      <c r="H37" s="15">
        <v>2.7</v>
      </c>
      <c r="I37" s="10">
        <v>0</v>
      </c>
      <c r="J37" s="10">
        <v>2</v>
      </c>
      <c r="K37" s="10">
        <v>7330</v>
      </c>
      <c r="L37" s="17">
        <v>9908</v>
      </c>
      <c r="M37" s="16">
        <v>10802</v>
      </c>
    </row>
    <row r="38" spans="1:13" ht="15.9" thickBot="1" x14ac:dyDescent="0.65">
      <c r="A38" s="6" t="s">
        <v>17</v>
      </c>
      <c r="B38" s="7">
        <f t="shared" si="6"/>
        <v>3.4965034965034961E-2</v>
      </c>
      <c r="C38" s="7">
        <f t="shared" ref="C38" si="9">1/C7</f>
        <v>2.1739130434782608E-2</v>
      </c>
      <c r="D38" s="14">
        <v>0</v>
      </c>
      <c r="E38" s="14">
        <v>1026</v>
      </c>
      <c r="F38" s="14">
        <v>6171</v>
      </c>
      <c r="G38" s="15">
        <v>0</v>
      </c>
      <c r="H38" s="15">
        <v>0.2</v>
      </c>
      <c r="I38" s="10">
        <v>1</v>
      </c>
      <c r="J38" s="10">
        <v>1</v>
      </c>
      <c r="K38" s="10">
        <v>8127</v>
      </c>
      <c r="L38" s="17">
        <v>13959</v>
      </c>
      <c r="M38" s="16">
        <v>19141</v>
      </c>
    </row>
    <row r="39" spans="1:13" ht="15.9" thickBot="1" x14ac:dyDescent="0.65">
      <c r="A39" s="6" t="s">
        <v>18</v>
      </c>
      <c r="B39" s="7">
        <f t="shared" si="6"/>
        <v>5.10204081632653E-2</v>
      </c>
      <c r="C39" s="7">
        <f t="shared" ref="C39" si="10">1/C8</f>
        <v>2.3809523809523808E-2</v>
      </c>
      <c r="D39" s="14">
        <v>0</v>
      </c>
      <c r="E39" s="14">
        <v>721</v>
      </c>
      <c r="F39" s="14">
        <v>8600</v>
      </c>
      <c r="G39" s="15">
        <v>0</v>
      </c>
      <c r="H39" s="15">
        <v>1.6</v>
      </c>
      <c r="I39" s="10">
        <v>1</v>
      </c>
      <c r="J39" s="10">
        <v>1</v>
      </c>
      <c r="K39" s="10">
        <v>11626</v>
      </c>
      <c r="L39" s="11">
        <v>14027</v>
      </c>
      <c r="M39" s="16">
        <v>18318</v>
      </c>
    </row>
    <row r="40" spans="1:13" ht="15.9" thickBot="1" x14ac:dyDescent="0.65">
      <c r="A40" s="6" t="s">
        <v>19</v>
      </c>
      <c r="B40" s="7">
        <f t="shared" si="6"/>
        <v>3.4965034965034961E-2</v>
      </c>
      <c r="C40" s="7">
        <f t="shared" ref="C40" si="11">1/C9</f>
        <v>1.9607843137254902E-2</v>
      </c>
      <c r="D40" s="14">
        <v>1</v>
      </c>
      <c r="E40" s="14">
        <v>1604</v>
      </c>
      <c r="F40" s="14">
        <v>8900</v>
      </c>
      <c r="G40" s="15">
        <v>0</v>
      </c>
      <c r="H40" s="15">
        <v>1.6</v>
      </c>
      <c r="I40" s="10">
        <v>1</v>
      </c>
      <c r="J40" s="10">
        <v>0</v>
      </c>
      <c r="K40" s="10">
        <v>8635</v>
      </c>
      <c r="L40" s="11">
        <v>18779</v>
      </c>
      <c r="M40" s="16">
        <v>13382</v>
      </c>
    </row>
    <row r="41" spans="1:13" ht="15.9" thickBot="1" x14ac:dyDescent="0.65">
      <c r="A41" s="6" t="s">
        <v>20</v>
      </c>
      <c r="B41" s="7">
        <f t="shared" si="6"/>
        <v>3.1152647975077882E-2</v>
      </c>
      <c r="C41" s="7">
        <f t="shared" ref="C41" si="12">1/C10</f>
        <v>1.4285714285714285E-2</v>
      </c>
      <c r="D41" s="14">
        <v>1</v>
      </c>
      <c r="E41" s="14">
        <v>3232</v>
      </c>
      <c r="F41" s="14">
        <v>5590</v>
      </c>
      <c r="G41" s="15">
        <v>1</v>
      </c>
      <c r="H41" s="15">
        <v>2.7</v>
      </c>
      <c r="I41" s="10">
        <v>0</v>
      </c>
      <c r="J41" s="10">
        <v>0</v>
      </c>
      <c r="K41" s="10">
        <v>4557</v>
      </c>
      <c r="L41" s="11">
        <v>14161</v>
      </c>
      <c r="M41" s="16">
        <v>12834</v>
      </c>
    </row>
    <row r="42" spans="1:13" ht="15.9" thickBot="1" x14ac:dyDescent="0.65">
      <c r="A42" s="6" t="s">
        <v>21</v>
      </c>
      <c r="B42" s="7">
        <f t="shared" si="6"/>
        <v>3.4722222222222224E-2</v>
      </c>
      <c r="C42" s="7">
        <f t="shared" ref="C42" si="13">1/C11</f>
        <v>1.4084507042253521E-2</v>
      </c>
      <c r="D42" s="14">
        <v>1</v>
      </c>
      <c r="E42" s="14">
        <v>4539</v>
      </c>
      <c r="F42" s="14">
        <v>5130</v>
      </c>
      <c r="G42" s="15">
        <v>2</v>
      </c>
      <c r="H42" s="15">
        <v>4.3</v>
      </c>
      <c r="I42" s="10">
        <v>0</v>
      </c>
      <c r="J42" s="10">
        <v>0</v>
      </c>
      <c r="K42" s="10">
        <v>4765</v>
      </c>
      <c r="L42" s="11">
        <v>16265.063</v>
      </c>
      <c r="M42" s="16">
        <v>13589</v>
      </c>
    </row>
    <row r="43" spans="1:13" ht="15.9" thickBot="1" x14ac:dyDescent="0.65">
      <c r="A43" s="6" t="s">
        <v>22</v>
      </c>
      <c r="B43" s="7">
        <f t="shared" si="6"/>
        <v>3.3222591362126241E-2</v>
      </c>
      <c r="C43" s="7">
        <f t="shared" ref="C43" si="14">1/C12</f>
        <v>1.4084507042253521E-2</v>
      </c>
      <c r="D43" s="14">
        <v>1</v>
      </c>
      <c r="E43" s="14">
        <v>5223</v>
      </c>
      <c r="F43" s="14">
        <v>3180</v>
      </c>
      <c r="G43" s="15">
        <v>0</v>
      </c>
      <c r="H43" s="15">
        <v>5.2</v>
      </c>
      <c r="I43" s="10">
        <v>0</v>
      </c>
      <c r="J43" s="10">
        <v>0</v>
      </c>
      <c r="K43" s="10">
        <v>2078</v>
      </c>
      <c r="L43" s="11">
        <v>4301.7020000000002</v>
      </c>
      <c r="M43" s="16">
        <v>4635</v>
      </c>
    </row>
    <row r="44" spans="1:13" ht="15.9" thickBot="1" x14ac:dyDescent="0.65">
      <c r="A44" s="6" t="s">
        <v>23</v>
      </c>
      <c r="B44" s="7">
        <f t="shared" si="6"/>
        <v>3.7453183520599252E-2</v>
      </c>
      <c r="C44" s="7">
        <f t="shared" ref="C44" si="15">1/C13</f>
        <v>1.9607843137254902E-2</v>
      </c>
      <c r="D44" s="14">
        <v>1</v>
      </c>
      <c r="E44" s="14">
        <v>1469</v>
      </c>
      <c r="F44" s="14">
        <v>6430</v>
      </c>
      <c r="G44" s="15">
        <v>0</v>
      </c>
      <c r="H44" s="15">
        <v>2.9</v>
      </c>
      <c r="I44" s="10">
        <v>1</v>
      </c>
      <c r="J44" s="10">
        <v>0</v>
      </c>
      <c r="K44" s="10">
        <v>8867</v>
      </c>
      <c r="L44" s="11">
        <v>15661</v>
      </c>
      <c r="M44" s="16">
        <v>13343</v>
      </c>
    </row>
    <row r="45" spans="1:13" ht="15.9" thickBot="1" x14ac:dyDescent="0.65">
      <c r="A45" s="6" t="s">
        <v>24</v>
      </c>
      <c r="B45" s="7">
        <f t="shared" si="6"/>
        <v>3.8022813688212927E-2</v>
      </c>
      <c r="C45" s="7">
        <f t="shared" ref="C45" si="16">1/C14</f>
        <v>1.9607843137254902E-2</v>
      </c>
      <c r="D45" s="14">
        <v>1</v>
      </c>
      <c r="E45" s="14">
        <v>1458</v>
      </c>
      <c r="F45" s="14">
        <v>8590</v>
      </c>
      <c r="G45" s="15">
        <v>0</v>
      </c>
      <c r="H45" s="15">
        <v>3.5</v>
      </c>
      <c r="I45" s="10">
        <v>1</v>
      </c>
      <c r="J45" s="10">
        <v>0</v>
      </c>
      <c r="K45" s="10">
        <v>8383</v>
      </c>
      <c r="L45" s="11">
        <v>14693</v>
      </c>
      <c r="M45" s="16">
        <v>14665</v>
      </c>
    </row>
    <row r="46" spans="1:13" ht="15.9" thickBot="1" x14ac:dyDescent="0.65">
      <c r="A46" s="6" t="s">
        <v>25</v>
      </c>
      <c r="B46" s="7">
        <f t="shared" si="6"/>
        <v>3.0864197530864199E-2</v>
      </c>
      <c r="C46" s="7">
        <f t="shared" ref="C46" si="17">1/C15</f>
        <v>1.9607843137254902E-2</v>
      </c>
      <c r="D46" s="14">
        <v>1</v>
      </c>
      <c r="E46" s="14">
        <v>1835</v>
      </c>
      <c r="F46" s="14">
        <v>4670</v>
      </c>
      <c r="G46" s="15">
        <v>0</v>
      </c>
      <c r="H46" s="15">
        <v>5.7</v>
      </c>
      <c r="I46" s="10">
        <v>0</v>
      </c>
      <c r="J46" s="10">
        <v>0</v>
      </c>
      <c r="K46" s="10">
        <v>3768</v>
      </c>
      <c r="L46" s="11">
        <v>10288</v>
      </c>
      <c r="M46" s="16">
        <v>7050</v>
      </c>
    </row>
    <row r="47" spans="1:13" ht="15.9" thickBot="1" x14ac:dyDescent="0.65">
      <c r="A47" s="6" t="s">
        <v>26</v>
      </c>
      <c r="B47" s="7">
        <f t="shared" si="6"/>
        <v>4.2016806722689072E-2</v>
      </c>
      <c r="C47" s="7">
        <f t="shared" ref="C47" si="18">1/C16</f>
        <v>2.4390243902439025E-2</v>
      </c>
      <c r="D47" s="14">
        <v>0</v>
      </c>
      <c r="E47" s="14">
        <v>1163</v>
      </c>
      <c r="F47" s="14">
        <v>5150</v>
      </c>
      <c r="G47" s="15">
        <v>1</v>
      </c>
      <c r="H47" s="15">
        <v>2.8</v>
      </c>
      <c r="I47" s="10">
        <v>1</v>
      </c>
      <c r="J47" s="10">
        <v>2</v>
      </c>
      <c r="K47" s="10">
        <v>6113</v>
      </c>
      <c r="L47" s="11">
        <v>9060</v>
      </c>
      <c r="M47" s="16">
        <v>11056</v>
      </c>
    </row>
    <row r="48" spans="1:13" ht="15.9" thickBot="1" x14ac:dyDescent="0.65">
      <c r="A48" s="6" t="s">
        <v>27</v>
      </c>
      <c r="B48" s="7">
        <f t="shared" si="6"/>
        <v>4.065040650406504E-2</v>
      </c>
      <c r="C48" s="7">
        <f t="shared" ref="C48" si="19">1/C17</f>
        <v>1.3513513513513514E-2</v>
      </c>
      <c r="D48" s="14">
        <v>1</v>
      </c>
      <c r="E48" s="14">
        <v>2260</v>
      </c>
      <c r="F48" s="14">
        <v>7720</v>
      </c>
      <c r="G48" s="15">
        <v>2</v>
      </c>
      <c r="H48" s="15">
        <v>3.2</v>
      </c>
      <c r="I48" s="10">
        <v>1</v>
      </c>
      <c r="J48" s="10">
        <v>1</v>
      </c>
      <c r="K48" s="10">
        <v>8081</v>
      </c>
      <c r="L48" s="11">
        <v>12766</v>
      </c>
      <c r="M48" s="16">
        <v>20613</v>
      </c>
    </row>
    <row r="49" spans="1:14" ht="15.9" thickBot="1" x14ac:dyDescent="0.65">
      <c r="A49" s="6" t="s">
        <v>28</v>
      </c>
      <c r="B49" s="7">
        <f t="shared" si="6"/>
        <v>4.5871559633027519E-2</v>
      </c>
      <c r="C49" s="7">
        <f t="shared" ref="C49" si="20">1/C18</f>
        <v>2.3809523809523808E-2</v>
      </c>
      <c r="D49" s="14">
        <v>0</v>
      </c>
      <c r="E49" s="14">
        <v>1775</v>
      </c>
      <c r="F49" s="14">
        <v>3470</v>
      </c>
      <c r="G49" s="15">
        <v>1</v>
      </c>
      <c r="H49" s="15">
        <v>-0.8</v>
      </c>
      <c r="I49" s="10">
        <v>0</v>
      </c>
      <c r="J49" s="10">
        <v>2</v>
      </c>
      <c r="K49" s="10">
        <v>5814</v>
      </c>
      <c r="L49" s="11">
        <v>5942</v>
      </c>
      <c r="M49" s="16">
        <v>11567</v>
      </c>
    </row>
    <row r="50" spans="1:14" ht="15.9" thickBot="1" x14ac:dyDescent="0.65">
      <c r="A50" s="6" t="s">
        <v>29</v>
      </c>
      <c r="B50" s="7">
        <f t="shared" si="6"/>
        <v>5.8479532163742687E-2</v>
      </c>
      <c r="C50" s="7">
        <f t="shared" ref="C50" si="21">1/C19</f>
        <v>2.3809523809523808E-2</v>
      </c>
      <c r="D50" s="14">
        <v>0</v>
      </c>
      <c r="E50" s="14">
        <v>970</v>
      </c>
      <c r="F50" s="14">
        <v>7600</v>
      </c>
      <c r="G50" s="15">
        <v>0</v>
      </c>
      <c r="H50" s="15">
        <v>1.6</v>
      </c>
      <c r="I50" s="10">
        <v>1</v>
      </c>
      <c r="J50" s="10">
        <v>0</v>
      </c>
      <c r="K50" s="10">
        <v>9432</v>
      </c>
      <c r="L50" s="11">
        <v>12734</v>
      </c>
      <c r="M50" s="16">
        <v>12172</v>
      </c>
    </row>
    <row r="51" spans="1:14" ht="15.9" thickBot="1" x14ac:dyDescent="0.65">
      <c r="A51" s="6" t="s">
        <v>30</v>
      </c>
      <c r="B51" s="7">
        <f t="shared" si="6"/>
        <v>4.5871559633027519E-2</v>
      </c>
      <c r="C51" s="7">
        <f t="shared" ref="C51" si="22">1/C20</f>
        <v>2.1739130434782608E-2</v>
      </c>
      <c r="D51" s="14">
        <v>0</v>
      </c>
      <c r="E51" s="14">
        <v>920</v>
      </c>
      <c r="F51" s="14">
        <v>9200</v>
      </c>
      <c r="G51" s="15">
        <v>0</v>
      </c>
      <c r="H51" s="15">
        <v>-0.4</v>
      </c>
      <c r="I51" s="10">
        <v>1</v>
      </c>
      <c r="J51" s="10">
        <v>1</v>
      </c>
      <c r="K51" s="10">
        <v>11868</v>
      </c>
      <c r="L51" s="11">
        <v>19837</v>
      </c>
      <c r="M51" s="16">
        <v>18134</v>
      </c>
    </row>
    <row r="52" spans="1:14" ht="15.9" thickBot="1" x14ac:dyDescent="0.65">
      <c r="A52" s="6" t="s">
        <v>31</v>
      </c>
      <c r="B52" s="7">
        <f t="shared" si="6"/>
        <v>2.8818443804034581E-2</v>
      </c>
      <c r="C52" s="7">
        <f t="shared" ref="C52" si="23">1/C21</f>
        <v>1.4084507042253521E-2</v>
      </c>
      <c r="D52" s="14">
        <v>1</v>
      </c>
      <c r="E52" s="14">
        <v>5113</v>
      </c>
      <c r="F52" s="14">
        <v>3010</v>
      </c>
      <c r="G52" s="15">
        <v>0</v>
      </c>
      <c r="H52" s="15">
        <v>1.9</v>
      </c>
      <c r="I52" s="10">
        <v>0</v>
      </c>
      <c r="J52" s="10">
        <v>0</v>
      </c>
      <c r="K52" s="10">
        <v>2384</v>
      </c>
      <c r="L52" s="11">
        <v>4962</v>
      </c>
      <c r="M52" s="16">
        <v>4627</v>
      </c>
    </row>
    <row r="53" spans="1:14" ht="15.9" thickBot="1" x14ac:dyDescent="0.65">
      <c r="A53" s="6" t="s">
        <v>32</v>
      </c>
      <c r="B53" s="7">
        <f t="shared" si="6"/>
        <v>3.3003300330033E-2</v>
      </c>
      <c r="C53" s="7">
        <f t="shared" ref="C53" si="24">1/C22</f>
        <v>1.4084507042253521E-2</v>
      </c>
      <c r="D53" s="14">
        <v>1</v>
      </c>
      <c r="E53" s="14">
        <v>4426</v>
      </c>
      <c r="F53" s="14">
        <v>4230</v>
      </c>
      <c r="G53" s="15">
        <v>2</v>
      </c>
      <c r="H53" s="15">
        <v>5</v>
      </c>
      <c r="I53" s="10">
        <v>0</v>
      </c>
      <c r="J53" s="10">
        <v>0</v>
      </c>
      <c r="K53" s="10">
        <v>5095</v>
      </c>
      <c r="L53" s="11">
        <v>5915</v>
      </c>
      <c r="M53" s="16">
        <v>7524</v>
      </c>
    </row>
    <row r="54" spans="1:14" ht="15.9" thickBot="1" x14ac:dyDescent="0.65">
      <c r="A54" s="6" t="s">
        <v>33</v>
      </c>
      <c r="B54" s="7">
        <f t="shared" si="6"/>
        <v>4.0983606557377053E-2</v>
      </c>
      <c r="C54" s="7">
        <f t="shared" ref="C54" si="25">1/C23</f>
        <v>1.3513513513513514E-2</v>
      </c>
      <c r="D54" s="14">
        <v>1</v>
      </c>
      <c r="E54" s="14">
        <v>1842</v>
      </c>
      <c r="F54" s="14">
        <v>5680</v>
      </c>
      <c r="G54" s="15">
        <v>1</v>
      </c>
      <c r="H54" s="15">
        <v>2.4</v>
      </c>
      <c r="I54" s="10">
        <v>0</v>
      </c>
      <c r="J54" s="10">
        <v>0</v>
      </c>
      <c r="K54" s="10">
        <v>7569</v>
      </c>
      <c r="L54" s="11">
        <v>10082</v>
      </c>
      <c r="M54" s="16">
        <v>14290</v>
      </c>
    </row>
    <row r="55" spans="1:14" ht="15.9" thickBot="1" x14ac:dyDescent="0.65">
      <c r="A55" s="6" t="s">
        <v>34</v>
      </c>
      <c r="B55" s="7">
        <f t="shared" si="6"/>
        <v>3.1847133757961783E-2</v>
      </c>
      <c r="C55" s="7">
        <f t="shared" ref="C55" si="26">1/C24</f>
        <v>1.4084507042253521E-2</v>
      </c>
      <c r="D55" s="14">
        <v>1</v>
      </c>
      <c r="E55" s="14">
        <v>4963</v>
      </c>
      <c r="F55" s="14">
        <v>2740</v>
      </c>
      <c r="G55" s="15">
        <v>1</v>
      </c>
      <c r="H55" s="15">
        <v>3.9</v>
      </c>
      <c r="I55" s="10">
        <v>0</v>
      </c>
      <c r="J55" s="10">
        <v>0</v>
      </c>
      <c r="K55" s="10">
        <v>1450</v>
      </c>
      <c r="L55" s="11">
        <v>7093</v>
      </c>
      <c r="M55" s="16">
        <v>5104</v>
      </c>
    </row>
    <row r="56" spans="1:14" ht="15.9" thickBot="1" x14ac:dyDescent="0.65">
      <c r="A56" s="18" t="s">
        <v>35</v>
      </c>
      <c r="B56" s="7">
        <f t="shared" si="6"/>
        <v>4.4642857142857144E-2</v>
      </c>
      <c r="C56" s="7">
        <f>1/C25</f>
        <v>2.3809523809523808E-2</v>
      </c>
      <c r="D56" s="20">
        <v>0</v>
      </c>
      <c r="E56" s="20">
        <v>1132</v>
      </c>
      <c r="F56" s="20">
        <v>6810</v>
      </c>
      <c r="G56" s="21">
        <v>0</v>
      </c>
      <c r="H56" s="21">
        <v>0.2</v>
      </c>
      <c r="I56" s="10">
        <v>1</v>
      </c>
      <c r="J56" s="10">
        <v>2</v>
      </c>
      <c r="K56" s="10">
        <v>8739</v>
      </c>
      <c r="L56" s="17">
        <v>11003</v>
      </c>
      <c r="M56" s="16">
        <v>16797</v>
      </c>
    </row>
    <row r="57" spans="1:14" x14ac:dyDescent="0.55000000000000004">
      <c r="A57" s="22" t="s">
        <v>42</v>
      </c>
      <c r="B57" s="23">
        <f>_xlfn.STDEV.S(B34:B56)</f>
        <v>7.4533557773298273E-3</v>
      </c>
      <c r="C57" s="23">
        <f t="shared" ref="C57:M57" si="27">_xlfn.STDEV.S(C34:C56)</f>
        <v>4.3563109451821257E-3</v>
      </c>
      <c r="D57" s="23">
        <f t="shared" si="27"/>
        <v>0.48698475355767396</v>
      </c>
      <c r="E57" s="23">
        <f t="shared" si="27"/>
        <v>1511.9655244203066</v>
      </c>
      <c r="F57" s="23">
        <f t="shared" si="27"/>
        <v>1940.4964433464747</v>
      </c>
      <c r="G57" s="23">
        <f t="shared" si="27"/>
        <v>0.78775209278287195</v>
      </c>
      <c r="H57" s="23">
        <f t="shared" si="27"/>
        <v>1.8292420512915832</v>
      </c>
      <c r="I57" s="23">
        <f t="shared" si="27"/>
        <v>0.50686980186970187</v>
      </c>
      <c r="J57" s="23">
        <f t="shared" si="27"/>
        <v>0.79025687523346166</v>
      </c>
      <c r="K57" s="23">
        <f t="shared" si="27"/>
        <v>2907.403415515872</v>
      </c>
      <c r="L57" s="23">
        <f t="shared" si="27"/>
        <v>4231.8832252694874</v>
      </c>
      <c r="M57" s="23">
        <f t="shared" si="27"/>
        <v>4764.9108876030841</v>
      </c>
    </row>
    <row r="58" spans="1:14" x14ac:dyDescent="0.55000000000000004">
      <c r="A58" s="22" t="s">
        <v>43</v>
      </c>
      <c r="B58">
        <f>AVERAGE(B34:B56)</f>
        <v>3.8298089611701627E-2</v>
      </c>
      <c r="C58">
        <f t="shared" ref="C58:M58" si="28">AVERAGE(C34:C56)</f>
        <v>1.8208181445803176E-2</v>
      </c>
      <c r="D58">
        <f t="shared" si="28"/>
        <v>0.65217391304347827</v>
      </c>
      <c r="E58">
        <f t="shared" si="28"/>
        <v>2432.7391304347825</v>
      </c>
      <c r="F58">
        <f t="shared" si="28"/>
        <v>5870.913043478261</v>
      </c>
      <c r="G58">
        <f t="shared" si="28"/>
        <v>0.56521739130434778</v>
      </c>
      <c r="H58">
        <f t="shared" si="28"/>
        <v>2.5608695652173914</v>
      </c>
      <c r="I58">
        <f t="shared" si="28"/>
        <v>0.43478260869565216</v>
      </c>
      <c r="J58">
        <f t="shared" si="28"/>
        <v>0.52173913043478259</v>
      </c>
      <c r="K58">
        <f t="shared" si="28"/>
        <v>6387.434782608696</v>
      </c>
      <c r="L58">
        <f t="shared" si="28"/>
        <v>11403.294130434782</v>
      </c>
      <c r="M58">
        <f t="shared" si="28"/>
        <v>11957.304347826086</v>
      </c>
    </row>
    <row r="59" spans="1:14" x14ac:dyDescent="0.55000000000000004">
      <c r="A59" s="22" t="s">
        <v>44</v>
      </c>
      <c r="B59">
        <f>B57/B58</f>
        <v>0.19461429676775635</v>
      </c>
      <c r="C59">
        <f t="shared" ref="C59:M59" si="29">C57/C58</f>
        <v>0.23925019410360812</v>
      </c>
      <c r="D59">
        <f t="shared" si="29"/>
        <v>0.74670995545510011</v>
      </c>
      <c r="E59">
        <f t="shared" si="29"/>
        <v>0.62150746272169588</v>
      </c>
      <c r="F59">
        <f t="shared" si="29"/>
        <v>0.33052719891705545</v>
      </c>
      <c r="G59">
        <f t="shared" si="29"/>
        <v>1.393715241077389</v>
      </c>
      <c r="H59">
        <f t="shared" si="29"/>
        <v>0.71430504549586438</v>
      </c>
      <c r="I59">
        <f t="shared" si="29"/>
        <v>1.1658005443003143</v>
      </c>
      <c r="J59">
        <f t="shared" si="29"/>
        <v>1.5146590108641349</v>
      </c>
      <c r="K59">
        <f t="shared" si="29"/>
        <v>0.45517543653548781</v>
      </c>
      <c r="L59">
        <f t="shared" si="29"/>
        <v>0.37111059110321615</v>
      </c>
      <c r="M59">
        <f t="shared" si="29"/>
        <v>0.39849373646405306</v>
      </c>
      <c r="N59" s="24">
        <f>SUM(B59:M59)</f>
        <v>8.1458687138056742</v>
      </c>
    </row>
    <row r="60" spans="1:14" x14ac:dyDescent="0.55000000000000004">
      <c r="A60" s="22" t="s">
        <v>45</v>
      </c>
      <c r="B60">
        <f>MAX(B34:B56)</f>
        <v>5.8479532163742687E-2</v>
      </c>
      <c r="C60">
        <f t="shared" ref="C60:M60" si="30">MAX(C34:C56)</f>
        <v>2.4390243902439025E-2</v>
      </c>
      <c r="D60">
        <f t="shared" si="30"/>
        <v>1</v>
      </c>
      <c r="E60">
        <f t="shared" si="30"/>
        <v>5223</v>
      </c>
      <c r="F60">
        <f t="shared" si="30"/>
        <v>9200</v>
      </c>
      <c r="G60">
        <f t="shared" si="30"/>
        <v>2</v>
      </c>
      <c r="H60">
        <f t="shared" si="30"/>
        <v>5.7</v>
      </c>
      <c r="I60">
        <f t="shared" si="30"/>
        <v>1</v>
      </c>
      <c r="J60">
        <f t="shared" si="30"/>
        <v>2</v>
      </c>
      <c r="K60">
        <f t="shared" si="30"/>
        <v>11868</v>
      </c>
      <c r="L60">
        <f t="shared" si="30"/>
        <v>19837</v>
      </c>
      <c r="M60">
        <f t="shared" si="30"/>
        <v>20613</v>
      </c>
    </row>
    <row r="61" spans="1:14" x14ac:dyDescent="0.55000000000000004">
      <c r="A61" s="22" t="s">
        <v>46</v>
      </c>
      <c r="B61">
        <f>MIN(B34:B56)</f>
        <v>2.8818443804034581E-2</v>
      </c>
      <c r="C61">
        <f t="shared" ref="C61:M61" si="31">MIN(C34:C56)</f>
        <v>1.3513513513513514E-2</v>
      </c>
      <c r="D61">
        <f t="shared" si="31"/>
        <v>0</v>
      </c>
      <c r="E61">
        <f t="shared" si="31"/>
        <v>721</v>
      </c>
      <c r="F61">
        <f t="shared" si="31"/>
        <v>2740</v>
      </c>
      <c r="G61">
        <f t="shared" si="31"/>
        <v>0</v>
      </c>
      <c r="H61">
        <f t="shared" si="31"/>
        <v>-0.8</v>
      </c>
      <c r="I61">
        <f t="shared" si="31"/>
        <v>0</v>
      </c>
      <c r="J61">
        <f t="shared" si="31"/>
        <v>0</v>
      </c>
      <c r="K61">
        <f t="shared" si="31"/>
        <v>1450</v>
      </c>
      <c r="L61">
        <f t="shared" si="31"/>
        <v>4301.7020000000002</v>
      </c>
      <c r="M61">
        <f t="shared" si="31"/>
        <v>4627</v>
      </c>
    </row>
    <row r="63" spans="1:14" x14ac:dyDescent="0.55000000000000004">
      <c r="A63" s="27" t="s">
        <v>47</v>
      </c>
      <c r="B63" s="27">
        <f>B59/$N$59</f>
        <v>2.3891165399943497E-2</v>
      </c>
      <c r="C63" s="27">
        <f t="shared" ref="C63:M63" si="32">C59/$N$59</f>
        <v>2.9370740249977913E-2</v>
      </c>
      <c r="D63" s="27">
        <f t="shared" si="32"/>
        <v>9.1667320170477448E-2</v>
      </c>
      <c r="E63" s="27">
        <f t="shared" si="32"/>
        <v>7.6297259943357634E-2</v>
      </c>
      <c r="F63" s="27">
        <f t="shared" si="32"/>
        <v>4.0576052785736123E-2</v>
      </c>
      <c r="G63" s="27">
        <f t="shared" si="32"/>
        <v>0.17109473403558675</v>
      </c>
      <c r="H63" s="27">
        <f t="shared" si="32"/>
        <v>8.7689241085515568E-2</v>
      </c>
      <c r="I63" s="27">
        <f t="shared" si="32"/>
        <v>0.14311555774579421</v>
      </c>
      <c r="J63" s="27">
        <f t="shared" si="32"/>
        <v>0.18594198655535418</v>
      </c>
      <c r="K63" s="27">
        <f t="shared" si="32"/>
        <v>5.5878071759744095E-2</v>
      </c>
      <c r="L63" s="27">
        <f t="shared" si="32"/>
        <v>4.5558135558243819E-2</v>
      </c>
      <c r="M63" s="27">
        <f t="shared" si="32"/>
        <v>4.891973471026892E-2</v>
      </c>
    </row>
    <row r="64" spans="1:14" x14ac:dyDescent="0.55000000000000004">
      <c r="A64" t="s">
        <v>48</v>
      </c>
    </row>
    <row r="66" spans="1:29" ht="29.1" thickBot="1" x14ac:dyDescent="0.6">
      <c r="Q66" s="25" t="s">
        <v>50</v>
      </c>
    </row>
    <row r="67" spans="1:29" ht="101.1" thickBot="1" x14ac:dyDescent="0.6">
      <c r="A67" s="1" t="s">
        <v>0</v>
      </c>
      <c r="B67" s="2" t="s">
        <v>1</v>
      </c>
      <c r="C67" s="3" t="s">
        <v>2</v>
      </c>
      <c r="D67" s="3" t="s">
        <v>3</v>
      </c>
      <c r="E67" s="3" t="s">
        <v>4</v>
      </c>
      <c r="F67" s="3" t="s">
        <v>5</v>
      </c>
      <c r="G67" s="4" t="s">
        <v>6</v>
      </c>
      <c r="H67" s="4" t="s">
        <v>7</v>
      </c>
      <c r="I67" s="5" t="s">
        <v>8</v>
      </c>
      <c r="J67" s="5" t="s">
        <v>9</v>
      </c>
      <c r="K67" s="5" t="s">
        <v>10</v>
      </c>
      <c r="L67" s="5" t="s">
        <v>11</v>
      </c>
      <c r="M67" s="5" t="s">
        <v>12</v>
      </c>
      <c r="N67" s="26" t="s">
        <v>49</v>
      </c>
      <c r="Q67" s="1" t="s">
        <v>0</v>
      </c>
      <c r="R67" s="2" t="s">
        <v>1</v>
      </c>
      <c r="S67" s="3" t="s">
        <v>2</v>
      </c>
      <c r="T67" s="3" t="s">
        <v>3</v>
      </c>
      <c r="U67" s="3" t="s">
        <v>4</v>
      </c>
      <c r="V67" s="3" t="s">
        <v>5</v>
      </c>
      <c r="W67" s="4" t="s">
        <v>6</v>
      </c>
      <c r="X67" s="4" t="s">
        <v>7</v>
      </c>
      <c r="Y67" s="5" t="s">
        <v>8</v>
      </c>
      <c r="Z67" s="5" t="s">
        <v>9</v>
      </c>
      <c r="AA67" s="5" t="s">
        <v>10</v>
      </c>
      <c r="AB67" s="5" t="s">
        <v>11</v>
      </c>
      <c r="AC67" s="5" t="s">
        <v>12</v>
      </c>
    </row>
    <row r="68" spans="1:29" ht="14.7" thickBot="1" x14ac:dyDescent="0.6">
      <c r="A68" s="6" t="s">
        <v>13</v>
      </c>
      <c r="B68" s="7">
        <f>(B34-B$61)/(B$60-B$61)</f>
        <v>4.6965119472672325E-2</v>
      </c>
      <c r="C68" s="7">
        <f t="shared" ref="C68:M68" si="33">(C34-C$61)/(C$60-C$61)</f>
        <v>5.2496798975672172E-2</v>
      </c>
      <c r="D68" s="7">
        <f t="shared" si="33"/>
        <v>1</v>
      </c>
      <c r="E68" s="7">
        <f t="shared" si="33"/>
        <v>0.57418924922256775</v>
      </c>
      <c r="F68" s="7">
        <f t="shared" si="33"/>
        <v>0.43188854489164086</v>
      </c>
      <c r="G68" s="7">
        <f t="shared" si="33"/>
        <v>0</v>
      </c>
      <c r="H68" s="7">
        <f t="shared" si="33"/>
        <v>0.53846153846153844</v>
      </c>
      <c r="I68" s="7">
        <f t="shared" si="33"/>
        <v>0</v>
      </c>
      <c r="J68" s="7">
        <f t="shared" si="33"/>
        <v>0</v>
      </c>
      <c r="K68" s="7">
        <f t="shared" si="33"/>
        <v>0.20186216164330967</v>
      </c>
      <c r="L68" s="7">
        <f t="shared" si="33"/>
        <v>0.40059083514201016</v>
      </c>
      <c r="M68" s="7">
        <f t="shared" si="33"/>
        <v>5.6111597647941949E-2</v>
      </c>
      <c r="N68" s="27">
        <f>SUM(R68:AC68)</f>
        <v>0.23515672831140039</v>
      </c>
      <c r="Q68" s="6" t="s">
        <v>13</v>
      </c>
      <c r="R68" s="7">
        <f>B68*B$63</f>
        <v>1.1220514373497215E-3</v>
      </c>
      <c r="S68" s="7">
        <f t="shared" ref="S68:AC68" si="34">C68*C$63</f>
        <v>1.541869846669774E-3</v>
      </c>
      <c r="T68" s="7">
        <f t="shared" si="34"/>
        <v>9.1667320170477448E-2</v>
      </c>
      <c r="U68" s="7">
        <f t="shared" si="34"/>
        <v>4.3809066404615613E-2</v>
      </c>
      <c r="V68" s="7">
        <f t="shared" si="34"/>
        <v>1.7524332395077984E-2</v>
      </c>
      <c r="W68" s="7">
        <f t="shared" si="34"/>
        <v>0</v>
      </c>
      <c r="X68" s="7">
        <f t="shared" si="34"/>
        <v>4.7217283661431457E-2</v>
      </c>
      <c r="Y68" s="7">
        <f t="shared" si="34"/>
        <v>0</v>
      </c>
      <c r="Z68" s="7">
        <f t="shared" si="34"/>
        <v>0</v>
      </c>
      <c r="AA68" s="7">
        <f t="shared" si="34"/>
        <v>1.127966835388192E-2</v>
      </c>
      <c r="AB68" s="7">
        <f t="shared" si="34"/>
        <v>1.82501715707898E-2</v>
      </c>
      <c r="AC68" s="7">
        <f t="shared" si="34"/>
        <v>2.7449644711066696E-3</v>
      </c>
    </row>
    <row r="69" spans="1:29" ht="14.7" thickBot="1" x14ac:dyDescent="0.6">
      <c r="A69" s="6" t="s">
        <v>14</v>
      </c>
      <c r="B69" s="7">
        <f t="shared" ref="B69:M69" si="35">(B35-B$61)/(B$60-B$61)</f>
        <v>0.11948367166813786</v>
      </c>
      <c r="C69" s="7">
        <f t="shared" si="35"/>
        <v>7.099567099567089E-2</v>
      </c>
      <c r="D69" s="7">
        <f t="shared" si="35"/>
        <v>1</v>
      </c>
      <c r="E69" s="7">
        <f t="shared" si="35"/>
        <v>0.6541537094624611</v>
      </c>
      <c r="F69" s="7">
        <f t="shared" si="35"/>
        <v>0.29102167182662536</v>
      </c>
      <c r="G69" s="7">
        <f t="shared" si="35"/>
        <v>1</v>
      </c>
      <c r="H69" s="7">
        <f t="shared" si="35"/>
        <v>0.24615384615384617</v>
      </c>
      <c r="I69" s="7">
        <f t="shared" si="35"/>
        <v>0</v>
      </c>
      <c r="J69" s="7">
        <f t="shared" si="35"/>
        <v>0</v>
      </c>
      <c r="K69" s="7">
        <f t="shared" si="35"/>
        <v>0.27894029564215778</v>
      </c>
      <c r="L69" s="7">
        <f t="shared" si="35"/>
        <v>0.26515732108904511</v>
      </c>
      <c r="M69" s="7">
        <f t="shared" si="35"/>
        <v>0.36951082196922308</v>
      </c>
      <c r="N69" s="27">
        <f t="shared" ref="N69:N90" si="36">SUM(R69:AC69)</f>
        <v>0.39674863448959785</v>
      </c>
      <c r="Q69" s="6" t="s">
        <v>14</v>
      </c>
      <c r="R69" s="7">
        <f t="shared" ref="R69:R90" si="37">B69*B$63</f>
        <v>2.8546041624160244E-3</v>
      </c>
      <c r="S69" s="7">
        <f t="shared" ref="S69:S90" si="38">C69*C$63</f>
        <v>2.0851954116867404E-3</v>
      </c>
      <c r="T69" s="7">
        <f t="shared" ref="T69:T90" si="39">D69*D$63</f>
        <v>9.1667320170477448E-2</v>
      </c>
      <c r="U69" s="7">
        <f t="shared" ref="U69:U90" si="40">E69*E$63</f>
        <v>4.9910135613769044E-2</v>
      </c>
      <c r="V69" s="7">
        <f t="shared" ref="V69:V90" si="41">F69*F$63</f>
        <v>1.1808510717830326E-2</v>
      </c>
      <c r="W69" s="7">
        <f t="shared" ref="W69:W90" si="42">G69*G$63</f>
        <v>0.17109473403558675</v>
      </c>
      <c r="X69" s="7">
        <f t="shared" ref="X69:X90" si="43">H69*H$63</f>
        <v>2.1585043959511524E-2</v>
      </c>
      <c r="Y69" s="7">
        <f t="shared" ref="Y69:Y90" si="44">I69*I$63</f>
        <v>0</v>
      </c>
      <c r="Z69" s="7">
        <f t="shared" ref="Z69:Z90" si="45">J69*J$63</f>
        <v>0</v>
      </c>
      <c r="AA69" s="7">
        <f t="shared" ref="AA69:AA90" si="46">K69*K$63</f>
        <v>1.5586645856576726E-2</v>
      </c>
      <c r="AB69" s="7">
        <f t="shared" ref="AB69:AB90" si="47">L69*L$63</f>
        <v>1.2080073178435499E-2</v>
      </c>
      <c r="AC69" s="7">
        <f t="shared" ref="AC69:AC90" si="48">M69*M$63</f>
        <v>1.8076371383307803E-2</v>
      </c>
    </row>
    <row r="70" spans="1:29" ht="14.7" thickBot="1" x14ac:dyDescent="0.6">
      <c r="A70" s="6" t="s">
        <v>15</v>
      </c>
      <c r="B70" s="7">
        <f t="shared" ref="B70:M70" si="49">(B36-B$61)/(B$60-B$61)</f>
        <v>0.52018805309734517</v>
      </c>
      <c r="C70" s="7">
        <f t="shared" si="49"/>
        <v>3.4511784511784369E-2</v>
      </c>
      <c r="D70" s="7">
        <f t="shared" si="49"/>
        <v>1</v>
      </c>
      <c r="E70" s="7">
        <f t="shared" si="49"/>
        <v>0.19724566859173701</v>
      </c>
      <c r="F70" s="7">
        <f t="shared" si="49"/>
        <v>0.66099071207430338</v>
      </c>
      <c r="G70" s="7">
        <f t="shared" si="49"/>
        <v>0</v>
      </c>
      <c r="H70" s="7">
        <f t="shared" si="49"/>
        <v>0.92307692307692313</v>
      </c>
      <c r="I70" s="7">
        <f t="shared" si="49"/>
        <v>0</v>
      </c>
      <c r="J70" s="7">
        <f t="shared" si="49"/>
        <v>0</v>
      </c>
      <c r="K70" s="7">
        <f t="shared" si="49"/>
        <v>0.27558072566711461</v>
      </c>
      <c r="L70" s="7">
        <f t="shared" si="49"/>
        <v>0.48864836709279735</v>
      </c>
      <c r="M70" s="7">
        <f t="shared" si="49"/>
        <v>0.29338170899537097</v>
      </c>
      <c r="N70" s="27">
        <f t="shared" si="36"/>
        <v>0.2799354520516375</v>
      </c>
      <c r="Q70" s="6" t="s">
        <v>15</v>
      </c>
      <c r="R70" s="7">
        <f t="shared" si="37"/>
        <v>1.2427898815623263E-2</v>
      </c>
      <c r="S70" s="7">
        <f t="shared" si="38"/>
        <v>1.0136366584588294E-3</v>
      </c>
      <c r="T70" s="7">
        <f t="shared" si="39"/>
        <v>9.1667320170477448E-2</v>
      </c>
      <c r="U70" s="7">
        <f t="shared" si="40"/>
        <v>1.5049304049245132E-2</v>
      </c>
      <c r="V70" s="7">
        <f t="shared" si="41"/>
        <v>2.6820394024008241E-2</v>
      </c>
      <c r="W70" s="7">
        <f t="shared" si="42"/>
        <v>0</v>
      </c>
      <c r="X70" s="7">
        <f t="shared" si="43"/>
        <v>8.0943914848168222E-2</v>
      </c>
      <c r="Y70" s="7">
        <f t="shared" si="44"/>
        <v>0</v>
      </c>
      <c r="Z70" s="7">
        <f t="shared" si="45"/>
        <v>0</v>
      </c>
      <c r="AA70" s="7">
        <f t="shared" si="46"/>
        <v>1.5398919564429382E-2</v>
      </c>
      <c r="AB70" s="7">
        <f t="shared" si="47"/>
        <v>2.2261908548328151E-2</v>
      </c>
      <c r="AC70" s="7">
        <f t="shared" si="48"/>
        <v>1.4352155372898865E-2</v>
      </c>
    </row>
    <row r="71" spans="1:29" ht="14.7" thickBot="1" x14ac:dyDescent="0.6">
      <c r="A71" s="6" t="s">
        <v>16</v>
      </c>
      <c r="B71" s="7">
        <f t="shared" ref="B71:M71" si="50">(B37-B$61)/(B$60-B$61)</f>
        <v>0.22394825918762104</v>
      </c>
      <c r="C71" s="7">
        <f t="shared" si="50"/>
        <v>0.89570119802677928</v>
      </c>
      <c r="D71" s="7">
        <f t="shared" si="50"/>
        <v>0</v>
      </c>
      <c r="E71" s="7">
        <f t="shared" si="50"/>
        <v>0.21768103065304309</v>
      </c>
      <c r="F71" s="7">
        <f t="shared" si="50"/>
        <v>0.34984520123839008</v>
      </c>
      <c r="G71" s="7">
        <f t="shared" si="50"/>
        <v>0</v>
      </c>
      <c r="H71" s="7">
        <f t="shared" si="50"/>
        <v>0.53846153846153844</v>
      </c>
      <c r="I71" s="7">
        <f t="shared" si="50"/>
        <v>0</v>
      </c>
      <c r="J71" s="7">
        <f t="shared" si="50"/>
        <v>1</v>
      </c>
      <c r="K71" s="7">
        <f t="shared" si="50"/>
        <v>0.56440775580725666</v>
      </c>
      <c r="L71" s="7">
        <f t="shared" si="50"/>
        <v>0.36087482840689633</v>
      </c>
      <c r="M71" s="7">
        <f t="shared" si="50"/>
        <v>0.38627549105467285</v>
      </c>
      <c r="N71" s="27">
        <f t="shared" si="36"/>
        <v>0.36249616186001049</v>
      </c>
      <c r="Q71" s="6" t="s">
        <v>16</v>
      </c>
      <c r="R71" s="7">
        <f t="shared" si="37"/>
        <v>5.3503849012808699E-3</v>
      </c>
      <c r="S71" s="7">
        <f t="shared" si="38"/>
        <v>2.6307407228838564E-2</v>
      </c>
      <c r="T71" s="7">
        <f t="shared" si="39"/>
        <v>0</v>
      </c>
      <c r="U71" s="7">
        <f t="shared" si="40"/>
        <v>1.6608466180473229E-2</v>
      </c>
      <c r="V71" s="7">
        <f t="shared" si="41"/>
        <v>1.4195337352285392E-2</v>
      </c>
      <c r="W71" s="7">
        <f t="shared" si="42"/>
        <v>0</v>
      </c>
      <c r="X71" s="7">
        <f t="shared" si="43"/>
        <v>4.7217283661431457E-2</v>
      </c>
      <c r="Y71" s="7">
        <f t="shared" si="44"/>
        <v>0</v>
      </c>
      <c r="Z71" s="7">
        <f t="shared" si="45"/>
        <v>0.18594198655535418</v>
      </c>
      <c r="AA71" s="7">
        <f t="shared" si="46"/>
        <v>3.1538017080754009E-2</v>
      </c>
      <c r="AB71" s="7">
        <f t="shared" si="47"/>
        <v>1.6440784352119361E-2</v>
      </c>
      <c r="AC71" s="7">
        <f t="shared" si="48"/>
        <v>1.8896494547473452E-2</v>
      </c>
    </row>
    <row r="72" spans="1:29" ht="14.7" thickBot="1" x14ac:dyDescent="0.6">
      <c r="A72" s="6" t="s">
        <v>17</v>
      </c>
      <c r="B72" s="7">
        <f t="shared" ref="B72:M72" si="51">(B38-B$61)/(B$60-B$61)</f>
        <v>0.20722743165924976</v>
      </c>
      <c r="C72" s="7">
        <f t="shared" si="51"/>
        <v>0.7562582345191039</v>
      </c>
      <c r="D72" s="7">
        <f t="shared" si="51"/>
        <v>0</v>
      </c>
      <c r="E72" s="7">
        <f t="shared" si="51"/>
        <v>6.7747667703243003E-2</v>
      </c>
      <c r="F72" s="7">
        <f t="shared" si="51"/>
        <v>0.53111455108359129</v>
      </c>
      <c r="G72" s="7">
        <f t="shared" si="51"/>
        <v>0</v>
      </c>
      <c r="H72" s="7">
        <f t="shared" si="51"/>
        <v>0.15384615384615385</v>
      </c>
      <c r="I72" s="7">
        <f t="shared" si="51"/>
        <v>1</v>
      </c>
      <c r="J72" s="7">
        <f t="shared" si="51"/>
        <v>0.5</v>
      </c>
      <c r="K72" s="7">
        <f t="shared" si="51"/>
        <v>0.64090996352466889</v>
      </c>
      <c r="L72" s="7">
        <f t="shared" si="51"/>
        <v>0.62163583859157379</v>
      </c>
      <c r="M72" s="7">
        <f t="shared" si="51"/>
        <v>0.90791942950081317</v>
      </c>
      <c r="N72" s="27">
        <f t="shared" si="36"/>
        <v>0.4120080263499234</v>
      </c>
      <c r="Q72" s="6" t="s">
        <v>17</v>
      </c>
      <c r="R72" s="7">
        <f t="shared" si="37"/>
        <v>4.950904845176623E-3</v>
      </c>
      <c r="S72" s="7">
        <f t="shared" si="38"/>
        <v>2.2211864167967482E-2</v>
      </c>
      <c r="T72" s="7">
        <f t="shared" si="39"/>
        <v>0</v>
      </c>
      <c r="U72" s="7">
        <f t="shared" si="40"/>
        <v>5.1689614133105461E-3</v>
      </c>
      <c r="V72" s="7">
        <f t="shared" si="41"/>
        <v>2.1550532060040345E-2</v>
      </c>
      <c r="W72" s="7">
        <f t="shared" si="42"/>
        <v>0</v>
      </c>
      <c r="X72" s="7">
        <f t="shared" si="43"/>
        <v>1.3490652474694704E-2</v>
      </c>
      <c r="Y72" s="7">
        <f t="shared" si="44"/>
        <v>0.14311555774579421</v>
      </c>
      <c r="Z72" s="7">
        <f t="shared" si="45"/>
        <v>9.2970993277677091E-2</v>
      </c>
      <c r="AA72" s="7">
        <f t="shared" si="46"/>
        <v>3.5812812933366418E-2</v>
      </c>
      <c r="AB72" s="7">
        <f t="shared" si="47"/>
        <v>2.8320569802417494E-2</v>
      </c>
      <c r="AC72" s="7">
        <f t="shared" si="48"/>
        <v>4.4415177629478483E-2</v>
      </c>
    </row>
    <row r="73" spans="1:29" ht="14.7" thickBot="1" x14ac:dyDescent="0.6">
      <c r="A73" s="6" t="s">
        <v>18</v>
      </c>
      <c r="B73" s="7">
        <f t="shared" ref="B73:M73" si="52">(B39-B$61)/(B$60-B$61)</f>
        <v>0.74852156771799616</v>
      </c>
      <c r="C73" s="7">
        <f t="shared" si="52"/>
        <v>0.94660894660894646</v>
      </c>
      <c r="D73" s="7">
        <f t="shared" si="52"/>
        <v>0</v>
      </c>
      <c r="E73" s="7">
        <f t="shared" si="52"/>
        <v>0</v>
      </c>
      <c r="F73" s="7">
        <f t="shared" si="52"/>
        <v>0.90712074303405577</v>
      </c>
      <c r="G73" s="7">
        <f t="shared" si="52"/>
        <v>0</v>
      </c>
      <c r="H73" s="7">
        <f t="shared" si="52"/>
        <v>0.36923076923076931</v>
      </c>
      <c r="I73" s="7">
        <f t="shared" si="52"/>
        <v>1</v>
      </c>
      <c r="J73" s="7">
        <f t="shared" si="52"/>
        <v>0.5</v>
      </c>
      <c r="K73" s="7">
        <f t="shared" si="52"/>
        <v>0.97677097331541562</v>
      </c>
      <c r="L73" s="7">
        <f t="shared" si="52"/>
        <v>0.62601296737275325</v>
      </c>
      <c r="M73" s="7">
        <f t="shared" si="52"/>
        <v>0.856436882271988</v>
      </c>
      <c r="N73" s="27">
        <f t="shared" si="36"/>
        <v>0.47595388142943262</v>
      </c>
      <c r="Q73" s="6" t="s">
        <v>18</v>
      </c>
      <c r="R73" s="7">
        <f t="shared" si="37"/>
        <v>1.7883052579775655E-2</v>
      </c>
      <c r="S73" s="7">
        <f t="shared" si="38"/>
        <v>2.7802605489156577E-2</v>
      </c>
      <c r="T73" s="7">
        <f t="shared" si="39"/>
        <v>0</v>
      </c>
      <c r="U73" s="7">
        <f t="shared" si="40"/>
        <v>0</v>
      </c>
      <c r="V73" s="7">
        <f t="shared" si="41"/>
        <v>3.6807379152386022E-2</v>
      </c>
      <c r="W73" s="7">
        <f t="shared" si="42"/>
        <v>0</v>
      </c>
      <c r="X73" s="7">
        <f t="shared" si="43"/>
        <v>3.2377565939267293E-2</v>
      </c>
      <c r="Y73" s="7">
        <f t="shared" si="44"/>
        <v>0.14311555774579421</v>
      </c>
      <c r="Z73" s="7">
        <f t="shared" si="45"/>
        <v>9.2970993277677091E-2</v>
      </c>
      <c r="AA73" s="7">
        <f t="shared" si="46"/>
        <v>5.4580078539753878E-2</v>
      </c>
      <c r="AB73" s="7">
        <f t="shared" si="47"/>
        <v>2.8519983628786359E-2</v>
      </c>
      <c r="AC73" s="7">
        <f t="shared" si="48"/>
        <v>4.1896665076835468E-2</v>
      </c>
    </row>
    <row r="74" spans="1:29" ht="14.7" thickBot="1" x14ac:dyDescent="0.6">
      <c r="A74" s="6" t="s">
        <v>19</v>
      </c>
      <c r="B74" s="7">
        <f t="shared" ref="B74:M74" si="53">(B40-B$61)/(B$60-B$61)</f>
        <v>0.20722743165924976</v>
      </c>
      <c r="C74" s="7">
        <f t="shared" si="53"/>
        <v>0.5603089720736778</v>
      </c>
      <c r="D74" s="7">
        <f t="shared" si="53"/>
        <v>1</v>
      </c>
      <c r="E74" s="7">
        <f t="shared" si="53"/>
        <v>0.19613505108840515</v>
      </c>
      <c r="F74" s="7">
        <f t="shared" si="53"/>
        <v>0.95356037151702788</v>
      </c>
      <c r="G74" s="7">
        <f t="shared" si="53"/>
        <v>0</v>
      </c>
      <c r="H74" s="7">
        <f t="shared" si="53"/>
        <v>0.36923076923076931</v>
      </c>
      <c r="I74" s="7">
        <f t="shared" si="53"/>
        <v>1</v>
      </c>
      <c r="J74" s="7">
        <f t="shared" si="53"/>
        <v>0</v>
      </c>
      <c r="K74" s="7">
        <f t="shared" si="53"/>
        <v>0.68967172201958149</v>
      </c>
      <c r="L74" s="7">
        <f t="shared" si="53"/>
        <v>0.93189702572811928</v>
      </c>
      <c r="M74" s="7">
        <f t="shared" si="53"/>
        <v>0.54766670836982356</v>
      </c>
      <c r="N74" s="27">
        <f t="shared" si="36"/>
        <v>0.45000904800640085</v>
      </c>
      <c r="Q74" s="6" t="s">
        <v>19</v>
      </c>
      <c r="R74" s="7">
        <f t="shared" si="37"/>
        <v>4.950904845176623E-3</v>
      </c>
      <c r="S74" s="7">
        <f t="shared" si="38"/>
        <v>1.6456689278508119E-2</v>
      </c>
      <c r="T74" s="7">
        <f t="shared" si="39"/>
        <v>9.1667320170477448E-2</v>
      </c>
      <c r="U74" s="7">
        <f t="shared" si="40"/>
        <v>1.4964566976895778E-2</v>
      </c>
      <c r="V74" s="7">
        <f t="shared" si="41"/>
        <v>3.8691715969061069E-2</v>
      </c>
      <c r="W74" s="7">
        <f t="shared" si="42"/>
        <v>0</v>
      </c>
      <c r="X74" s="7">
        <f t="shared" si="43"/>
        <v>3.2377565939267293E-2</v>
      </c>
      <c r="Y74" s="7">
        <f t="shared" si="44"/>
        <v>0.14311555774579421</v>
      </c>
      <c r="Z74" s="7">
        <f t="shared" si="45"/>
        <v>0</v>
      </c>
      <c r="AA74" s="7">
        <f t="shared" si="46"/>
        <v>3.8537525973676455E-2</v>
      </c>
      <c r="AB74" s="7">
        <f t="shared" si="47"/>
        <v>4.2455491024445888E-2</v>
      </c>
      <c r="AC74" s="7">
        <f t="shared" si="48"/>
        <v>2.6791710083097983E-2</v>
      </c>
    </row>
    <row r="75" spans="1:29" ht="14.7" thickBot="1" x14ac:dyDescent="0.6">
      <c r="A75" s="6" t="s">
        <v>20</v>
      </c>
      <c r="B75" s="7">
        <f t="shared" ref="B75:M75" si="54">(B41-B$61)/(B$60-B$61)</f>
        <v>7.8695836873407005E-2</v>
      </c>
      <c r="C75" s="7">
        <f t="shared" si="54"/>
        <v>7.099567099567089E-2</v>
      </c>
      <c r="D75" s="7">
        <f t="shared" si="54"/>
        <v>1</v>
      </c>
      <c r="E75" s="7">
        <f t="shared" si="54"/>
        <v>0.55775211017325632</v>
      </c>
      <c r="F75" s="7">
        <f t="shared" si="54"/>
        <v>0.44117647058823528</v>
      </c>
      <c r="G75" s="7">
        <f t="shared" si="54"/>
        <v>0.5</v>
      </c>
      <c r="H75" s="7">
        <f t="shared" si="54"/>
        <v>0.53846153846153844</v>
      </c>
      <c r="I75" s="7">
        <f t="shared" si="54"/>
        <v>0</v>
      </c>
      <c r="J75" s="7">
        <f t="shared" si="54"/>
        <v>0</v>
      </c>
      <c r="K75" s="7">
        <f t="shared" si="54"/>
        <v>0.298233826070263</v>
      </c>
      <c r="L75" s="7">
        <f t="shared" si="54"/>
        <v>0.63463848585331284</v>
      </c>
      <c r="M75" s="7">
        <f t="shared" si="54"/>
        <v>0.51338671337420239</v>
      </c>
      <c r="N75" s="27">
        <f t="shared" si="36"/>
        <v>0.35954587813404065</v>
      </c>
      <c r="Q75" s="6" t="s">
        <v>20</v>
      </c>
      <c r="R75" s="7">
        <f t="shared" si="37"/>
        <v>1.8801352550295392E-3</v>
      </c>
      <c r="S75" s="7">
        <f t="shared" si="38"/>
        <v>2.0851954116867404E-3</v>
      </c>
      <c r="T75" s="7">
        <f t="shared" si="39"/>
        <v>9.1667320170477448E-2</v>
      </c>
      <c r="U75" s="7">
        <f t="shared" si="40"/>
        <v>4.2554957733845183E-2</v>
      </c>
      <c r="V75" s="7">
        <f t="shared" si="41"/>
        <v>1.7901199758412995E-2</v>
      </c>
      <c r="W75" s="7">
        <f t="shared" si="42"/>
        <v>8.5547367017793377E-2</v>
      </c>
      <c r="X75" s="7">
        <f t="shared" si="43"/>
        <v>4.7217283661431457E-2</v>
      </c>
      <c r="Y75" s="7">
        <f t="shared" si="44"/>
        <v>0</v>
      </c>
      <c r="Z75" s="7">
        <f t="shared" si="45"/>
        <v>0</v>
      </c>
      <c r="AA75" s="7">
        <f t="shared" si="46"/>
        <v>1.6664731134337196E-2</v>
      </c>
      <c r="AB75" s="7">
        <f t="shared" si="47"/>
        <v>2.8912946168983829E-2</v>
      </c>
      <c r="AC75" s="7">
        <f t="shared" si="48"/>
        <v>2.511474182204285E-2</v>
      </c>
    </row>
    <row r="76" spans="1:29" ht="14.7" thickBot="1" x14ac:dyDescent="0.6">
      <c r="A76" s="6" t="s">
        <v>21</v>
      </c>
      <c r="B76" s="7">
        <f t="shared" ref="B76:M76" si="55">(B42-B$61)/(B$60-B$61)</f>
        <v>0.19904119318181829</v>
      </c>
      <c r="C76" s="7">
        <f t="shared" si="55"/>
        <v>5.2496798975672172E-2</v>
      </c>
      <c r="D76" s="7">
        <f t="shared" si="55"/>
        <v>1</v>
      </c>
      <c r="E76" s="7">
        <f t="shared" si="55"/>
        <v>0.84806752554420262</v>
      </c>
      <c r="F76" s="7">
        <f t="shared" si="55"/>
        <v>0.36996904024767802</v>
      </c>
      <c r="G76" s="7">
        <f t="shared" si="55"/>
        <v>1</v>
      </c>
      <c r="H76" s="7">
        <f t="shared" si="55"/>
        <v>0.7846153846153846</v>
      </c>
      <c r="I76" s="7">
        <f t="shared" si="55"/>
        <v>0</v>
      </c>
      <c r="J76" s="7">
        <f t="shared" si="55"/>
        <v>0</v>
      </c>
      <c r="K76" s="7">
        <f t="shared" si="55"/>
        <v>0.31819927049337687</v>
      </c>
      <c r="L76" s="7">
        <f t="shared" si="55"/>
        <v>0.77007605518735478</v>
      </c>
      <c r="M76" s="7">
        <f t="shared" si="55"/>
        <v>0.56061553859627178</v>
      </c>
      <c r="N76" s="27">
        <f t="shared" si="36"/>
        <v>0.49786744389902443</v>
      </c>
      <c r="Q76" s="6" t="s">
        <v>21</v>
      </c>
      <c r="R76" s="7">
        <f t="shared" si="37"/>
        <v>4.7553260677089268E-3</v>
      </c>
      <c r="S76" s="7">
        <f t="shared" si="38"/>
        <v>1.541869846669774E-3</v>
      </c>
      <c r="T76" s="7">
        <f t="shared" si="39"/>
        <v>9.1667320170477448E-2</v>
      </c>
      <c r="U76" s="7">
        <f t="shared" si="40"/>
        <v>6.4705228445966115E-2</v>
      </c>
      <c r="V76" s="7">
        <f t="shared" si="41"/>
        <v>1.5011883306177915E-2</v>
      </c>
      <c r="W76" s="7">
        <f t="shared" si="42"/>
        <v>0.17109473403558675</v>
      </c>
      <c r="X76" s="7">
        <f t="shared" si="43"/>
        <v>6.8802327620942988E-2</v>
      </c>
      <c r="Y76" s="7">
        <f t="shared" si="44"/>
        <v>0</v>
      </c>
      <c r="Z76" s="7">
        <f t="shared" si="45"/>
        <v>0</v>
      </c>
      <c r="AA76" s="7">
        <f t="shared" si="46"/>
        <v>1.7780361670527135E-2</v>
      </c>
      <c r="AB76" s="7">
        <f t="shared" si="47"/>
        <v>3.5083229312383155E-2</v>
      </c>
      <c r="AC76" s="7">
        <f t="shared" si="48"/>
        <v>2.742516342258414E-2</v>
      </c>
    </row>
    <row r="77" spans="1:29" ht="14.7" thickBot="1" x14ac:dyDescent="0.6">
      <c r="A77" s="6" t="s">
        <v>22</v>
      </c>
      <c r="B77" s="7">
        <f t="shared" ref="B77:M77" si="56">(B43-B$61)/(B$60-B$61)</f>
        <v>0.14848233162186641</v>
      </c>
      <c r="C77" s="7">
        <f t="shared" si="56"/>
        <v>5.2496798975672172E-2</v>
      </c>
      <c r="D77" s="7">
        <f t="shared" si="56"/>
        <v>1</v>
      </c>
      <c r="E77" s="7">
        <f t="shared" si="56"/>
        <v>1</v>
      </c>
      <c r="F77" s="7">
        <f t="shared" si="56"/>
        <v>6.8111455108359129E-2</v>
      </c>
      <c r="G77" s="7">
        <f t="shared" si="56"/>
        <v>0</v>
      </c>
      <c r="H77" s="7">
        <f t="shared" si="56"/>
        <v>0.92307692307692313</v>
      </c>
      <c r="I77" s="7">
        <f t="shared" si="56"/>
        <v>0</v>
      </c>
      <c r="J77" s="7">
        <f t="shared" si="56"/>
        <v>0</v>
      </c>
      <c r="K77" s="7">
        <f t="shared" si="56"/>
        <v>6.0280284123632177E-2</v>
      </c>
      <c r="L77" s="7">
        <f t="shared" si="56"/>
        <v>0</v>
      </c>
      <c r="M77" s="7">
        <f t="shared" si="56"/>
        <v>5.0043788314775431E-4</v>
      </c>
      <c r="N77" s="27">
        <f t="shared" si="36"/>
        <v>0.26015430208065105</v>
      </c>
      <c r="Q77" s="6" t="s">
        <v>22</v>
      </c>
      <c r="R77" s="7">
        <f t="shared" si="37"/>
        <v>3.5474159437472712E-3</v>
      </c>
      <c r="S77" s="7">
        <f t="shared" si="38"/>
        <v>1.541869846669774E-3</v>
      </c>
      <c r="T77" s="7">
        <f t="shared" si="39"/>
        <v>9.1667320170477448E-2</v>
      </c>
      <c r="U77" s="7">
        <f t="shared" si="40"/>
        <v>7.6297259943357634E-2</v>
      </c>
      <c r="V77" s="7">
        <f t="shared" si="41"/>
        <v>2.7636939977900765E-3</v>
      </c>
      <c r="W77" s="7">
        <f t="shared" si="42"/>
        <v>0</v>
      </c>
      <c r="X77" s="7">
        <f t="shared" si="43"/>
        <v>8.0943914848168222E-2</v>
      </c>
      <c r="Y77" s="7">
        <f t="shared" si="44"/>
        <v>0</v>
      </c>
      <c r="Z77" s="7">
        <f t="shared" si="45"/>
        <v>0</v>
      </c>
      <c r="AA77" s="7">
        <f t="shared" si="46"/>
        <v>3.3683460419580815E-3</v>
      </c>
      <c r="AB77" s="7">
        <f t="shared" si="47"/>
        <v>0</v>
      </c>
      <c r="AC77" s="7">
        <f t="shared" si="48"/>
        <v>2.4481288482556699E-5</v>
      </c>
    </row>
    <row r="78" spans="1:29" ht="14.7" thickBot="1" x14ac:dyDescent="0.6">
      <c r="A78" s="6" t="s">
        <v>23</v>
      </c>
      <c r="B78" s="7">
        <f t="shared" ref="B78:M78" si="57">(B44-B$61)/(B$60-B$61)</f>
        <v>0.29111338100102158</v>
      </c>
      <c r="C78" s="7">
        <f t="shared" si="57"/>
        <v>0.5603089720736778</v>
      </c>
      <c r="D78" s="7">
        <f t="shared" si="57"/>
        <v>1</v>
      </c>
      <c r="E78" s="7">
        <f t="shared" si="57"/>
        <v>0.16614837849844513</v>
      </c>
      <c r="F78" s="7">
        <f t="shared" si="57"/>
        <v>0.57120743034055732</v>
      </c>
      <c r="G78" s="7">
        <f t="shared" si="57"/>
        <v>0</v>
      </c>
      <c r="H78" s="7">
        <f t="shared" si="57"/>
        <v>0.56923076923076921</v>
      </c>
      <c r="I78" s="7">
        <f t="shared" si="57"/>
        <v>1</v>
      </c>
      <c r="J78" s="7">
        <f t="shared" si="57"/>
        <v>0</v>
      </c>
      <c r="K78" s="7">
        <f t="shared" si="57"/>
        <v>0.71194087156843922</v>
      </c>
      <c r="L78" s="7">
        <f t="shared" si="57"/>
        <v>0.73119279720286023</v>
      </c>
      <c r="M78" s="7">
        <f t="shared" si="57"/>
        <v>0.54522707368947831</v>
      </c>
      <c r="N78" s="27">
        <f t="shared" si="36"/>
        <v>0.44373005564146967</v>
      </c>
      <c r="Q78" s="6" t="s">
        <v>23</v>
      </c>
      <c r="R78" s="7">
        <f t="shared" si="37"/>
        <v>6.9550379356321758E-3</v>
      </c>
      <c r="S78" s="7">
        <f t="shared" si="38"/>
        <v>1.6456689278508119E-2</v>
      </c>
      <c r="T78" s="7">
        <f t="shared" si="39"/>
        <v>9.1667320170477448E-2</v>
      </c>
      <c r="U78" s="7">
        <f t="shared" si="40"/>
        <v>1.2676666023463241E-2</v>
      </c>
      <c r="V78" s="7">
        <f t="shared" si="41"/>
        <v>2.3177342845103144E-2</v>
      </c>
      <c r="W78" s="7">
        <f t="shared" si="42"/>
        <v>0</v>
      </c>
      <c r="X78" s="7">
        <f t="shared" si="43"/>
        <v>4.9915414156370401E-2</v>
      </c>
      <c r="Y78" s="7">
        <f t="shared" si="44"/>
        <v>0.14311555774579421</v>
      </c>
      <c r="Z78" s="7">
        <f t="shared" si="45"/>
        <v>0</v>
      </c>
      <c r="AA78" s="7">
        <f t="shared" si="46"/>
        <v>3.9781883110196002E-2</v>
      </c>
      <c r="AB78" s="7">
        <f t="shared" si="47"/>
        <v>3.3311780574179391E-2</v>
      </c>
      <c r="AC78" s="7">
        <f t="shared" si="48"/>
        <v>2.6672363801745522E-2</v>
      </c>
    </row>
    <row r="79" spans="1:29" ht="14.7" thickBot="1" x14ac:dyDescent="0.6">
      <c r="A79" s="6" t="s">
        <v>24</v>
      </c>
      <c r="B79" s="7">
        <f t="shared" ref="B79:M79" si="58">(B45-B$61)/(B$60-B$61)</f>
        <v>0.31031800898721051</v>
      </c>
      <c r="C79" s="7">
        <f t="shared" si="58"/>
        <v>0.5603089720736778</v>
      </c>
      <c r="D79" s="7">
        <f t="shared" si="58"/>
        <v>1</v>
      </c>
      <c r="E79" s="7">
        <f t="shared" si="58"/>
        <v>0.16370501999111506</v>
      </c>
      <c r="F79" s="7">
        <f t="shared" si="58"/>
        <v>0.90557275541795668</v>
      </c>
      <c r="G79" s="7">
        <f t="shared" si="58"/>
        <v>0</v>
      </c>
      <c r="H79" s="7">
        <f t="shared" si="58"/>
        <v>0.66153846153846152</v>
      </c>
      <c r="I79" s="7">
        <f t="shared" si="58"/>
        <v>1</v>
      </c>
      <c r="J79" s="7">
        <f t="shared" si="58"/>
        <v>0</v>
      </c>
      <c r="K79" s="7">
        <f t="shared" si="58"/>
        <v>0.66548281819927046</v>
      </c>
      <c r="L79" s="7">
        <f t="shared" si="58"/>
        <v>0.66888308161195231</v>
      </c>
      <c r="M79" s="7">
        <f t="shared" si="58"/>
        <v>0.62792443387964469</v>
      </c>
      <c r="N79" s="27">
        <f t="shared" si="36"/>
        <v>0.46427490360311657</v>
      </c>
      <c r="Q79" s="6" t="s">
        <v>24</v>
      </c>
      <c r="R79" s="7">
        <f t="shared" si="37"/>
        <v>7.4138588792945987E-3</v>
      </c>
      <c r="S79" s="7">
        <f t="shared" si="38"/>
        <v>1.6456689278508119E-2</v>
      </c>
      <c r="T79" s="7">
        <f t="shared" si="39"/>
        <v>9.1667320170477448E-2</v>
      </c>
      <c r="U79" s="7">
        <f t="shared" si="40"/>
        <v>1.2490244464294665E-2</v>
      </c>
      <c r="V79" s="7">
        <f t="shared" si="41"/>
        <v>3.6744567925163521E-2</v>
      </c>
      <c r="W79" s="7">
        <f t="shared" si="42"/>
        <v>0</v>
      </c>
      <c r="X79" s="7">
        <f t="shared" si="43"/>
        <v>5.8009805641187219E-2</v>
      </c>
      <c r="Y79" s="7">
        <f t="shared" si="44"/>
        <v>0.14311555774579421</v>
      </c>
      <c r="Z79" s="7">
        <f t="shared" si="45"/>
        <v>0</v>
      </c>
      <c r="AA79" s="7">
        <f t="shared" si="46"/>
        <v>3.7185896670215567E-2</v>
      </c>
      <c r="AB79" s="7">
        <f t="shared" si="47"/>
        <v>3.0473066104693188E-2</v>
      </c>
      <c r="AC79" s="7">
        <f t="shared" si="48"/>
        <v>3.0717896723488014E-2</v>
      </c>
    </row>
    <row r="80" spans="1:29" ht="14.7" thickBot="1" x14ac:dyDescent="0.6">
      <c r="A80" s="6" t="s">
        <v>25</v>
      </c>
      <c r="B80" s="7">
        <f t="shared" ref="B80:M80" si="59">(B46-B$61)/(B$60-B$61)</f>
        <v>6.8970959595959697E-2</v>
      </c>
      <c r="C80" s="7">
        <f t="shared" si="59"/>
        <v>0.5603089720736778</v>
      </c>
      <c r="D80" s="7">
        <f t="shared" si="59"/>
        <v>1</v>
      </c>
      <c r="E80" s="7">
        <f t="shared" si="59"/>
        <v>0.24744557974233675</v>
      </c>
      <c r="F80" s="7">
        <f t="shared" si="59"/>
        <v>0.29876160990712075</v>
      </c>
      <c r="G80" s="7">
        <f t="shared" si="59"/>
        <v>0</v>
      </c>
      <c r="H80" s="7">
        <f t="shared" si="59"/>
        <v>1</v>
      </c>
      <c r="I80" s="7">
        <f t="shared" si="59"/>
        <v>0</v>
      </c>
      <c r="J80" s="7">
        <f t="shared" si="59"/>
        <v>0</v>
      </c>
      <c r="K80" s="7">
        <f t="shared" si="59"/>
        <v>0.22249952006143214</v>
      </c>
      <c r="L80" s="7">
        <f t="shared" si="59"/>
        <v>0.38533525394878171</v>
      </c>
      <c r="M80" s="7">
        <f t="shared" si="59"/>
        <v>0.15157012385837607</v>
      </c>
      <c r="N80" s="27">
        <f t="shared" si="36"/>
        <v>0.26586580384380437</v>
      </c>
      <c r="Q80" s="6" t="s">
        <v>25</v>
      </c>
      <c r="R80" s="7">
        <f t="shared" si="37"/>
        <v>1.6477966034998933E-3</v>
      </c>
      <c r="S80" s="7">
        <f t="shared" si="38"/>
        <v>1.6456689278508119E-2</v>
      </c>
      <c r="T80" s="7">
        <f t="shared" si="39"/>
        <v>9.1667320170477448E-2</v>
      </c>
      <c r="U80" s="7">
        <f t="shared" si="40"/>
        <v>1.8879419719435898E-2</v>
      </c>
      <c r="V80" s="7">
        <f t="shared" si="41"/>
        <v>1.2122566853942836E-2</v>
      </c>
      <c r="W80" s="7">
        <f t="shared" si="42"/>
        <v>0</v>
      </c>
      <c r="X80" s="7">
        <f t="shared" si="43"/>
        <v>8.7689241085515568E-2</v>
      </c>
      <c r="Y80" s="7">
        <f t="shared" si="44"/>
        <v>0</v>
      </c>
      <c r="Z80" s="7">
        <f t="shared" si="45"/>
        <v>0</v>
      </c>
      <c r="AA80" s="7">
        <f t="shared" si="46"/>
        <v>1.2432844148501326E-2</v>
      </c>
      <c r="AB80" s="7">
        <f t="shared" si="47"/>
        <v>1.7555155734768905E-2</v>
      </c>
      <c r="AC80" s="7">
        <f t="shared" si="48"/>
        <v>7.4147702491543588E-3</v>
      </c>
    </row>
    <row r="81" spans="1:29" ht="14.7" thickBot="1" x14ac:dyDescent="0.6">
      <c r="A81" s="6" t="s">
        <v>26</v>
      </c>
      <c r="B81" s="7">
        <f t="shared" ref="B81:M81" si="60">(B47-B$61)/(B$60-B$61)</f>
        <v>0.44497230710466001</v>
      </c>
      <c r="C81" s="7">
        <f t="shared" si="60"/>
        <v>1</v>
      </c>
      <c r="D81" s="7">
        <f t="shared" si="60"/>
        <v>0</v>
      </c>
      <c r="E81" s="7">
        <f t="shared" si="60"/>
        <v>9.8178587294535768E-2</v>
      </c>
      <c r="F81" s="7">
        <f t="shared" si="60"/>
        <v>0.37306501547987614</v>
      </c>
      <c r="G81" s="7">
        <f t="shared" si="60"/>
        <v>0.5</v>
      </c>
      <c r="H81" s="7">
        <f t="shared" si="60"/>
        <v>0.55384615384615377</v>
      </c>
      <c r="I81" s="7">
        <f t="shared" si="60"/>
        <v>1</v>
      </c>
      <c r="J81" s="7">
        <f t="shared" si="60"/>
        <v>1</v>
      </c>
      <c r="K81" s="7">
        <f t="shared" si="60"/>
        <v>0.44759070838932619</v>
      </c>
      <c r="L81" s="7">
        <f t="shared" si="60"/>
        <v>0.30628945772395227</v>
      </c>
      <c r="M81" s="7">
        <f t="shared" si="60"/>
        <v>0.40216439384461405</v>
      </c>
      <c r="N81" s="27">
        <f t="shared" si="36"/>
        <v>0.58443942823577522</v>
      </c>
      <c r="Q81" s="6" t="s">
        <v>26</v>
      </c>
      <c r="R81" s="7">
        <f t="shared" si="37"/>
        <v>1.0630906987431885E-2</v>
      </c>
      <c r="S81" s="7">
        <f t="shared" si="38"/>
        <v>2.9370740249977913E-2</v>
      </c>
      <c r="T81" s="7">
        <f t="shared" si="39"/>
        <v>0</v>
      </c>
      <c r="U81" s="7">
        <f t="shared" si="40"/>
        <v>7.4907571956828248E-3</v>
      </c>
      <c r="V81" s="7">
        <f t="shared" si="41"/>
        <v>1.5137505760622918E-2</v>
      </c>
      <c r="W81" s="7">
        <f t="shared" si="42"/>
        <v>8.5547367017793377E-2</v>
      </c>
      <c r="X81" s="7">
        <f t="shared" si="43"/>
        <v>4.8566348908900922E-2</v>
      </c>
      <c r="Y81" s="7">
        <f t="shared" si="44"/>
        <v>0.14311555774579421</v>
      </c>
      <c r="Z81" s="7">
        <f t="shared" si="45"/>
        <v>0.18594198655535418</v>
      </c>
      <c r="AA81" s="7">
        <f t="shared" si="46"/>
        <v>2.5010505722373462E-2</v>
      </c>
      <c r="AB81" s="7">
        <f t="shared" si="47"/>
        <v>1.3953976635048807E-2</v>
      </c>
      <c r="AC81" s="7">
        <f t="shared" si="48"/>
        <v>1.9673775456794627E-2</v>
      </c>
    </row>
    <row r="82" spans="1:29" ht="14.7" thickBot="1" x14ac:dyDescent="0.6">
      <c r="A82" s="6" t="s">
        <v>27</v>
      </c>
      <c r="B82" s="7">
        <f t="shared" ref="B82:M82" si="61">(B48-B$61)/(B$60-B$61)</f>
        <v>0.39890521064301554</v>
      </c>
      <c r="C82" s="7">
        <f t="shared" si="61"/>
        <v>0</v>
      </c>
      <c r="D82" s="7">
        <f t="shared" si="61"/>
        <v>1</v>
      </c>
      <c r="E82" s="7">
        <f t="shared" si="61"/>
        <v>0.3418480675255442</v>
      </c>
      <c r="F82" s="7">
        <f t="shared" si="61"/>
        <v>0.77089783281733748</v>
      </c>
      <c r="G82" s="7">
        <f t="shared" si="61"/>
        <v>1</v>
      </c>
      <c r="H82" s="7">
        <f t="shared" si="61"/>
        <v>0.61538461538461542</v>
      </c>
      <c r="I82" s="7">
        <f t="shared" si="61"/>
        <v>1</v>
      </c>
      <c r="J82" s="7">
        <f t="shared" si="61"/>
        <v>0.5</v>
      </c>
      <c r="K82" s="7">
        <f t="shared" si="61"/>
        <v>0.63649452870032641</v>
      </c>
      <c r="L82" s="7">
        <f t="shared" si="61"/>
        <v>0.54484297629823386</v>
      </c>
      <c r="M82" s="7">
        <f t="shared" si="61"/>
        <v>1</v>
      </c>
      <c r="N82" s="27">
        <f t="shared" si="36"/>
        <v>0.72901143935244483</v>
      </c>
      <c r="Q82" s="6" t="s">
        <v>27</v>
      </c>
      <c r="R82" s="7">
        <f t="shared" si="37"/>
        <v>9.530310366371586E-3</v>
      </c>
      <c r="S82" s="7">
        <f t="shared" si="38"/>
        <v>0</v>
      </c>
      <c r="T82" s="7">
        <f t="shared" si="39"/>
        <v>9.1667320170477448E-2</v>
      </c>
      <c r="U82" s="7">
        <f t="shared" si="40"/>
        <v>2.6082070869130919E-2</v>
      </c>
      <c r="V82" s="7">
        <f t="shared" si="41"/>
        <v>3.1279991156805867E-2</v>
      </c>
      <c r="W82" s="7">
        <f t="shared" si="42"/>
        <v>0.17109473403558675</v>
      </c>
      <c r="X82" s="7">
        <f t="shared" si="43"/>
        <v>5.3962609898778817E-2</v>
      </c>
      <c r="Y82" s="7">
        <f t="shared" si="44"/>
        <v>0.14311555774579421</v>
      </c>
      <c r="Z82" s="7">
        <f t="shared" si="45"/>
        <v>9.2970993277677091E-2</v>
      </c>
      <c r="AA82" s="7">
        <f t="shared" si="46"/>
        <v>3.5566086949401339E-2</v>
      </c>
      <c r="AB82" s="7">
        <f t="shared" si="47"/>
        <v>2.4822030172151961E-2</v>
      </c>
      <c r="AC82" s="7">
        <f t="shared" si="48"/>
        <v>4.891973471026892E-2</v>
      </c>
    </row>
    <row r="83" spans="1:29" ht="14.7" thickBot="1" x14ac:dyDescent="0.6">
      <c r="A83" s="6" t="s">
        <v>28</v>
      </c>
      <c r="B83" s="7">
        <f t="shared" ref="B83:M83" si="62">(B49-B$61)/(B$60-B$61)</f>
        <v>0.57493223519599657</v>
      </c>
      <c r="C83" s="7">
        <f t="shared" si="62"/>
        <v>0.94660894660894646</v>
      </c>
      <c r="D83" s="7">
        <f t="shared" si="62"/>
        <v>0</v>
      </c>
      <c r="E83" s="7">
        <f t="shared" si="62"/>
        <v>0.23411816970235452</v>
      </c>
      <c r="F83" s="7">
        <f t="shared" si="62"/>
        <v>0.1130030959752322</v>
      </c>
      <c r="G83" s="7">
        <f t="shared" si="62"/>
        <v>0.5</v>
      </c>
      <c r="H83" s="7">
        <f t="shared" si="62"/>
        <v>0</v>
      </c>
      <c r="I83" s="7">
        <f t="shared" si="62"/>
        <v>0</v>
      </c>
      <c r="J83" s="7">
        <f t="shared" si="62"/>
        <v>1</v>
      </c>
      <c r="K83" s="7">
        <f t="shared" si="62"/>
        <v>0.41889038203110002</v>
      </c>
      <c r="L83" s="7">
        <f t="shared" si="62"/>
        <v>0.10558522919869319</v>
      </c>
      <c r="M83" s="7">
        <f t="shared" si="62"/>
        <v>0.43412986363067685</v>
      </c>
      <c r="N83" s="27">
        <f t="shared" si="36"/>
        <v>0.38493012539561783</v>
      </c>
      <c r="Q83" s="6" t="s">
        <v>28</v>
      </c>
      <c r="R83" s="7">
        <f t="shared" si="37"/>
        <v>1.3735801124826771E-2</v>
      </c>
      <c r="S83" s="7">
        <f t="shared" si="38"/>
        <v>2.7802605489156577E-2</v>
      </c>
      <c r="T83" s="7">
        <f t="shared" si="39"/>
        <v>0</v>
      </c>
      <c r="U83" s="7">
        <f t="shared" si="40"/>
        <v>1.7862574851243658E-2</v>
      </c>
      <c r="V83" s="7">
        <f t="shared" si="41"/>
        <v>4.5852195872426267E-3</v>
      </c>
      <c r="W83" s="7">
        <f t="shared" si="42"/>
        <v>8.5547367017793377E-2</v>
      </c>
      <c r="X83" s="7">
        <f t="shared" si="43"/>
        <v>0</v>
      </c>
      <c r="Y83" s="7">
        <f t="shared" si="44"/>
        <v>0</v>
      </c>
      <c r="Z83" s="7">
        <f t="shared" si="45"/>
        <v>0.18594198655535418</v>
      </c>
      <c r="AA83" s="7">
        <f t="shared" si="46"/>
        <v>2.3406786826600426E-2</v>
      </c>
      <c r="AB83" s="7">
        <f t="shared" si="47"/>
        <v>4.8102661847823081E-3</v>
      </c>
      <c r="AC83" s="7">
        <f t="shared" si="48"/>
        <v>2.1237517758617933E-2</v>
      </c>
    </row>
    <row r="84" spans="1:29" ht="14.7" thickBot="1" x14ac:dyDescent="0.6">
      <c r="A84" s="6" t="s">
        <v>29</v>
      </c>
      <c r="B84" s="7">
        <f t="shared" ref="B84:M84" si="63">(B50-B$61)/(B$60-B$61)</f>
        <v>1</v>
      </c>
      <c r="C84" s="7">
        <f t="shared" si="63"/>
        <v>0.94660894660894646</v>
      </c>
      <c r="D84" s="7">
        <f t="shared" si="63"/>
        <v>0</v>
      </c>
      <c r="E84" s="7">
        <f t="shared" si="63"/>
        <v>5.5308751665926255E-2</v>
      </c>
      <c r="F84" s="7">
        <f t="shared" si="63"/>
        <v>0.75232198142414863</v>
      </c>
      <c r="G84" s="7">
        <f t="shared" si="63"/>
        <v>0</v>
      </c>
      <c r="H84" s="7">
        <f t="shared" si="63"/>
        <v>0.36923076923076931</v>
      </c>
      <c r="I84" s="7">
        <f t="shared" si="63"/>
        <v>1</v>
      </c>
      <c r="J84" s="7">
        <f t="shared" si="63"/>
        <v>0</v>
      </c>
      <c r="K84" s="7">
        <f t="shared" si="63"/>
        <v>0.76617392973699372</v>
      </c>
      <c r="L84" s="7">
        <f t="shared" si="63"/>
        <v>0.54278315098944352</v>
      </c>
      <c r="M84" s="7">
        <f t="shared" si="63"/>
        <v>0.47197547854372573</v>
      </c>
      <c r="N84" s="27">
        <f t="shared" si="36"/>
        <v>0.35256248260520318</v>
      </c>
      <c r="Q84" s="6" t="s">
        <v>29</v>
      </c>
      <c r="R84" s="7">
        <f t="shared" si="37"/>
        <v>2.3891165399943497E-2</v>
      </c>
      <c r="S84" s="7">
        <f t="shared" si="38"/>
        <v>2.7802605489156577E-2</v>
      </c>
      <c r="T84" s="7">
        <f t="shared" si="39"/>
        <v>0</v>
      </c>
      <c r="U84" s="7">
        <f t="shared" si="40"/>
        <v>4.2199062029977903E-3</v>
      </c>
      <c r="V84" s="7">
        <f t="shared" si="41"/>
        <v>3.0526256430135845E-2</v>
      </c>
      <c r="W84" s="7">
        <f t="shared" si="42"/>
        <v>0</v>
      </c>
      <c r="X84" s="7">
        <f t="shared" si="43"/>
        <v>3.2377565939267293E-2</v>
      </c>
      <c r="Y84" s="7">
        <f t="shared" si="44"/>
        <v>0.14311555774579421</v>
      </c>
      <c r="Z84" s="7">
        <f t="shared" si="45"/>
        <v>0</v>
      </c>
      <c r="AA84" s="7">
        <f t="shared" si="46"/>
        <v>4.2812321826288864E-2</v>
      </c>
      <c r="AB84" s="7">
        <f t="shared" si="47"/>
        <v>2.4728188371507791E-2</v>
      </c>
      <c r="AC84" s="7">
        <f t="shared" si="48"/>
        <v>2.3088915200111283E-2</v>
      </c>
    </row>
    <row r="85" spans="1:29" ht="14.7" thickBot="1" x14ac:dyDescent="0.6">
      <c r="A85" s="6" t="s">
        <v>30</v>
      </c>
      <c r="B85" s="7">
        <f t="shared" ref="B85:M85" si="64">(B51-B$61)/(B$60-B$61)</f>
        <v>0.57493223519599657</v>
      </c>
      <c r="C85" s="7">
        <f t="shared" si="64"/>
        <v>0.7562582345191039</v>
      </c>
      <c r="D85" s="7">
        <f t="shared" si="64"/>
        <v>0</v>
      </c>
      <c r="E85" s="7">
        <f t="shared" si="64"/>
        <v>4.420257663260773E-2</v>
      </c>
      <c r="F85" s="7">
        <f t="shared" si="64"/>
        <v>1</v>
      </c>
      <c r="G85" s="7">
        <f t="shared" si="64"/>
        <v>0</v>
      </c>
      <c r="H85" s="7">
        <f t="shared" si="64"/>
        <v>6.1538461538461542E-2</v>
      </c>
      <c r="I85" s="7">
        <f t="shared" si="64"/>
        <v>1</v>
      </c>
      <c r="J85" s="7">
        <f t="shared" si="64"/>
        <v>0.5</v>
      </c>
      <c r="K85" s="7">
        <f t="shared" si="64"/>
        <v>1</v>
      </c>
      <c r="L85" s="7">
        <f t="shared" si="64"/>
        <v>1</v>
      </c>
      <c r="M85" s="7">
        <f t="shared" si="64"/>
        <v>0.84492681095958966</v>
      </c>
      <c r="N85" s="27">
        <f t="shared" si="36"/>
        <v>0.46414886833110836</v>
      </c>
      <c r="Q85" s="6" t="s">
        <v>30</v>
      </c>
      <c r="R85" s="7">
        <f t="shared" si="37"/>
        <v>1.3735801124826771E-2</v>
      </c>
      <c r="S85" s="7">
        <f t="shared" si="38"/>
        <v>2.2211864167967482E-2</v>
      </c>
      <c r="T85" s="7">
        <f t="shared" si="39"/>
        <v>0</v>
      </c>
      <c r="U85" s="7">
        <f t="shared" si="40"/>
        <v>3.3725354795042578E-3</v>
      </c>
      <c r="V85" s="7">
        <f t="shared" si="41"/>
        <v>4.0576052785736123E-2</v>
      </c>
      <c r="W85" s="7">
        <f t="shared" si="42"/>
        <v>0</v>
      </c>
      <c r="X85" s="7">
        <f t="shared" si="43"/>
        <v>5.396260989877881E-3</v>
      </c>
      <c r="Y85" s="7">
        <f t="shared" si="44"/>
        <v>0.14311555774579421</v>
      </c>
      <c r="Z85" s="7">
        <f t="shared" si="45"/>
        <v>9.2970993277677091E-2</v>
      </c>
      <c r="AA85" s="7">
        <f t="shared" si="46"/>
        <v>5.5878071759744095E-2</v>
      </c>
      <c r="AB85" s="7">
        <f t="shared" si="47"/>
        <v>4.5558135558243819E-2</v>
      </c>
      <c r="AC85" s="7">
        <f t="shared" si="48"/>
        <v>4.1333595441736662E-2</v>
      </c>
    </row>
    <row r="86" spans="1:29" ht="14.7" thickBot="1" x14ac:dyDescent="0.6">
      <c r="A86" s="6" t="s">
        <v>31</v>
      </c>
      <c r="B86" s="7">
        <f t="shared" ref="B86:M86" si="65">(B52-B$61)/(B$60-B$61)</f>
        <v>0</v>
      </c>
      <c r="C86" s="7">
        <f t="shared" si="65"/>
        <v>5.2496798975672172E-2</v>
      </c>
      <c r="D86" s="7">
        <f t="shared" si="65"/>
        <v>1</v>
      </c>
      <c r="E86" s="7">
        <f t="shared" si="65"/>
        <v>0.97556641492669927</v>
      </c>
      <c r="F86" s="7">
        <f t="shared" si="65"/>
        <v>4.1795665634674919E-2</v>
      </c>
      <c r="G86" s="7">
        <f t="shared" si="65"/>
        <v>0</v>
      </c>
      <c r="H86" s="7">
        <f t="shared" si="65"/>
        <v>0.41538461538461541</v>
      </c>
      <c r="I86" s="7">
        <f t="shared" si="65"/>
        <v>0</v>
      </c>
      <c r="J86" s="7">
        <f t="shared" si="65"/>
        <v>0</v>
      </c>
      <c r="K86" s="7">
        <f t="shared" si="65"/>
        <v>8.965252447686696E-2</v>
      </c>
      <c r="L86" s="7">
        <f t="shared" si="65"/>
        <v>4.2503079116988925E-2</v>
      </c>
      <c r="M86" s="7">
        <f t="shared" si="65"/>
        <v>0</v>
      </c>
      <c r="N86" s="27">
        <f t="shared" si="36"/>
        <v>0.21270887042171746</v>
      </c>
      <c r="Q86" s="6" t="s">
        <v>31</v>
      </c>
      <c r="R86" s="7">
        <f t="shared" si="37"/>
        <v>0</v>
      </c>
      <c r="S86" s="7">
        <f t="shared" si="38"/>
        <v>1.541869846669774E-3</v>
      </c>
      <c r="T86" s="7">
        <f t="shared" si="39"/>
        <v>9.1667320170477448E-2</v>
      </c>
      <c r="U86" s="7">
        <f t="shared" si="40"/>
        <v>7.4433044351671862E-2</v>
      </c>
      <c r="V86" s="7">
        <f t="shared" si="41"/>
        <v>1.6959031350075467E-3</v>
      </c>
      <c r="W86" s="7">
        <f t="shared" si="42"/>
        <v>0</v>
      </c>
      <c r="X86" s="7">
        <f t="shared" si="43"/>
        <v>3.6424761681675702E-2</v>
      </c>
      <c r="Y86" s="7">
        <f t="shared" si="44"/>
        <v>0</v>
      </c>
      <c r="Z86" s="7">
        <f t="shared" si="45"/>
        <v>0</v>
      </c>
      <c r="AA86" s="7">
        <f t="shared" si="46"/>
        <v>5.0096101961605863E-3</v>
      </c>
      <c r="AB86" s="7">
        <f t="shared" si="47"/>
        <v>1.9363610400545434E-3</v>
      </c>
      <c r="AC86" s="7">
        <f t="shared" si="48"/>
        <v>0</v>
      </c>
    </row>
    <row r="87" spans="1:29" ht="14.7" thickBot="1" x14ac:dyDescent="0.6">
      <c r="A87" s="6" t="s">
        <v>32</v>
      </c>
      <c r="B87" s="7">
        <f t="shared" ref="B87:M87" si="66">(B53-B$61)/(B$60-B$61)</f>
        <v>0.14108910891089102</v>
      </c>
      <c r="C87" s="7">
        <f t="shared" si="66"/>
        <v>5.2496798975672172E-2</v>
      </c>
      <c r="D87" s="7">
        <f t="shared" si="66"/>
        <v>1</v>
      </c>
      <c r="E87" s="7">
        <f t="shared" si="66"/>
        <v>0.82296756996890275</v>
      </c>
      <c r="F87" s="7">
        <f t="shared" si="66"/>
        <v>0.23065015479876161</v>
      </c>
      <c r="G87" s="7">
        <f t="shared" si="66"/>
        <v>1</v>
      </c>
      <c r="H87" s="7">
        <f t="shared" si="66"/>
        <v>0.89230769230769225</v>
      </c>
      <c r="I87" s="7">
        <f t="shared" si="66"/>
        <v>0</v>
      </c>
      <c r="J87" s="7">
        <f t="shared" si="66"/>
        <v>0</v>
      </c>
      <c r="K87" s="7">
        <f t="shared" si="66"/>
        <v>0.34987521597235555</v>
      </c>
      <c r="L87" s="7">
        <f t="shared" si="66"/>
        <v>0.10384725159440134</v>
      </c>
      <c r="M87" s="7">
        <f t="shared" si="66"/>
        <v>0.18122106843488053</v>
      </c>
      <c r="N87" s="27">
        <f t="shared" si="36"/>
        <v>0.45121626129240139</v>
      </c>
      <c r="Q87" s="6" t="s">
        <v>32</v>
      </c>
      <c r="R87" s="7">
        <f t="shared" si="37"/>
        <v>3.3707832371207393E-3</v>
      </c>
      <c r="S87" s="7">
        <f t="shared" si="38"/>
        <v>1.541869846669774E-3</v>
      </c>
      <c r="T87" s="7">
        <f t="shared" si="39"/>
        <v>9.1667320170477448E-2</v>
      </c>
      <c r="U87" s="7">
        <f t="shared" si="40"/>
        <v>6.2790170610870735E-2</v>
      </c>
      <c r="V87" s="7">
        <f t="shared" si="41"/>
        <v>9.3588728561527588E-3</v>
      </c>
      <c r="W87" s="7">
        <f t="shared" si="42"/>
        <v>0.17109473403558675</v>
      </c>
      <c r="X87" s="7">
        <f t="shared" si="43"/>
        <v>7.8245784353229264E-2</v>
      </c>
      <c r="Y87" s="7">
        <f t="shared" si="44"/>
        <v>0</v>
      </c>
      <c r="Z87" s="7">
        <f t="shared" si="45"/>
        <v>0</v>
      </c>
      <c r="AA87" s="7">
        <f t="shared" si="46"/>
        <v>1.9550352425059248E-2</v>
      </c>
      <c r="AB87" s="7">
        <f t="shared" si="47"/>
        <v>4.7310871654887877E-3</v>
      </c>
      <c r="AC87" s="7">
        <f t="shared" si="48"/>
        <v>8.865286591745845E-3</v>
      </c>
    </row>
    <row r="88" spans="1:29" ht="14.7" thickBot="1" x14ac:dyDescent="0.6">
      <c r="A88" s="6" t="s">
        <v>33</v>
      </c>
      <c r="B88" s="7">
        <f t="shared" ref="B88:M88" si="67">(B54-B$61)/(B$60-B$61)</f>
        <v>0.41013878539493315</v>
      </c>
      <c r="C88" s="7">
        <f t="shared" si="67"/>
        <v>0</v>
      </c>
      <c r="D88" s="7">
        <f t="shared" si="67"/>
        <v>1</v>
      </c>
      <c r="E88" s="7">
        <f t="shared" si="67"/>
        <v>0.24900044424700132</v>
      </c>
      <c r="F88" s="7">
        <f t="shared" si="67"/>
        <v>0.45510835913312692</v>
      </c>
      <c r="G88" s="7">
        <f t="shared" si="67"/>
        <v>0.5</v>
      </c>
      <c r="H88" s="7">
        <f t="shared" si="67"/>
        <v>0.49230769230769234</v>
      </c>
      <c r="I88" s="7">
        <f t="shared" si="67"/>
        <v>0</v>
      </c>
      <c r="J88" s="7">
        <f t="shared" si="67"/>
        <v>0</v>
      </c>
      <c r="K88" s="7">
        <f t="shared" si="67"/>
        <v>0.58734881935112304</v>
      </c>
      <c r="L88" s="7">
        <f t="shared" si="67"/>
        <v>0.37207512852344388</v>
      </c>
      <c r="M88" s="7">
        <f t="shared" si="67"/>
        <v>0.60446640810709373</v>
      </c>
      <c r="N88" s="27">
        <f t="shared" si="36"/>
        <v>0.34698932603492993</v>
      </c>
      <c r="Q88" s="6" t="s">
        <v>33</v>
      </c>
      <c r="R88" s="7">
        <f t="shared" si="37"/>
        <v>9.7986935588022777E-3</v>
      </c>
      <c r="S88" s="7">
        <f t="shared" si="38"/>
        <v>0</v>
      </c>
      <c r="T88" s="7">
        <f t="shared" si="39"/>
        <v>9.1667320170477448E-2</v>
      </c>
      <c r="U88" s="7">
        <f t="shared" si="40"/>
        <v>1.8998051620724991E-2</v>
      </c>
      <c r="V88" s="7">
        <f t="shared" si="41"/>
        <v>1.8466500803415511E-2</v>
      </c>
      <c r="W88" s="7">
        <f t="shared" si="42"/>
        <v>8.5547367017793377E-2</v>
      </c>
      <c r="X88" s="7">
        <f t="shared" si="43"/>
        <v>4.3170087919023048E-2</v>
      </c>
      <c r="Y88" s="7">
        <f t="shared" si="44"/>
        <v>0</v>
      </c>
      <c r="Z88" s="7">
        <f t="shared" si="45"/>
        <v>0</v>
      </c>
      <c r="AA88" s="7">
        <f t="shared" si="46"/>
        <v>3.2819919475703022E-2</v>
      </c>
      <c r="AB88" s="7">
        <f t="shared" si="47"/>
        <v>1.6951049143122048E-2</v>
      </c>
      <c r="AC88" s="7">
        <f t="shared" si="48"/>
        <v>2.9570336325868172E-2</v>
      </c>
    </row>
    <row r="89" spans="1:29" ht="14.7" thickBot="1" x14ac:dyDescent="0.6">
      <c r="A89" s="6" t="s">
        <v>34</v>
      </c>
      <c r="B89" s="7">
        <f t="shared" ref="B89:M89" si="68">(B55-B$61)/(B$60-B$61)</f>
        <v>0.10210987261146501</v>
      </c>
      <c r="C89" s="7">
        <f t="shared" si="68"/>
        <v>5.2496798975672172E-2</v>
      </c>
      <c r="D89" s="7">
        <f t="shared" si="68"/>
        <v>1</v>
      </c>
      <c r="E89" s="7">
        <f t="shared" si="68"/>
        <v>0.94224788982674368</v>
      </c>
      <c r="F89" s="7">
        <f t="shared" si="68"/>
        <v>0</v>
      </c>
      <c r="G89" s="7">
        <f t="shared" si="68"/>
        <v>0.5</v>
      </c>
      <c r="H89" s="7">
        <f t="shared" si="68"/>
        <v>0.72307692307692306</v>
      </c>
      <c r="I89" s="7">
        <f t="shared" si="68"/>
        <v>0</v>
      </c>
      <c r="J89" s="7">
        <f t="shared" si="68"/>
        <v>0</v>
      </c>
      <c r="K89" s="7">
        <f t="shared" si="68"/>
        <v>0</v>
      </c>
      <c r="L89" s="7">
        <f t="shared" si="68"/>
        <v>0.17967457077424584</v>
      </c>
      <c r="M89" s="7">
        <f t="shared" si="68"/>
        <v>2.983860878268485E-2</v>
      </c>
      <c r="N89" s="27">
        <f t="shared" si="36"/>
        <v>0.32613841498019952</v>
      </c>
      <c r="Q89" s="6" t="s">
        <v>34</v>
      </c>
      <c r="R89" s="7">
        <f t="shared" si="37"/>
        <v>2.4395238555276711E-3</v>
      </c>
      <c r="S89" s="7">
        <f t="shared" si="38"/>
        <v>1.541869846669774E-3</v>
      </c>
      <c r="T89" s="7">
        <f t="shared" si="39"/>
        <v>9.1667320170477448E-2</v>
      </c>
      <c r="U89" s="7">
        <f t="shared" si="40"/>
        <v>7.1890932181191261E-2</v>
      </c>
      <c r="V89" s="7">
        <f t="shared" si="41"/>
        <v>0</v>
      </c>
      <c r="W89" s="7">
        <f t="shared" si="42"/>
        <v>8.5547367017793377E-2</v>
      </c>
      <c r="X89" s="7">
        <f t="shared" si="43"/>
        <v>6.34060666310651E-2</v>
      </c>
      <c r="Y89" s="7">
        <f t="shared" si="44"/>
        <v>0</v>
      </c>
      <c r="Z89" s="7">
        <f t="shared" si="45"/>
        <v>0</v>
      </c>
      <c r="AA89" s="7">
        <f t="shared" si="46"/>
        <v>0</v>
      </c>
      <c r="AB89" s="7">
        <f t="shared" si="47"/>
        <v>8.185638451702365E-3</v>
      </c>
      <c r="AC89" s="7">
        <f t="shared" si="48"/>
        <v>1.4596968257724432E-3</v>
      </c>
    </row>
    <row r="90" spans="1:29" ht="14.7" thickBot="1" x14ac:dyDescent="0.6">
      <c r="A90" s="18" t="s">
        <v>35</v>
      </c>
      <c r="B90" s="7">
        <f t="shared" ref="B90:M90" si="69">(B56-B$61)/(B$60-B$61)</f>
        <v>0.53350750811688319</v>
      </c>
      <c r="C90" s="7">
        <f t="shared" si="69"/>
        <v>0.94660894660894646</v>
      </c>
      <c r="D90" s="7">
        <f t="shared" si="69"/>
        <v>0</v>
      </c>
      <c r="E90" s="7">
        <f t="shared" si="69"/>
        <v>9.1292758773878283E-2</v>
      </c>
      <c r="F90" s="7">
        <f t="shared" si="69"/>
        <v>0.63003095975232193</v>
      </c>
      <c r="G90" s="7">
        <f t="shared" si="69"/>
        <v>0</v>
      </c>
      <c r="H90" s="7">
        <f t="shared" si="69"/>
        <v>0.15384615384615385</v>
      </c>
      <c r="I90" s="7">
        <f t="shared" si="69"/>
        <v>1</v>
      </c>
      <c r="J90" s="7">
        <f t="shared" si="69"/>
        <v>1</v>
      </c>
      <c r="K90" s="7">
        <f t="shared" si="69"/>
        <v>0.69965444423113843</v>
      </c>
      <c r="L90" s="7">
        <f t="shared" si="69"/>
        <v>0.4313594756920659</v>
      </c>
      <c r="M90" s="7">
        <f t="shared" si="69"/>
        <v>0.7612911297385212</v>
      </c>
      <c r="N90" s="27">
        <f t="shared" si="36"/>
        <v>0.51161591002397988</v>
      </c>
      <c r="Q90" s="18" t="s">
        <v>35</v>
      </c>
      <c r="R90" s="7">
        <f t="shared" si="37"/>
        <v>1.2746116118532155E-2</v>
      </c>
      <c r="S90" s="7">
        <f t="shared" si="38"/>
        <v>2.7802605489156577E-2</v>
      </c>
      <c r="T90" s="7">
        <f t="shared" si="39"/>
        <v>0</v>
      </c>
      <c r="U90" s="7">
        <f t="shared" si="40"/>
        <v>6.9653873471168344E-3</v>
      </c>
      <c r="V90" s="7">
        <f t="shared" si="41"/>
        <v>2.5564169479558207E-2</v>
      </c>
      <c r="W90" s="7">
        <f t="shared" si="42"/>
        <v>0</v>
      </c>
      <c r="X90" s="7">
        <f t="shared" si="43"/>
        <v>1.3490652474694704E-2</v>
      </c>
      <c r="Y90" s="7">
        <f t="shared" si="44"/>
        <v>0.14311555774579421</v>
      </c>
      <c r="Z90" s="7">
        <f t="shared" si="45"/>
        <v>0.18594198655535418</v>
      </c>
      <c r="AA90" s="7">
        <f t="shared" si="46"/>
        <v>3.9095341241771428E-2</v>
      </c>
      <c r="AB90" s="7">
        <f t="shared" si="47"/>
        <v>1.9651933467912119E-2</v>
      </c>
      <c r="AC90" s="7">
        <f t="shared" si="48"/>
        <v>3.7242160104089372E-2</v>
      </c>
    </row>
    <row r="91" spans="1:29" x14ac:dyDescent="0.55000000000000004">
      <c r="N91" s="27"/>
    </row>
    <row r="92" spans="1:29" x14ac:dyDescent="0.55000000000000004">
      <c r="N92" s="27"/>
    </row>
    <row r="93" spans="1:29" x14ac:dyDescent="0.55000000000000004">
      <c r="B93">
        <f>MAX(B68:B90)</f>
        <v>1</v>
      </c>
      <c r="C93">
        <f t="shared" ref="C93:M93" si="70">MAX(C68:C90)</f>
        <v>1</v>
      </c>
      <c r="D93">
        <f t="shared" si="70"/>
        <v>1</v>
      </c>
      <c r="E93">
        <f t="shared" si="70"/>
        <v>1</v>
      </c>
      <c r="F93">
        <f t="shared" si="70"/>
        <v>1</v>
      </c>
      <c r="G93">
        <f t="shared" si="70"/>
        <v>1</v>
      </c>
      <c r="H93">
        <f t="shared" si="70"/>
        <v>1</v>
      </c>
      <c r="I93">
        <f t="shared" si="70"/>
        <v>1</v>
      </c>
      <c r="J93">
        <f t="shared" si="70"/>
        <v>1</v>
      </c>
      <c r="K93">
        <f t="shared" si="70"/>
        <v>1</v>
      </c>
      <c r="L93">
        <f t="shared" si="70"/>
        <v>1</v>
      </c>
      <c r="M93">
        <f t="shared" si="70"/>
        <v>1</v>
      </c>
    </row>
    <row r="94" spans="1:29" x14ac:dyDescent="0.55000000000000004">
      <c r="B94">
        <f>MIN(B68:B90)</f>
        <v>0</v>
      </c>
      <c r="C94">
        <f t="shared" ref="C94:M94" si="71">MIN(C68:C90)</f>
        <v>0</v>
      </c>
      <c r="D94">
        <f t="shared" si="71"/>
        <v>0</v>
      </c>
      <c r="E94">
        <f t="shared" si="71"/>
        <v>0</v>
      </c>
      <c r="F94">
        <f t="shared" si="71"/>
        <v>0</v>
      </c>
      <c r="G94">
        <f t="shared" si="71"/>
        <v>0</v>
      </c>
      <c r="H94">
        <f t="shared" si="71"/>
        <v>0</v>
      </c>
      <c r="I94">
        <f t="shared" si="71"/>
        <v>0</v>
      </c>
      <c r="J94">
        <f t="shared" si="71"/>
        <v>0</v>
      </c>
      <c r="K94">
        <f t="shared" si="71"/>
        <v>0</v>
      </c>
      <c r="L94">
        <f t="shared" si="71"/>
        <v>0</v>
      </c>
      <c r="M94">
        <f t="shared" si="71"/>
        <v>0</v>
      </c>
    </row>
  </sheetData>
  <mergeCells count="1"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D2B9-851B-41F7-9256-3944B592FFC3}">
  <dimension ref="A1:AC94"/>
  <sheetViews>
    <sheetView zoomScale="55" zoomScaleNormal="55" workbookViewId="0">
      <selection activeCell="B39" sqref="B39"/>
    </sheetView>
  </sheetViews>
  <sheetFormatPr defaultRowHeight="14.4" x14ac:dyDescent="0.55000000000000004"/>
  <sheetData>
    <row r="1" spans="1:13" ht="14.7" thickBot="1" x14ac:dyDescent="0.6">
      <c r="B1" t="s">
        <v>40</v>
      </c>
      <c r="C1" t="s">
        <v>40</v>
      </c>
      <c r="D1" t="s">
        <v>40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  <c r="K1" t="s">
        <v>41</v>
      </c>
      <c r="L1" t="s">
        <v>41</v>
      </c>
      <c r="M1" t="s">
        <v>12</v>
      </c>
    </row>
    <row r="2" spans="1:13" ht="101.1" thickBot="1" x14ac:dyDescent="0.6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</row>
    <row r="3" spans="1:13" ht="15.6" x14ac:dyDescent="0.6">
      <c r="A3" s="6" t="s">
        <v>13</v>
      </c>
      <c r="B3" s="7">
        <v>33.1</v>
      </c>
      <c r="C3" s="8">
        <v>71</v>
      </c>
      <c r="D3" s="8">
        <v>1</v>
      </c>
      <c r="E3" s="8">
        <v>3306</v>
      </c>
      <c r="F3" s="8">
        <v>5530</v>
      </c>
      <c r="G3" s="9">
        <v>0</v>
      </c>
      <c r="H3" s="9">
        <v>2.7</v>
      </c>
      <c r="I3" s="10">
        <v>0</v>
      </c>
      <c r="J3" s="10">
        <v>0</v>
      </c>
      <c r="K3" s="10">
        <v>3553</v>
      </c>
      <c r="L3" s="11">
        <v>10525</v>
      </c>
      <c r="M3" s="12">
        <v>5524</v>
      </c>
    </row>
    <row r="4" spans="1:13" ht="15.6" x14ac:dyDescent="0.6">
      <c r="A4" s="6" t="s">
        <v>14</v>
      </c>
      <c r="B4" s="13">
        <v>30.9</v>
      </c>
      <c r="C4" s="14">
        <v>70</v>
      </c>
      <c r="D4" s="14">
        <v>1</v>
      </c>
      <c r="E4" s="14">
        <v>3666</v>
      </c>
      <c r="F4" s="14">
        <v>4620</v>
      </c>
      <c r="G4" s="15">
        <v>2</v>
      </c>
      <c r="H4" s="15">
        <v>0.8</v>
      </c>
      <c r="I4" s="10">
        <v>0</v>
      </c>
      <c r="J4" s="10">
        <v>0</v>
      </c>
      <c r="K4" s="10">
        <v>4356</v>
      </c>
      <c r="L4" s="11">
        <v>8421</v>
      </c>
      <c r="M4" s="16">
        <v>10534</v>
      </c>
    </row>
    <row r="5" spans="1:13" ht="15.6" x14ac:dyDescent="0.6">
      <c r="A5" s="6" t="s">
        <v>15</v>
      </c>
      <c r="B5" s="13">
        <v>22.6</v>
      </c>
      <c r="C5" s="14">
        <v>72</v>
      </c>
      <c r="D5" s="14">
        <v>1</v>
      </c>
      <c r="E5" s="14">
        <v>1609</v>
      </c>
      <c r="F5" s="14">
        <v>7010</v>
      </c>
      <c r="G5" s="15">
        <v>0</v>
      </c>
      <c r="H5" s="15">
        <v>5.2</v>
      </c>
      <c r="I5" s="10">
        <v>0</v>
      </c>
      <c r="J5" s="10">
        <v>0</v>
      </c>
      <c r="K5" s="10">
        <v>4321</v>
      </c>
      <c r="L5" s="11">
        <v>11893</v>
      </c>
      <c r="M5" s="16">
        <v>9317</v>
      </c>
    </row>
    <row r="6" spans="1:13" ht="15.6" x14ac:dyDescent="0.6">
      <c r="A6" s="6" t="s">
        <v>16</v>
      </c>
      <c r="B6" s="13">
        <v>28.2</v>
      </c>
      <c r="C6" s="14">
        <v>43</v>
      </c>
      <c r="D6" s="14">
        <v>0</v>
      </c>
      <c r="E6" s="14">
        <v>1701</v>
      </c>
      <c r="F6" s="14">
        <v>5000</v>
      </c>
      <c r="G6" s="15">
        <v>0</v>
      </c>
      <c r="H6" s="15">
        <v>2.7</v>
      </c>
      <c r="I6" s="10">
        <v>0</v>
      </c>
      <c r="J6" s="10">
        <v>2</v>
      </c>
      <c r="K6" s="10">
        <v>7330</v>
      </c>
      <c r="L6" s="17">
        <v>9908</v>
      </c>
      <c r="M6" s="16">
        <v>10802</v>
      </c>
    </row>
    <row r="7" spans="1:13" ht="15.6" x14ac:dyDescent="0.6">
      <c r="A7" s="6" t="s">
        <v>17</v>
      </c>
      <c r="B7" s="13">
        <v>28.6</v>
      </c>
      <c r="C7" s="14">
        <v>46</v>
      </c>
      <c r="D7" s="14">
        <v>0</v>
      </c>
      <c r="E7" s="14">
        <v>1026</v>
      </c>
      <c r="F7" s="14">
        <v>6171</v>
      </c>
      <c r="G7" s="15">
        <v>0</v>
      </c>
      <c r="H7" s="15">
        <v>0.2</v>
      </c>
      <c r="I7" s="10">
        <v>1</v>
      </c>
      <c r="J7" s="10">
        <v>1</v>
      </c>
      <c r="K7" s="10">
        <v>8127</v>
      </c>
      <c r="L7" s="17">
        <v>13959</v>
      </c>
      <c r="M7" s="16">
        <v>19141</v>
      </c>
    </row>
    <row r="8" spans="1:13" ht="15.6" x14ac:dyDescent="0.6">
      <c r="A8" s="6" t="s">
        <v>18</v>
      </c>
      <c r="B8" s="13">
        <v>19.600000000000001</v>
      </c>
      <c r="C8" s="14">
        <v>42</v>
      </c>
      <c r="D8" s="14">
        <v>0</v>
      </c>
      <c r="E8" s="14">
        <v>721</v>
      </c>
      <c r="F8" s="14">
        <v>8600</v>
      </c>
      <c r="G8" s="15">
        <v>0</v>
      </c>
      <c r="H8" s="15">
        <v>1.6</v>
      </c>
      <c r="I8" s="10">
        <v>1</v>
      </c>
      <c r="J8" s="10">
        <v>1</v>
      </c>
      <c r="K8" s="10">
        <v>11626</v>
      </c>
      <c r="L8" s="11">
        <v>14027</v>
      </c>
      <c r="M8" s="16">
        <v>18318</v>
      </c>
    </row>
    <row r="9" spans="1:13" ht="15.6" x14ac:dyDescent="0.6">
      <c r="A9" s="6" t="s">
        <v>19</v>
      </c>
      <c r="B9" s="13">
        <v>28.6</v>
      </c>
      <c r="C9" s="14">
        <v>51</v>
      </c>
      <c r="D9" s="14">
        <v>1</v>
      </c>
      <c r="E9" s="14">
        <v>1604</v>
      </c>
      <c r="F9" s="14">
        <v>8900</v>
      </c>
      <c r="G9" s="15">
        <v>0</v>
      </c>
      <c r="H9" s="15">
        <v>1.6</v>
      </c>
      <c r="I9" s="10">
        <v>1</v>
      </c>
      <c r="J9" s="10">
        <v>0</v>
      </c>
      <c r="K9" s="10">
        <v>8635</v>
      </c>
      <c r="L9" s="11">
        <v>18779</v>
      </c>
      <c r="M9" s="16">
        <v>13382</v>
      </c>
    </row>
    <row r="10" spans="1:13" ht="15.6" x14ac:dyDescent="0.6">
      <c r="A10" s="6" t="s">
        <v>20</v>
      </c>
      <c r="B10" s="13">
        <v>32.1</v>
      </c>
      <c r="C10" s="14">
        <v>70</v>
      </c>
      <c r="D10" s="14">
        <v>1</v>
      </c>
      <c r="E10" s="14">
        <v>3232</v>
      </c>
      <c r="F10" s="14">
        <v>5590</v>
      </c>
      <c r="G10" s="15">
        <v>1</v>
      </c>
      <c r="H10" s="15">
        <v>2.7</v>
      </c>
      <c r="I10" s="10">
        <v>0</v>
      </c>
      <c r="J10" s="10">
        <v>0</v>
      </c>
      <c r="K10" s="10">
        <v>4557</v>
      </c>
      <c r="L10" s="11">
        <v>14161</v>
      </c>
      <c r="M10" s="16">
        <v>12834</v>
      </c>
    </row>
    <row r="11" spans="1:13" ht="15.6" x14ac:dyDescent="0.6">
      <c r="A11" s="6" t="s">
        <v>21</v>
      </c>
      <c r="B11" s="13">
        <v>28.8</v>
      </c>
      <c r="C11" s="14">
        <v>71</v>
      </c>
      <c r="D11" s="14">
        <v>1</v>
      </c>
      <c r="E11" s="14">
        <v>4539</v>
      </c>
      <c r="F11" s="14">
        <v>5130</v>
      </c>
      <c r="G11" s="15">
        <v>2</v>
      </c>
      <c r="H11" s="15">
        <v>4.3</v>
      </c>
      <c r="I11" s="10">
        <v>0</v>
      </c>
      <c r="J11" s="10">
        <v>0</v>
      </c>
      <c r="K11" s="10">
        <v>4765</v>
      </c>
      <c r="L11" s="11">
        <v>16265.063</v>
      </c>
      <c r="M11" s="16">
        <v>13589</v>
      </c>
    </row>
    <row r="12" spans="1:13" ht="15.6" x14ac:dyDescent="0.6">
      <c r="A12" s="6" t="s">
        <v>22</v>
      </c>
      <c r="B12" s="13">
        <v>30.1</v>
      </c>
      <c r="C12" s="14">
        <v>71</v>
      </c>
      <c r="D12" s="14">
        <v>1</v>
      </c>
      <c r="E12" s="14">
        <v>5223</v>
      </c>
      <c r="F12" s="14">
        <v>3180</v>
      </c>
      <c r="G12" s="15">
        <v>0</v>
      </c>
      <c r="H12" s="15">
        <v>5.2</v>
      </c>
      <c r="I12" s="10">
        <v>0</v>
      </c>
      <c r="J12" s="10">
        <v>0</v>
      </c>
      <c r="K12" s="10">
        <v>2078</v>
      </c>
      <c r="L12" s="11">
        <v>4301.7020000000002</v>
      </c>
      <c r="M12" s="16">
        <v>4635</v>
      </c>
    </row>
    <row r="13" spans="1:13" ht="15.6" x14ac:dyDescent="0.6">
      <c r="A13" s="6" t="s">
        <v>23</v>
      </c>
      <c r="B13" s="13">
        <v>26.7</v>
      </c>
      <c r="C13" s="14">
        <v>51</v>
      </c>
      <c r="D13" s="14">
        <v>1</v>
      </c>
      <c r="E13" s="14">
        <v>1469</v>
      </c>
      <c r="F13" s="14">
        <v>6430</v>
      </c>
      <c r="G13" s="15">
        <v>0</v>
      </c>
      <c r="H13" s="15">
        <v>2.9</v>
      </c>
      <c r="I13" s="10">
        <v>1</v>
      </c>
      <c r="J13" s="10">
        <v>0</v>
      </c>
      <c r="K13" s="10">
        <v>8867</v>
      </c>
      <c r="L13" s="11">
        <v>15661</v>
      </c>
      <c r="M13" s="16">
        <v>13343</v>
      </c>
    </row>
    <row r="14" spans="1:13" ht="15.6" x14ac:dyDescent="0.6">
      <c r="A14" s="6" t="s">
        <v>24</v>
      </c>
      <c r="B14" s="13">
        <v>26.3</v>
      </c>
      <c r="C14" s="14">
        <v>51</v>
      </c>
      <c r="D14" s="14">
        <v>1</v>
      </c>
      <c r="E14" s="14">
        <v>1458</v>
      </c>
      <c r="F14" s="14">
        <v>8590</v>
      </c>
      <c r="G14" s="15">
        <v>0</v>
      </c>
      <c r="H14" s="15">
        <v>3.5</v>
      </c>
      <c r="I14" s="10">
        <v>1</v>
      </c>
      <c r="J14" s="10">
        <v>0</v>
      </c>
      <c r="K14" s="10">
        <v>8383</v>
      </c>
      <c r="L14" s="11">
        <v>14693</v>
      </c>
      <c r="M14" s="16">
        <v>14665</v>
      </c>
    </row>
    <row r="15" spans="1:13" ht="15.6" x14ac:dyDescent="0.6">
      <c r="A15" s="6" t="s">
        <v>25</v>
      </c>
      <c r="B15" s="13">
        <v>32.4</v>
      </c>
      <c r="C15" s="14">
        <v>51</v>
      </c>
      <c r="D15" s="14">
        <v>1</v>
      </c>
      <c r="E15" s="14">
        <v>1835</v>
      </c>
      <c r="F15" s="14">
        <v>4670</v>
      </c>
      <c r="G15" s="15">
        <v>0</v>
      </c>
      <c r="H15" s="15">
        <v>5.7</v>
      </c>
      <c r="I15" s="10">
        <v>0</v>
      </c>
      <c r="J15" s="10">
        <v>0</v>
      </c>
      <c r="K15" s="10">
        <v>3768</v>
      </c>
      <c r="L15" s="11">
        <v>10288</v>
      </c>
      <c r="M15" s="16">
        <v>7050</v>
      </c>
    </row>
    <row r="16" spans="1:13" ht="15.6" x14ac:dyDescent="0.6">
      <c r="A16" s="6" t="s">
        <v>26</v>
      </c>
      <c r="B16" s="13">
        <v>23.8</v>
      </c>
      <c r="C16" s="14">
        <v>41</v>
      </c>
      <c r="D16" s="14">
        <v>0</v>
      </c>
      <c r="E16" s="14">
        <v>1163</v>
      </c>
      <c r="F16" s="14">
        <v>5150</v>
      </c>
      <c r="G16" s="15">
        <v>1</v>
      </c>
      <c r="H16" s="15">
        <v>2.8</v>
      </c>
      <c r="I16" s="10">
        <v>1</v>
      </c>
      <c r="J16" s="10">
        <v>2</v>
      </c>
      <c r="K16" s="10">
        <v>6113</v>
      </c>
      <c r="L16" s="11">
        <v>9060</v>
      </c>
      <c r="M16" s="16">
        <v>11056</v>
      </c>
    </row>
    <row r="17" spans="1:14" ht="15.6" x14ac:dyDescent="0.6">
      <c r="A17" s="6" t="s">
        <v>27</v>
      </c>
      <c r="B17" s="13">
        <v>24.6</v>
      </c>
      <c r="C17" s="14">
        <v>74</v>
      </c>
      <c r="D17" s="14">
        <v>1</v>
      </c>
      <c r="E17" s="14">
        <v>2260</v>
      </c>
      <c r="F17" s="14">
        <v>7720</v>
      </c>
      <c r="G17" s="15">
        <v>2</v>
      </c>
      <c r="H17" s="15">
        <v>3.2</v>
      </c>
      <c r="I17" s="10">
        <v>1</v>
      </c>
      <c r="J17" s="10">
        <v>1</v>
      </c>
      <c r="K17" s="10">
        <v>8081</v>
      </c>
      <c r="L17" s="11">
        <v>12766</v>
      </c>
      <c r="M17" s="16">
        <v>20613</v>
      </c>
    </row>
    <row r="18" spans="1:14" ht="15.6" x14ac:dyDescent="0.6">
      <c r="A18" s="6" t="s">
        <v>28</v>
      </c>
      <c r="B18" s="13">
        <v>21.8</v>
      </c>
      <c r="C18" s="14">
        <v>42</v>
      </c>
      <c r="D18" s="14">
        <v>0</v>
      </c>
      <c r="E18" s="14">
        <v>1775</v>
      </c>
      <c r="F18" s="14">
        <v>3470</v>
      </c>
      <c r="G18" s="15">
        <v>1</v>
      </c>
      <c r="H18" s="15">
        <v>-0.8</v>
      </c>
      <c r="I18" s="10">
        <v>0</v>
      </c>
      <c r="J18" s="10">
        <v>2</v>
      </c>
      <c r="K18" s="10">
        <v>5814</v>
      </c>
      <c r="L18" s="11">
        <v>5942</v>
      </c>
      <c r="M18" s="16">
        <v>11567</v>
      </c>
    </row>
    <row r="19" spans="1:14" ht="15.6" x14ac:dyDescent="0.6">
      <c r="A19" s="6" t="s">
        <v>29</v>
      </c>
      <c r="B19" s="13">
        <v>17.100000000000001</v>
      </c>
      <c r="C19" s="14">
        <v>42</v>
      </c>
      <c r="D19" s="14">
        <v>0</v>
      </c>
      <c r="E19" s="14">
        <v>970</v>
      </c>
      <c r="F19" s="14">
        <v>7600</v>
      </c>
      <c r="G19" s="15">
        <v>0</v>
      </c>
      <c r="H19" s="15">
        <v>1.6</v>
      </c>
      <c r="I19" s="10">
        <v>1</v>
      </c>
      <c r="J19" s="10">
        <v>0</v>
      </c>
      <c r="K19" s="10">
        <v>9432</v>
      </c>
      <c r="L19" s="11">
        <v>12734</v>
      </c>
      <c r="M19" s="16">
        <v>12172</v>
      </c>
    </row>
    <row r="20" spans="1:14" ht="15.6" x14ac:dyDescent="0.6">
      <c r="A20" s="6" t="s">
        <v>30</v>
      </c>
      <c r="B20" s="13">
        <v>21.8</v>
      </c>
      <c r="C20" s="14">
        <v>46</v>
      </c>
      <c r="D20" s="14">
        <v>0</v>
      </c>
      <c r="E20" s="14">
        <v>920</v>
      </c>
      <c r="F20" s="14">
        <v>9200</v>
      </c>
      <c r="G20" s="15">
        <v>0</v>
      </c>
      <c r="H20" s="15">
        <v>-0.4</v>
      </c>
      <c r="I20" s="10">
        <v>1</v>
      </c>
      <c r="J20" s="10">
        <v>1</v>
      </c>
      <c r="K20" s="10">
        <v>11868</v>
      </c>
      <c r="L20" s="11">
        <v>19837</v>
      </c>
      <c r="M20" s="16">
        <v>18134</v>
      </c>
    </row>
    <row r="21" spans="1:14" ht="15.6" x14ac:dyDescent="0.6">
      <c r="A21" s="6" t="s">
        <v>31</v>
      </c>
      <c r="B21" s="13">
        <v>34.700000000000003</v>
      </c>
      <c r="C21" s="14">
        <v>71</v>
      </c>
      <c r="D21" s="14">
        <v>1</v>
      </c>
      <c r="E21" s="14">
        <v>5113</v>
      </c>
      <c r="F21" s="14">
        <v>3010</v>
      </c>
      <c r="G21" s="15">
        <v>0</v>
      </c>
      <c r="H21" s="15">
        <v>1.9</v>
      </c>
      <c r="I21" s="10">
        <v>0</v>
      </c>
      <c r="J21" s="10">
        <v>0</v>
      </c>
      <c r="K21" s="10">
        <v>2384</v>
      </c>
      <c r="L21" s="11">
        <v>4962</v>
      </c>
      <c r="M21" s="16">
        <v>4627</v>
      </c>
    </row>
    <row r="22" spans="1:14" ht="15.6" x14ac:dyDescent="0.6">
      <c r="A22" s="6" t="s">
        <v>32</v>
      </c>
      <c r="B22" s="13">
        <v>30.3</v>
      </c>
      <c r="C22" s="14">
        <v>71</v>
      </c>
      <c r="D22" s="14">
        <v>1</v>
      </c>
      <c r="E22" s="14">
        <v>4426</v>
      </c>
      <c r="F22" s="14">
        <v>4230</v>
      </c>
      <c r="G22" s="15">
        <v>2</v>
      </c>
      <c r="H22" s="15">
        <v>5</v>
      </c>
      <c r="I22" s="10">
        <v>0</v>
      </c>
      <c r="J22" s="10">
        <v>0</v>
      </c>
      <c r="K22" s="10">
        <v>5095</v>
      </c>
      <c r="L22" s="11">
        <v>5915</v>
      </c>
      <c r="M22" s="16">
        <v>7524</v>
      </c>
    </row>
    <row r="23" spans="1:14" ht="15.6" x14ac:dyDescent="0.6">
      <c r="A23" s="6" t="s">
        <v>33</v>
      </c>
      <c r="B23" s="13">
        <v>24.4</v>
      </c>
      <c r="C23" s="14">
        <v>74</v>
      </c>
      <c r="D23" s="14">
        <v>1</v>
      </c>
      <c r="E23" s="14">
        <v>1842</v>
      </c>
      <c r="F23" s="14">
        <v>5680</v>
      </c>
      <c r="G23" s="15">
        <v>1</v>
      </c>
      <c r="H23" s="15">
        <v>2.4</v>
      </c>
      <c r="I23" s="10">
        <v>0</v>
      </c>
      <c r="J23" s="10">
        <v>0</v>
      </c>
      <c r="K23" s="10">
        <v>7569</v>
      </c>
      <c r="L23" s="11">
        <v>10082</v>
      </c>
      <c r="M23" s="16">
        <v>14290</v>
      </c>
    </row>
    <row r="24" spans="1:14" ht="15.6" x14ac:dyDescent="0.6">
      <c r="A24" s="6" t="s">
        <v>34</v>
      </c>
      <c r="B24" s="13">
        <v>31.4</v>
      </c>
      <c r="C24" s="14">
        <v>71</v>
      </c>
      <c r="D24" s="14">
        <v>1</v>
      </c>
      <c r="E24" s="14">
        <v>4963</v>
      </c>
      <c r="F24" s="14">
        <v>2740</v>
      </c>
      <c r="G24" s="15">
        <v>1</v>
      </c>
      <c r="H24" s="15">
        <v>3.9</v>
      </c>
      <c r="I24" s="10">
        <v>0</v>
      </c>
      <c r="J24" s="10">
        <v>0</v>
      </c>
      <c r="K24" s="10">
        <v>1450</v>
      </c>
      <c r="L24" s="11">
        <v>7093</v>
      </c>
      <c r="M24" s="16">
        <v>5104</v>
      </c>
    </row>
    <row r="25" spans="1:14" ht="15.9" thickBot="1" x14ac:dyDescent="0.65">
      <c r="A25" s="18" t="s">
        <v>35</v>
      </c>
      <c r="B25" s="19">
        <v>22.4</v>
      </c>
      <c r="C25" s="20">
        <v>42</v>
      </c>
      <c r="D25" s="20">
        <v>0</v>
      </c>
      <c r="E25" s="20">
        <v>1132</v>
      </c>
      <c r="F25" s="20">
        <v>6810</v>
      </c>
      <c r="G25" s="21">
        <v>0</v>
      </c>
      <c r="H25" s="21">
        <v>0.2</v>
      </c>
      <c r="I25" s="10">
        <v>1</v>
      </c>
      <c r="J25" s="10">
        <v>2</v>
      </c>
      <c r="K25" s="10">
        <v>8739</v>
      </c>
      <c r="L25" s="17">
        <v>11003</v>
      </c>
      <c r="M25" s="16">
        <v>16797</v>
      </c>
    </row>
    <row r="26" spans="1:14" x14ac:dyDescent="0.55000000000000004">
      <c r="A26" s="22" t="s">
        <v>36</v>
      </c>
      <c r="B26">
        <f>_xlfn.STDEV.S(B3:B25)</f>
        <v>4.7060343064283616</v>
      </c>
      <c r="C26">
        <f t="shared" ref="C26:J26" si="0">_xlfn.STDEV.S(C3:C25)</f>
        <v>13.537825795626389</v>
      </c>
      <c r="D26">
        <f t="shared" si="0"/>
        <v>0.48698475355767396</v>
      </c>
      <c r="E26">
        <f t="shared" si="0"/>
        <v>1511.9655244203066</v>
      </c>
      <c r="F26">
        <f t="shared" si="0"/>
        <v>1940.4964433464747</v>
      </c>
      <c r="G26">
        <f t="shared" si="0"/>
        <v>0.78775209278287195</v>
      </c>
      <c r="H26">
        <f t="shared" si="0"/>
        <v>1.8292420512915832</v>
      </c>
      <c r="I26">
        <f t="shared" si="0"/>
        <v>0.50686980186970187</v>
      </c>
      <c r="J26">
        <f t="shared" si="0"/>
        <v>0.79025687523346166</v>
      </c>
      <c r="K26">
        <f>_xlfn.STDEV.S(K3:K25)</f>
        <v>2907.403415515872</v>
      </c>
      <c r="L26">
        <f t="shared" ref="L26" si="1">_xlfn.STDEV.S(L3:L25)</f>
        <v>4231.8832252694874</v>
      </c>
      <c r="M26">
        <f>_xlfn.STDEV.S(M3:M25)</f>
        <v>4764.9108876030841</v>
      </c>
    </row>
    <row r="27" spans="1:14" x14ac:dyDescent="0.55000000000000004">
      <c r="A27" s="22" t="s">
        <v>37</v>
      </c>
      <c r="B27">
        <f>AVERAGE(B3:B25)</f>
        <v>26.969565217391303</v>
      </c>
      <c r="C27">
        <f t="shared" ref="C27:J27" si="2">AVERAGE(C3:C25)</f>
        <v>58</v>
      </c>
      <c r="D27">
        <f t="shared" si="2"/>
        <v>0.65217391304347827</v>
      </c>
      <c r="E27">
        <f t="shared" si="2"/>
        <v>2432.7391304347825</v>
      </c>
      <c r="F27">
        <f t="shared" si="2"/>
        <v>5870.913043478261</v>
      </c>
      <c r="G27">
        <f t="shared" si="2"/>
        <v>0.56521739130434778</v>
      </c>
      <c r="H27">
        <f t="shared" si="2"/>
        <v>2.5608695652173914</v>
      </c>
      <c r="I27">
        <f t="shared" si="2"/>
        <v>0.43478260869565216</v>
      </c>
      <c r="J27">
        <f t="shared" si="2"/>
        <v>0.52173913043478259</v>
      </c>
      <c r="K27">
        <f>AVERAGE(K3:K25)</f>
        <v>6387.434782608696</v>
      </c>
      <c r="L27">
        <f t="shared" ref="L27" si="3">AVERAGE(L3:L25)</f>
        <v>11403.294130434782</v>
      </c>
      <c r="M27">
        <f>AVERAGE(M3:M25)</f>
        <v>11957.304347826086</v>
      </c>
    </row>
    <row r="28" spans="1:14" x14ac:dyDescent="0.55000000000000004">
      <c r="A28" s="22" t="s">
        <v>38</v>
      </c>
      <c r="B28">
        <f>B26/B27</f>
        <v>0.17449425930654897</v>
      </c>
      <c r="C28">
        <f t="shared" ref="C28:I28" si="4">C26/C27</f>
        <v>0.23341078957976533</v>
      </c>
      <c r="D28">
        <f t="shared" si="4"/>
        <v>0.74670995545510011</v>
      </c>
      <c r="E28">
        <f t="shared" si="4"/>
        <v>0.62150746272169588</v>
      </c>
      <c r="F28">
        <f t="shared" si="4"/>
        <v>0.33052719891705545</v>
      </c>
      <c r="G28">
        <f t="shared" si="4"/>
        <v>1.393715241077389</v>
      </c>
      <c r="H28">
        <f t="shared" si="4"/>
        <v>0.71430504549586438</v>
      </c>
      <c r="I28">
        <f t="shared" si="4"/>
        <v>1.1658005443003143</v>
      </c>
      <c r="J28">
        <f>J26/J27</f>
        <v>1.5146590108641349</v>
      </c>
      <c r="K28">
        <f>K26/K27</f>
        <v>0.45517543653548781</v>
      </c>
      <c r="L28">
        <f t="shared" ref="L28" si="5">L26/L27</f>
        <v>0.37111059110321615</v>
      </c>
      <c r="M28">
        <f>M26/M27</f>
        <v>0.39849373646405306</v>
      </c>
      <c r="N28" s="24">
        <f>SUM(B28:M28)</f>
        <v>8.1199092718206245</v>
      </c>
    </row>
    <row r="31" spans="1:14" x14ac:dyDescent="0.55000000000000004">
      <c r="A31" s="31" t="s">
        <v>39</v>
      </c>
      <c r="B31" s="31"/>
    </row>
    <row r="32" spans="1:14" ht="14.7" thickBot="1" x14ac:dyDescent="0.6"/>
    <row r="33" spans="1:13" ht="101.1" thickBot="1" x14ac:dyDescent="0.6">
      <c r="A33" s="1" t="s">
        <v>0</v>
      </c>
      <c r="B33" s="2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4" t="s">
        <v>6</v>
      </c>
      <c r="H33" s="4" t="s">
        <v>7</v>
      </c>
      <c r="I33" s="5" t="s">
        <v>8</v>
      </c>
      <c r="J33" s="5" t="s">
        <v>9</v>
      </c>
      <c r="K33" s="5" t="s">
        <v>10</v>
      </c>
      <c r="L33" s="5" t="s">
        <v>11</v>
      </c>
      <c r="M33" s="5" t="s">
        <v>12</v>
      </c>
    </row>
    <row r="34" spans="1:13" ht="15.9" thickBot="1" x14ac:dyDescent="0.65">
      <c r="A34" s="6" t="s">
        <v>13</v>
      </c>
      <c r="B34" s="7">
        <f>1/B3</f>
        <v>3.0211480362537763E-2</v>
      </c>
      <c r="C34" s="7">
        <f>1/C3</f>
        <v>1.4084507042253521E-2</v>
      </c>
      <c r="D34" s="8">
        <v>1</v>
      </c>
      <c r="E34" s="8">
        <v>3306</v>
      </c>
      <c r="F34" s="8">
        <v>5530</v>
      </c>
      <c r="G34" s="9">
        <v>0</v>
      </c>
      <c r="H34" s="9">
        <v>2.7</v>
      </c>
      <c r="I34" s="10">
        <v>0</v>
      </c>
      <c r="J34" s="10">
        <v>0</v>
      </c>
      <c r="K34" s="10">
        <v>3553</v>
      </c>
      <c r="L34" s="11">
        <v>10525</v>
      </c>
      <c r="M34" s="12">
        <v>5524</v>
      </c>
    </row>
    <row r="35" spans="1:13" ht="15.9" thickBot="1" x14ac:dyDescent="0.65">
      <c r="A35" s="6" t="s">
        <v>14</v>
      </c>
      <c r="B35" s="7">
        <f t="shared" ref="B35:C50" si="6">1/B4</f>
        <v>3.236245954692557E-2</v>
      </c>
      <c r="C35" s="7">
        <f t="shared" si="6"/>
        <v>1.4285714285714285E-2</v>
      </c>
      <c r="D35" s="14">
        <v>1</v>
      </c>
      <c r="E35" s="14">
        <v>3666</v>
      </c>
      <c r="F35" s="14">
        <v>4620</v>
      </c>
      <c r="G35" s="15">
        <v>2</v>
      </c>
      <c r="H35" s="15">
        <v>0.8</v>
      </c>
      <c r="I35" s="10">
        <v>0</v>
      </c>
      <c r="J35" s="10">
        <v>0</v>
      </c>
      <c r="K35" s="10">
        <v>4356</v>
      </c>
      <c r="L35" s="11">
        <v>8421</v>
      </c>
      <c r="M35" s="16">
        <v>10534</v>
      </c>
    </row>
    <row r="36" spans="1:13" ht="15.9" thickBot="1" x14ac:dyDescent="0.65">
      <c r="A36" s="6" t="s">
        <v>15</v>
      </c>
      <c r="B36" s="7">
        <f t="shared" si="6"/>
        <v>4.4247787610619468E-2</v>
      </c>
      <c r="C36" s="7">
        <f t="shared" si="6"/>
        <v>1.3888888888888888E-2</v>
      </c>
      <c r="D36" s="14">
        <v>1</v>
      </c>
      <c r="E36" s="14">
        <v>1609</v>
      </c>
      <c r="F36" s="14">
        <v>7010</v>
      </c>
      <c r="G36" s="15">
        <v>0</v>
      </c>
      <c r="H36" s="15">
        <v>5.2</v>
      </c>
      <c r="I36" s="10">
        <v>0</v>
      </c>
      <c r="J36" s="10">
        <v>0</v>
      </c>
      <c r="K36" s="10">
        <v>4321</v>
      </c>
      <c r="L36" s="11">
        <v>11893</v>
      </c>
      <c r="M36" s="16">
        <v>9317</v>
      </c>
    </row>
    <row r="37" spans="1:13" ht="15.9" thickBot="1" x14ac:dyDescent="0.65">
      <c r="A37" s="6" t="s">
        <v>16</v>
      </c>
      <c r="B37" s="7">
        <f>1/B6</f>
        <v>3.5460992907801421E-2</v>
      </c>
      <c r="C37" s="7">
        <f>1/C6</f>
        <v>2.3255813953488372E-2</v>
      </c>
      <c r="D37" s="14">
        <v>0</v>
      </c>
      <c r="E37" s="14">
        <v>1701</v>
      </c>
      <c r="F37" s="14">
        <v>5000</v>
      </c>
      <c r="G37" s="15">
        <v>0</v>
      </c>
      <c r="H37" s="15">
        <v>2.7</v>
      </c>
      <c r="I37" s="10">
        <v>0</v>
      </c>
      <c r="J37" s="10">
        <v>2</v>
      </c>
      <c r="K37" s="10">
        <v>7330</v>
      </c>
      <c r="L37" s="17">
        <v>9908</v>
      </c>
      <c r="M37" s="16">
        <v>10802</v>
      </c>
    </row>
    <row r="38" spans="1:13" ht="15.9" thickBot="1" x14ac:dyDescent="0.65">
      <c r="A38" s="6" t="s">
        <v>17</v>
      </c>
      <c r="B38" s="7">
        <f t="shared" si="6"/>
        <v>3.4965034965034961E-2</v>
      </c>
      <c r="C38" s="7">
        <f t="shared" si="6"/>
        <v>2.1739130434782608E-2</v>
      </c>
      <c r="D38" s="14">
        <v>0</v>
      </c>
      <c r="E38" s="14">
        <v>1026</v>
      </c>
      <c r="F38" s="14">
        <v>6171</v>
      </c>
      <c r="G38" s="15">
        <v>0</v>
      </c>
      <c r="H38" s="15">
        <v>0.2</v>
      </c>
      <c r="I38" s="10">
        <v>1</v>
      </c>
      <c r="J38" s="10">
        <v>1</v>
      </c>
      <c r="K38" s="10">
        <v>8127</v>
      </c>
      <c r="L38" s="17">
        <v>13959</v>
      </c>
      <c r="M38" s="16">
        <v>19141</v>
      </c>
    </row>
    <row r="39" spans="1:13" ht="15.9" thickBot="1" x14ac:dyDescent="0.65">
      <c r="A39" s="6" t="s">
        <v>18</v>
      </c>
      <c r="B39" s="7">
        <f>1/B8</f>
        <v>5.10204081632653E-2</v>
      </c>
      <c r="C39" s="7">
        <f t="shared" si="6"/>
        <v>2.3809523809523808E-2</v>
      </c>
      <c r="D39" s="14">
        <v>0</v>
      </c>
      <c r="E39" s="14">
        <v>721</v>
      </c>
      <c r="F39" s="14">
        <v>8600</v>
      </c>
      <c r="G39" s="15">
        <v>0</v>
      </c>
      <c r="H39" s="15">
        <v>1.6</v>
      </c>
      <c r="I39" s="10">
        <v>1</v>
      </c>
      <c r="J39" s="10">
        <v>1</v>
      </c>
      <c r="K39" s="10">
        <v>11626</v>
      </c>
      <c r="L39" s="11">
        <v>14027</v>
      </c>
      <c r="M39" s="16">
        <v>18318</v>
      </c>
    </row>
    <row r="40" spans="1:13" ht="15.9" thickBot="1" x14ac:dyDescent="0.65">
      <c r="A40" s="6" t="s">
        <v>19</v>
      </c>
      <c r="B40" s="7">
        <f t="shared" si="6"/>
        <v>3.4965034965034961E-2</v>
      </c>
      <c r="C40" s="7">
        <f t="shared" si="6"/>
        <v>1.9607843137254902E-2</v>
      </c>
      <c r="D40" s="14">
        <v>1</v>
      </c>
      <c r="E40" s="14">
        <v>1604</v>
      </c>
      <c r="F40" s="14">
        <v>8900</v>
      </c>
      <c r="G40" s="15">
        <v>0</v>
      </c>
      <c r="H40" s="15">
        <v>1.6</v>
      </c>
      <c r="I40" s="10">
        <v>1</v>
      </c>
      <c r="J40" s="10">
        <v>0</v>
      </c>
      <c r="K40" s="10">
        <v>8635</v>
      </c>
      <c r="L40" s="11">
        <v>18779</v>
      </c>
      <c r="M40" s="16">
        <v>13382</v>
      </c>
    </row>
    <row r="41" spans="1:13" ht="15.9" thickBot="1" x14ac:dyDescent="0.65">
      <c r="A41" s="6" t="s">
        <v>20</v>
      </c>
      <c r="B41" s="7">
        <f t="shared" si="6"/>
        <v>3.1152647975077882E-2</v>
      </c>
      <c r="C41" s="7">
        <f t="shared" si="6"/>
        <v>1.4285714285714285E-2</v>
      </c>
      <c r="D41" s="14">
        <v>1</v>
      </c>
      <c r="E41" s="14">
        <v>3232</v>
      </c>
      <c r="F41" s="14">
        <v>5590</v>
      </c>
      <c r="G41" s="15">
        <v>1</v>
      </c>
      <c r="H41" s="15">
        <v>2.7</v>
      </c>
      <c r="I41" s="10">
        <v>0</v>
      </c>
      <c r="J41" s="10">
        <v>0</v>
      </c>
      <c r="K41" s="10">
        <v>4557</v>
      </c>
      <c r="L41" s="11">
        <v>14161</v>
      </c>
      <c r="M41" s="16">
        <v>12834</v>
      </c>
    </row>
    <row r="42" spans="1:13" ht="15.9" thickBot="1" x14ac:dyDescent="0.65">
      <c r="A42" s="6" t="s">
        <v>21</v>
      </c>
      <c r="B42" s="7">
        <f t="shared" si="6"/>
        <v>3.4722222222222224E-2</v>
      </c>
      <c r="C42" s="7">
        <f t="shared" si="6"/>
        <v>1.4084507042253521E-2</v>
      </c>
      <c r="D42" s="14">
        <v>1</v>
      </c>
      <c r="E42" s="14">
        <v>4539</v>
      </c>
      <c r="F42" s="14">
        <v>5130</v>
      </c>
      <c r="G42" s="15">
        <v>2</v>
      </c>
      <c r="H42" s="15">
        <v>4.3</v>
      </c>
      <c r="I42" s="10">
        <v>0</v>
      </c>
      <c r="J42" s="10">
        <v>0</v>
      </c>
      <c r="K42" s="10">
        <v>4765</v>
      </c>
      <c r="L42" s="11">
        <v>16265.063</v>
      </c>
      <c r="M42" s="16">
        <v>13589</v>
      </c>
    </row>
    <row r="43" spans="1:13" ht="15.9" thickBot="1" x14ac:dyDescent="0.65">
      <c r="A43" s="6" t="s">
        <v>22</v>
      </c>
      <c r="B43" s="7">
        <f t="shared" si="6"/>
        <v>3.3222591362126241E-2</v>
      </c>
      <c r="C43" s="7">
        <f t="shared" si="6"/>
        <v>1.4084507042253521E-2</v>
      </c>
      <c r="D43" s="14">
        <v>1</v>
      </c>
      <c r="E43" s="14">
        <v>5223</v>
      </c>
      <c r="F43" s="14">
        <v>3180</v>
      </c>
      <c r="G43" s="15">
        <v>0</v>
      </c>
      <c r="H43" s="15">
        <v>5.2</v>
      </c>
      <c r="I43" s="10">
        <v>0</v>
      </c>
      <c r="J43" s="10">
        <v>0</v>
      </c>
      <c r="K43" s="10">
        <v>2078</v>
      </c>
      <c r="L43" s="11">
        <v>4301.7020000000002</v>
      </c>
      <c r="M43" s="16">
        <v>4635</v>
      </c>
    </row>
    <row r="44" spans="1:13" ht="15.9" thickBot="1" x14ac:dyDescent="0.65">
      <c r="A44" s="6" t="s">
        <v>23</v>
      </c>
      <c r="B44" s="7">
        <f t="shared" si="6"/>
        <v>3.7453183520599252E-2</v>
      </c>
      <c r="C44" s="7">
        <f t="shared" si="6"/>
        <v>1.9607843137254902E-2</v>
      </c>
      <c r="D44" s="14">
        <v>1</v>
      </c>
      <c r="E44" s="14">
        <v>1469</v>
      </c>
      <c r="F44" s="14">
        <v>6430</v>
      </c>
      <c r="G44" s="15">
        <v>0</v>
      </c>
      <c r="H44" s="15">
        <v>2.9</v>
      </c>
      <c r="I44" s="10">
        <v>1</v>
      </c>
      <c r="J44" s="10">
        <v>0</v>
      </c>
      <c r="K44" s="10">
        <v>8867</v>
      </c>
      <c r="L44" s="11">
        <v>15661</v>
      </c>
      <c r="M44" s="16">
        <v>13343</v>
      </c>
    </row>
    <row r="45" spans="1:13" ht="15.9" thickBot="1" x14ac:dyDescent="0.65">
      <c r="A45" s="6" t="s">
        <v>24</v>
      </c>
      <c r="B45" s="7">
        <f t="shared" si="6"/>
        <v>3.8022813688212927E-2</v>
      </c>
      <c r="C45" s="7">
        <f t="shared" si="6"/>
        <v>1.9607843137254902E-2</v>
      </c>
      <c r="D45" s="14">
        <v>1</v>
      </c>
      <c r="E45" s="14">
        <v>1458</v>
      </c>
      <c r="F45" s="14">
        <v>8590</v>
      </c>
      <c r="G45" s="15">
        <v>0</v>
      </c>
      <c r="H45" s="15">
        <v>3.5</v>
      </c>
      <c r="I45" s="10">
        <v>1</v>
      </c>
      <c r="J45" s="10">
        <v>0</v>
      </c>
      <c r="K45" s="10">
        <v>8383</v>
      </c>
      <c r="L45" s="11">
        <v>14693</v>
      </c>
      <c r="M45" s="16">
        <v>14665</v>
      </c>
    </row>
    <row r="46" spans="1:13" ht="15.9" thickBot="1" x14ac:dyDescent="0.65">
      <c r="A46" s="6" t="s">
        <v>25</v>
      </c>
      <c r="B46" s="7">
        <f t="shared" si="6"/>
        <v>3.0864197530864199E-2</v>
      </c>
      <c r="C46" s="7">
        <f t="shared" si="6"/>
        <v>1.9607843137254902E-2</v>
      </c>
      <c r="D46" s="14">
        <v>1</v>
      </c>
      <c r="E46" s="14">
        <v>1835</v>
      </c>
      <c r="F46" s="14">
        <v>4670</v>
      </c>
      <c r="G46" s="15">
        <v>0</v>
      </c>
      <c r="H46" s="15">
        <v>5.7</v>
      </c>
      <c r="I46" s="10">
        <v>0</v>
      </c>
      <c r="J46" s="10">
        <v>0</v>
      </c>
      <c r="K46" s="10">
        <v>3768</v>
      </c>
      <c r="L46" s="11">
        <v>10288</v>
      </c>
      <c r="M46" s="16">
        <v>7050</v>
      </c>
    </row>
    <row r="47" spans="1:13" ht="15.9" thickBot="1" x14ac:dyDescent="0.65">
      <c r="A47" s="6" t="s">
        <v>26</v>
      </c>
      <c r="B47" s="7">
        <f t="shared" si="6"/>
        <v>4.2016806722689072E-2</v>
      </c>
      <c r="C47" s="7">
        <f t="shared" si="6"/>
        <v>2.4390243902439025E-2</v>
      </c>
      <c r="D47" s="14">
        <v>0</v>
      </c>
      <c r="E47" s="14">
        <v>1163</v>
      </c>
      <c r="F47" s="14">
        <v>5150</v>
      </c>
      <c r="G47" s="15">
        <v>1</v>
      </c>
      <c r="H47" s="15">
        <v>2.8</v>
      </c>
      <c r="I47" s="10">
        <v>1</v>
      </c>
      <c r="J47" s="10">
        <v>2</v>
      </c>
      <c r="K47" s="10">
        <v>6113</v>
      </c>
      <c r="L47" s="11">
        <v>9060</v>
      </c>
      <c r="M47" s="16">
        <v>11056</v>
      </c>
    </row>
    <row r="48" spans="1:13" ht="15.9" thickBot="1" x14ac:dyDescent="0.65">
      <c r="A48" s="6" t="s">
        <v>27</v>
      </c>
      <c r="B48" s="7">
        <f t="shared" si="6"/>
        <v>4.065040650406504E-2</v>
      </c>
      <c r="C48" s="7">
        <f t="shared" si="6"/>
        <v>1.3513513513513514E-2</v>
      </c>
      <c r="D48" s="14">
        <v>1</v>
      </c>
      <c r="E48" s="14">
        <v>2260</v>
      </c>
      <c r="F48" s="14">
        <v>7720</v>
      </c>
      <c r="G48" s="15">
        <v>2</v>
      </c>
      <c r="H48" s="15">
        <v>3.2</v>
      </c>
      <c r="I48" s="10">
        <v>1</v>
      </c>
      <c r="J48" s="10">
        <v>1</v>
      </c>
      <c r="K48" s="10">
        <v>8081</v>
      </c>
      <c r="L48" s="11">
        <v>12766</v>
      </c>
      <c r="M48" s="16">
        <v>20613</v>
      </c>
    </row>
    <row r="49" spans="1:14" ht="15.9" thickBot="1" x14ac:dyDescent="0.65">
      <c r="A49" s="6" t="s">
        <v>28</v>
      </c>
      <c r="B49" s="7">
        <f t="shared" si="6"/>
        <v>4.5871559633027519E-2</v>
      </c>
      <c r="C49" s="7">
        <f t="shared" si="6"/>
        <v>2.3809523809523808E-2</v>
      </c>
      <c r="D49" s="14">
        <v>0</v>
      </c>
      <c r="E49" s="14">
        <v>1775</v>
      </c>
      <c r="F49" s="14">
        <v>3470</v>
      </c>
      <c r="G49" s="15">
        <v>1</v>
      </c>
      <c r="H49" s="15">
        <v>-0.8</v>
      </c>
      <c r="I49" s="10">
        <v>0</v>
      </c>
      <c r="J49" s="10">
        <v>2</v>
      </c>
      <c r="K49" s="10">
        <v>5814</v>
      </c>
      <c r="L49" s="11">
        <v>5942</v>
      </c>
      <c r="M49" s="16">
        <v>11567</v>
      </c>
    </row>
    <row r="50" spans="1:14" ht="15.9" thickBot="1" x14ac:dyDescent="0.65">
      <c r="A50" s="6" t="s">
        <v>29</v>
      </c>
      <c r="B50" s="7">
        <f t="shared" si="6"/>
        <v>5.8479532163742687E-2</v>
      </c>
      <c r="C50" s="7">
        <f t="shared" si="6"/>
        <v>2.3809523809523808E-2</v>
      </c>
      <c r="D50" s="14">
        <v>0</v>
      </c>
      <c r="E50" s="14">
        <v>970</v>
      </c>
      <c r="F50" s="14">
        <v>7600</v>
      </c>
      <c r="G50" s="15">
        <v>0</v>
      </c>
      <c r="H50" s="15">
        <v>1.6</v>
      </c>
      <c r="I50" s="10">
        <v>1</v>
      </c>
      <c r="J50" s="10">
        <v>0</v>
      </c>
      <c r="K50" s="10">
        <v>9432</v>
      </c>
      <c r="L50" s="11">
        <v>12734</v>
      </c>
      <c r="M50" s="16">
        <v>12172</v>
      </c>
    </row>
    <row r="51" spans="1:14" ht="15.9" thickBot="1" x14ac:dyDescent="0.65">
      <c r="A51" s="6" t="s">
        <v>30</v>
      </c>
      <c r="B51" s="7">
        <f t="shared" ref="B51:C56" si="7">1/B20</f>
        <v>4.5871559633027519E-2</v>
      </c>
      <c r="C51" s="7">
        <f t="shared" si="7"/>
        <v>2.1739130434782608E-2</v>
      </c>
      <c r="D51" s="14">
        <v>0</v>
      </c>
      <c r="E51" s="14">
        <v>920</v>
      </c>
      <c r="F51" s="14">
        <v>9200</v>
      </c>
      <c r="G51" s="15">
        <v>0</v>
      </c>
      <c r="H51" s="15">
        <v>-0.4</v>
      </c>
      <c r="I51" s="10">
        <v>1</v>
      </c>
      <c r="J51" s="10">
        <v>1</v>
      </c>
      <c r="K51" s="10">
        <v>11868</v>
      </c>
      <c r="L51" s="11">
        <v>19837</v>
      </c>
      <c r="M51" s="16">
        <v>18134</v>
      </c>
    </row>
    <row r="52" spans="1:14" ht="15.9" thickBot="1" x14ac:dyDescent="0.65">
      <c r="A52" s="6" t="s">
        <v>31</v>
      </c>
      <c r="B52" s="7">
        <f t="shared" si="7"/>
        <v>2.8818443804034581E-2</v>
      </c>
      <c r="C52" s="7">
        <f t="shared" si="7"/>
        <v>1.4084507042253521E-2</v>
      </c>
      <c r="D52" s="14">
        <v>1</v>
      </c>
      <c r="E52" s="14">
        <v>5113</v>
      </c>
      <c r="F52" s="14">
        <v>3010</v>
      </c>
      <c r="G52" s="15">
        <v>0</v>
      </c>
      <c r="H52" s="15">
        <v>1.9</v>
      </c>
      <c r="I52" s="10">
        <v>0</v>
      </c>
      <c r="J52" s="10">
        <v>0</v>
      </c>
      <c r="K52" s="10">
        <v>2384</v>
      </c>
      <c r="L52" s="11">
        <v>4962</v>
      </c>
      <c r="M52" s="16">
        <v>4627</v>
      </c>
    </row>
    <row r="53" spans="1:14" ht="15.9" thickBot="1" x14ac:dyDescent="0.65">
      <c r="A53" s="6" t="s">
        <v>32</v>
      </c>
      <c r="B53" s="7">
        <f t="shared" si="7"/>
        <v>3.3003300330033E-2</v>
      </c>
      <c r="C53" s="7">
        <f t="shared" si="7"/>
        <v>1.4084507042253521E-2</v>
      </c>
      <c r="D53" s="14">
        <v>1</v>
      </c>
      <c r="E53" s="14">
        <v>4426</v>
      </c>
      <c r="F53" s="14">
        <v>4230</v>
      </c>
      <c r="G53" s="15">
        <v>2</v>
      </c>
      <c r="H53" s="15">
        <v>5</v>
      </c>
      <c r="I53" s="10">
        <v>0</v>
      </c>
      <c r="J53" s="10">
        <v>0</v>
      </c>
      <c r="K53" s="10">
        <v>5095</v>
      </c>
      <c r="L53" s="11">
        <v>5915</v>
      </c>
      <c r="M53" s="16">
        <v>7524</v>
      </c>
    </row>
    <row r="54" spans="1:14" ht="15.9" thickBot="1" x14ac:dyDescent="0.65">
      <c r="A54" s="6" t="s">
        <v>33</v>
      </c>
      <c r="B54" s="7">
        <f t="shared" si="7"/>
        <v>4.0983606557377053E-2</v>
      </c>
      <c r="C54" s="7">
        <f t="shared" si="7"/>
        <v>1.3513513513513514E-2</v>
      </c>
      <c r="D54" s="14">
        <v>1</v>
      </c>
      <c r="E54" s="14">
        <v>1842</v>
      </c>
      <c r="F54" s="14">
        <v>5680</v>
      </c>
      <c r="G54" s="15">
        <v>1</v>
      </c>
      <c r="H54" s="15">
        <v>2.4</v>
      </c>
      <c r="I54" s="10">
        <v>0</v>
      </c>
      <c r="J54" s="10">
        <v>0</v>
      </c>
      <c r="K54" s="10">
        <v>7569</v>
      </c>
      <c r="L54" s="11">
        <v>10082</v>
      </c>
      <c r="M54" s="16">
        <v>14290</v>
      </c>
    </row>
    <row r="55" spans="1:14" ht="15.9" thickBot="1" x14ac:dyDescent="0.65">
      <c r="A55" s="6" t="s">
        <v>34</v>
      </c>
      <c r="B55" s="7">
        <f t="shared" si="7"/>
        <v>3.1847133757961783E-2</v>
      </c>
      <c r="C55" s="7">
        <f t="shared" si="7"/>
        <v>1.4084507042253521E-2</v>
      </c>
      <c r="D55" s="14">
        <v>1</v>
      </c>
      <c r="E55" s="14">
        <v>4963</v>
      </c>
      <c r="F55" s="14">
        <v>2740</v>
      </c>
      <c r="G55" s="15">
        <v>1</v>
      </c>
      <c r="H55" s="15">
        <v>3.9</v>
      </c>
      <c r="I55" s="10">
        <v>0</v>
      </c>
      <c r="J55" s="10">
        <v>0</v>
      </c>
      <c r="K55" s="10">
        <v>1450</v>
      </c>
      <c r="L55" s="11">
        <v>7093</v>
      </c>
      <c r="M55" s="16">
        <v>5104</v>
      </c>
    </row>
    <row r="56" spans="1:14" ht="15.9" thickBot="1" x14ac:dyDescent="0.65">
      <c r="A56" s="18" t="s">
        <v>35</v>
      </c>
      <c r="B56" s="7">
        <f t="shared" si="7"/>
        <v>4.4642857142857144E-2</v>
      </c>
      <c r="C56" s="7">
        <f>1/C25</f>
        <v>2.3809523809523808E-2</v>
      </c>
      <c r="D56" s="20">
        <v>0</v>
      </c>
      <c r="E56" s="20">
        <v>1132</v>
      </c>
      <c r="F56" s="20">
        <v>6810</v>
      </c>
      <c r="G56" s="21">
        <v>0</v>
      </c>
      <c r="H56" s="21">
        <v>0.2</v>
      </c>
      <c r="I56" s="10">
        <v>1</v>
      </c>
      <c r="J56" s="10">
        <v>2</v>
      </c>
      <c r="K56" s="10">
        <v>8739</v>
      </c>
      <c r="L56" s="17">
        <v>11003</v>
      </c>
      <c r="M56" s="16">
        <v>16797</v>
      </c>
    </row>
    <row r="57" spans="1:14" x14ac:dyDescent="0.55000000000000004">
      <c r="A57" s="22" t="s">
        <v>42</v>
      </c>
      <c r="B57" s="23">
        <f>_xlfn.STDEV.S(B34:B56)</f>
        <v>7.4533557773298273E-3</v>
      </c>
      <c r="C57" s="23">
        <f t="shared" ref="C57:M57" si="8">_xlfn.STDEV.S(C34:C56)</f>
        <v>4.3563109451821257E-3</v>
      </c>
      <c r="D57" s="23">
        <f t="shared" si="8"/>
        <v>0.48698475355767396</v>
      </c>
      <c r="E57" s="23">
        <f t="shared" si="8"/>
        <v>1511.9655244203066</v>
      </c>
      <c r="F57" s="23">
        <f t="shared" si="8"/>
        <v>1940.4964433464747</v>
      </c>
      <c r="G57" s="23">
        <f t="shared" si="8"/>
        <v>0.78775209278287195</v>
      </c>
      <c r="H57" s="23">
        <f t="shared" si="8"/>
        <v>1.8292420512915832</v>
      </c>
      <c r="I57" s="23">
        <f t="shared" si="8"/>
        <v>0.50686980186970187</v>
      </c>
      <c r="J57" s="23">
        <f t="shared" si="8"/>
        <v>0.79025687523346166</v>
      </c>
      <c r="K57" s="23">
        <f t="shared" si="8"/>
        <v>2907.403415515872</v>
      </c>
      <c r="L57" s="23">
        <f t="shared" si="8"/>
        <v>4231.8832252694874</v>
      </c>
      <c r="M57" s="23">
        <f t="shared" si="8"/>
        <v>4764.9108876030841</v>
      </c>
    </row>
    <row r="58" spans="1:14" x14ac:dyDescent="0.55000000000000004">
      <c r="A58" s="22" t="s">
        <v>43</v>
      </c>
      <c r="B58">
        <f>AVERAGE(B34:B56)</f>
        <v>3.8298089611701627E-2</v>
      </c>
      <c r="C58">
        <f t="shared" ref="C58:M58" si="9">AVERAGE(C34:C56)</f>
        <v>1.8208181445803176E-2</v>
      </c>
      <c r="D58">
        <f t="shared" si="9"/>
        <v>0.65217391304347827</v>
      </c>
      <c r="E58">
        <f t="shared" si="9"/>
        <v>2432.7391304347825</v>
      </c>
      <c r="F58">
        <f t="shared" si="9"/>
        <v>5870.913043478261</v>
      </c>
      <c r="G58">
        <f t="shared" si="9"/>
        <v>0.56521739130434778</v>
      </c>
      <c r="H58">
        <f t="shared" si="9"/>
        <v>2.5608695652173914</v>
      </c>
      <c r="I58">
        <f t="shared" si="9"/>
        <v>0.43478260869565216</v>
      </c>
      <c r="J58">
        <f t="shared" si="9"/>
        <v>0.52173913043478259</v>
      </c>
      <c r="K58">
        <f t="shared" si="9"/>
        <v>6387.434782608696</v>
      </c>
      <c r="L58">
        <f t="shared" si="9"/>
        <v>11403.294130434782</v>
      </c>
      <c r="M58">
        <f t="shared" si="9"/>
        <v>11957.304347826086</v>
      </c>
    </row>
    <row r="59" spans="1:14" x14ac:dyDescent="0.55000000000000004">
      <c r="A59" s="22" t="s">
        <v>44</v>
      </c>
      <c r="B59">
        <f>B57/B58</f>
        <v>0.19461429676775635</v>
      </c>
      <c r="C59">
        <f t="shared" ref="C59:L59" si="10">C57/C58</f>
        <v>0.23925019410360812</v>
      </c>
      <c r="E59">
        <f t="shared" si="10"/>
        <v>0.62150746272169588</v>
      </c>
      <c r="G59">
        <f t="shared" si="10"/>
        <v>1.393715241077389</v>
      </c>
      <c r="H59">
        <f t="shared" si="10"/>
        <v>0.71430504549586438</v>
      </c>
      <c r="I59">
        <f t="shared" si="10"/>
        <v>1.1658005443003143</v>
      </c>
      <c r="J59">
        <f t="shared" si="10"/>
        <v>1.5146590108641349</v>
      </c>
      <c r="L59">
        <f t="shared" si="10"/>
        <v>0.37111059110321615</v>
      </c>
      <c r="N59" s="24">
        <f>SUM(B59:M59)</f>
        <v>6.214962386433978</v>
      </c>
    </row>
    <row r="60" spans="1:14" x14ac:dyDescent="0.55000000000000004">
      <c r="A60" s="22" t="s">
        <v>45</v>
      </c>
      <c r="B60">
        <f>MAX(B34:B56)</f>
        <v>5.8479532163742687E-2</v>
      </c>
      <c r="C60">
        <f t="shared" ref="C60:M60" si="11">MAX(C34:C56)</f>
        <v>2.4390243902439025E-2</v>
      </c>
      <c r="D60">
        <f t="shared" si="11"/>
        <v>1</v>
      </c>
      <c r="E60">
        <f t="shared" si="11"/>
        <v>5223</v>
      </c>
      <c r="F60">
        <f t="shared" si="11"/>
        <v>9200</v>
      </c>
      <c r="G60">
        <f t="shared" si="11"/>
        <v>2</v>
      </c>
      <c r="H60">
        <f t="shared" si="11"/>
        <v>5.7</v>
      </c>
      <c r="I60">
        <f t="shared" si="11"/>
        <v>1</v>
      </c>
      <c r="J60">
        <f t="shared" si="11"/>
        <v>2</v>
      </c>
      <c r="K60">
        <f t="shared" si="11"/>
        <v>11868</v>
      </c>
      <c r="L60">
        <f t="shared" si="11"/>
        <v>19837</v>
      </c>
      <c r="M60">
        <f t="shared" si="11"/>
        <v>20613</v>
      </c>
    </row>
    <row r="61" spans="1:14" x14ac:dyDescent="0.55000000000000004">
      <c r="A61" s="22" t="s">
        <v>46</v>
      </c>
      <c r="B61">
        <f>MIN(B34:B56)</f>
        <v>2.8818443804034581E-2</v>
      </c>
      <c r="C61">
        <f t="shared" ref="C61:M61" si="12">MIN(C34:C56)</f>
        <v>1.3513513513513514E-2</v>
      </c>
      <c r="D61">
        <f t="shared" si="12"/>
        <v>0</v>
      </c>
      <c r="E61">
        <f t="shared" si="12"/>
        <v>721</v>
      </c>
      <c r="F61">
        <f t="shared" si="12"/>
        <v>2740</v>
      </c>
      <c r="G61">
        <f t="shared" si="12"/>
        <v>0</v>
      </c>
      <c r="H61">
        <f t="shared" si="12"/>
        <v>-0.8</v>
      </c>
      <c r="I61">
        <f t="shared" si="12"/>
        <v>0</v>
      </c>
      <c r="J61">
        <f t="shared" si="12"/>
        <v>0</v>
      </c>
      <c r="K61">
        <f t="shared" si="12"/>
        <v>1450</v>
      </c>
      <c r="L61">
        <f t="shared" si="12"/>
        <v>4301.7020000000002</v>
      </c>
      <c r="M61">
        <f t="shared" si="12"/>
        <v>4627</v>
      </c>
    </row>
    <row r="63" spans="1:14" x14ac:dyDescent="0.55000000000000004">
      <c r="A63" s="27" t="s">
        <v>47</v>
      </c>
      <c r="B63" s="27">
        <f>B59/$N$59</f>
        <v>3.1313833401881964E-2</v>
      </c>
      <c r="C63" s="27">
        <f t="shared" ref="C63:M63" si="13">C59/$N$59</f>
        <v>3.8495839431923758E-2</v>
      </c>
      <c r="D63" s="27">
        <f t="shared" si="13"/>
        <v>0</v>
      </c>
      <c r="E63" s="27">
        <f t="shared" si="13"/>
        <v>0.10000180597686682</v>
      </c>
      <c r="F63" s="27">
        <f t="shared" si="13"/>
        <v>0</v>
      </c>
      <c r="G63" s="27">
        <f t="shared" si="13"/>
        <v>0.22425159710050557</v>
      </c>
      <c r="H63" s="27">
        <f t="shared" si="13"/>
        <v>0.11493312446348021</v>
      </c>
      <c r="I63" s="27">
        <f t="shared" si="13"/>
        <v>0.18757966208211077</v>
      </c>
      <c r="J63" s="27">
        <f t="shared" si="13"/>
        <v>0.24371169392277145</v>
      </c>
      <c r="K63" s="27">
        <f t="shared" si="13"/>
        <v>0</v>
      </c>
      <c r="L63" s="27">
        <f t="shared" si="13"/>
        <v>5.9712443620459632E-2</v>
      </c>
      <c r="M63" s="27">
        <f t="shared" si="13"/>
        <v>0</v>
      </c>
    </row>
    <row r="64" spans="1:14" x14ac:dyDescent="0.55000000000000004">
      <c r="A64" t="s">
        <v>48</v>
      </c>
    </row>
    <row r="66" spans="1:29" ht="29.1" thickBot="1" x14ac:dyDescent="0.6">
      <c r="Q66" s="25" t="s">
        <v>50</v>
      </c>
    </row>
    <row r="67" spans="1:29" ht="101.1" thickBot="1" x14ac:dyDescent="0.6">
      <c r="A67" s="1" t="s">
        <v>0</v>
      </c>
      <c r="B67" s="2" t="s">
        <v>1</v>
      </c>
      <c r="C67" s="3" t="s">
        <v>2</v>
      </c>
      <c r="D67" s="3" t="s">
        <v>3</v>
      </c>
      <c r="E67" s="3" t="s">
        <v>4</v>
      </c>
      <c r="F67" s="3" t="s">
        <v>5</v>
      </c>
      <c r="G67" s="4" t="s">
        <v>6</v>
      </c>
      <c r="H67" s="4" t="s">
        <v>7</v>
      </c>
      <c r="I67" s="5" t="s">
        <v>8</v>
      </c>
      <c r="J67" s="5" t="s">
        <v>9</v>
      </c>
      <c r="K67" s="5" t="s">
        <v>10</v>
      </c>
      <c r="L67" s="5" t="s">
        <v>11</v>
      </c>
      <c r="M67" s="5" t="s">
        <v>12</v>
      </c>
      <c r="N67" s="26" t="s">
        <v>49</v>
      </c>
      <c r="Q67" s="1" t="s">
        <v>0</v>
      </c>
      <c r="R67" s="2" t="s">
        <v>1</v>
      </c>
      <c r="S67" s="3" t="s">
        <v>2</v>
      </c>
      <c r="T67" s="3" t="s">
        <v>3</v>
      </c>
      <c r="U67" s="3" t="s">
        <v>4</v>
      </c>
      <c r="V67" s="3" t="s">
        <v>5</v>
      </c>
      <c r="W67" s="4" t="s">
        <v>6</v>
      </c>
      <c r="X67" s="4" t="s">
        <v>7</v>
      </c>
      <c r="Y67" s="5" t="s">
        <v>8</v>
      </c>
      <c r="Z67" s="5" t="s">
        <v>9</v>
      </c>
      <c r="AA67" s="5" t="s">
        <v>10</v>
      </c>
      <c r="AB67" s="5" t="s">
        <v>11</v>
      </c>
      <c r="AC67" s="5" t="s">
        <v>12</v>
      </c>
    </row>
    <row r="68" spans="1:29" ht="14.7" thickBot="1" x14ac:dyDescent="0.6">
      <c r="A68" s="6" t="s">
        <v>13</v>
      </c>
      <c r="B68" s="7">
        <f>(B34-B$61)/(B$60-B$61)</f>
        <v>4.6965119472672325E-2</v>
      </c>
      <c r="C68" s="7">
        <f t="shared" ref="C68:L68" si="14">(C34-C$61)/(C$60-C$61)</f>
        <v>5.2496798975672172E-2</v>
      </c>
      <c r="D68" s="7"/>
      <c r="E68" s="7">
        <f t="shared" si="14"/>
        <v>0.57418924922256775</v>
      </c>
      <c r="F68" s="7"/>
      <c r="G68" s="7">
        <f t="shared" si="14"/>
        <v>0</v>
      </c>
      <c r="H68" s="7">
        <f t="shared" si="14"/>
        <v>0.53846153846153844</v>
      </c>
      <c r="I68" s="7">
        <f t="shared" si="14"/>
        <v>0</v>
      </c>
      <c r="J68" s="7">
        <f t="shared" si="14"/>
        <v>0</v>
      </c>
      <c r="K68" s="7"/>
      <c r="L68" s="7">
        <f t="shared" si="14"/>
        <v>0.40059083514201016</v>
      </c>
      <c r="M68" s="7"/>
      <c r="N68" s="27">
        <f>SUM(R68:AC68)</f>
        <v>0.14671885284276939</v>
      </c>
      <c r="Q68" s="6" t="s">
        <v>13</v>
      </c>
      <c r="R68" s="7">
        <f>B68*B$63</f>
        <v>1.4706579268667437E-3</v>
      </c>
      <c r="S68" s="7">
        <f t="shared" ref="S68:AC83" si="15">C68*C$63</f>
        <v>2.0209083440574553E-3</v>
      </c>
      <c r="T68" s="7">
        <f t="shared" si="15"/>
        <v>0</v>
      </c>
      <c r="U68" s="7">
        <f t="shared" si="15"/>
        <v>5.7419961894758051E-2</v>
      </c>
      <c r="V68" s="7">
        <f t="shared" si="15"/>
        <v>0</v>
      </c>
      <c r="W68" s="7">
        <f t="shared" si="15"/>
        <v>0</v>
      </c>
      <c r="X68" s="7">
        <f t="shared" si="15"/>
        <v>6.188706701879703E-2</v>
      </c>
      <c r="Y68" s="7">
        <f t="shared" si="15"/>
        <v>0</v>
      </c>
      <c r="Z68" s="7">
        <f t="shared" si="15"/>
        <v>0</v>
      </c>
      <c r="AA68" s="7">
        <f t="shared" si="15"/>
        <v>0</v>
      </c>
      <c r="AB68" s="7">
        <f t="shared" si="15"/>
        <v>2.3920257658290121E-2</v>
      </c>
      <c r="AC68" s="7">
        <f t="shared" si="15"/>
        <v>0</v>
      </c>
    </row>
    <row r="69" spans="1:29" ht="14.7" thickBot="1" x14ac:dyDescent="0.6">
      <c r="A69" s="6" t="s">
        <v>14</v>
      </c>
      <c r="B69" s="7">
        <f t="shared" ref="B69:L84" si="16">(B35-B$61)/(B$60-B$61)</f>
        <v>0.11948367166813786</v>
      </c>
      <c r="C69" s="7">
        <f t="shared" si="16"/>
        <v>7.099567099567089E-2</v>
      </c>
      <c r="D69" s="7"/>
      <c r="E69" s="7">
        <f t="shared" si="16"/>
        <v>0.6541537094624611</v>
      </c>
      <c r="F69" s="7"/>
      <c r="G69" s="7">
        <f t="shared" si="16"/>
        <v>1</v>
      </c>
      <c r="H69" s="7">
        <f t="shared" si="16"/>
        <v>0.24615384615384617</v>
      </c>
      <c r="I69" s="7">
        <f t="shared" si="16"/>
        <v>0</v>
      </c>
      <c r="J69" s="7">
        <f t="shared" si="16"/>
        <v>0</v>
      </c>
      <c r="K69" s="7"/>
      <c r="L69" s="7">
        <f t="shared" si="16"/>
        <v>0.26515732108904511</v>
      </c>
      <c r="M69" s="7"/>
      <c r="N69" s="27">
        <f t="shared" ref="N69:N90" si="17">SUM(R69:AC69)</f>
        <v>0.34026710139633665</v>
      </c>
      <c r="Q69" s="6" t="s">
        <v>14</v>
      </c>
      <c r="R69" s="7">
        <f t="shared" ref="R69:AC90" si="18">B69*B$63</f>
        <v>3.7414917888612333E-3</v>
      </c>
      <c r="S69" s="7">
        <f t="shared" si="15"/>
        <v>2.7330379510110332E-3</v>
      </c>
      <c r="T69" s="7">
        <f t="shared" si="15"/>
        <v>0</v>
      </c>
      <c r="U69" s="7">
        <f t="shared" si="15"/>
        <v>6.5416552332712749E-2</v>
      </c>
      <c r="V69" s="7">
        <f t="shared" si="15"/>
        <v>0</v>
      </c>
      <c r="W69" s="7">
        <f t="shared" si="15"/>
        <v>0.22425159710050557</v>
      </c>
      <c r="X69" s="7">
        <f t="shared" si="15"/>
        <v>2.829123063716436E-2</v>
      </c>
      <c r="Y69" s="7">
        <f t="shared" si="15"/>
        <v>0</v>
      </c>
      <c r="Z69" s="7">
        <f t="shared" si="15"/>
        <v>0</v>
      </c>
      <c r="AA69" s="7">
        <f t="shared" si="15"/>
        <v>0</v>
      </c>
      <c r="AB69" s="7">
        <f t="shared" si="15"/>
        <v>1.5833191586081718E-2</v>
      </c>
      <c r="AC69" s="7">
        <f t="shared" si="15"/>
        <v>0</v>
      </c>
    </row>
    <row r="70" spans="1:29" ht="14.7" thickBot="1" x14ac:dyDescent="0.6">
      <c r="A70" s="6" t="s">
        <v>15</v>
      </c>
      <c r="B70" s="7">
        <f t="shared" si="16"/>
        <v>0.52018805309734517</v>
      </c>
      <c r="C70" s="7">
        <f t="shared" si="16"/>
        <v>3.4511784511784369E-2</v>
      </c>
      <c r="D70" s="7"/>
      <c r="E70" s="7">
        <f t="shared" si="16"/>
        <v>0.19724566859173701</v>
      </c>
      <c r="F70" s="7"/>
      <c r="G70" s="7">
        <f t="shared" si="16"/>
        <v>0</v>
      </c>
      <c r="H70" s="7">
        <f t="shared" si="16"/>
        <v>0.92307692307692313</v>
      </c>
      <c r="I70" s="7">
        <f t="shared" si="16"/>
        <v>0</v>
      </c>
      <c r="J70" s="7">
        <f t="shared" si="16"/>
        <v>0</v>
      </c>
      <c r="K70" s="7"/>
      <c r="L70" s="7">
        <f t="shared" si="16"/>
        <v>0.48864836709279735</v>
      </c>
      <c r="M70" s="7"/>
      <c r="N70" s="27">
        <f t="shared" si="17"/>
        <v>0.17261306818732733</v>
      </c>
      <c r="Q70" s="6" t="s">
        <v>15</v>
      </c>
      <c r="R70" s="7">
        <f t="shared" si="18"/>
        <v>1.6289082032339596E-2</v>
      </c>
      <c r="S70" s="7">
        <f t="shared" si="15"/>
        <v>1.3285601150748044E-3</v>
      </c>
      <c r="T70" s="7">
        <f t="shared" si="15"/>
        <v>0</v>
      </c>
      <c r="U70" s="7">
        <f t="shared" si="15"/>
        <v>1.9724923080288257E-2</v>
      </c>
      <c r="V70" s="7">
        <f t="shared" si="15"/>
        <v>0</v>
      </c>
      <c r="W70" s="7">
        <f t="shared" si="15"/>
        <v>0</v>
      </c>
      <c r="X70" s="7">
        <f t="shared" si="15"/>
        <v>0.10609211488936636</v>
      </c>
      <c r="Y70" s="7">
        <f t="shared" si="15"/>
        <v>0</v>
      </c>
      <c r="Z70" s="7">
        <f t="shared" si="15"/>
        <v>0</v>
      </c>
      <c r="AA70" s="7">
        <f t="shared" si="15"/>
        <v>0</v>
      </c>
      <c r="AB70" s="7">
        <f t="shared" si="15"/>
        <v>2.9178388070258323E-2</v>
      </c>
      <c r="AC70" s="7">
        <f t="shared" si="15"/>
        <v>0</v>
      </c>
    </row>
    <row r="71" spans="1:29" ht="14.7" thickBot="1" x14ac:dyDescent="0.6">
      <c r="A71" s="6" t="s">
        <v>16</v>
      </c>
      <c r="B71" s="7">
        <f t="shared" si="16"/>
        <v>0.22394825918762104</v>
      </c>
      <c r="C71" s="7">
        <f t="shared" si="16"/>
        <v>0.89570119802677928</v>
      </c>
      <c r="D71" s="7"/>
      <c r="E71" s="7">
        <f t="shared" si="16"/>
        <v>0.21768103065304309</v>
      </c>
      <c r="F71" s="7"/>
      <c r="G71" s="7">
        <f t="shared" si="16"/>
        <v>0</v>
      </c>
      <c r="H71" s="7">
        <f t="shared" si="16"/>
        <v>0.53846153846153844</v>
      </c>
      <c r="I71" s="7">
        <f t="shared" si="16"/>
        <v>0</v>
      </c>
      <c r="J71" s="7">
        <f t="shared" si="16"/>
        <v>1</v>
      </c>
      <c r="K71" s="7"/>
      <c r="L71" s="7">
        <f t="shared" si="16"/>
        <v>0.36087482840689633</v>
      </c>
      <c r="M71" s="7"/>
      <c r="N71" s="27">
        <f t="shared" si="17"/>
        <v>0.39040942295613162</v>
      </c>
      <c r="Q71" s="6" t="s">
        <v>16</v>
      </c>
      <c r="R71" s="7">
        <f t="shared" si="18"/>
        <v>7.0126784788426474E-3</v>
      </c>
      <c r="S71" s="7">
        <f t="shared" si="15"/>
        <v>3.448076949822064E-2</v>
      </c>
      <c r="T71" s="7">
        <f t="shared" si="15"/>
        <v>0</v>
      </c>
      <c r="U71" s="7">
        <f t="shared" si="15"/>
        <v>2.1768496192210014E-2</v>
      </c>
      <c r="V71" s="7">
        <f t="shared" si="15"/>
        <v>0</v>
      </c>
      <c r="W71" s="7">
        <f t="shared" si="15"/>
        <v>0</v>
      </c>
      <c r="X71" s="7">
        <f t="shared" si="15"/>
        <v>6.188706701879703E-2</v>
      </c>
      <c r="Y71" s="7">
        <f t="shared" si="15"/>
        <v>0</v>
      </c>
      <c r="Z71" s="7">
        <f t="shared" si="15"/>
        <v>0.24371169392277145</v>
      </c>
      <c r="AA71" s="7">
        <f t="shared" si="15"/>
        <v>0</v>
      </c>
      <c r="AB71" s="7">
        <f t="shared" si="15"/>
        <v>2.154871784528984E-2</v>
      </c>
      <c r="AC71" s="7">
        <f t="shared" si="15"/>
        <v>0</v>
      </c>
    </row>
    <row r="72" spans="1:29" ht="14.7" thickBot="1" x14ac:dyDescent="0.6">
      <c r="A72" s="6" t="s">
        <v>17</v>
      </c>
      <c r="B72" s="7">
        <f t="shared" si="16"/>
        <v>0.20722743165924976</v>
      </c>
      <c r="C72" s="7">
        <f t="shared" si="16"/>
        <v>0.7562582345191039</v>
      </c>
      <c r="D72" s="7"/>
      <c r="E72" s="7">
        <f t="shared" si="16"/>
        <v>6.7747667703243003E-2</v>
      </c>
      <c r="F72" s="7"/>
      <c r="G72" s="7">
        <f t="shared" si="16"/>
        <v>0</v>
      </c>
      <c r="H72" s="7">
        <f t="shared" si="16"/>
        <v>0.15384615384615385</v>
      </c>
      <c r="I72" s="7">
        <f t="shared" si="16"/>
        <v>1</v>
      </c>
      <c r="J72" s="7">
        <f t="shared" si="16"/>
        <v>0.5</v>
      </c>
      <c r="K72" s="7"/>
      <c r="L72" s="7">
        <f t="shared" si="16"/>
        <v>0.62163583859157379</v>
      </c>
      <c r="M72" s="7"/>
      <c r="N72" s="27">
        <f t="shared" si="17"/>
        <v>0.40661369311352086</v>
      </c>
      <c r="Q72" s="6" t="s">
        <v>17</v>
      </c>
      <c r="R72" s="7">
        <f t="shared" si="18"/>
        <v>6.4890852712776274E-3</v>
      </c>
      <c r="S72" s="7">
        <f t="shared" si="15"/>
        <v>2.9112795565117564E-2</v>
      </c>
      <c r="T72" s="7">
        <f t="shared" si="15"/>
        <v>0</v>
      </c>
      <c r="U72" s="7">
        <f t="shared" si="15"/>
        <v>6.7748891210449537E-3</v>
      </c>
      <c r="V72" s="7">
        <f t="shared" si="15"/>
        <v>0</v>
      </c>
      <c r="W72" s="7">
        <f t="shared" si="15"/>
        <v>0</v>
      </c>
      <c r="X72" s="7">
        <f t="shared" si="15"/>
        <v>1.7682019148227725E-2</v>
      </c>
      <c r="Y72" s="7">
        <f t="shared" si="15"/>
        <v>0.18757966208211077</v>
      </c>
      <c r="Z72" s="7">
        <f t="shared" si="15"/>
        <v>0.12185584696138572</v>
      </c>
      <c r="AA72" s="7">
        <f t="shared" si="15"/>
        <v>0</v>
      </c>
      <c r="AB72" s="7">
        <f t="shared" si="15"/>
        <v>3.711939496435649E-2</v>
      </c>
      <c r="AC72" s="7">
        <f t="shared" si="15"/>
        <v>0</v>
      </c>
    </row>
    <row r="73" spans="1:29" ht="14.7" thickBot="1" x14ac:dyDescent="0.6">
      <c r="A73" s="6" t="s">
        <v>18</v>
      </c>
      <c r="B73" s="7">
        <f t="shared" si="16"/>
        <v>0.74852156771799616</v>
      </c>
      <c r="C73" s="7">
        <f t="shared" si="16"/>
        <v>0.94660894660894646</v>
      </c>
      <c r="D73" s="7"/>
      <c r="E73" s="7">
        <f t="shared" si="16"/>
        <v>0</v>
      </c>
      <c r="F73" s="7"/>
      <c r="G73" s="7">
        <f t="shared" si="16"/>
        <v>0</v>
      </c>
      <c r="H73" s="7">
        <f t="shared" si="16"/>
        <v>0.36923076923076931</v>
      </c>
      <c r="I73" s="7">
        <f t="shared" si="16"/>
        <v>1</v>
      </c>
      <c r="J73" s="7">
        <f t="shared" si="16"/>
        <v>0.5</v>
      </c>
      <c r="K73" s="7"/>
      <c r="L73" s="7">
        <f t="shared" si="16"/>
        <v>0.62601296737275325</v>
      </c>
      <c r="M73" s="7"/>
      <c r="N73" s="27">
        <f t="shared" si="17"/>
        <v>0.4491327047018826</v>
      </c>
      <c r="Q73" s="6" t="s">
        <v>18</v>
      </c>
      <c r="R73" s="7">
        <f t="shared" si="18"/>
        <v>2.3439079669236841E-2</v>
      </c>
      <c r="S73" s="7">
        <f t="shared" si="15"/>
        <v>3.6440506013480492E-2</v>
      </c>
      <c r="T73" s="7">
        <f t="shared" si="15"/>
        <v>0</v>
      </c>
      <c r="U73" s="7">
        <f t="shared" si="15"/>
        <v>0</v>
      </c>
      <c r="V73" s="7">
        <f t="shared" si="15"/>
        <v>0</v>
      </c>
      <c r="W73" s="7">
        <f t="shared" si="15"/>
        <v>0</v>
      </c>
      <c r="X73" s="7">
        <f t="shared" si="15"/>
        <v>4.2436845955746545E-2</v>
      </c>
      <c r="Y73" s="7">
        <f t="shared" si="15"/>
        <v>0.18757966208211077</v>
      </c>
      <c r="Z73" s="7">
        <f t="shared" si="15"/>
        <v>0.12185584696138572</v>
      </c>
      <c r="AA73" s="7">
        <f t="shared" si="15"/>
        <v>0</v>
      </c>
      <c r="AB73" s="7">
        <f t="shared" si="15"/>
        <v>3.7380764019922165E-2</v>
      </c>
      <c r="AC73" s="7">
        <f t="shared" si="15"/>
        <v>0</v>
      </c>
    </row>
    <row r="74" spans="1:29" ht="14.7" thickBot="1" x14ac:dyDescent="0.6">
      <c r="A74" s="6" t="s">
        <v>19</v>
      </c>
      <c r="B74" s="7">
        <f t="shared" si="16"/>
        <v>0.20722743165924976</v>
      </c>
      <c r="C74" s="7">
        <f t="shared" si="16"/>
        <v>0.5603089720736778</v>
      </c>
      <c r="D74" s="7"/>
      <c r="E74" s="7">
        <f t="shared" si="16"/>
        <v>0.19613505108840515</v>
      </c>
      <c r="F74" s="7"/>
      <c r="G74" s="7">
        <f t="shared" si="16"/>
        <v>0</v>
      </c>
      <c r="H74" s="7">
        <f t="shared" si="16"/>
        <v>0.36923076923076931</v>
      </c>
      <c r="I74" s="7">
        <f t="shared" si="16"/>
        <v>1</v>
      </c>
      <c r="J74" s="7">
        <f t="shared" si="16"/>
        <v>0</v>
      </c>
      <c r="K74" s="7"/>
      <c r="L74" s="7">
        <f t="shared" si="16"/>
        <v>0.93189702572811928</v>
      </c>
      <c r="M74" s="7"/>
      <c r="N74" s="27">
        <f t="shared" si="17"/>
        <v>0.33333486546341939</v>
      </c>
      <c r="Q74" s="6" t="s">
        <v>19</v>
      </c>
      <c r="R74" s="7">
        <f t="shared" si="18"/>
        <v>6.4890852712776274E-3</v>
      </c>
      <c r="S74" s="7">
        <f t="shared" si="15"/>
        <v>2.1569564221214553E-2</v>
      </c>
      <c r="T74" s="7">
        <f t="shared" si="15"/>
        <v>0</v>
      </c>
      <c r="U74" s="7">
        <f t="shared" si="15"/>
        <v>1.9613859324205552E-2</v>
      </c>
      <c r="V74" s="7">
        <f t="shared" si="15"/>
        <v>0</v>
      </c>
      <c r="W74" s="7">
        <f t="shared" si="15"/>
        <v>0</v>
      </c>
      <c r="X74" s="7">
        <f t="shared" si="15"/>
        <v>4.2436845955746545E-2</v>
      </c>
      <c r="Y74" s="7">
        <f t="shared" si="15"/>
        <v>0.18757966208211077</v>
      </c>
      <c r="Z74" s="7">
        <f t="shared" si="15"/>
        <v>0</v>
      </c>
      <c r="AA74" s="7">
        <f t="shared" si="15"/>
        <v>0</v>
      </c>
      <c r="AB74" s="7">
        <f t="shared" si="15"/>
        <v>5.5645848608864339E-2</v>
      </c>
      <c r="AC74" s="7">
        <f t="shared" si="15"/>
        <v>0</v>
      </c>
    </row>
    <row r="75" spans="1:29" ht="14.7" thickBot="1" x14ac:dyDescent="0.6">
      <c r="A75" s="6" t="s">
        <v>20</v>
      </c>
      <c r="B75" s="7">
        <f t="shared" si="16"/>
        <v>7.8695836873407005E-2</v>
      </c>
      <c r="C75" s="7">
        <f t="shared" si="16"/>
        <v>7.099567099567089E-2</v>
      </c>
      <c r="D75" s="7"/>
      <c r="E75" s="7">
        <f t="shared" si="16"/>
        <v>0.55775211017325632</v>
      </c>
      <c r="F75" s="7"/>
      <c r="G75" s="7">
        <f t="shared" si="16"/>
        <v>0.5</v>
      </c>
      <c r="H75" s="7">
        <f t="shared" si="16"/>
        <v>0.53846153846153844</v>
      </c>
      <c r="I75" s="7">
        <f t="shared" si="16"/>
        <v>0</v>
      </c>
      <c r="J75" s="7">
        <f t="shared" si="16"/>
        <v>0</v>
      </c>
      <c r="K75" s="7"/>
      <c r="L75" s="7">
        <f t="shared" si="16"/>
        <v>0.63463848585331284</v>
      </c>
      <c r="M75" s="7"/>
      <c r="N75" s="27">
        <f t="shared" si="17"/>
        <v>0.27288220495596027</v>
      </c>
      <c r="Q75" s="6" t="s">
        <v>20</v>
      </c>
      <c r="R75" s="7">
        <f t="shared" si="18"/>
        <v>2.4642683252755464E-3</v>
      </c>
      <c r="S75" s="7">
        <f t="shared" si="15"/>
        <v>2.7330379510110332E-3</v>
      </c>
      <c r="T75" s="7">
        <f t="shared" si="15"/>
        <v>0</v>
      </c>
      <c r="U75" s="7">
        <f t="shared" si="15"/>
        <v>5.5776218304734025E-2</v>
      </c>
      <c r="V75" s="7">
        <f t="shared" si="15"/>
        <v>0</v>
      </c>
      <c r="W75" s="7">
        <f t="shared" si="15"/>
        <v>0.11212579855025279</v>
      </c>
      <c r="X75" s="7">
        <f t="shared" si="15"/>
        <v>6.188706701879703E-2</v>
      </c>
      <c r="Y75" s="7">
        <f t="shared" si="15"/>
        <v>0</v>
      </c>
      <c r="Z75" s="7">
        <f t="shared" si="15"/>
        <v>0</v>
      </c>
      <c r="AA75" s="7">
        <f t="shared" si="15"/>
        <v>0</v>
      </c>
      <c r="AB75" s="7">
        <f t="shared" si="15"/>
        <v>3.7895814805889813E-2</v>
      </c>
      <c r="AC75" s="7">
        <f t="shared" si="15"/>
        <v>0</v>
      </c>
    </row>
    <row r="76" spans="1:29" ht="14.7" thickBot="1" x14ac:dyDescent="0.6">
      <c r="A76" s="6" t="s">
        <v>21</v>
      </c>
      <c r="B76" s="7">
        <f t="shared" si="16"/>
        <v>0.19904119318181829</v>
      </c>
      <c r="C76" s="7">
        <f t="shared" si="16"/>
        <v>5.2496798975672172E-2</v>
      </c>
      <c r="D76" s="7"/>
      <c r="E76" s="7">
        <f t="shared" si="16"/>
        <v>0.84806752554420262</v>
      </c>
      <c r="F76" s="7"/>
      <c r="G76" s="7">
        <f t="shared" si="16"/>
        <v>1</v>
      </c>
      <c r="H76" s="7">
        <f t="shared" si="16"/>
        <v>0.7846153846153846</v>
      </c>
      <c r="I76" s="7">
        <f t="shared" si="16"/>
        <v>0</v>
      </c>
      <c r="J76" s="7">
        <f t="shared" si="16"/>
        <v>0</v>
      </c>
      <c r="K76" s="7"/>
      <c r="L76" s="7">
        <f t="shared" si="16"/>
        <v>0.77007605518735478</v>
      </c>
      <c r="M76" s="7"/>
      <c r="N76" s="27">
        <f t="shared" si="17"/>
        <v>0.4534749530375255</v>
      </c>
      <c r="Q76" s="6" t="s">
        <v>21</v>
      </c>
      <c r="R76" s="7">
        <f t="shared" si="18"/>
        <v>6.2327427634072622E-3</v>
      </c>
      <c r="S76" s="7">
        <f t="shared" si="15"/>
        <v>2.0209083440574553E-3</v>
      </c>
      <c r="T76" s="7">
        <f t="shared" si="15"/>
        <v>0</v>
      </c>
      <c r="U76" s="7">
        <f t="shared" si="15"/>
        <v>8.4808284144752902E-2</v>
      </c>
      <c r="V76" s="7">
        <f t="shared" si="15"/>
        <v>0</v>
      </c>
      <c r="W76" s="7">
        <f t="shared" si="15"/>
        <v>0.22425159710050557</v>
      </c>
      <c r="X76" s="7">
        <f t="shared" si="15"/>
        <v>9.0178297655961401E-2</v>
      </c>
      <c r="Y76" s="7">
        <f t="shared" si="15"/>
        <v>0</v>
      </c>
      <c r="Z76" s="7">
        <f t="shared" si="15"/>
        <v>0</v>
      </c>
      <c r="AA76" s="7">
        <f t="shared" si="15"/>
        <v>0</v>
      </c>
      <c r="AB76" s="7">
        <f t="shared" si="15"/>
        <v>4.5983123028840882E-2</v>
      </c>
      <c r="AC76" s="7">
        <f t="shared" si="15"/>
        <v>0</v>
      </c>
    </row>
    <row r="77" spans="1:29" ht="14.7" thickBot="1" x14ac:dyDescent="0.6">
      <c r="A77" s="6" t="s">
        <v>22</v>
      </c>
      <c r="B77" s="7">
        <f t="shared" si="16"/>
        <v>0.14848233162186641</v>
      </c>
      <c r="C77" s="7">
        <f t="shared" si="16"/>
        <v>5.2496798975672172E-2</v>
      </c>
      <c r="D77" s="7"/>
      <c r="E77" s="7">
        <f t="shared" si="16"/>
        <v>1</v>
      </c>
      <c r="F77" s="7"/>
      <c r="G77" s="7">
        <f t="shared" si="16"/>
        <v>0</v>
      </c>
      <c r="H77" s="7">
        <f t="shared" si="16"/>
        <v>0.92307692307692313</v>
      </c>
      <c r="I77" s="7">
        <f t="shared" si="16"/>
        <v>0</v>
      </c>
      <c r="J77" s="7">
        <f t="shared" si="16"/>
        <v>0</v>
      </c>
      <c r="K77" s="7"/>
      <c r="L77" s="7">
        <f t="shared" si="16"/>
        <v>0</v>
      </c>
      <c r="M77" s="7"/>
      <c r="N77" s="27">
        <f t="shared" si="17"/>
        <v>0.21276438020582075</v>
      </c>
      <c r="Q77" s="6" t="s">
        <v>22</v>
      </c>
      <c r="R77" s="7">
        <f t="shared" si="18"/>
        <v>4.6495509955301155E-3</v>
      </c>
      <c r="S77" s="7">
        <f t="shared" si="15"/>
        <v>2.0209083440574553E-3</v>
      </c>
      <c r="T77" s="7">
        <f t="shared" si="15"/>
        <v>0</v>
      </c>
      <c r="U77" s="7">
        <f t="shared" si="15"/>
        <v>0.10000180597686682</v>
      </c>
      <c r="V77" s="7">
        <f t="shared" si="15"/>
        <v>0</v>
      </c>
      <c r="W77" s="7">
        <f t="shared" si="15"/>
        <v>0</v>
      </c>
      <c r="X77" s="7">
        <f t="shared" si="15"/>
        <v>0.10609211488936636</v>
      </c>
      <c r="Y77" s="7">
        <f t="shared" si="15"/>
        <v>0</v>
      </c>
      <c r="Z77" s="7">
        <f t="shared" si="15"/>
        <v>0</v>
      </c>
      <c r="AA77" s="7">
        <f t="shared" si="15"/>
        <v>0</v>
      </c>
      <c r="AB77" s="7">
        <f t="shared" si="15"/>
        <v>0</v>
      </c>
      <c r="AC77" s="7">
        <f t="shared" si="15"/>
        <v>0</v>
      </c>
    </row>
    <row r="78" spans="1:29" ht="14.7" thickBot="1" x14ac:dyDescent="0.6">
      <c r="A78" s="6" t="s">
        <v>23</v>
      </c>
      <c r="B78" s="7">
        <f t="shared" si="16"/>
        <v>0.29111338100102158</v>
      </c>
      <c r="C78" s="7">
        <f t="shared" si="16"/>
        <v>0.5603089720736778</v>
      </c>
      <c r="D78" s="7"/>
      <c r="E78" s="7">
        <f t="shared" si="16"/>
        <v>0.16614837849844513</v>
      </c>
      <c r="F78" s="7"/>
      <c r="G78" s="7">
        <f t="shared" si="16"/>
        <v>0</v>
      </c>
      <c r="H78" s="7">
        <f t="shared" si="16"/>
        <v>0.56923076923076921</v>
      </c>
      <c r="I78" s="7">
        <f t="shared" si="16"/>
        <v>1</v>
      </c>
      <c r="J78" s="7">
        <f t="shared" si="16"/>
        <v>0</v>
      </c>
      <c r="K78" s="7"/>
      <c r="L78" s="7">
        <f t="shared" si="16"/>
        <v>0.73119279720286023</v>
      </c>
      <c r="M78" s="7"/>
      <c r="N78" s="27">
        <f t="shared" si="17"/>
        <v>0.34396501965412701</v>
      </c>
      <c r="Q78" s="6" t="s">
        <v>23</v>
      </c>
      <c r="R78" s="7">
        <f t="shared" si="18"/>
        <v>9.1158759137245794E-3</v>
      </c>
      <c r="S78" s="7">
        <f t="shared" si="15"/>
        <v>2.1569564221214553E-2</v>
      </c>
      <c r="T78" s="7">
        <f t="shared" si="15"/>
        <v>0</v>
      </c>
      <c r="U78" s="7">
        <f t="shared" si="15"/>
        <v>1.661513790997254E-2</v>
      </c>
      <c r="V78" s="7">
        <f t="shared" si="15"/>
        <v>0</v>
      </c>
      <c r="W78" s="7">
        <f t="shared" si="15"/>
        <v>0</v>
      </c>
      <c r="X78" s="7">
        <f t="shared" si="15"/>
        <v>6.5423470848442578E-2</v>
      </c>
      <c r="Y78" s="7">
        <f t="shared" si="15"/>
        <v>0.18757966208211077</v>
      </c>
      <c r="Z78" s="7">
        <f t="shared" si="15"/>
        <v>0</v>
      </c>
      <c r="AA78" s="7">
        <f t="shared" si="15"/>
        <v>0</v>
      </c>
      <c r="AB78" s="7">
        <f t="shared" si="15"/>
        <v>4.3661308678661963E-2</v>
      </c>
      <c r="AC78" s="7">
        <f t="shared" si="15"/>
        <v>0</v>
      </c>
    </row>
    <row r="79" spans="1:29" ht="14.7" thickBot="1" x14ac:dyDescent="0.6">
      <c r="A79" s="6" t="s">
        <v>24</v>
      </c>
      <c r="B79" s="7">
        <f t="shared" si="16"/>
        <v>0.31031800898721051</v>
      </c>
      <c r="C79" s="7">
        <f t="shared" si="16"/>
        <v>0.5603089720736778</v>
      </c>
      <c r="D79" s="7"/>
      <c r="E79" s="7">
        <f t="shared" si="16"/>
        <v>0.16370501999111506</v>
      </c>
      <c r="F79" s="7"/>
      <c r="G79" s="7">
        <f t="shared" si="16"/>
        <v>0</v>
      </c>
      <c r="H79" s="7">
        <f t="shared" si="16"/>
        <v>0.66153846153846152</v>
      </c>
      <c r="I79" s="7">
        <f t="shared" si="16"/>
        <v>1</v>
      </c>
      <c r="J79" s="7">
        <f t="shared" si="16"/>
        <v>0</v>
      </c>
      <c r="K79" s="7"/>
      <c r="L79" s="7">
        <f t="shared" si="16"/>
        <v>0.66888308161195231</v>
      </c>
      <c r="M79" s="7"/>
      <c r="N79" s="27">
        <f t="shared" si="17"/>
        <v>0.35121059602175742</v>
      </c>
      <c r="Q79" s="6" t="s">
        <v>24</v>
      </c>
      <c r="R79" s="7">
        <f t="shared" si="18"/>
        <v>9.7172464350292198E-3</v>
      </c>
      <c r="S79" s="7">
        <f t="shared" si="15"/>
        <v>2.1569564221214553E-2</v>
      </c>
      <c r="T79" s="7">
        <f t="shared" si="15"/>
        <v>0</v>
      </c>
      <c r="U79" s="7">
        <f t="shared" si="15"/>
        <v>1.6370797646590593E-2</v>
      </c>
      <c r="V79" s="7">
        <f t="shared" si="15"/>
        <v>0</v>
      </c>
      <c r="W79" s="7">
        <f t="shared" si="15"/>
        <v>0</v>
      </c>
      <c r="X79" s="7">
        <f t="shared" si="15"/>
        <v>7.6032682337379212E-2</v>
      </c>
      <c r="Y79" s="7">
        <f t="shared" si="15"/>
        <v>0.18757966208211077</v>
      </c>
      <c r="Z79" s="7">
        <f t="shared" si="15"/>
        <v>0</v>
      </c>
      <c r="AA79" s="7">
        <f t="shared" si="15"/>
        <v>0</v>
      </c>
      <c r="AB79" s="7">
        <f t="shared" si="15"/>
        <v>3.9940643299433004E-2</v>
      </c>
      <c r="AC79" s="7">
        <f t="shared" si="15"/>
        <v>0</v>
      </c>
    </row>
    <row r="80" spans="1:29" ht="14.7" thickBot="1" x14ac:dyDescent="0.6">
      <c r="A80" s="6" t="s">
        <v>25</v>
      </c>
      <c r="B80" s="7">
        <f t="shared" si="16"/>
        <v>6.8970959595959697E-2</v>
      </c>
      <c r="C80" s="7">
        <f t="shared" si="16"/>
        <v>0.5603089720736778</v>
      </c>
      <c r="D80" s="7"/>
      <c r="E80" s="7">
        <f t="shared" si="16"/>
        <v>0.24744557974233675</v>
      </c>
      <c r="F80" s="7"/>
      <c r="G80" s="7">
        <f t="shared" si="16"/>
        <v>0</v>
      </c>
      <c r="H80" s="7">
        <f t="shared" si="16"/>
        <v>1</v>
      </c>
      <c r="I80" s="7">
        <f t="shared" si="16"/>
        <v>0</v>
      </c>
      <c r="J80" s="7">
        <f t="shared" si="16"/>
        <v>0</v>
      </c>
      <c r="K80" s="7"/>
      <c r="L80" s="7">
        <f t="shared" si="16"/>
        <v>0.38533525394878171</v>
      </c>
      <c r="M80" s="7"/>
      <c r="N80" s="27">
        <f t="shared" si="17"/>
        <v>0.1864167483046692</v>
      </c>
      <c r="Q80" s="6" t="s">
        <v>25</v>
      </c>
      <c r="R80" s="7">
        <f t="shared" si="18"/>
        <v>2.159745138355814E-3</v>
      </c>
      <c r="S80" s="7">
        <f t="shared" si="15"/>
        <v>2.1569564221214553E-2</v>
      </c>
      <c r="T80" s="7">
        <f t="shared" si="15"/>
        <v>0</v>
      </c>
      <c r="U80" s="7">
        <f t="shared" si="15"/>
        <v>2.4745004855226488E-2</v>
      </c>
      <c r="V80" s="7">
        <f t="shared" si="15"/>
        <v>0</v>
      </c>
      <c r="W80" s="7">
        <f t="shared" si="15"/>
        <v>0</v>
      </c>
      <c r="X80" s="7">
        <f t="shared" si="15"/>
        <v>0.11493312446348021</v>
      </c>
      <c r="Y80" s="7">
        <f t="shared" si="15"/>
        <v>0</v>
      </c>
      <c r="Z80" s="7">
        <f t="shared" si="15"/>
        <v>0</v>
      </c>
      <c r="AA80" s="7">
        <f t="shared" si="15"/>
        <v>0</v>
      </c>
      <c r="AB80" s="7">
        <f t="shared" si="15"/>
        <v>2.3009309626392124E-2</v>
      </c>
      <c r="AC80" s="7">
        <f t="shared" si="15"/>
        <v>0</v>
      </c>
    </row>
    <row r="81" spans="1:29" ht="14.7" thickBot="1" x14ac:dyDescent="0.6">
      <c r="A81" s="6" t="s">
        <v>26</v>
      </c>
      <c r="B81" s="7">
        <f t="shared" si="16"/>
        <v>0.44497230710466001</v>
      </c>
      <c r="C81" s="7">
        <f t="shared" si="16"/>
        <v>1</v>
      </c>
      <c r="D81" s="7"/>
      <c r="E81" s="7">
        <f t="shared" si="16"/>
        <v>9.8178587294535768E-2</v>
      </c>
      <c r="F81" s="7"/>
      <c r="G81" s="7">
        <f t="shared" si="16"/>
        <v>0.5</v>
      </c>
      <c r="H81" s="7">
        <f t="shared" si="16"/>
        <v>0.55384615384615377</v>
      </c>
      <c r="I81" s="7">
        <f t="shared" si="16"/>
        <v>1</v>
      </c>
      <c r="J81" s="7">
        <f t="shared" si="16"/>
        <v>1</v>
      </c>
      <c r="K81" s="7"/>
      <c r="L81" s="7">
        <f t="shared" si="16"/>
        <v>0.30628945772395227</v>
      </c>
      <c r="M81" s="7"/>
      <c r="N81" s="27">
        <f t="shared" si="17"/>
        <v>0.68760937962739865</v>
      </c>
      <c r="Q81" s="6" t="s">
        <v>26</v>
      </c>
      <c r="R81" s="7">
        <f t="shared" si="18"/>
        <v>1.3933788693126382E-2</v>
      </c>
      <c r="S81" s="7">
        <f t="shared" si="15"/>
        <v>3.8495839431923758E-2</v>
      </c>
      <c r="T81" s="7">
        <f t="shared" si="15"/>
        <v>0</v>
      </c>
      <c r="U81" s="7">
        <f t="shared" si="15"/>
        <v>9.8180360377110483E-3</v>
      </c>
      <c r="V81" s="7">
        <f t="shared" si="15"/>
        <v>0</v>
      </c>
      <c r="W81" s="7">
        <f t="shared" si="15"/>
        <v>0.11212579855025279</v>
      </c>
      <c r="X81" s="7">
        <f t="shared" si="15"/>
        <v>6.3655268933619794E-2</v>
      </c>
      <c r="Y81" s="7">
        <f t="shared" si="15"/>
        <v>0.18757966208211077</v>
      </c>
      <c r="Z81" s="7">
        <f t="shared" si="15"/>
        <v>0.24371169392277145</v>
      </c>
      <c r="AA81" s="7">
        <f t="shared" si="15"/>
        <v>0</v>
      </c>
      <c r="AB81" s="7">
        <f t="shared" si="15"/>
        <v>1.8289291975882655E-2</v>
      </c>
      <c r="AC81" s="7">
        <f t="shared" si="15"/>
        <v>0</v>
      </c>
    </row>
    <row r="82" spans="1:29" ht="14.7" thickBot="1" x14ac:dyDescent="0.6">
      <c r="A82" s="6" t="s">
        <v>27</v>
      </c>
      <c r="B82" s="7">
        <f t="shared" si="16"/>
        <v>0.39890521064301554</v>
      </c>
      <c r="C82" s="7">
        <f t="shared" si="16"/>
        <v>0</v>
      </c>
      <c r="D82" s="7"/>
      <c r="E82" s="7">
        <f t="shared" si="16"/>
        <v>0.3418480675255442</v>
      </c>
      <c r="F82" s="7"/>
      <c r="G82" s="7">
        <f t="shared" si="16"/>
        <v>1</v>
      </c>
      <c r="H82" s="7">
        <f t="shared" si="16"/>
        <v>0.61538461538461542</v>
      </c>
      <c r="I82" s="7">
        <f t="shared" si="16"/>
        <v>1</v>
      </c>
      <c r="J82" s="7">
        <f t="shared" si="16"/>
        <v>0.5</v>
      </c>
      <c r="K82" s="7"/>
      <c r="L82" s="7">
        <f t="shared" si="16"/>
        <v>0.54484297629823386</v>
      </c>
      <c r="M82" s="7"/>
      <c r="N82" s="27">
        <f t="shared" si="17"/>
        <v>0.68362576367259908</v>
      </c>
      <c r="Q82" s="6" t="s">
        <v>27</v>
      </c>
      <c r="R82" s="7">
        <f t="shared" si="18"/>
        <v>1.2491251309218021E-2</v>
      </c>
      <c r="S82" s="7">
        <f t="shared" si="15"/>
        <v>0</v>
      </c>
      <c r="T82" s="7">
        <f t="shared" si="15"/>
        <v>0</v>
      </c>
      <c r="U82" s="7">
        <f t="shared" si="15"/>
        <v>3.4185424122256336E-2</v>
      </c>
      <c r="V82" s="7">
        <f t="shared" si="15"/>
        <v>0</v>
      </c>
      <c r="W82" s="7">
        <f t="shared" si="15"/>
        <v>0.22425159710050557</v>
      </c>
      <c r="X82" s="7">
        <f t="shared" si="15"/>
        <v>7.0728076592910902E-2</v>
      </c>
      <c r="Y82" s="7">
        <f t="shared" si="15"/>
        <v>0.18757966208211077</v>
      </c>
      <c r="Z82" s="7">
        <f t="shared" si="15"/>
        <v>0.12185584696138572</v>
      </c>
      <c r="AA82" s="7">
        <f t="shared" si="15"/>
        <v>0</v>
      </c>
      <c r="AB82" s="7">
        <f t="shared" si="15"/>
        <v>3.2533905504211716E-2</v>
      </c>
      <c r="AC82" s="7">
        <f t="shared" si="15"/>
        <v>0</v>
      </c>
    </row>
    <row r="83" spans="1:29" ht="14.7" thickBot="1" x14ac:dyDescent="0.6">
      <c r="A83" s="6" t="s">
        <v>28</v>
      </c>
      <c r="B83" s="7">
        <f t="shared" si="16"/>
        <v>0.57493223519599657</v>
      </c>
      <c r="C83" s="7">
        <f t="shared" si="16"/>
        <v>0.94660894660894646</v>
      </c>
      <c r="D83" s="7"/>
      <c r="E83" s="7">
        <f t="shared" si="16"/>
        <v>0.23411816970235452</v>
      </c>
      <c r="F83" s="7"/>
      <c r="G83" s="7">
        <f t="shared" si="16"/>
        <v>0.5</v>
      </c>
      <c r="H83" s="7">
        <f t="shared" si="16"/>
        <v>0</v>
      </c>
      <c r="I83" s="7">
        <f t="shared" si="16"/>
        <v>0</v>
      </c>
      <c r="J83" s="7">
        <f t="shared" si="16"/>
        <v>1</v>
      </c>
      <c r="K83" s="7"/>
      <c r="L83" s="7">
        <f t="shared" si="16"/>
        <v>0.10558522919869319</v>
      </c>
      <c r="M83" s="7"/>
      <c r="N83" s="27">
        <f t="shared" si="17"/>
        <v>0.43999832254471805</v>
      </c>
      <c r="Q83" s="6" t="s">
        <v>28</v>
      </c>
      <c r="R83" s="7">
        <f t="shared" si="18"/>
        <v>1.8003332230299054E-2</v>
      </c>
      <c r="S83" s="7">
        <f t="shared" si="15"/>
        <v>3.6440506013480492E-2</v>
      </c>
      <c r="T83" s="7">
        <f t="shared" si="15"/>
        <v>0</v>
      </c>
      <c r="U83" s="7">
        <f t="shared" si="15"/>
        <v>2.3412239782234039E-2</v>
      </c>
      <c r="V83" s="7">
        <f t="shared" si="15"/>
        <v>0</v>
      </c>
      <c r="W83" s="7">
        <f t="shared" si="15"/>
        <v>0.11212579855025279</v>
      </c>
      <c r="X83" s="7">
        <f t="shared" si="15"/>
        <v>0</v>
      </c>
      <c r="Y83" s="7">
        <f t="shared" si="15"/>
        <v>0</v>
      </c>
      <c r="Z83" s="7">
        <f t="shared" si="15"/>
        <v>0.24371169392277145</v>
      </c>
      <c r="AA83" s="7">
        <f t="shared" si="15"/>
        <v>0</v>
      </c>
      <c r="AB83" s="7">
        <f t="shared" si="15"/>
        <v>6.3047520456802749E-3</v>
      </c>
      <c r="AC83" s="7">
        <f t="shared" si="15"/>
        <v>0</v>
      </c>
    </row>
    <row r="84" spans="1:29" ht="14.7" thickBot="1" x14ac:dyDescent="0.6">
      <c r="A84" s="6" t="s">
        <v>29</v>
      </c>
      <c r="B84" s="7">
        <f t="shared" si="16"/>
        <v>1</v>
      </c>
      <c r="C84" s="7">
        <f t="shared" si="16"/>
        <v>0.94660894660894646</v>
      </c>
      <c r="D84" s="7"/>
      <c r="E84" s="7">
        <f t="shared" si="16"/>
        <v>5.5308751665926255E-2</v>
      </c>
      <c r="F84" s="7"/>
      <c r="G84" s="7">
        <f t="shared" si="16"/>
        <v>0</v>
      </c>
      <c r="H84" s="7">
        <f t="shared" si="16"/>
        <v>0.36923076923076931</v>
      </c>
      <c r="I84" s="7">
        <f t="shared" si="16"/>
        <v>1</v>
      </c>
      <c r="J84" s="7">
        <f t="shared" si="16"/>
        <v>0</v>
      </c>
      <c r="K84" s="7"/>
      <c r="L84" s="7">
        <f t="shared" si="16"/>
        <v>0.54278315098944352</v>
      </c>
      <c r="M84" s="7"/>
      <c r="N84" s="27">
        <f t="shared" si="17"/>
        <v>0.33571273080773101</v>
      </c>
      <c r="Q84" s="6" t="s">
        <v>29</v>
      </c>
      <c r="R84" s="7">
        <f t="shared" si="18"/>
        <v>3.1313833401881964E-2</v>
      </c>
      <c r="S84" s="7">
        <f t="shared" si="18"/>
        <v>3.6440506013480492E-2</v>
      </c>
      <c r="T84" s="7">
        <f t="shared" si="18"/>
        <v>0</v>
      </c>
      <c r="U84" s="7">
        <f t="shared" si="18"/>
        <v>5.5309750529186673E-3</v>
      </c>
      <c r="V84" s="7">
        <f t="shared" si="18"/>
        <v>0</v>
      </c>
      <c r="W84" s="7">
        <f t="shared" si="18"/>
        <v>0</v>
      </c>
      <c r="X84" s="7">
        <f t="shared" si="18"/>
        <v>4.2436845955746545E-2</v>
      </c>
      <c r="Y84" s="7">
        <f t="shared" si="18"/>
        <v>0.18757966208211077</v>
      </c>
      <c r="Z84" s="7">
        <f t="shared" si="18"/>
        <v>0</v>
      </c>
      <c r="AA84" s="7">
        <f t="shared" si="18"/>
        <v>0</v>
      </c>
      <c r="AB84" s="7">
        <f t="shared" si="18"/>
        <v>3.2410908301592573E-2</v>
      </c>
      <c r="AC84" s="7">
        <f t="shared" si="18"/>
        <v>0</v>
      </c>
    </row>
    <row r="85" spans="1:29" ht="14.7" thickBot="1" x14ac:dyDescent="0.6">
      <c r="A85" s="6" t="s">
        <v>30</v>
      </c>
      <c r="B85" s="7">
        <f t="shared" ref="B85:L90" si="19">(B51-B$61)/(B$60-B$61)</f>
        <v>0.57493223519599657</v>
      </c>
      <c r="C85" s="7">
        <f t="shared" si="19"/>
        <v>0.7562582345191039</v>
      </c>
      <c r="D85" s="7"/>
      <c r="E85" s="7">
        <f t="shared" si="19"/>
        <v>4.420257663260773E-2</v>
      </c>
      <c r="F85" s="7"/>
      <c r="G85" s="7">
        <f t="shared" si="19"/>
        <v>0</v>
      </c>
      <c r="H85" s="7">
        <f t="shared" si="19"/>
        <v>6.1538461538461542E-2</v>
      </c>
      <c r="I85" s="7">
        <f t="shared" si="19"/>
        <v>1</v>
      </c>
      <c r="J85" s="7">
        <f t="shared" si="19"/>
        <v>0.5</v>
      </c>
      <c r="K85" s="7"/>
      <c r="L85" s="7">
        <f t="shared" si="19"/>
        <v>1</v>
      </c>
      <c r="M85" s="7"/>
      <c r="N85" s="27">
        <f t="shared" si="17"/>
        <v>0.42775722561075546</v>
      </c>
      <c r="Q85" s="6" t="s">
        <v>30</v>
      </c>
      <c r="R85" s="7">
        <f t="shared" si="18"/>
        <v>1.8003332230299054E-2</v>
      </c>
      <c r="S85" s="7">
        <f t="shared" si="18"/>
        <v>2.9112795565117564E-2</v>
      </c>
      <c r="T85" s="7">
        <f t="shared" si="18"/>
        <v>0</v>
      </c>
      <c r="U85" s="7">
        <f t="shared" si="18"/>
        <v>4.4203374920916251E-3</v>
      </c>
      <c r="V85" s="7">
        <f t="shared" si="18"/>
        <v>0</v>
      </c>
      <c r="W85" s="7">
        <f t="shared" si="18"/>
        <v>0</v>
      </c>
      <c r="X85" s="7">
        <f t="shared" si="18"/>
        <v>7.07280765929109E-3</v>
      </c>
      <c r="Y85" s="7">
        <f t="shared" si="18"/>
        <v>0.18757966208211077</v>
      </c>
      <c r="Z85" s="7">
        <f t="shared" si="18"/>
        <v>0.12185584696138572</v>
      </c>
      <c r="AA85" s="7">
        <f t="shared" si="18"/>
        <v>0</v>
      </c>
      <c r="AB85" s="7">
        <f t="shared" si="18"/>
        <v>5.9712443620459632E-2</v>
      </c>
      <c r="AC85" s="7">
        <f t="shared" si="18"/>
        <v>0</v>
      </c>
    </row>
    <row r="86" spans="1:29" ht="14.7" thickBot="1" x14ac:dyDescent="0.6">
      <c r="A86" s="6" t="s">
        <v>31</v>
      </c>
      <c r="B86" s="7">
        <f t="shared" si="19"/>
        <v>0</v>
      </c>
      <c r="C86" s="7">
        <f t="shared" si="19"/>
        <v>5.2496798975672172E-2</v>
      </c>
      <c r="D86" s="7"/>
      <c r="E86" s="7">
        <f t="shared" si="19"/>
        <v>0.97556641492669927</v>
      </c>
      <c r="F86" s="7"/>
      <c r="G86" s="7">
        <f t="shared" si="19"/>
        <v>0</v>
      </c>
      <c r="H86" s="7">
        <f t="shared" si="19"/>
        <v>0.41538461538461541</v>
      </c>
      <c r="I86" s="7">
        <f t="shared" si="19"/>
        <v>0</v>
      </c>
      <c r="J86" s="7">
        <f t="shared" si="19"/>
        <v>0</v>
      </c>
      <c r="K86" s="7"/>
      <c r="L86" s="7">
        <f t="shared" si="19"/>
        <v>4.2503079116988925E-2</v>
      </c>
      <c r="M86" s="7"/>
      <c r="N86" s="27">
        <f t="shared" si="17"/>
        <v>0.14985872610278878</v>
      </c>
      <c r="Q86" s="6" t="s">
        <v>31</v>
      </c>
      <c r="R86" s="7">
        <f t="shared" si="18"/>
        <v>0</v>
      </c>
      <c r="S86" s="7">
        <f t="shared" si="18"/>
        <v>2.0209083440574553E-3</v>
      </c>
      <c r="T86" s="7">
        <f t="shared" si="18"/>
        <v>0</v>
      </c>
      <c r="U86" s="7">
        <f t="shared" si="18"/>
        <v>9.7558403343047329E-2</v>
      </c>
      <c r="V86" s="7">
        <f t="shared" si="18"/>
        <v>0</v>
      </c>
      <c r="W86" s="7">
        <f t="shared" si="18"/>
        <v>0</v>
      </c>
      <c r="X86" s="7">
        <f t="shared" si="18"/>
        <v>4.7741451700214863E-2</v>
      </c>
      <c r="Y86" s="7">
        <f t="shared" si="18"/>
        <v>0</v>
      </c>
      <c r="Z86" s="7">
        <f t="shared" si="18"/>
        <v>0</v>
      </c>
      <c r="AA86" s="7">
        <f t="shared" si="18"/>
        <v>0</v>
      </c>
      <c r="AB86" s="7">
        <f t="shared" si="18"/>
        <v>2.5379627154691361E-3</v>
      </c>
      <c r="AC86" s="7">
        <f t="shared" si="18"/>
        <v>0</v>
      </c>
    </row>
    <row r="87" spans="1:29" ht="14.7" thickBot="1" x14ac:dyDescent="0.6">
      <c r="A87" s="6" t="s">
        <v>32</v>
      </c>
      <c r="B87" s="7">
        <f t="shared" si="19"/>
        <v>0.14108910891089102</v>
      </c>
      <c r="C87" s="7">
        <f t="shared" si="19"/>
        <v>5.2496798975672172E-2</v>
      </c>
      <c r="D87" s="7"/>
      <c r="E87" s="7">
        <f t="shared" si="19"/>
        <v>0.82296756996890275</v>
      </c>
      <c r="F87" s="7"/>
      <c r="G87" s="7">
        <f t="shared" si="19"/>
        <v>1</v>
      </c>
      <c r="H87" s="7">
        <f t="shared" si="19"/>
        <v>0.89230769230769225</v>
      </c>
      <c r="I87" s="7">
        <f t="shared" si="19"/>
        <v>0</v>
      </c>
      <c r="J87" s="7">
        <f t="shared" si="19"/>
        <v>0</v>
      </c>
      <c r="K87" s="7"/>
      <c r="L87" s="7">
        <f t="shared" si="19"/>
        <v>0.10384725159440134</v>
      </c>
      <c r="M87" s="7"/>
      <c r="N87" s="27">
        <f t="shared" si="17"/>
        <v>0.42174547376879362</v>
      </c>
      <c r="Q87" s="6" t="s">
        <v>32</v>
      </c>
      <c r="R87" s="7">
        <f t="shared" si="18"/>
        <v>4.4180408512556214E-3</v>
      </c>
      <c r="S87" s="7">
        <f t="shared" si="18"/>
        <v>2.0209083440574553E-3</v>
      </c>
      <c r="T87" s="7">
        <f t="shared" si="18"/>
        <v>0</v>
      </c>
      <c r="U87" s="7">
        <f t="shared" si="18"/>
        <v>8.2298243257283785E-2</v>
      </c>
      <c r="V87" s="7">
        <f t="shared" si="18"/>
        <v>0</v>
      </c>
      <c r="W87" s="7">
        <f t="shared" si="18"/>
        <v>0.22425159710050557</v>
      </c>
      <c r="X87" s="7">
        <f t="shared" si="18"/>
        <v>0.10255571105972079</v>
      </c>
      <c r="Y87" s="7">
        <f t="shared" si="18"/>
        <v>0</v>
      </c>
      <c r="Z87" s="7">
        <f t="shared" si="18"/>
        <v>0</v>
      </c>
      <c r="AA87" s="7">
        <f t="shared" si="18"/>
        <v>0</v>
      </c>
      <c r="AB87" s="7">
        <f t="shared" si="18"/>
        <v>6.2009731559703766E-3</v>
      </c>
      <c r="AC87" s="7">
        <f t="shared" si="18"/>
        <v>0</v>
      </c>
    </row>
    <row r="88" spans="1:29" ht="14.7" thickBot="1" x14ac:dyDescent="0.6">
      <c r="A88" s="6" t="s">
        <v>33</v>
      </c>
      <c r="B88" s="7">
        <f t="shared" si="19"/>
        <v>0.41013878539493315</v>
      </c>
      <c r="C88" s="7">
        <f t="shared" si="19"/>
        <v>0</v>
      </c>
      <c r="D88" s="7"/>
      <c r="E88" s="7">
        <f t="shared" si="19"/>
        <v>0.24900044424700132</v>
      </c>
      <c r="F88" s="7"/>
      <c r="G88" s="7">
        <f t="shared" si="19"/>
        <v>0.5</v>
      </c>
      <c r="H88" s="7">
        <f t="shared" si="19"/>
        <v>0.49230769230769234</v>
      </c>
      <c r="I88" s="7">
        <f t="shared" si="19"/>
        <v>0</v>
      </c>
      <c r="J88" s="7">
        <f t="shared" si="19"/>
        <v>0</v>
      </c>
      <c r="K88" s="7"/>
      <c r="L88" s="7">
        <f t="shared" si="19"/>
        <v>0.37207512852344388</v>
      </c>
      <c r="M88" s="7"/>
      <c r="N88" s="27">
        <f t="shared" si="17"/>
        <v>0.22866928667036235</v>
      </c>
      <c r="Q88" s="6" t="s">
        <v>33</v>
      </c>
      <c r="R88" s="7">
        <f t="shared" si="18"/>
        <v>1.2843017597507157E-2</v>
      </c>
      <c r="S88" s="7">
        <f t="shared" si="18"/>
        <v>0</v>
      </c>
      <c r="T88" s="7">
        <f t="shared" si="18"/>
        <v>0</v>
      </c>
      <c r="U88" s="7">
        <f t="shared" si="18"/>
        <v>2.4900494113742271E-2</v>
      </c>
      <c r="V88" s="7">
        <f t="shared" si="18"/>
        <v>0</v>
      </c>
      <c r="W88" s="7">
        <f t="shared" si="18"/>
        <v>0.11212579855025279</v>
      </c>
      <c r="X88" s="7">
        <f t="shared" si="18"/>
        <v>5.658246127432872E-2</v>
      </c>
      <c r="Y88" s="7">
        <f t="shared" si="18"/>
        <v>0</v>
      </c>
      <c r="Z88" s="7">
        <f t="shared" si="18"/>
        <v>0</v>
      </c>
      <c r="AA88" s="7">
        <f t="shared" si="18"/>
        <v>0</v>
      </c>
      <c r="AB88" s="7">
        <f t="shared" si="18"/>
        <v>2.2217515134531414E-2</v>
      </c>
      <c r="AC88" s="7">
        <f t="shared" si="18"/>
        <v>0</v>
      </c>
    </row>
    <row r="89" spans="1:29" ht="14.7" thickBot="1" x14ac:dyDescent="0.6">
      <c r="A89" s="6" t="s">
        <v>34</v>
      </c>
      <c r="B89" s="7">
        <f t="shared" si="19"/>
        <v>0.10210987261146501</v>
      </c>
      <c r="C89" s="7">
        <f t="shared" si="19"/>
        <v>5.2496798975672172E-2</v>
      </c>
      <c r="D89" s="7"/>
      <c r="E89" s="7">
        <f t="shared" si="19"/>
        <v>0.94224788982674368</v>
      </c>
      <c r="F89" s="7"/>
      <c r="G89" s="7">
        <f t="shared" si="19"/>
        <v>0.5</v>
      </c>
      <c r="H89" s="7">
        <f t="shared" si="19"/>
        <v>0.72307692307692306</v>
      </c>
      <c r="I89" s="7">
        <f t="shared" si="19"/>
        <v>0</v>
      </c>
      <c r="J89" s="7">
        <f t="shared" si="19"/>
        <v>0</v>
      </c>
      <c r="K89" s="7"/>
      <c r="L89" s="7">
        <f t="shared" si="19"/>
        <v>0.17967457077424584</v>
      </c>
      <c r="M89" s="7"/>
      <c r="N89" s="27">
        <f t="shared" si="17"/>
        <v>0.30540494676857699</v>
      </c>
      <c r="Q89" s="6" t="s">
        <v>34</v>
      </c>
      <c r="R89" s="7">
        <f t="shared" si="18"/>
        <v>3.1974515396428053E-3</v>
      </c>
      <c r="S89" s="7">
        <f t="shared" si="18"/>
        <v>2.0209083440574553E-3</v>
      </c>
      <c r="T89" s="7">
        <f t="shared" si="18"/>
        <v>0</v>
      </c>
      <c r="U89" s="7">
        <f t="shared" si="18"/>
        <v>9.4226490660566209E-2</v>
      </c>
      <c r="V89" s="7">
        <f t="shared" si="18"/>
        <v>0</v>
      </c>
      <c r="W89" s="7">
        <f t="shared" si="18"/>
        <v>0.11212579855025279</v>
      </c>
      <c r="X89" s="7">
        <f t="shared" si="18"/>
        <v>8.3105489996670306E-2</v>
      </c>
      <c r="Y89" s="7">
        <f t="shared" si="18"/>
        <v>0</v>
      </c>
      <c r="Z89" s="7">
        <f t="shared" si="18"/>
        <v>0</v>
      </c>
      <c r="AA89" s="7">
        <f t="shared" si="18"/>
        <v>0</v>
      </c>
      <c r="AB89" s="7">
        <f t="shared" si="18"/>
        <v>1.0728807677387439E-2</v>
      </c>
      <c r="AC89" s="7">
        <f t="shared" si="18"/>
        <v>0</v>
      </c>
    </row>
    <row r="90" spans="1:29" ht="14.7" thickBot="1" x14ac:dyDescent="0.6">
      <c r="A90" s="18" t="s">
        <v>35</v>
      </c>
      <c r="B90" s="7">
        <f t="shared" si="19"/>
        <v>0.53350750811688319</v>
      </c>
      <c r="C90" s="7">
        <f t="shared" si="19"/>
        <v>0.94660894660894646</v>
      </c>
      <c r="D90" s="7"/>
      <c r="E90" s="7">
        <f t="shared" si="19"/>
        <v>9.1292758773878283E-2</v>
      </c>
      <c r="F90" s="7"/>
      <c r="G90" s="7">
        <f t="shared" si="19"/>
        <v>0</v>
      </c>
      <c r="H90" s="7">
        <f t="shared" si="19"/>
        <v>0.15384615384615385</v>
      </c>
      <c r="I90" s="7">
        <f t="shared" si="19"/>
        <v>1</v>
      </c>
      <c r="J90" s="7">
        <f t="shared" si="19"/>
        <v>1</v>
      </c>
      <c r="K90" s="7"/>
      <c r="L90" s="7">
        <f t="shared" si="19"/>
        <v>0.4313594756920659</v>
      </c>
      <c r="M90" s="7"/>
      <c r="N90" s="27">
        <f t="shared" si="17"/>
        <v>0.5370070155168275</v>
      </c>
      <c r="Q90" s="18" t="s">
        <v>35</v>
      </c>
      <c r="R90" s="7">
        <f t="shared" si="18"/>
        <v>1.6706165227825271E-2</v>
      </c>
      <c r="S90" s="7">
        <f t="shared" si="18"/>
        <v>3.6440506013480492E-2</v>
      </c>
      <c r="T90" s="7">
        <f t="shared" si="18"/>
        <v>0</v>
      </c>
      <c r="U90" s="7">
        <f t="shared" si="18"/>
        <v>9.129440749998283E-3</v>
      </c>
      <c r="V90" s="7">
        <f t="shared" si="18"/>
        <v>0</v>
      </c>
      <c r="W90" s="7">
        <f t="shared" si="18"/>
        <v>0</v>
      </c>
      <c r="X90" s="7">
        <f t="shared" si="18"/>
        <v>1.7682019148227725E-2</v>
      </c>
      <c r="Y90" s="7">
        <f t="shared" si="18"/>
        <v>0.18757966208211077</v>
      </c>
      <c r="Z90" s="7">
        <f t="shared" si="18"/>
        <v>0.24371169392277145</v>
      </c>
      <c r="AA90" s="7">
        <f t="shared" si="18"/>
        <v>0</v>
      </c>
      <c r="AB90" s="7">
        <f t="shared" si="18"/>
        <v>2.5757528372413512E-2</v>
      </c>
      <c r="AC90" s="7">
        <f t="shared" si="18"/>
        <v>0</v>
      </c>
    </row>
    <row r="91" spans="1:29" x14ac:dyDescent="0.55000000000000004">
      <c r="N91" s="27"/>
    </row>
    <row r="92" spans="1:29" x14ac:dyDescent="0.55000000000000004">
      <c r="N92" s="27"/>
    </row>
    <row r="93" spans="1:29" x14ac:dyDescent="0.55000000000000004">
      <c r="B93">
        <f>MAX(B68:B90)</f>
        <v>1</v>
      </c>
      <c r="C93">
        <f t="shared" ref="C93:M93" si="20">MAX(C68:C90)</f>
        <v>1</v>
      </c>
      <c r="D93">
        <f t="shared" si="20"/>
        <v>0</v>
      </c>
      <c r="E93">
        <f t="shared" si="20"/>
        <v>1</v>
      </c>
      <c r="F93">
        <f t="shared" si="20"/>
        <v>0</v>
      </c>
      <c r="G93">
        <f t="shared" si="20"/>
        <v>1</v>
      </c>
      <c r="H93">
        <f t="shared" si="20"/>
        <v>1</v>
      </c>
      <c r="I93">
        <f t="shared" si="20"/>
        <v>1</v>
      </c>
      <c r="J93">
        <f t="shared" si="20"/>
        <v>1</v>
      </c>
      <c r="K93">
        <f t="shared" si="20"/>
        <v>0</v>
      </c>
      <c r="L93">
        <f t="shared" si="20"/>
        <v>1</v>
      </c>
      <c r="M93">
        <f t="shared" si="20"/>
        <v>0</v>
      </c>
    </row>
    <row r="94" spans="1:29" x14ac:dyDescent="0.55000000000000004">
      <c r="B94">
        <f>MIN(B68:B90)</f>
        <v>0</v>
      </c>
      <c r="C94">
        <f t="shared" ref="C94:M94" si="21">MIN(C68:C90)</f>
        <v>0</v>
      </c>
      <c r="D94">
        <f t="shared" si="21"/>
        <v>0</v>
      </c>
      <c r="E94">
        <f t="shared" si="21"/>
        <v>0</v>
      </c>
      <c r="F94">
        <f t="shared" si="21"/>
        <v>0</v>
      </c>
      <c r="G94">
        <f t="shared" si="21"/>
        <v>0</v>
      </c>
      <c r="H94">
        <f t="shared" si="21"/>
        <v>0</v>
      </c>
      <c r="I94">
        <f t="shared" si="21"/>
        <v>0</v>
      </c>
      <c r="J94">
        <f t="shared" si="21"/>
        <v>0</v>
      </c>
      <c r="K94">
        <f t="shared" si="21"/>
        <v>0</v>
      </c>
      <c r="L94">
        <f t="shared" si="21"/>
        <v>0</v>
      </c>
      <c r="M94">
        <f t="shared" si="21"/>
        <v>0</v>
      </c>
    </row>
  </sheetData>
  <mergeCells count="1">
    <mergeCell ref="A31:B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7196-6E9B-4E93-92B3-1E5731F93371}">
  <dimension ref="A1:A23"/>
  <sheetViews>
    <sheetView workbookViewId="0">
      <selection sqref="A1:A23"/>
    </sheetView>
  </sheetViews>
  <sheetFormatPr defaultRowHeight="14.4" x14ac:dyDescent="0.55000000000000004"/>
  <sheetData>
    <row r="1" spans="1:1" ht="15.3" x14ac:dyDescent="0.55000000000000004">
      <c r="A1" s="28">
        <v>33.5</v>
      </c>
    </row>
    <row r="2" spans="1:1" ht="15.3" x14ac:dyDescent="0.55000000000000004">
      <c r="A2" s="29">
        <v>30.7</v>
      </c>
    </row>
    <row r="3" spans="1:1" ht="15.3" x14ac:dyDescent="0.55000000000000004">
      <c r="A3" s="29">
        <v>22.6</v>
      </c>
    </row>
    <row r="4" spans="1:1" ht="15.3" x14ac:dyDescent="0.55000000000000004">
      <c r="A4" s="29">
        <v>28.9</v>
      </c>
    </row>
    <row r="5" spans="1:1" ht="15.3" x14ac:dyDescent="0.55000000000000004">
      <c r="A5" s="29">
        <v>28.6</v>
      </c>
    </row>
    <row r="6" spans="1:1" ht="15.3" x14ac:dyDescent="0.55000000000000004">
      <c r="A6" s="29">
        <v>19.8</v>
      </c>
    </row>
    <row r="7" spans="1:1" ht="15.3" x14ac:dyDescent="0.55000000000000004">
      <c r="A7" s="29">
        <v>29.1</v>
      </c>
    </row>
    <row r="8" spans="1:1" ht="15.3" x14ac:dyDescent="0.55000000000000004">
      <c r="A8" s="29" t="s">
        <v>51</v>
      </c>
    </row>
    <row r="9" spans="1:1" ht="15.3" x14ac:dyDescent="0.55000000000000004">
      <c r="A9" s="29">
        <v>28.3</v>
      </c>
    </row>
    <row r="10" spans="1:1" ht="15.3" x14ac:dyDescent="0.55000000000000004">
      <c r="A10" s="29">
        <v>30.4</v>
      </c>
    </row>
    <row r="11" spans="1:1" ht="15.3" x14ac:dyDescent="0.55000000000000004">
      <c r="A11" s="29">
        <v>27.1</v>
      </c>
    </row>
    <row r="12" spans="1:1" ht="15.3" x14ac:dyDescent="0.55000000000000004">
      <c r="A12" s="29">
        <v>27.3</v>
      </c>
    </row>
    <row r="13" spans="1:1" ht="15.3" x14ac:dyDescent="0.55000000000000004">
      <c r="A13" s="29">
        <v>33.5</v>
      </c>
    </row>
    <row r="14" spans="1:1" ht="15.3" x14ac:dyDescent="0.55000000000000004">
      <c r="A14" s="29">
        <v>24.2</v>
      </c>
    </row>
    <row r="15" spans="1:1" ht="15.3" x14ac:dyDescent="0.55000000000000004">
      <c r="A15" s="29">
        <v>25.1</v>
      </c>
    </row>
    <row r="16" spans="1:1" ht="15.3" x14ac:dyDescent="0.55000000000000004">
      <c r="A16" s="29">
        <v>22.2</v>
      </c>
    </row>
    <row r="17" spans="1:1" ht="15.3" x14ac:dyDescent="0.55000000000000004">
      <c r="A17" s="29">
        <v>17.5</v>
      </c>
    </row>
    <row r="18" spans="1:1" ht="15.3" x14ac:dyDescent="0.55000000000000004">
      <c r="A18" s="29" t="s">
        <v>52</v>
      </c>
    </row>
    <row r="19" spans="1:1" ht="15.3" x14ac:dyDescent="0.55000000000000004">
      <c r="A19" s="29">
        <v>35.1</v>
      </c>
    </row>
    <row r="20" spans="1:1" ht="15.3" x14ac:dyDescent="0.55000000000000004">
      <c r="A20" s="29">
        <v>29.8</v>
      </c>
    </row>
    <row r="21" spans="1:1" ht="15.3" x14ac:dyDescent="0.55000000000000004">
      <c r="A21" s="29">
        <v>24.5</v>
      </c>
    </row>
    <row r="22" spans="1:1" ht="15.3" x14ac:dyDescent="0.55000000000000004">
      <c r="A22" s="29">
        <v>30.8</v>
      </c>
    </row>
    <row r="23" spans="1:1" ht="15.6" thickBot="1" x14ac:dyDescent="0.6">
      <c r="A23" s="30">
        <v>22.7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3F4C-D94A-4167-9A1F-BFE43D4EA87D}">
  <dimension ref="A1:M52"/>
  <sheetViews>
    <sheetView topLeftCell="A15" zoomScale="70" workbookViewId="0">
      <selection activeCell="F49" sqref="F49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>
        <f>1/Arkusz3!A1</f>
        <v>2.9850746268656716E-2</v>
      </c>
      <c r="C2">
        <v>1.4084507042253521E-2</v>
      </c>
      <c r="D2">
        <v>1</v>
      </c>
      <c r="E2">
        <v>3306</v>
      </c>
      <c r="F2">
        <v>5530</v>
      </c>
      <c r="G2">
        <v>0</v>
      </c>
      <c r="H2">
        <v>2.7</v>
      </c>
      <c r="I2">
        <v>0</v>
      </c>
      <c r="J2">
        <v>0</v>
      </c>
      <c r="K2">
        <v>3553</v>
      </c>
      <c r="L2">
        <v>10525</v>
      </c>
      <c r="M2">
        <v>5524</v>
      </c>
    </row>
    <row r="3" spans="1:13" x14ac:dyDescent="0.55000000000000004">
      <c r="A3" t="s">
        <v>14</v>
      </c>
      <c r="B3">
        <f>1/Arkusz3!A2</f>
        <v>3.2573289902280131E-2</v>
      </c>
      <c r="C3">
        <v>1.4285714285714285E-2</v>
      </c>
      <c r="D3">
        <v>1</v>
      </c>
      <c r="E3">
        <v>3666</v>
      </c>
      <c r="F3">
        <v>4620</v>
      </c>
      <c r="G3">
        <v>2</v>
      </c>
      <c r="H3">
        <v>0.8</v>
      </c>
      <c r="I3">
        <v>0</v>
      </c>
      <c r="J3">
        <v>0</v>
      </c>
      <c r="K3">
        <v>4356</v>
      </c>
      <c r="L3">
        <v>8421</v>
      </c>
      <c r="M3">
        <v>10534</v>
      </c>
    </row>
    <row r="4" spans="1:13" x14ac:dyDescent="0.55000000000000004">
      <c r="A4" t="s">
        <v>15</v>
      </c>
      <c r="B4">
        <f>1/Arkusz3!A3</f>
        <v>4.4247787610619468E-2</v>
      </c>
      <c r="C4">
        <v>1.3888888888888888E-2</v>
      </c>
      <c r="D4">
        <v>1</v>
      </c>
      <c r="E4">
        <v>1609</v>
      </c>
      <c r="F4">
        <v>7010</v>
      </c>
      <c r="G4">
        <v>0</v>
      </c>
      <c r="H4">
        <v>5.2</v>
      </c>
      <c r="I4">
        <v>0</v>
      </c>
      <c r="J4">
        <v>0</v>
      </c>
      <c r="K4">
        <v>4321</v>
      </c>
      <c r="L4">
        <v>11893</v>
      </c>
      <c r="M4">
        <v>9317</v>
      </c>
    </row>
    <row r="5" spans="1:13" x14ac:dyDescent="0.55000000000000004">
      <c r="A5" t="s">
        <v>16</v>
      </c>
      <c r="B5">
        <f>1/Arkusz3!A4</f>
        <v>3.4602076124567477E-2</v>
      </c>
      <c r="C5">
        <v>2.3255813953488372E-2</v>
      </c>
      <c r="D5">
        <v>0</v>
      </c>
      <c r="E5">
        <v>1701</v>
      </c>
      <c r="F5">
        <v>5000</v>
      </c>
      <c r="G5">
        <v>0</v>
      </c>
      <c r="H5">
        <v>2.7</v>
      </c>
      <c r="I5">
        <v>0</v>
      </c>
      <c r="J5">
        <v>2</v>
      </c>
      <c r="K5">
        <v>7330</v>
      </c>
      <c r="L5">
        <v>9908</v>
      </c>
      <c r="M5">
        <v>10802</v>
      </c>
    </row>
    <row r="6" spans="1:13" x14ac:dyDescent="0.55000000000000004">
      <c r="A6" t="s">
        <v>17</v>
      </c>
      <c r="B6">
        <f>1/Arkusz3!A5</f>
        <v>3.4965034965034961E-2</v>
      </c>
      <c r="C6">
        <v>2.1739130434782608E-2</v>
      </c>
      <c r="D6">
        <v>0</v>
      </c>
      <c r="E6">
        <v>1026</v>
      </c>
      <c r="F6">
        <v>6171</v>
      </c>
      <c r="G6">
        <v>0</v>
      </c>
      <c r="H6">
        <v>0.2</v>
      </c>
      <c r="I6">
        <v>1</v>
      </c>
      <c r="J6">
        <v>1</v>
      </c>
      <c r="K6">
        <v>8127</v>
      </c>
      <c r="L6">
        <v>13959</v>
      </c>
      <c r="M6">
        <v>19141</v>
      </c>
    </row>
    <row r="7" spans="1:13" x14ac:dyDescent="0.55000000000000004">
      <c r="A7" t="s">
        <v>18</v>
      </c>
      <c r="B7">
        <f>1/Arkusz3!A6</f>
        <v>5.0505050505050504E-2</v>
      </c>
      <c r="C7">
        <v>2.3809523809523808E-2</v>
      </c>
      <c r="D7">
        <v>0</v>
      </c>
      <c r="E7">
        <v>721</v>
      </c>
      <c r="F7">
        <v>8600</v>
      </c>
      <c r="G7">
        <v>0</v>
      </c>
      <c r="H7">
        <v>1.6</v>
      </c>
      <c r="I7">
        <v>1</v>
      </c>
      <c r="J7">
        <v>1</v>
      </c>
      <c r="K7">
        <v>11626</v>
      </c>
      <c r="L7">
        <v>14027</v>
      </c>
      <c r="M7">
        <v>18318</v>
      </c>
    </row>
    <row r="8" spans="1:13" x14ac:dyDescent="0.55000000000000004">
      <c r="A8" t="s">
        <v>19</v>
      </c>
      <c r="B8">
        <f>1/Arkusz3!A7</f>
        <v>3.4364261168384876E-2</v>
      </c>
      <c r="C8">
        <v>1.9607843137254902E-2</v>
      </c>
      <c r="D8">
        <v>1</v>
      </c>
      <c r="E8">
        <v>1604</v>
      </c>
      <c r="F8">
        <v>8900</v>
      </c>
      <c r="G8">
        <v>0</v>
      </c>
      <c r="H8">
        <v>1.6</v>
      </c>
      <c r="I8">
        <v>1</v>
      </c>
      <c r="J8">
        <v>0</v>
      </c>
      <c r="K8">
        <v>8635</v>
      </c>
      <c r="L8">
        <v>18779</v>
      </c>
      <c r="M8">
        <v>13382</v>
      </c>
    </row>
    <row r="9" spans="1:13" x14ac:dyDescent="0.55000000000000004">
      <c r="A9" t="s">
        <v>20</v>
      </c>
      <c r="B9">
        <f>1/Arkusz3!A8</f>
        <v>3.125E-2</v>
      </c>
      <c r="C9">
        <v>1.4285714285714285E-2</v>
      </c>
      <c r="D9">
        <v>1</v>
      </c>
      <c r="E9">
        <v>3232</v>
      </c>
      <c r="F9">
        <v>5590</v>
      </c>
      <c r="G9">
        <v>1</v>
      </c>
      <c r="H9">
        <v>2.7</v>
      </c>
      <c r="I9">
        <v>0</v>
      </c>
      <c r="J9">
        <v>0</v>
      </c>
      <c r="K9">
        <v>4557</v>
      </c>
      <c r="L9">
        <v>14161</v>
      </c>
      <c r="M9">
        <v>12834</v>
      </c>
    </row>
    <row r="10" spans="1:13" x14ac:dyDescent="0.55000000000000004">
      <c r="A10" t="s">
        <v>21</v>
      </c>
      <c r="B10">
        <f>1/Arkusz3!A9</f>
        <v>3.5335689045936397E-2</v>
      </c>
      <c r="C10">
        <v>1.4084507042253521E-2</v>
      </c>
      <c r="D10">
        <v>1</v>
      </c>
      <c r="E10">
        <v>4539</v>
      </c>
      <c r="F10">
        <v>5130</v>
      </c>
      <c r="G10">
        <v>2</v>
      </c>
      <c r="H10">
        <v>4.3</v>
      </c>
      <c r="I10">
        <v>0</v>
      </c>
      <c r="J10">
        <v>0</v>
      </c>
      <c r="K10">
        <v>4765</v>
      </c>
      <c r="L10">
        <v>16265.063</v>
      </c>
      <c r="M10">
        <v>13589</v>
      </c>
    </row>
    <row r="11" spans="1:13" x14ac:dyDescent="0.55000000000000004">
      <c r="A11" t="s">
        <v>22</v>
      </c>
      <c r="B11">
        <f>1/Arkusz3!A10</f>
        <v>3.2894736842105261E-2</v>
      </c>
      <c r="C11">
        <v>1.4084507042253521E-2</v>
      </c>
      <c r="D11">
        <v>1</v>
      </c>
      <c r="E11">
        <v>5223</v>
      </c>
      <c r="F11">
        <v>3180</v>
      </c>
      <c r="G11">
        <v>0</v>
      </c>
      <c r="H11">
        <v>5.2</v>
      </c>
      <c r="I11">
        <v>0</v>
      </c>
      <c r="J11">
        <v>0</v>
      </c>
      <c r="K11">
        <v>2078</v>
      </c>
      <c r="L11">
        <v>4301.7020000000002</v>
      </c>
      <c r="M11">
        <v>4635</v>
      </c>
    </row>
    <row r="12" spans="1:13" x14ac:dyDescent="0.55000000000000004">
      <c r="A12" t="s">
        <v>23</v>
      </c>
      <c r="B12">
        <f>1/Arkusz3!A11</f>
        <v>3.6900369003690037E-2</v>
      </c>
      <c r="C12">
        <v>1.9607843137254902E-2</v>
      </c>
      <c r="D12">
        <v>1</v>
      </c>
      <c r="E12">
        <v>1469</v>
      </c>
      <c r="F12">
        <v>6430</v>
      </c>
      <c r="G12">
        <v>0</v>
      </c>
      <c r="H12">
        <v>2.9</v>
      </c>
      <c r="I12">
        <v>1</v>
      </c>
      <c r="J12">
        <v>0</v>
      </c>
      <c r="K12">
        <v>8867</v>
      </c>
      <c r="L12">
        <v>15661</v>
      </c>
      <c r="M12">
        <v>13343</v>
      </c>
    </row>
    <row r="13" spans="1:13" x14ac:dyDescent="0.55000000000000004">
      <c r="A13" t="s">
        <v>24</v>
      </c>
      <c r="B13">
        <f>1/Arkusz3!A12</f>
        <v>3.6630036630036632E-2</v>
      </c>
      <c r="C13">
        <v>1.9607843137254902E-2</v>
      </c>
      <c r="D13">
        <v>1</v>
      </c>
      <c r="E13">
        <v>1458</v>
      </c>
      <c r="F13">
        <v>8590</v>
      </c>
      <c r="G13">
        <v>0</v>
      </c>
      <c r="H13">
        <v>3.5</v>
      </c>
      <c r="I13">
        <v>1</v>
      </c>
      <c r="J13">
        <v>0</v>
      </c>
      <c r="K13">
        <v>8383</v>
      </c>
      <c r="L13">
        <v>14693</v>
      </c>
      <c r="M13">
        <v>14665</v>
      </c>
    </row>
    <row r="14" spans="1:13" x14ac:dyDescent="0.55000000000000004">
      <c r="A14" t="s">
        <v>25</v>
      </c>
      <c r="B14">
        <f>1/Arkusz3!A13</f>
        <v>2.9850746268656716E-2</v>
      </c>
      <c r="C14">
        <v>1.9607843137254902E-2</v>
      </c>
      <c r="D14">
        <v>1</v>
      </c>
      <c r="E14">
        <v>1835</v>
      </c>
      <c r="F14">
        <v>4670</v>
      </c>
      <c r="G14">
        <v>0</v>
      </c>
      <c r="H14">
        <v>5.7</v>
      </c>
      <c r="I14">
        <v>0</v>
      </c>
      <c r="J14">
        <v>0</v>
      </c>
      <c r="K14">
        <v>3768</v>
      </c>
      <c r="L14">
        <v>10288</v>
      </c>
      <c r="M14">
        <v>7050</v>
      </c>
    </row>
    <row r="15" spans="1:13" x14ac:dyDescent="0.55000000000000004">
      <c r="A15" t="s">
        <v>26</v>
      </c>
      <c r="B15">
        <f>1/Arkusz3!A14</f>
        <v>4.1322314049586778E-2</v>
      </c>
      <c r="C15">
        <v>2.4390243902439025E-2</v>
      </c>
      <c r="D15">
        <v>0</v>
      </c>
      <c r="E15">
        <v>1163</v>
      </c>
      <c r="F15">
        <v>5150</v>
      </c>
      <c r="G15">
        <v>1</v>
      </c>
      <c r="H15">
        <v>2.8</v>
      </c>
      <c r="I15">
        <v>1</v>
      </c>
      <c r="J15">
        <v>2</v>
      </c>
      <c r="K15">
        <v>6113</v>
      </c>
      <c r="L15">
        <v>9060</v>
      </c>
      <c r="M15">
        <v>11056</v>
      </c>
    </row>
    <row r="16" spans="1:13" x14ac:dyDescent="0.55000000000000004">
      <c r="A16" t="s">
        <v>27</v>
      </c>
      <c r="B16">
        <f>1/Arkusz3!A15</f>
        <v>3.9840637450199202E-2</v>
      </c>
      <c r="C16">
        <v>1.3513513513513514E-2</v>
      </c>
      <c r="D16">
        <v>1</v>
      </c>
      <c r="E16">
        <v>2260</v>
      </c>
      <c r="F16">
        <v>7720</v>
      </c>
      <c r="G16">
        <v>2</v>
      </c>
      <c r="H16">
        <v>3.2</v>
      </c>
      <c r="I16">
        <v>1</v>
      </c>
      <c r="J16">
        <v>1</v>
      </c>
      <c r="K16">
        <v>8081</v>
      </c>
      <c r="L16">
        <v>12766</v>
      </c>
      <c r="M16">
        <v>20613</v>
      </c>
    </row>
    <row r="17" spans="1:13" x14ac:dyDescent="0.55000000000000004">
      <c r="A17" t="s">
        <v>28</v>
      </c>
      <c r="B17">
        <f>1/Arkusz3!A16</f>
        <v>4.504504504504505E-2</v>
      </c>
      <c r="C17">
        <v>2.3809523809523808E-2</v>
      </c>
      <c r="D17">
        <v>0</v>
      </c>
      <c r="E17">
        <v>1775</v>
      </c>
      <c r="F17">
        <v>3470</v>
      </c>
      <c r="G17">
        <v>1</v>
      </c>
      <c r="H17">
        <v>-0.8</v>
      </c>
      <c r="I17">
        <v>0</v>
      </c>
      <c r="J17">
        <v>2</v>
      </c>
      <c r="K17">
        <v>5814</v>
      </c>
      <c r="L17">
        <v>5942</v>
      </c>
      <c r="M17">
        <v>11567</v>
      </c>
    </row>
    <row r="18" spans="1:13" x14ac:dyDescent="0.55000000000000004">
      <c r="A18" t="s">
        <v>29</v>
      </c>
      <c r="B18">
        <f>1/Arkusz3!A17</f>
        <v>5.7142857142857141E-2</v>
      </c>
      <c r="C18">
        <v>2.3809523809523808E-2</v>
      </c>
      <c r="D18">
        <v>0</v>
      </c>
      <c r="E18">
        <v>970</v>
      </c>
      <c r="F18">
        <v>7600</v>
      </c>
      <c r="G18">
        <v>0</v>
      </c>
      <c r="H18">
        <v>1.6</v>
      </c>
      <c r="I18">
        <v>1</v>
      </c>
      <c r="J18">
        <v>0</v>
      </c>
      <c r="K18">
        <v>9432</v>
      </c>
      <c r="L18">
        <v>12734</v>
      </c>
      <c r="M18">
        <v>12172</v>
      </c>
    </row>
    <row r="19" spans="1:13" x14ac:dyDescent="0.55000000000000004">
      <c r="A19" t="s">
        <v>30</v>
      </c>
      <c r="B19">
        <f>1/Arkusz3!A18</f>
        <v>4.5454545454545456E-2</v>
      </c>
      <c r="C19">
        <v>2.1739130434782608E-2</v>
      </c>
      <c r="D19">
        <v>0</v>
      </c>
      <c r="E19">
        <v>920</v>
      </c>
      <c r="F19">
        <v>9200</v>
      </c>
      <c r="G19">
        <v>0</v>
      </c>
      <c r="H19">
        <v>-0.4</v>
      </c>
      <c r="I19">
        <v>1</v>
      </c>
      <c r="J19">
        <v>1</v>
      </c>
      <c r="K19">
        <v>11868</v>
      </c>
      <c r="L19">
        <v>19837</v>
      </c>
      <c r="M19">
        <v>18134</v>
      </c>
    </row>
    <row r="20" spans="1:13" x14ac:dyDescent="0.55000000000000004">
      <c r="A20" t="s">
        <v>31</v>
      </c>
      <c r="B20">
        <f>1/Arkusz3!A19</f>
        <v>2.8490028490028491E-2</v>
      </c>
      <c r="C20">
        <v>1.4084507042253521E-2</v>
      </c>
      <c r="D20">
        <v>1</v>
      </c>
      <c r="E20">
        <v>5113</v>
      </c>
      <c r="F20">
        <v>3010</v>
      </c>
      <c r="G20">
        <v>0</v>
      </c>
      <c r="H20">
        <v>1.9</v>
      </c>
      <c r="I20">
        <v>0</v>
      </c>
      <c r="J20">
        <v>0</v>
      </c>
      <c r="K20">
        <v>2384</v>
      </c>
      <c r="L20">
        <v>4962</v>
      </c>
      <c r="M20">
        <v>4627</v>
      </c>
    </row>
    <row r="21" spans="1:13" x14ac:dyDescent="0.55000000000000004">
      <c r="A21" t="s">
        <v>32</v>
      </c>
      <c r="B21">
        <f>1/Arkusz3!A20</f>
        <v>3.3557046979865772E-2</v>
      </c>
      <c r="C21">
        <v>1.4084507042253521E-2</v>
      </c>
      <c r="D21">
        <v>1</v>
      </c>
      <c r="E21">
        <v>4426</v>
      </c>
      <c r="F21">
        <v>4230</v>
      </c>
      <c r="G21">
        <v>2</v>
      </c>
      <c r="H21">
        <v>5</v>
      </c>
      <c r="I21">
        <v>0</v>
      </c>
      <c r="J21">
        <v>0</v>
      </c>
      <c r="K21">
        <v>5095</v>
      </c>
      <c r="L21">
        <v>5915</v>
      </c>
      <c r="M21">
        <v>7524</v>
      </c>
    </row>
    <row r="22" spans="1:13" x14ac:dyDescent="0.55000000000000004">
      <c r="A22" t="s">
        <v>33</v>
      </c>
      <c r="B22">
        <f>1/Arkusz3!A21</f>
        <v>4.0816326530612242E-2</v>
      </c>
      <c r="C22">
        <v>1.3513513513513514E-2</v>
      </c>
      <c r="D22">
        <v>1</v>
      </c>
      <c r="E22">
        <v>1842</v>
      </c>
      <c r="F22">
        <v>5680</v>
      </c>
      <c r="G22">
        <v>1</v>
      </c>
      <c r="H22">
        <v>2.4</v>
      </c>
      <c r="I22">
        <v>0</v>
      </c>
      <c r="J22">
        <v>0</v>
      </c>
      <c r="K22">
        <v>7569</v>
      </c>
      <c r="L22">
        <v>10082</v>
      </c>
      <c r="M22">
        <v>14290</v>
      </c>
    </row>
    <row r="23" spans="1:13" x14ac:dyDescent="0.55000000000000004">
      <c r="A23" t="s">
        <v>34</v>
      </c>
      <c r="B23">
        <f>1/Arkusz3!A22</f>
        <v>3.2467532467532464E-2</v>
      </c>
      <c r="C23">
        <v>1.4084507042253521E-2</v>
      </c>
      <c r="D23">
        <v>1</v>
      </c>
      <c r="E23">
        <v>4963</v>
      </c>
      <c r="F23">
        <v>2740</v>
      </c>
      <c r="G23">
        <v>1</v>
      </c>
      <c r="H23">
        <v>3.9</v>
      </c>
      <c r="I23">
        <v>0</v>
      </c>
      <c r="J23">
        <v>0</v>
      </c>
      <c r="K23">
        <v>1450</v>
      </c>
      <c r="L23">
        <v>7093</v>
      </c>
      <c r="M23">
        <v>5104</v>
      </c>
    </row>
    <row r="24" spans="1:13" x14ac:dyDescent="0.55000000000000004">
      <c r="A24" t="s">
        <v>35</v>
      </c>
      <c r="B24">
        <f>1/Arkusz3!A23</f>
        <v>4.405286343612335E-2</v>
      </c>
      <c r="C24">
        <v>2.3809523809523808E-2</v>
      </c>
      <c r="D24">
        <v>0</v>
      </c>
      <c r="E24">
        <v>1132</v>
      </c>
      <c r="F24">
        <v>6810</v>
      </c>
      <c r="G24">
        <v>0</v>
      </c>
      <c r="H24">
        <v>0.2</v>
      </c>
      <c r="I24">
        <v>1</v>
      </c>
      <c r="J24">
        <v>2</v>
      </c>
      <c r="K24">
        <v>8739</v>
      </c>
      <c r="L24">
        <v>11003</v>
      </c>
      <c r="M24">
        <v>16797</v>
      </c>
    </row>
    <row r="25" spans="1:13" x14ac:dyDescent="0.55000000000000004">
      <c r="A25" t="s">
        <v>42</v>
      </c>
      <c r="B25">
        <f t="shared" ref="B25:M25" si="0">_xlfn.STDEV.S(B2:B24)</f>
        <v>7.2134783169305024E-3</v>
      </c>
      <c r="C25">
        <f t="shared" si="0"/>
        <v>4.3563109451821257E-3</v>
      </c>
      <c r="D25">
        <f t="shared" si="0"/>
        <v>0.48698475355767396</v>
      </c>
      <c r="E25">
        <f t="shared" si="0"/>
        <v>1511.9655244203066</v>
      </c>
      <c r="F25">
        <f t="shared" si="0"/>
        <v>1940.4964433464747</v>
      </c>
      <c r="G25">
        <f t="shared" si="0"/>
        <v>0.78775209278287195</v>
      </c>
      <c r="H25">
        <f t="shared" si="0"/>
        <v>1.8292420512915832</v>
      </c>
      <c r="I25">
        <f t="shared" si="0"/>
        <v>0.50686980186970187</v>
      </c>
      <c r="J25">
        <f t="shared" si="0"/>
        <v>0.79025687523346166</v>
      </c>
      <c r="K25">
        <f t="shared" si="0"/>
        <v>2907.403415515872</v>
      </c>
      <c r="L25">
        <f t="shared" si="0"/>
        <v>4231.8832252694874</v>
      </c>
      <c r="M25">
        <f t="shared" si="0"/>
        <v>4764.9108876030841</v>
      </c>
    </row>
    <row r="26" spans="1:13" x14ac:dyDescent="0.55000000000000004">
      <c r="A26" t="s">
        <v>43</v>
      </c>
      <c r="B26">
        <f t="shared" ref="B26" si="1">AVERAGE(B2:B24)</f>
        <v>3.7919957451365865E-2</v>
      </c>
      <c r="C26">
        <f t="shared" ref="C26:M26" si="2">AVERAGE(C2:C24)</f>
        <v>1.8208181445803176E-2</v>
      </c>
      <c r="D26">
        <f t="shared" si="2"/>
        <v>0.65217391304347827</v>
      </c>
      <c r="E26">
        <f t="shared" si="2"/>
        <v>2432.7391304347825</v>
      </c>
      <c r="F26">
        <f t="shared" si="2"/>
        <v>5870.913043478261</v>
      </c>
      <c r="G26">
        <f t="shared" si="2"/>
        <v>0.56521739130434778</v>
      </c>
      <c r="H26">
        <f t="shared" si="2"/>
        <v>2.5608695652173914</v>
      </c>
      <c r="I26">
        <f t="shared" si="2"/>
        <v>0.43478260869565216</v>
      </c>
      <c r="J26">
        <f t="shared" si="2"/>
        <v>0.52173913043478259</v>
      </c>
      <c r="K26">
        <f t="shared" si="2"/>
        <v>6387.434782608696</v>
      </c>
      <c r="L26">
        <f t="shared" si="2"/>
        <v>11403.294130434782</v>
      </c>
      <c r="M26">
        <f t="shared" si="2"/>
        <v>11957.304347826086</v>
      </c>
    </row>
    <row r="29" spans="1:13" x14ac:dyDescent="0.55000000000000004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</row>
    <row r="30" spans="1:13" x14ac:dyDescent="0.55000000000000004">
      <c r="A30" t="s">
        <v>13</v>
      </c>
      <c r="B30">
        <f>(B2-B$26)/B$25</f>
        <v>-1.1186297134587881</v>
      </c>
      <c r="C30">
        <f t="shared" ref="C30:M30" si="3">(C2-C$26)/C$25</f>
        <v>-0.9465978107256654</v>
      </c>
      <c r="D30">
        <f t="shared" si="3"/>
        <v>0.71424430521792182</v>
      </c>
      <c r="E30">
        <f t="shared" si="3"/>
        <v>0.57756665443812227</v>
      </c>
      <c r="F30">
        <f t="shared" si="3"/>
        <v>-0.17568341578113941</v>
      </c>
      <c r="G30">
        <f t="shared" si="3"/>
        <v>-0.7175066832353546</v>
      </c>
      <c r="H30">
        <f t="shared" si="3"/>
        <v>7.6059062104095063E-2</v>
      </c>
      <c r="I30">
        <f t="shared" si="3"/>
        <v>-0.85777966470257239</v>
      </c>
      <c r="J30">
        <f t="shared" si="3"/>
        <v>-0.66021460462542358</v>
      </c>
      <c r="K30">
        <f t="shared" si="3"/>
        <v>-0.97490247396774521</v>
      </c>
      <c r="L30">
        <f t="shared" si="3"/>
        <v>-0.20754214700214285</v>
      </c>
      <c r="M30">
        <f t="shared" si="3"/>
        <v>-1.3501415870260403</v>
      </c>
    </row>
    <row r="31" spans="1:13" x14ac:dyDescent="0.55000000000000004">
      <c r="A31" t="s">
        <v>14</v>
      </c>
      <c r="B31">
        <f t="shared" ref="B31:M31" si="4">(B3-B$26)/B$25</f>
        <v>-0.74120518759122878</v>
      </c>
      <c r="C31">
        <f t="shared" si="4"/>
        <v>-0.90041028049821703</v>
      </c>
      <c r="D31">
        <f t="shared" si="4"/>
        <v>0.71424430521792182</v>
      </c>
      <c r="E31">
        <f t="shared" si="4"/>
        <v>0.81566732154032051</v>
      </c>
      <c r="F31">
        <f t="shared" si="4"/>
        <v>-0.64463557651309289</v>
      </c>
      <c r="G31">
        <f t="shared" si="4"/>
        <v>1.8213631189820543</v>
      </c>
      <c r="H31">
        <f t="shared" si="4"/>
        <v>-0.96262250475495259</v>
      </c>
      <c r="I31">
        <f t="shared" si="4"/>
        <v>-0.85777966470257239</v>
      </c>
      <c r="J31">
        <f t="shared" si="4"/>
        <v>-0.66021460462542358</v>
      </c>
      <c r="K31">
        <f t="shared" si="4"/>
        <v>-0.69871101195230956</v>
      </c>
      <c r="L31">
        <f t="shared" si="4"/>
        <v>-0.70472032702293408</v>
      </c>
      <c r="M31">
        <f t="shared" si="4"/>
        <v>-0.29870534442293795</v>
      </c>
    </row>
    <row r="32" spans="1:13" x14ac:dyDescent="0.55000000000000004">
      <c r="A32" t="s">
        <v>15</v>
      </c>
      <c r="B32">
        <f t="shared" ref="B32:M32" si="5">(B4-B$26)/B$25</f>
        <v>0.87722314828364756</v>
      </c>
      <c r="C32">
        <f t="shared" si="5"/>
        <v>-0.99150235400235187</v>
      </c>
      <c r="D32">
        <f t="shared" si="5"/>
        <v>0.71424430521792182</v>
      </c>
      <c r="E32">
        <f t="shared" si="5"/>
        <v>-0.54481343465196219</v>
      </c>
      <c r="F32">
        <f t="shared" si="5"/>
        <v>0.58700801046423545</v>
      </c>
      <c r="G32">
        <f t="shared" si="5"/>
        <v>-0.7175066832353546</v>
      </c>
      <c r="H32">
        <f t="shared" si="5"/>
        <v>1.4427453342870524</v>
      </c>
      <c r="I32">
        <f t="shared" si="5"/>
        <v>-0.85777966470257239</v>
      </c>
      <c r="J32">
        <f t="shared" si="5"/>
        <v>-0.66021460462542358</v>
      </c>
      <c r="K32">
        <f t="shared" si="5"/>
        <v>-0.7107492450414008</v>
      </c>
      <c r="L32">
        <f t="shared" si="5"/>
        <v>0.11571819057791535</v>
      </c>
      <c r="M32">
        <f t="shared" si="5"/>
        <v>-0.55411410834468955</v>
      </c>
    </row>
    <row r="33" spans="1:13" x14ac:dyDescent="0.55000000000000004">
      <c r="A33" t="s">
        <v>16</v>
      </c>
      <c r="B33">
        <f t="shared" ref="B33:M33" si="6">(B5-B$26)/B$25</f>
        <v>-0.45995581895783971</v>
      </c>
      <c r="C33">
        <f t="shared" si="6"/>
        <v>1.1586942647580378</v>
      </c>
      <c r="D33">
        <f t="shared" si="6"/>
        <v>-1.3392080722836035</v>
      </c>
      <c r="E33">
        <f t="shared" si="6"/>
        <v>-0.48396548639251158</v>
      </c>
      <c r="F33">
        <f t="shared" si="6"/>
        <v>-0.44880939950414528</v>
      </c>
      <c r="G33">
        <f t="shared" si="6"/>
        <v>-0.7175066832353546</v>
      </c>
      <c r="H33">
        <f t="shared" si="6"/>
        <v>7.6059062104095063E-2</v>
      </c>
      <c r="I33">
        <f t="shared" si="6"/>
        <v>-0.85777966470257239</v>
      </c>
      <c r="J33">
        <f t="shared" si="6"/>
        <v>1.8706080464387</v>
      </c>
      <c r="K33">
        <f t="shared" si="6"/>
        <v>0.32419485110361301</v>
      </c>
      <c r="L33">
        <f t="shared" si="6"/>
        <v>-0.35334012089607258</v>
      </c>
      <c r="M33">
        <f t="shared" si="6"/>
        <v>-0.24246085080664423</v>
      </c>
    </row>
    <row r="34" spans="1:13" x14ac:dyDescent="0.55000000000000004">
      <c r="A34" t="s">
        <v>17</v>
      </c>
      <c r="B34">
        <f t="shared" ref="B34:M34" si="7">(B6-B$26)/B$25</f>
        <v>-0.40963906128275313</v>
      </c>
      <c r="C34">
        <f t="shared" si="7"/>
        <v>0.81053649140553086</v>
      </c>
      <c r="D34">
        <f t="shared" si="7"/>
        <v>-1.3392080722836035</v>
      </c>
      <c r="E34">
        <f t="shared" si="7"/>
        <v>-0.93040423720913323</v>
      </c>
      <c r="F34">
        <f t="shared" si="7"/>
        <v>0.15464442491026953</v>
      </c>
      <c r="G34">
        <f t="shared" si="7"/>
        <v>-0.7175066832353546</v>
      </c>
      <c r="H34">
        <f t="shared" si="7"/>
        <v>-1.2906272100788623</v>
      </c>
      <c r="I34">
        <f t="shared" si="7"/>
        <v>1.1151135641133443</v>
      </c>
      <c r="J34">
        <f t="shared" si="7"/>
        <v>0.60519672090663834</v>
      </c>
      <c r="K34">
        <f t="shared" si="7"/>
        <v>0.59832261601806169</v>
      </c>
      <c r="L34">
        <f t="shared" si="7"/>
        <v>0.60391691677703829</v>
      </c>
      <c r="M34">
        <f t="shared" si="7"/>
        <v>1.5076243442167629</v>
      </c>
    </row>
    <row r="35" spans="1:13" x14ac:dyDescent="0.55000000000000004">
      <c r="A35" t="s">
        <v>18</v>
      </c>
      <c r="B35">
        <f t="shared" ref="B35:M35" si="8">(B7-B$26)/B$25</f>
        <v>1.7446636006580358</v>
      </c>
      <c r="C35">
        <f t="shared" si="8"/>
        <v>1.2857994836010163</v>
      </c>
      <c r="D35">
        <f t="shared" si="8"/>
        <v>-1.3392080722836035</v>
      </c>
      <c r="E35">
        <f t="shared" si="8"/>
        <v>-1.1321284135040512</v>
      </c>
      <c r="F35">
        <f t="shared" si="8"/>
        <v>1.406385961633253</v>
      </c>
      <c r="G35">
        <f t="shared" si="8"/>
        <v>-0.7175066832353546</v>
      </c>
      <c r="H35">
        <f t="shared" si="8"/>
        <v>-0.52528289765640623</v>
      </c>
      <c r="I35">
        <f t="shared" si="8"/>
        <v>1.1151135641133443</v>
      </c>
      <c r="J35">
        <f t="shared" si="8"/>
        <v>0.60519672090663834</v>
      </c>
      <c r="K35">
        <f t="shared" si="8"/>
        <v>1.8018019754103525</v>
      </c>
      <c r="L35">
        <f t="shared" si="8"/>
        <v>0.61998541308949739</v>
      </c>
      <c r="M35">
        <f t="shared" si="8"/>
        <v>1.3349033806115029</v>
      </c>
    </row>
    <row r="36" spans="1:13" x14ac:dyDescent="0.55000000000000004">
      <c r="A36" t="s">
        <v>19</v>
      </c>
      <c r="B36">
        <f t="shared" ref="B36:M36" si="9">(B8-B$26)/B$25</f>
        <v>-0.49292395800726807</v>
      </c>
      <c r="C36">
        <f t="shared" si="9"/>
        <v>0.3212951759101782</v>
      </c>
      <c r="D36">
        <f t="shared" si="9"/>
        <v>0.71424430521792182</v>
      </c>
      <c r="E36">
        <f t="shared" si="9"/>
        <v>-0.54812038836171495</v>
      </c>
      <c r="F36">
        <f t="shared" si="9"/>
        <v>1.5609855750613695</v>
      </c>
      <c r="G36">
        <f t="shared" si="9"/>
        <v>-0.7175066832353546</v>
      </c>
      <c r="H36">
        <f t="shared" si="9"/>
        <v>-0.52528289765640623</v>
      </c>
      <c r="I36">
        <f t="shared" si="9"/>
        <v>1.1151135641133443</v>
      </c>
      <c r="J36">
        <f t="shared" si="9"/>
        <v>-0.66021460462542358</v>
      </c>
      <c r="K36">
        <f t="shared" si="9"/>
        <v>0.77304897056829991</v>
      </c>
      <c r="L36">
        <f t="shared" si="9"/>
        <v>1.7428897436307522</v>
      </c>
      <c r="M36">
        <f t="shared" si="9"/>
        <v>0.2989973340069294</v>
      </c>
    </row>
    <row r="37" spans="1:13" x14ac:dyDescent="0.55000000000000004">
      <c r="A37" t="s">
        <v>20</v>
      </c>
      <c r="B37">
        <f t="shared" ref="B37:M37" si="10">(B9-B$26)/B$25</f>
        <v>-0.9246520414029723</v>
      </c>
      <c r="C37">
        <f t="shared" si="10"/>
        <v>-0.90041028049821703</v>
      </c>
      <c r="D37">
        <f t="shared" si="10"/>
        <v>0.71424430521792182</v>
      </c>
      <c r="E37">
        <f t="shared" si="10"/>
        <v>0.5286237395337815</v>
      </c>
      <c r="F37">
        <f t="shared" si="10"/>
        <v>-0.14476349309551612</v>
      </c>
      <c r="G37">
        <f t="shared" si="10"/>
        <v>0.55192821787334978</v>
      </c>
      <c r="H37">
        <f t="shared" si="10"/>
        <v>7.6059062104095063E-2</v>
      </c>
      <c r="I37">
        <f t="shared" si="10"/>
        <v>-0.85777966470257239</v>
      </c>
      <c r="J37">
        <f t="shared" si="10"/>
        <v>-0.66021460462542358</v>
      </c>
      <c r="K37">
        <f t="shared" si="10"/>
        <v>-0.62957715906924283</v>
      </c>
      <c r="L37">
        <f t="shared" si="10"/>
        <v>0.65164980288169605</v>
      </c>
      <c r="M37">
        <f t="shared" si="10"/>
        <v>0.18398993661241844</v>
      </c>
    </row>
    <row r="38" spans="1:13" x14ac:dyDescent="0.55000000000000004">
      <c r="A38" t="s">
        <v>21</v>
      </c>
      <c r="B38">
        <f t="shared" ref="B38:M38" si="11">(B10-B$26)/B$25</f>
        <v>-0.35825551722586074</v>
      </c>
      <c r="C38">
        <f t="shared" si="11"/>
        <v>-0.9465978107256654</v>
      </c>
      <c r="D38">
        <f t="shared" si="11"/>
        <v>0.71424430521792182</v>
      </c>
      <c r="E38">
        <f t="shared" si="11"/>
        <v>1.3930614392631513</v>
      </c>
      <c r="F38">
        <f t="shared" si="11"/>
        <v>-0.38181623368529477</v>
      </c>
      <c r="G38">
        <f t="shared" si="11"/>
        <v>1.8213631189820543</v>
      </c>
      <c r="H38">
        <f t="shared" si="11"/>
        <v>0.95073827630118757</v>
      </c>
      <c r="I38">
        <f t="shared" si="11"/>
        <v>-0.85777966470257239</v>
      </c>
      <c r="J38">
        <f t="shared" si="11"/>
        <v>-0.66021460462542358</v>
      </c>
      <c r="K38">
        <f t="shared" si="11"/>
        <v>-0.55803565956835788</v>
      </c>
      <c r="L38">
        <f t="shared" si="11"/>
        <v>1.1488428698917181</v>
      </c>
      <c r="M38">
        <f t="shared" si="11"/>
        <v>0.34243990930011148</v>
      </c>
    </row>
    <row r="39" spans="1:13" x14ac:dyDescent="0.55000000000000004">
      <c r="A39" t="s">
        <v>22</v>
      </c>
      <c r="B39">
        <f t="shared" ref="B39:M39" si="12">(B11-B$26)/B$25</f>
        <v>-0.69664319881104864</v>
      </c>
      <c r="C39">
        <f t="shared" si="12"/>
        <v>-0.9465978107256654</v>
      </c>
      <c r="D39">
        <f t="shared" si="12"/>
        <v>0.71424430521792182</v>
      </c>
      <c r="E39">
        <f t="shared" si="12"/>
        <v>1.8454527067573279</v>
      </c>
      <c r="F39">
        <f t="shared" si="12"/>
        <v>-1.3867137209680522</v>
      </c>
      <c r="G39">
        <f t="shared" si="12"/>
        <v>-0.7175066832353546</v>
      </c>
      <c r="H39">
        <f t="shared" si="12"/>
        <v>1.4427453342870524</v>
      </c>
      <c r="I39">
        <f t="shared" si="12"/>
        <v>-0.85777966470257239</v>
      </c>
      <c r="J39">
        <f t="shared" si="12"/>
        <v>-0.66021460462542358</v>
      </c>
      <c r="K39">
        <f t="shared" si="12"/>
        <v>-1.4822280112937323</v>
      </c>
      <c r="L39">
        <f t="shared" si="12"/>
        <v>-1.6781162788305792</v>
      </c>
      <c r="M39">
        <f t="shared" si="12"/>
        <v>-1.5367138065218802</v>
      </c>
    </row>
    <row r="40" spans="1:13" x14ac:dyDescent="0.55000000000000004">
      <c r="A40" t="s">
        <v>23</v>
      </c>
      <c r="B40">
        <f t="shared" ref="B40:M40" si="13">(B12-B$26)/B$25</f>
        <v>-0.14134491057979456</v>
      </c>
      <c r="C40">
        <f t="shared" si="13"/>
        <v>0.3212951759101782</v>
      </c>
      <c r="D40">
        <f t="shared" si="13"/>
        <v>0.71424430521792182</v>
      </c>
      <c r="E40">
        <f t="shared" si="13"/>
        <v>-0.6374081385250393</v>
      </c>
      <c r="F40">
        <f t="shared" si="13"/>
        <v>0.28811542450321015</v>
      </c>
      <c r="G40">
        <f t="shared" si="13"/>
        <v>-0.7175066832353546</v>
      </c>
      <c r="H40">
        <f t="shared" si="13"/>
        <v>0.1853939638787315</v>
      </c>
      <c r="I40">
        <f t="shared" si="13"/>
        <v>1.1151135641133443</v>
      </c>
      <c r="J40">
        <f t="shared" si="13"/>
        <v>-0.66021460462542358</v>
      </c>
      <c r="K40">
        <f t="shared" si="13"/>
        <v>0.85284525847313319</v>
      </c>
      <c r="L40">
        <f t="shared" si="13"/>
        <v>1.0061019274212335</v>
      </c>
      <c r="M40">
        <f t="shared" si="13"/>
        <v>0.29081250098067774</v>
      </c>
    </row>
    <row r="41" spans="1:13" x14ac:dyDescent="0.55000000000000004">
      <c r="A41" t="s">
        <v>24</v>
      </c>
      <c r="B41">
        <f t="shared" ref="B41:M41" si="14">(B13-B$26)/B$25</f>
        <v>-0.17882091893195351</v>
      </c>
      <c r="C41">
        <f t="shared" si="14"/>
        <v>0.3212951759101782</v>
      </c>
      <c r="D41">
        <f t="shared" si="14"/>
        <v>0.71424430521792182</v>
      </c>
      <c r="E41">
        <f t="shared" si="14"/>
        <v>-0.64468343668649541</v>
      </c>
      <c r="F41">
        <f t="shared" si="14"/>
        <v>1.4012326411856491</v>
      </c>
      <c r="G41">
        <f t="shared" si="14"/>
        <v>-0.7175066832353546</v>
      </c>
      <c r="H41">
        <f t="shared" si="14"/>
        <v>0.51339866920264132</v>
      </c>
      <c r="I41">
        <f t="shared" si="14"/>
        <v>1.1151135641133443</v>
      </c>
      <c r="J41">
        <f t="shared" si="14"/>
        <v>-0.66021460462542358</v>
      </c>
      <c r="K41">
        <f t="shared" si="14"/>
        <v>0.6863736923268432</v>
      </c>
      <c r="L41">
        <f t="shared" si="14"/>
        <v>0.77736215638505202</v>
      </c>
      <c r="M41">
        <f t="shared" si="14"/>
        <v>0.56825735381926079</v>
      </c>
    </row>
    <row r="42" spans="1:13" x14ac:dyDescent="0.55000000000000004">
      <c r="A42" t="s">
        <v>25</v>
      </c>
      <c r="B42">
        <f t="shared" ref="B42:M42" si="15">(B14-B$26)/B$25</f>
        <v>-1.1186297134587881</v>
      </c>
      <c r="C42">
        <f t="shared" si="15"/>
        <v>0.3212951759101782</v>
      </c>
      <c r="D42">
        <f t="shared" si="15"/>
        <v>0.71424430521792182</v>
      </c>
      <c r="E42">
        <f t="shared" si="15"/>
        <v>-0.39533912697113777</v>
      </c>
      <c r="F42">
        <f t="shared" si="15"/>
        <v>-0.61886897427507348</v>
      </c>
      <c r="G42">
        <f t="shared" si="15"/>
        <v>-0.7175066832353546</v>
      </c>
      <c r="H42">
        <f t="shared" si="15"/>
        <v>1.7160825887236439</v>
      </c>
      <c r="I42">
        <f t="shared" si="15"/>
        <v>-0.85777966470257239</v>
      </c>
      <c r="J42">
        <f t="shared" si="15"/>
        <v>-0.66021460462542358</v>
      </c>
      <c r="K42">
        <f t="shared" si="15"/>
        <v>-0.90095332784904203</v>
      </c>
      <c r="L42">
        <f t="shared" si="15"/>
        <v>-0.26354558267938977</v>
      </c>
      <c r="M42">
        <f t="shared" si="15"/>
        <v>-1.029883761434756</v>
      </c>
    </row>
    <row r="43" spans="1:13" x14ac:dyDescent="0.55000000000000004">
      <c r="A43" t="s">
        <v>26</v>
      </c>
      <c r="B43">
        <f t="shared" ref="B43:M43" si="16">(B15-B$26)/B$25</f>
        <v>0.47166657314757021</v>
      </c>
      <c r="C43">
        <f t="shared" si="16"/>
        <v>1.4191049570217018</v>
      </c>
      <c r="D43">
        <f t="shared" si="16"/>
        <v>-1.3392080722836035</v>
      </c>
      <c r="E43">
        <f t="shared" si="16"/>
        <v>-0.8397937055619078</v>
      </c>
      <c r="F43">
        <f t="shared" si="16"/>
        <v>-0.371509592790087</v>
      </c>
      <c r="G43">
        <f t="shared" si="16"/>
        <v>0.55192821787334978</v>
      </c>
      <c r="H43">
        <f t="shared" si="16"/>
        <v>0.13072651299141316</v>
      </c>
      <c r="I43">
        <f t="shared" si="16"/>
        <v>1.1151135641133443</v>
      </c>
      <c r="J43">
        <f t="shared" si="16"/>
        <v>1.8706080464387</v>
      </c>
      <c r="K43">
        <f t="shared" si="16"/>
        <v>-9.4391710879930271E-2</v>
      </c>
      <c r="L43">
        <f t="shared" si="16"/>
        <v>-0.55372372196909114</v>
      </c>
      <c r="M43">
        <f t="shared" si="16"/>
        <v>-0.1891545023792614</v>
      </c>
    </row>
    <row r="44" spans="1:13" x14ac:dyDescent="0.55000000000000004">
      <c r="A44" t="s">
        <v>27</v>
      </c>
      <c r="B44">
        <f t="shared" ref="B44:M44" si="17">(B16-B$26)/B$25</f>
        <v>0.26626267030225576</v>
      </c>
      <c r="C44">
        <f t="shared" si="17"/>
        <v>-1.0776705316413979</v>
      </c>
      <c r="D44">
        <f t="shared" si="17"/>
        <v>0.71424430521792182</v>
      </c>
      <c r="E44">
        <f t="shared" si="17"/>
        <v>-0.11424806164215376</v>
      </c>
      <c r="F44">
        <f t="shared" si="17"/>
        <v>0.95289376224411115</v>
      </c>
      <c r="G44">
        <f t="shared" si="17"/>
        <v>1.8213631189820543</v>
      </c>
      <c r="H44">
        <f t="shared" si="17"/>
        <v>0.34939631654068654</v>
      </c>
      <c r="I44">
        <f t="shared" si="17"/>
        <v>1.1151135641133443</v>
      </c>
      <c r="J44">
        <f t="shared" si="17"/>
        <v>0.60519672090663834</v>
      </c>
      <c r="K44">
        <f t="shared" si="17"/>
        <v>0.58250093824382743</v>
      </c>
      <c r="L44">
        <f t="shared" si="17"/>
        <v>0.32200932705992619</v>
      </c>
      <c r="M44">
        <f t="shared" si="17"/>
        <v>1.8165493240793911</v>
      </c>
    </row>
    <row r="45" spans="1:13" x14ac:dyDescent="0.55000000000000004">
      <c r="A45" t="s">
        <v>28</v>
      </c>
      <c r="B45">
        <f t="shared" ref="B45:M45" si="18">(B17-B$26)/B$25</f>
        <v>0.98774644916532717</v>
      </c>
      <c r="C45">
        <f t="shared" si="18"/>
        <v>1.2857994836010163</v>
      </c>
      <c r="D45">
        <f t="shared" si="18"/>
        <v>-1.3392080722836035</v>
      </c>
      <c r="E45">
        <f t="shared" si="18"/>
        <v>-0.43502257148817081</v>
      </c>
      <c r="F45">
        <f t="shared" si="18"/>
        <v>-1.2372674279875395</v>
      </c>
      <c r="G45">
        <f t="shared" si="18"/>
        <v>0.55192821787334978</v>
      </c>
      <c r="H45">
        <f t="shared" si="18"/>
        <v>-1.8373017189520453</v>
      </c>
      <c r="I45">
        <f t="shared" si="18"/>
        <v>-0.85777966470257239</v>
      </c>
      <c r="J45">
        <f t="shared" si="18"/>
        <v>1.8706080464387</v>
      </c>
      <c r="K45">
        <f t="shared" si="18"/>
        <v>-0.19723261641245241</v>
      </c>
      <c r="L45">
        <f t="shared" si="18"/>
        <v>-1.2905115381786099</v>
      </c>
      <c r="M45">
        <f t="shared" si="18"/>
        <v>-8.1912202984014831E-2</v>
      </c>
    </row>
    <row r="46" spans="1:13" x14ac:dyDescent="0.55000000000000004">
      <c r="A46" t="s">
        <v>29</v>
      </c>
      <c r="B46">
        <f t="shared" ref="B46:M46" si="19">(B18-B$26)/B$25</f>
        <v>2.6648585948298869</v>
      </c>
      <c r="C46">
        <f t="shared" si="19"/>
        <v>1.2857994836010163</v>
      </c>
      <c r="D46">
        <f t="shared" si="19"/>
        <v>-1.3392080722836035</v>
      </c>
      <c r="E46">
        <f t="shared" si="19"/>
        <v>-0.96744211875836417</v>
      </c>
      <c r="F46">
        <f t="shared" si="19"/>
        <v>0.8910539168728645</v>
      </c>
      <c r="G46">
        <f t="shared" si="19"/>
        <v>-0.7175066832353546</v>
      </c>
      <c r="H46">
        <f t="shared" si="19"/>
        <v>-0.52528289765640623</v>
      </c>
      <c r="I46">
        <f t="shared" si="19"/>
        <v>1.1151135641133443</v>
      </c>
      <c r="J46">
        <f t="shared" si="19"/>
        <v>-0.66021460462542358</v>
      </c>
      <c r="K46">
        <f t="shared" si="19"/>
        <v>1.0471767354827486</v>
      </c>
      <c r="L46">
        <f t="shared" si="19"/>
        <v>0.31444768173641607</v>
      </c>
      <c r="M46">
        <f t="shared" si="19"/>
        <v>4.5057642679633261E-2</v>
      </c>
    </row>
    <row r="47" spans="1:13" x14ac:dyDescent="0.55000000000000004">
      <c r="A47" t="s">
        <v>30</v>
      </c>
      <c r="B47">
        <f t="shared" ref="B47:M47" si="20">(B19-B$26)/B$25</f>
        <v>1.04451523552728</v>
      </c>
      <c r="C47">
        <f t="shared" si="20"/>
        <v>0.81053649140553086</v>
      </c>
      <c r="D47">
        <f t="shared" si="20"/>
        <v>-1.3392080722836035</v>
      </c>
      <c r="E47">
        <f t="shared" si="20"/>
        <v>-1.0005116558558917</v>
      </c>
      <c r="F47">
        <f t="shared" si="20"/>
        <v>1.7155851884894859</v>
      </c>
      <c r="G47">
        <f t="shared" si="20"/>
        <v>-0.7175066832353546</v>
      </c>
      <c r="H47">
        <f t="shared" si="20"/>
        <v>-1.6186319154027722</v>
      </c>
      <c r="I47">
        <f t="shared" si="20"/>
        <v>1.1151135641133443</v>
      </c>
      <c r="J47">
        <f t="shared" si="20"/>
        <v>0.60519672090663834</v>
      </c>
      <c r="K47">
        <f t="shared" si="20"/>
        <v>1.8850377584834974</v>
      </c>
      <c r="L47">
        <f t="shared" si="20"/>
        <v>1.992896642139306</v>
      </c>
      <c r="M47">
        <f t="shared" si="20"/>
        <v>1.2962877581286745</v>
      </c>
    </row>
    <row r="48" spans="1:13" x14ac:dyDescent="0.55000000000000004">
      <c r="A48" t="s">
        <v>31</v>
      </c>
      <c r="B48">
        <f t="shared" ref="B48:M48" si="21">(B20-B$26)/B$25</f>
        <v>-1.3072651704247475</v>
      </c>
      <c r="C48">
        <f t="shared" si="21"/>
        <v>-0.9465978107256654</v>
      </c>
      <c r="D48">
        <f t="shared" si="21"/>
        <v>0.71424430521792182</v>
      </c>
      <c r="E48">
        <f t="shared" si="21"/>
        <v>1.7726997251427674</v>
      </c>
      <c r="F48">
        <f t="shared" si="21"/>
        <v>-1.4743201685773182</v>
      </c>
      <c r="G48">
        <f t="shared" si="21"/>
        <v>-0.7175066832353546</v>
      </c>
      <c r="H48">
        <f t="shared" si="21"/>
        <v>-0.36128054499445145</v>
      </c>
      <c r="I48">
        <f t="shared" si="21"/>
        <v>-0.85777966470257239</v>
      </c>
      <c r="J48">
        <f t="shared" si="21"/>
        <v>-0.66021460462542358</v>
      </c>
      <c r="K48">
        <f t="shared" si="21"/>
        <v>-1.3769794591433919</v>
      </c>
      <c r="L48">
        <f t="shared" si="21"/>
        <v>-1.5220869262111076</v>
      </c>
      <c r="M48">
        <f t="shared" si="21"/>
        <v>-1.5383927466298293</v>
      </c>
    </row>
    <row r="49" spans="1:13" x14ac:dyDescent="0.55000000000000004">
      <c r="A49" t="s">
        <v>32</v>
      </c>
      <c r="B49">
        <f t="shared" ref="B49:M49" si="22">(B21-B$26)/B$25</f>
        <v>-0.60482755749886419</v>
      </c>
      <c r="C49">
        <f t="shared" si="22"/>
        <v>-0.9465978107256654</v>
      </c>
      <c r="D49">
        <f t="shared" si="22"/>
        <v>0.71424430521792182</v>
      </c>
      <c r="E49">
        <f t="shared" si="22"/>
        <v>1.3183242854227391</v>
      </c>
      <c r="F49">
        <f t="shared" si="22"/>
        <v>-0.8456150739696443</v>
      </c>
      <c r="G49">
        <f t="shared" si="22"/>
        <v>1.8213631189820543</v>
      </c>
      <c r="H49">
        <f t="shared" si="22"/>
        <v>1.3334104325124156</v>
      </c>
      <c r="I49">
        <f t="shared" si="22"/>
        <v>-0.85777966470257239</v>
      </c>
      <c r="J49">
        <f t="shared" si="22"/>
        <v>-0.66021460462542358</v>
      </c>
      <c r="K49">
        <f t="shared" si="22"/>
        <v>-0.4445323190140692</v>
      </c>
      <c r="L49">
        <f t="shared" si="22"/>
        <v>-1.2968916764203215</v>
      </c>
      <c r="M49">
        <f t="shared" si="22"/>
        <v>-0.93040656003877387</v>
      </c>
    </row>
    <row r="50" spans="1:13" x14ac:dyDescent="0.55000000000000004">
      <c r="A50" t="s">
        <v>33</v>
      </c>
      <c r="B50">
        <f t="shared" ref="B50:M50" si="23">(B22-B$26)/B$25</f>
        <v>0.40152183897862559</v>
      </c>
      <c r="C50">
        <f t="shared" si="23"/>
        <v>-1.0776705316413979</v>
      </c>
      <c r="D50">
        <f t="shared" si="23"/>
        <v>0.71424430521792182</v>
      </c>
      <c r="E50">
        <f t="shared" si="23"/>
        <v>-0.39070939177748393</v>
      </c>
      <c r="F50">
        <f t="shared" si="23"/>
        <v>-9.8383609067081171E-2</v>
      </c>
      <c r="G50">
        <f t="shared" si="23"/>
        <v>0.55192821787334978</v>
      </c>
      <c r="H50">
        <f t="shared" si="23"/>
        <v>-8.794329055785996E-2</v>
      </c>
      <c r="I50">
        <f t="shared" si="23"/>
        <v>-0.85777966470257239</v>
      </c>
      <c r="J50">
        <f t="shared" si="23"/>
        <v>-0.66021460462542358</v>
      </c>
      <c r="K50">
        <f t="shared" si="23"/>
        <v>0.40639878562626447</v>
      </c>
      <c r="L50">
        <f t="shared" si="23"/>
        <v>-0.31222367444948623</v>
      </c>
      <c r="M50">
        <f t="shared" si="23"/>
        <v>0.48955703625914837</v>
      </c>
    </row>
    <row r="51" spans="1:13" x14ac:dyDescent="0.55000000000000004">
      <c r="A51" t="s">
        <v>34</v>
      </c>
      <c r="B51">
        <f t="shared" ref="B51:M51" si="24">(B23-B$26)/B$25</f>
        <v>-0.75586627480895108</v>
      </c>
      <c r="C51">
        <f t="shared" si="24"/>
        <v>-0.9465978107256654</v>
      </c>
      <c r="D51">
        <f t="shared" si="24"/>
        <v>0.71424430521792182</v>
      </c>
      <c r="E51">
        <f t="shared" si="24"/>
        <v>1.6734911138501847</v>
      </c>
      <c r="F51">
        <f t="shared" si="24"/>
        <v>-1.6134598206626229</v>
      </c>
      <c r="G51">
        <f t="shared" si="24"/>
        <v>0.55192821787334978</v>
      </c>
      <c r="H51">
        <f t="shared" si="24"/>
        <v>0.73206847275191445</v>
      </c>
      <c r="I51">
        <f t="shared" si="24"/>
        <v>-0.85777966470257239</v>
      </c>
      <c r="J51">
        <f t="shared" si="24"/>
        <v>-0.66021460462542358</v>
      </c>
      <c r="K51">
        <f t="shared" si="24"/>
        <v>-1.6982283078637119</v>
      </c>
      <c r="L51">
        <f t="shared" si="24"/>
        <v>-1.0185286079486047</v>
      </c>
      <c r="M51">
        <f t="shared" si="24"/>
        <v>-1.4382859426933663</v>
      </c>
    </row>
    <row r="52" spans="1:13" x14ac:dyDescent="0.55000000000000004">
      <c r="A52" t="s">
        <v>35</v>
      </c>
      <c r="B52">
        <f t="shared" ref="B52:L52" si="25">(B24-B$26)/B$25</f>
        <v>0.8502009315482596</v>
      </c>
      <c r="C52">
        <f t="shared" si="25"/>
        <v>1.2857994836010163</v>
      </c>
      <c r="D52">
        <f t="shared" si="25"/>
        <v>-1.3392080722836035</v>
      </c>
      <c r="E52">
        <f t="shared" si="25"/>
        <v>-0.86029681856237494</v>
      </c>
      <c r="F52">
        <f t="shared" si="25"/>
        <v>0.4839416015121577</v>
      </c>
      <c r="G52">
        <f t="shared" si="25"/>
        <v>-0.7175066832353546</v>
      </c>
      <c r="H52">
        <f t="shared" si="25"/>
        <v>-1.2906272100788623</v>
      </c>
      <c r="I52">
        <f t="shared" si="25"/>
        <v>1.1151135641133443</v>
      </c>
      <c r="J52">
        <f t="shared" si="25"/>
        <v>1.8706080464387</v>
      </c>
      <c r="K52">
        <f t="shared" si="25"/>
        <v>0.80881972031874239</v>
      </c>
      <c r="L52">
        <f t="shared" si="25"/>
        <v>-9.4590069982210229E-2</v>
      </c>
      <c r="M52">
        <f>(M24-M$26)/M$25</f>
        <v>1.0156948925876867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FEC6-0C5F-45CB-BD73-DAA5969CEF30}">
  <dimension ref="A1:N77"/>
  <sheetViews>
    <sheetView tabSelected="1" topLeftCell="A54" zoomScale="70" zoomScaleNormal="70" workbookViewId="0">
      <selection activeCell="Q54" sqref="Q54"/>
    </sheetView>
  </sheetViews>
  <sheetFormatPr defaultRowHeight="14.4" x14ac:dyDescent="0.55000000000000004"/>
  <sheetData>
    <row r="1" spans="1:14" ht="29.1" thickBot="1" x14ac:dyDescent="0.6">
      <c r="A1" s="1" t="s">
        <v>0</v>
      </c>
      <c r="B1" s="2" t="s">
        <v>1</v>
      </c>
      <c r="C1" s="2" t="s">
        <v>53</v>
      </c>
      <c r="D1" s="3" t="s">
        <v>2</v>
      </c>
      <c r="E1" s="3" t="s">
        <v>3</v>
      </c>
      <c r="F1" s="3" t="s">
        <v>4</v>
      </c>
      <c r="G1" s="4" t="s">
        <v>6</v>
      </c>
      <c r="H1" t="s">
        <v>54</v>
      </c>
      <c r="I1" s="5" t="s">
        <v>8</v>
      </c>
      <c r="J1" s="5" t="s">
        <v>55</v>
      </c>
      <c r="K1" s="5" t="s">
        <v>11</v>
      </c>
      <c r="L1" s="5" t="s">
        <v>56</v>
      </c>
      <c r="M1" s="5" t="s">
        <v>57</v>
      </c>
      <c r="N1" s="32" t="s">
        <v>58</v>
      </c>
    </row>
    <row r="2" spans="1:14" x14ac:dyDescent="0.55000000000000004">
      <c r="A2" s="6" t="s">
        <v>13</v>
      </c>
      <c r="B2" s="7">
        <v>33.1</v>
      </c>
      <c r="C2">
        <v>0.27627505000000002</v>
      </c>
      <c r="D2" s="8">
        <v>71</v>
      </c>
      <c r="E2" s="8">
        <v>1</v>
      </c>
      <c r="F2" s="8">
        <v>3306</v>
      </c>
      <c r="G2" s="9">
        <v>0</v>
      </c>
      <c r="H2">
        <v>12.376954</v>
      </c>
      <c r="I2" s="10">
        <v>0</v>
      </c>
      <c r="J2" s="10">
        <v>0</v>
      </c>
      <c r="K2" s="11">
        <v>10525</v>
      </c>
      <c r="L2">
        <v>0.1188852</v>
      </c>
      <c r="M2">
        <v>0.212951</v>
      </c>
      <c r="N2">
        <v>129.89859999999999</v>
      </c>
    </row>
    <row r="3" spans="1:14" x14ac:dyDescent="0.55000000000000004">
      <c r="A3" s="6" t="s">
        <v>14</v>
      </c>
      <c r="B3" s="13">
        <v>30.9</v>
      </c>
      <c r="C3">
        <v>0.27627505000000002</v>
      </c>
      <c r="D3" s="14">
        <v>70</v>
      </c>
      <c r="E3" s="14">
        <v>1</v>
      </c>
      <c r="F3" s="14">
        <v>3666</v>
      </c>
      <c r="G3" s="15">
        <v>2</v>
      </c>
      <c r="H3">
        <v>-10.235611</v>
      </c>
      <c r="I3" s="10">
        <v>0</v>
      </c>
      <c r="J3" s="10">
        <v>0</v>
      </c>
      <c r="K3" s="11">
        <v>8421</v>
      </c>
      <c r="L3">
        <v>0.1188852</v>
      </c>
      <c r="M3">
        <v>0.212951</v>
      </c>
      <c r="N3">
        <v>531.72260000000006</v>
      </c>
    </row>
    <row r="4" spans="1:14" x14ac:dyDescent="0.55000000000000004">
      <c r="A4" s="6" t="s">
        <v>15</v>
      </c>
      <c r="B4" s="13">
        <v>22.6</v>
      </c>
      <c r="C4">
        <v>0.2241496</v>
      </c>
      <c r="D4" s="14">
        <v>72</v>
      </c>
      <c r="E4" s="14">
        <v>1</v>
      </c>
      <c r="F4" s="14">
        <v>1609</v>
      </c>
      <c r="G4" s="15">
        <v>0</v>
      </c>
      <c r="H4">
        <v>6.0099907000000004</v>
      </c>
      <c r="I4" s="10">
        <v>0</v>
      </c>
      <c r="J4" s="10">
        <v>0</v>
      </c>
      <c r="K4" s="11">
        <v>11893</v>
      </c>
      <c r="L4">
        <v>7.7241299999999999E-2</v>
      </c>
      <c r="M4">
        <v>0.14350940000000001</v>
      </c>
      <c r="N4">
        <v>260.44749999999999</v>
      </c>
    </row>
    <row r="5" spans="1:14" x14ac:dyDescent="0.55000000000000004">
      <c r="A5" s="6" t="s">
        <v>16</v>
      </c>
      <c r="B5" s="13">
        <v>28.2</v>
      </c>
      <c r="C5">
        <v>0.23173124</v>
      </c>
      <c r="D5" s="14">
        <v>43</v>
      </c>
      <c r="E5" s="14">
        <v>0</v>
      </c>
      <c r="F5" s="14">
        <v>1701</v>
      </c>
      <c r="G5" s="15">
        <v>0</v>
      </c>
      <c r="H5">
        <v>-2.6845078999999998</v>
      </c>
      <c r="I5" s="10">
        <v>0</v>
      </c>
      <c r="J5" s="10">
        <v>2</v>
      </c>
      <c r="K5" s="17">
        <v>9908</v>
      </c>
      <c r="L5">
        <v>8.4161700000000006E-2</v>
      </c>
      <c r="M5">
        <v>0.1484576</v>
      </c>
      <c r="N5">
        <v>388.29379999999998</v>
      </c>
    </row>
    <row r="6" spans="1:14" x14ac:dyDescent="0.55000000000000004">
      <c r="A6" s="6" t="s">
        <v>17</v>
      </c>
      <c r="B6" s="13">
        <v>28.6</v>
      </c>
      <c r="C6">
        <v>0.25123957000000002</v>
      </c>
      <c r="D6" s="14">
        <v>46</v>
      </c>
      <c r="E6" s="14">
        <v>0</v>
      </c>
      <c r="F6" s="14">
        <v>1026</v>
      </c>
      <c r="G6" s="15">
        <v>0</v>
      </c>
      <c r="H6">
        <v>-1.7592293000000001</v>
      </c>
      <c r="I6" s="10">
        <v>1</v>
      </c>
      <c r="J6" s="10">
        <v>1</v>
      </c>
      <c r="K6" s="17">
        <v>13959</v>
      </c>
      <c r="L6">
        <v>9.8899100000000004E-2</v>
      </c>
      <c r="M6">
        <v>0.17935180000000001</v>
      </c>
      <c r="N6">
        <v>659.60829999999999</v>
      </c>
    </row>
    <row r="7" spans="1:14" x14ac:dyDescent="0.55000000000000004">
      <c r="A7" s="6" t="s">
        <v>18</v>
      </c>
      <c r="B7" s="13">
        <v>19.600000000000001</v>
      </c>
      <c r="C7">
        <v>0.19701588</v>
      </c>
      <c r="D7" s="14">
        <v>42</v>
      </c>
      <c r="E7" s="14">
        <v>0</v>
      </c>
      <c r="F7" s="14">
        <v>721</v>
      </c>
      <c r="G7" s="15">
        <v>0</v>
      </c>
      <c r="H7">
        <v>1.6874093999999999</v>
      </c>
      <c r="I7" s="10">
        <v>1</v>
      </c>
      <c r="J7" s="10">
        <v>1</v>
      </c>
      <c r="K7" s="11">
        <v>14027</v>
      </c>
      <c r="L7">
        <v>6.0174800000000001E-2</v>
      </c>
      <c r="M7">
        <v>0.1097352</v>
      </c>
      <c r="N7">
        <v>584.60799999999995</v>
      </c>
    </row>
    <row r="8" spans="1:14" x14ac:dyDescent="0.55000000000000004">
      <c r="A8" s="6" t="s">
        <v>19</v>
      </c>
      <c r="B8" s="13">
        <v>28.6</v>
      </c>
      <c r="C8">
        <v>0.26020120000000002</v>
      </c>
      <c r="D8" s="14">
        <v>51</v>
      </c>
      <c r="E8" s="14">
        <v>1</v>
      </c>
      <c r="F8" s="14">
        <v>1604</v>
      </c>
      <c r="G8" s="15">
        <v>0</v>
      </c>
      <c r="H8">
        <v>6.1287250000000002</v>
      </c>
      <c r="I8" s="10">
        <v>1</v>
      </c>
      <c r="J8" s="10">
        <v>0</v>
      </c>
      <c r="K8" s="11">
        <v>18779</v>
      </c>
      <c r="L8">
        <v>0.103865</v>
      </c>
      <c r="M8">
        <v>0.1932693</v>
      </c>
      <c r="N8">
        <v>549.86</v>
      </c>
    </row>
    <row r="9" spans="1:14" x14ac:dyDescent="0.55000000000000004">
      <c r="A9" s="6" t="s">
        <v>20</v>
      </c>
      <c r="B9" s="13">
        <v>32.1</v>
      </c>
      <c r="C9">
        <v>0.27627506000000002</v>
      </c>
      <c r="D9" s="14">
        <v>70</v>
      </c>
      <c r="E9" s="14">
        <v>1</v>
      </c>
      <c r="F9" s="14">
        <v>3232</v>
      </c>
      <c r="G9" s="15">
        <v>1</v>
      </c>
      <c r="H9">
        <v>-7.4386470999999998</v>
      </c>
      <c r="I9" s="10">
        <v>0</v>
      </c>
      <c r="J9" s="10">
        <v>0</v>
      </c>
      <c r="K9" s="11">
        <v>14161</v>
      </c>
      <c r="L9">
        <v>0.1188852</v>
      </c>
      <c r="M9">
        <v>0.212951</v>
      </c>
      <c r="N9">
        <v>242.73609999999999</v>
      </c>
    </row>
    <row r="10" spans="1:14" x14ac:dyDescent="0.55000000000000004">
      <c r="A10" s="6" t="s">
        <v>21</v>
      </c>
      <c r="B10" s="13">
        <v>28.8</v>
      </c>
      <c r="C10">
        <v>0.27085290000000001</v>
      </c>
      <c r="D10" s="14">
        <v>71</v>
      </c>
      <c r="E10" s="14">
        <v>1</v>
      </c>
      <c r="F10" s="14">
        <v>4539</v>
      </c>
      <c r="G10" s="15">
        <v>2</v>
      </c>
      <c r="H10">
        <v>-0.84758654</v>
      </c>
      <c r="I10" s="10">
        <v>0</v>
      </c>
      <c r="J10" s="10">
        <v>0</v>
      </c>
      <c r="K10" s="11">
        <v>16265.063</v>
      </c>
      <c r="L10">
        <v>0.1129695</v>
      </c>
      <c r="M10">
        <v>0.2043703</v>
      </c>
      <c r="N10">
        <v>212.21190000000001</v>
      </c>
    </row>
    <row r="11" spans="1:14" x14ac:dyDescent="0.55000000000000004">
      <c r="A11" s="6" t="s">
        <v>22</v>
      </c>
      <c r="B11" s="13">
        <v>30.1</v>
      </c>
      <c r="C11">
        <v>0.31491086000000001</v>
      </c>
      <c r="D11" s="14">
        <v>71</v>
      </c>
      <c r="E11" s="14">
        <v>1</v>
      </c>
      <c r="F11" s="14">
        <v>5223</v>
      </c>
      <c r="G11" s="15">
        <v>0</v>
      </c>
      <c r="H11">
        <v>0.66356011999999998</v>
      </c>
      <c r="I11" s="10">
        <v>0</v>
      </c>
      <c r="J11" s="10">
        <v>0</v>
      </c>
      <c r="K11" s="11">
        <v>4301.7020000000002</v>
      </c>
      <c r="L11">
        <v>0.15719530000000001</v>
      </c>
      <c r="M11">
        <v>0.2442396</v>
      </c>
      <c r="N11">
        <v>194.86940000000001</v>
      </c>
    </row>
    <row r="12" spans="1:14" x14ac:dyDescent="0.55000000000000004">
      <c r="A12" s="6" t="s">
        <v>23</v>
      </c>
      <c r="B12" s="13">
        <v>26.7</v>
      </c>
      <c r="C12">
        <v>0.24484156000000001</v>
      </c>
      <c r="D12" s="14">
        <v>51</v>
      </c>
      <c r="E12" s="14">
        <v>1</v>
      </c>
      <c r="F12" s="14">
        <v>1469</v>
      </c>
      <c r="G12" s="15">
        <v>0</v>
      </c>
      <c r="H12">
        <v>-1.0686593</v>
      </c>
      <c r="I12" s="10">
        <v>1</v>
      </c>
      <c r="J12" s="10">
        <v>0</v>
      </c>
      <c r="K12" s="11">
        <v>15661</v>
      </c>
      <c r="L12">
        <v>9.3110999999999999E-2</v>
      </c>
      <c r="M12">
        <v>0.16580729999999999</v>
      </c>
      <c r="N12">
        <v>207.99270000000001</v>
      </c>
    </row>
    <row r="13" spans="1:14" x14ac:dyDescent="0.55000000000000004">
      <c r="A13" s="6" t="s">
        <v>24</v>
      </c>
      <c r="B13" s="13">
        <v>26.3</v>
      </c>
      <c r="C13">
        <v>0.23282606</v>
      </c>
      <c r="D13" s="14">
        <v>51</v>
      </c>
      <c r="E13" s="14">
        <v>1</v>
      </c>
      <c r="F13" s="14">
        <v>1458</v>
      </c>
      <c r="G13" s="15">
        <v>0</v>
      </c>
      <c r="H13">
        <v>5.1474222999999997</v>
      </c>
      <c r="I13" s="10">
        <v>1</v>
      </c>
      <c r="J13" s="10">
        <v>0</v>
      </c>
      <c r="K13" s="11">
        <v>14693</v>
      </c>
      <c r="L13">
        <v>8.2986000000000004E-2</v>
      </c>
      <c r="M13">
        <v>0.1547521</v>
      </c>
      <c r="N13">
        <v>750.48850000000004</v>
      </c>
    </row>
    <row r="14" spans="1:14" x14ac:dyDescent="0.55000000000000004">
      <c r="A14" s="6" t="s">
        <v>25</v>
      </c>
      <c r="B14" s="13">
        <v>32.4</v>
      </c>
      <c r="C14">
        <v>0.26669488000000002</v>
      </c>
      <c r="D14" s="14">
        <v>51</v>
      </c>
      <c r="E14" s="14">
        <v>1</v>
      </c>
      <c r="F14" s="14">
        <v>1835</v>
      </c>
      <c r="G14" s="15">
        <v>0</v>
      </c>
      <c r="H14">
        <v>4.4330767</v>
      </c>
      <c r="I14" s="10">
        <v>0</v>
      </c>
      <c r="J14" s="10">
        <v>0</v>
      </c>
      <c r="K14" s="11">
        <v>10288</v>
      </c>
      <c r="L14">
        <v>0.1101352</v>
      </c>
      <c r="M14">
        <v>0.19925880000000001</v>
      </c>
      <c r="N14">
        <v>192.3356</v>
      </c>
    </row>
    <row r="15" spans="1:14" x14ac:dyDescent="0.55000000000000004">
      <c r="A15" s="6" t="s">
        <v>26</v>
      </c>
      <c r="B15" s="13">
        <v>23.8</v>
      </c>
      <c r="C15">
        <v>0.24907810999999999</v>
      </c>
      <c r="D15" s="14">
        <v>41</v>
      </c>
      <c r="E15" s="14">
        <v>0</v>
      </c>
      <c r="F15" s="14">
        <v>1163</v>
      </c>
      <c r="G15" s="15">
        <v>1</v>
      </c>
      <c r="H15">
        <v>-0.67796084999999995</v>
      </c>
      <c r="I15" s="10">
        <v>1</v>
      </c>
      <c r="J15" s="10">
        <v>2</v>
      </c>
      <c r="K15" s="11">
        <v>9060</v>
      </c>
      <c r="L15">
        <v>9.6334299999999998E-2</v>
      </c>
      <c r="M15">
        <v>0.16958899999999999</v>
      </c>
      <c r="N15">
        <v>609.94489999999996</v>
      </c>
    </row>
    <row r="16" spans="1:14" x14ac:dyDescent="0.55000000000000004">
      <c r="A16" s="6" t="s">
        <v>27</v>
      </c>
      <c r="B16" s="13">
        <v>24.6</v>
      </c>
      <c r="C16">
        <v>0.28631710999999999</v>
      </c>
      <c r="D16" s="14">
        <v>74</v>
      </c>
      <c r="E16" s="14">
        <v>1</v>
      </c>
      <c r="F16" s="14">
        <v>2260</v>
      </c>
      <c r="G16" s="15">
        <v>2</v>
      </c>
      <c r="H16">
        <v>0.36813084000000001</v>
      </c>
      <c r="I16" s="10">
        <v>1</v>
      </c>
      <c r="J16" s="10">
        <v>1</v>
      </c>
      <c r="K16" s="11">
        <v>12766</v>
      </c>
      <c r="L16">
        <v>0.12791269999999999</v>
      </c>
      <c r="M16">
        <v>0.22455359999999999</v>
      </c>
      <c r="N16">
        <v>346.11950000000002</v>
      </c>
    </row>
    <row r="17" spans="1:14" x14ac:dyDescent="0.55000000000000004">
      <c r="A17" s="6" t="s">
        <v>28</v>
      </c>
      <c r="B17" s="13">
        <v>21.8</v>
      </c>
      <c r="C17">
        <v>0.23307805000000001</v>
      </c>
      <c r="D17" s="14">
        <v>42</v>
      </c>
      <c r="E17" s="14">
        <v>0</v>
      </c>
      <c r="F17" s="14">
        <v>1775</v>
      </c>
      <c r="G17" s="15">
        <v>1</v>
      </c>
      <c r="H17">
        <v>0.23168960999999999</v>
      </c>
      <c r="I17" s="10">
        <v>0</v>
      </c>
      <c r="J17" s="10">
        <v>2</v>
      </c>
      <c r="K17" s="11">
        <v>5942</v>
      </c>
      <c r="L17">
        <v>8.3877499999999994E-2</v>
      </c>
      <c r="M17">
        <v>0.16198789999999999</v>
      </c>
      <c r="N17">
        <v>274.65199999999999</v>
      </c>
    </row>
    <row r="18" spans="1:14" x14ac:dyDescent="0.55000000000000004">
      <c r="A18" s="6" t="s">
        <v>29</v>
      </c>
      <c r="B18" s="13">
        <v>17.100000000000001</v>
      </c>
      <c r="C18">
        <v>0.19630742000000001</v>
      </c>
      <c r="D18" s="14">
        <v>42</v>
      </c>
      <c r="E18" s="14">
        <v>0</v>
      </c>
      <c r="F18" s="14">
        <v>970</v>
      </c>
      <c r="G18" s="15">
        <v>0</v>
      </c>
      <c r="H18">
        <v>0.59203616999999997</v>
      </c>
      <c r="I18" s="10">
        <v>1</v>
      </c>
      <c r="J18" s="10">
        <v>0</v>
      </c>
      <c r="K18" s="11">
        <v>12734</v>
      </c>
      <c r="L18">
        <v>5.9191000000000001E-2</v>
      </c>
      <c r="M18">
        <v>0.1091094</v>
      </c>
      <c r="N18">
        <v>597.24950000000001</v>
      </c>
    </row>
    <row r="19" spans="1:14" x14ac:dyDescent="0.55000000000000004">
      <c r="A19" s="6" t="s">
        <v>30</v>
      </c>
      <c r="B19" s="13">
        <v>21.8</v>
      </c>
      <c r="C19">
        <v>0.23919939000000001</v>
      </c>
      <c r="D19" s="14">
        <v>46</v>
      </c>
      <c r="E19" s="14">
        <v>0</v>
      </c>
      <c r="F19" s="14">
        <v>920</v>
      </c>
      <c r="G19" s="15">
        <v>0</v>
      </c>
      <c r="H19">
        <v>-1.2308863000000001</v>
      </c>
      <c r="I19" s="10">
        <v>1</v>
      </c>
      <c r="J19" s="10">
        <v>1</v>
      </c>
      <c r="K19" s="11">
        <v>19837</v>
      </c>
      <c r="L19">
        <v>8.8573499999999999E-2</v>
      </c>
      <c r="M19">
        <v>0.15765789999999999</v>
      </c>
      <c r="N19">
        <v>702.09360000000004</v>
      </c>
    </row>
    <row r="20" spans="1:14" x14ac:dyDescent="0.55000000000000004">
      <c r="A20" s="6" t="s">
        <v>31</v>
      </c>
      <c r="B20" s="13">
        <v>34.700000000000003</v>
      </c>
      <c r="C20">
        <v>0.27627506000000002</v>
      </c>
      <c r="D20" s="14">
        <v>71</v>
      </c>
      <c r="E20" s="14">
        <v>1</v>
      </c>
      <c r="F20" s="14">
        <v>5113</v>
      </c>
      <c r="G20" s="15">
        <v>0</v>
      </c>
      <c r="H20">
        <v>-9.2458737000000006</v>
      </c>
      <c r="I20" s="10">
        <v>0</v>
      </c>
      <c r="J20" s="10">
        <v>0</v>
      </c>
      <c r="K20" s="11">
        <v>4962</v>
      </c>
      <c r="L20">
        <v>0.1188852</v>
      </c>
      <c r="M20">
        <v>0.212951</v>
      </c>
      <c r="N20">
        <v>308.6748</v>
      </c>
    </row>
    <row r="21" spans="1:14" x14ac:dyDescent="0.55000000000000004">
      <c r="A21" s="6" t="s">
        <v>32</v>
      </c>
      <c r="B21" s="13">
        <v>30.3</v>
      </c>
      <c r="C21">
        <v>0.27940120000000002</v>
      </c>
      <c r="D21" s="14">
        <v>71</v>
      </c>
      <c r="E21" s="14">
        <v>1</v>
      </c>
      <c r="F21" s="14">
        <v>4426</v>
      </c>
      <c r="G21" s="15">
        <v>2</v>
      </c>
      <c r="H21">
        <v>-6.7080915000000001</v>
      </c>
      <c r="I21" s="10">
        <v>0</v>
      </c>
      <c r="J21" s="10">
        <v>0</v>
      </c>
      <c r="K21" s="11">
        <v>5915</v>
      </c>
      <c r="L21">
        <v>0.1214679</v>
      </c>
      <c r="M21">
        <v>0.20116110000000001</v>
      </c>
      <c r="N21">
        <v>136.19630000000001</v>
      </c>
    </row>
    <row r="22" spans="1:14" x14ac:dyDescent="0.55000000000000004">
      <c r="A22" s="6" t="s">
        <v>33</v>
      </c>
      <c r="B22" s="13">
        <v>24.4</v>
      </c>
      <c r="C22">
        <v>0.27601715999999998</v>
      </c>
      <c r="D22" s="14">
        <v>74</v>
      </c>
      <c r="E22" s="14">
        <v>1</v>
      </c>
      <c r="F22" s="14">
        <v>1842</v>
      </c>
      <c r="G22" s="15">
        <v>1</v>
      </c>
      <c r="H22">
        <v>3.3675111000000002</v>
      </c>
      <c r="I22" s="10">
        <v>0</v>
      </c>
      <c r="J22" s="10">
        <v>0</v>
      </c>
      <c r="K22" s="11">
        <v>10082</v>
      </c>
      <c r="L22">
        <v>0.12101969999999999</v>
      </c>
      <c r="M22">
        <v>0.20216970000000001</v>
      </c>
      <c r="N22">
        <v>377.00319999999999</v>
      </c>
    </row>
    <row r="23" spans="1:14" x14ac:dyDescent="0.55000000000000004">
      <c r="A23" s="6" t="s">
        <v>34</v>
      </c>
      <c r="B23" s="13">
        <v>31.4</v>
      </c>
      <c r="C23">
        <v>0.28012155</v>
      </c>
      <c r="D23" s="14">
        <v>71</v>
      </c>
      <c r="E23" s="14">
        <v>1</v>
      </c>
      <c r="F23" s="14">
        <v>4963</v>
      </c>
      <c r="G23" s="15">
        <v>1</v>
      </c>
      <c r="H23">
        <v>0.67972814999999998</v>
      </c>
      <c r="I23" s="10">
        <v>0</v>
      </c>
      <c r="J23" s="10">
        <v>0</v>
      </c>
      <c r="K23" s="11">
        <v>7093</v>
      </c>
      <c r="L23">
        <v>0.12223390000000001</v>
      </c>
      <c r="M23">
        <v>0.2129548</v>
      </c>
      <c r="N23">
        <v>193.15090000000001</v>
      </c>
    </row>
    <row r="24" spans="1:14" ht="14.7" thickBot="1" x14ac:dyDescent="0.6">
      <c r="A24" s="18" t="s">
        <v>35</v>
      </c>
      <c r="B24" s="19">
        <v>22.4</v>
      </c>
      <c r="C24">
        <v>0.21309454999999999</v>
      </c>
      <c r="D24" s="20">
        <v>42</v>
      </c>
      <c r="E24" s="20">
        <v>0</v>
      </c>
      <c r="F24" s="20">
        <v>1132</v>
      </c>
      <c r="G24" s="21">
        <v>0</v>
      </c>
      <c r="H24">
        <v>2.1924111000000002</v>
      </c>
      <c r="I24" s="10">
        <v>1</v>
      </c>
      <c r="J24" s="10">
        <v>2</v>
      </c>
      <c r="K24" s="17">
        <v>11003</v>
      </c>
      <c r="L24">
        <v>7.1070599999999998E-2</v>
      </c>
      <c r="M24">
        <v>0.12549779999999999</v>
      </c>
      <c r="N24">
        <v>654.80780000000004</v>
      </c>
    </row>
    <row r="27" spans="1:14" ht="28.8" x14ac:dyDescent="0.55000000000000004">
      <c r="A27" t="s">
        <v>0</v>
      </c>
      <c r="B27" t="s">
        <v>1</v>
      </c>
      <c r="D27" t="s">
        <v>2</v>
      </c>
      <c r="E27" t="s">
        <v>3</v>
      </c>
      <c r="F27" t="s">
        <v>4</v>
      </c>
      <c r="G27" t="s">
        <v>6</v>
      </c>
      <c r="H27" t="s">
        <v>54</v>
      </c>
      <c r="I27" s="5" t="s">
        <v>8</v>
      </c>
      <c r="J27" s="5" t="s">
        <v>55</v>
      </c>
      <c r="K27" s="5" t="s">
        <v>11</v>
      </c>
      <c r="L27" s="5" t="s">
        <v>56</v>
      </c>
      <c r="M27" s="5" t="s">
        <v>57</v>
      </c>
      <c r="N27" s="32" t="s">
        <v>58</v>
      </c>
    </row>
    <row r="28" spans="1:14" x14ac:dyDescent="0.55000000000000004">
      <c r="A28" t="s">
        <v>13</v>
      </c>
      <c r="B28">
        <f>1/B2</f>
        <v>3.0211480362537763E-2</v>
      </c>
      <c r="C28">
        <f t="shared" ref="C28:D28" si="0">1/C2</f>
        <v>3.6195812832175758</v>
      </c>
      <c r="D28">
        <f t="shared" si="0"/>
        <v>1.4084507042253521E-2</v>
      </c>
      <c r="E28">
        <f>1/E2</f>
        <v>1</v>
      </c>
      <c r="F28">
        <v>3306</v>
      </c>
      <c r="G28">
        <v>0</v>
      </c>
      <c r="H28">
        <v>12.376954</v>
      </c>
      <c r="I28" s="10">
        <v>0</v>
      </c>
      <c r="J28" s="10">
        <v>0</v>
      </c>
      <c r="K28" s="11">
        <v>10525</v>
      </c>
      <c r="L28">
        <f>1/L2</f>
        <v>8.4114759448610936</v>
      </c>
      <c r="M28">
        <f>1/M2</f>
        <v>4.6959159618879465</v>
      </c>
      <c r="N28">
        <v>129.89859999999999</v>
      </c>
    </row>
    <row r="29" spans="1:14" x14ac:dyDescent="0.55000000000000004">
      <c r="A29" t="s">
        <v>14</v>
      </c>
      <c r="B29">
        <f t="shared" ref="B29:E29" si="1">1/B3</f>
        <v>3.236245954692557E-2</v>
      </c>
      <c r="C29">
        <f t="shared" si="1"/>
        <v>3.6195812832175758</v>
      </c>
      <c r="D29">
        <f t="shared" si="1"/>
        <v>1.4285714285714285E-2</v>
      </c>
      <c r="E29">
        <v>1</v>
      </c>
      <c r="F29">
        <v>3666</v>
      </c>
      <c r="G29">
        <v>2</v>
      </c>
      <c r="H29">
        <v>-10.235611</v>
      </c>
      <c r="I29" s="10">
        <v>0</v>
      </c>
      <c r="J29" s="10">
        <v>0</v>
      </c>
      <c r="K29" s="11">
        <v>8421</v>
      </c>
      <c r="L29">
        <f t="shared" ref="L29:M29" si="2">1/L3</f>
        <v>8.4114759448610936</v>
      </c>
      <c r="M29">
        <f t="shared" si="2"/>
        <v>4.6959159618879465</v>
      </c>
      <c r="N29">
        <v>531.72260000000006</v>
      </c>
    </row>
    <row r="30" spans="1:14" x14ac:dyDescent="0.55000000000000004">
      <c r="A30" t="s">
        <v>15</v>
      </c>
      <c r="B30">
        <f t="shared" ref="B30:E30" si="3">1/B4</f>
        <v>4.4247787610619468E-2</v>
      </c>
      <c r="C30">
        <f t="shared" si="3"/>
        <v>4.4613061990741896</v>
      </c>
      <c r="D30">
        <f t="shared" si="3"/>
        <v>1.3888888888888888E-2</v>
      </c>
      <c r="E30">
        <v>1</v>
      </c>
      <c r="F30">
        <v>1609</v>
      </c>
      <c r="G30">
        <v>0</v>
      </c>
      <c r="H30">
        <v>6.0099907000000004</v>
      </c>
      <c r="I30" s="10">
        <v>0</v>
      </c>
      <c r="J30" s="10">
        <v>0</v>
      </c>
      <c r="K30" s="11">
        <v>11893</v>
      </c>
      <c r="L30">
        <f t="shared" ref="L30:M30" si="4">1/L4</f>
        <v>12.946441864650129</v>
      </c>
      <c r="M30">
        <f t="shared" si="4"/>
        <v>6.9681846624681025</v>
      </c>
      <c r="N30">
        <v>260.44749999999999</v>
      </c>
    </row>
    <row r="31" spans="1:14" x14ac:dyDescent="0.55000000000000004">
      <c r="A31" t="s">
        <v>16</v>
      </c>
      <c r="B31">
        <f t="shared" ref="B31:E31" si="5">1/B5</f>
        <v>3.5460992907801421E-2</v>
      </c>
      <c r="C31">
        <f t="shared" si="5"/>
        <v>4.3153439303220402</v>
      </c>
      <c r="D31">
        <f t="shared" si="5"/>
        <v>2.3255813953488372E-2</v>
      </c>
      <c r="E31">
        <v>0</v>
      </c>
      <c r="F31">
        <v>1701</v>
      </c>
      <c r="G31">
        <v>0</v>
      </c>
      <c r="H31">
        <v>-2.6845078999999998</v>
      </c>
      <c r="I31" s="10">
        <v>0</v>
      </c>
      <c r="J31" s="10">
        <v>2</v>
      </c>
      <c r="K31" s="17">
        <v>9908</v>
      </c>
      <c r="L31">
        <f t="shared" ref="L31:M31" si="6">1/L5</f>
        <v>11.881889267921157</v>
      </c>
      <c r="M31">
        <f t="shared" si="6"/>
        <v>6.7359299894380618</v>
      </c>
      <c r="N31">
        <v>388.29379999999998</v>
      </c>
    </row>
    <row r="32" spans="1:14" x14ac:dyDescent="0.55000000000000004">
      <c r="A32" t="s">
        <v>17</v>
      </c>
      <c r="B32">
        <f t="shared" ref="B32:E32" si="7">1/B6</f>
        <v>3.4965034965034961E-2</v>
      </c>
      <c r="C32">
        <f t="shared" si="7"/>
        <v>3.9802647329797609</v>
      </c>
      <c r="D32">
        <f t="shared" si="7"/>
        <v>2.1739130434782608E-2</v>
      </c>
      <c r="E32">
        <v>0</v>
      </c>
      <c r="F32">
        <v>1026</v>
      </c>
      <c r="G32">
        <v>0</v>
      </c>
      <c r="H32">
        <v>-1.7592293000000001</v>
      </c>
      <c r="I32" s="10">
        <v>1</v>
      </c>
      <c r="J32" s="10">
        <v>1</v>
      </c>
      <c r="K32" s="17">
        <v>13959</v>
      </c>
      <c r="L32">
        <f t="shared" ref="L32:M32" si="8">1/L6</f>
        <v>10.111315472031595</v>
      </c>
      <c r="M32">
        <f t="shared" si="8"/>
        <v>5.5756340332240875</v>
      </c>
      <c r="N32">
        <v>659.60829999999999</v>
      </c>
    </row>
    <row r="33" spans="1:14" x14ac:dyDescent="0.55000000000000004">
      <c r="A33" t="s">
        <v>18</v>
      </c>
      <c r="B33">
        <f t="shared" ref="B33:E33" si="9">1/B7</f>
        <v>5.10204081632653E-2</v>
      </c>
      <c r="C33">
        <f t="shared" si="9"/>
        <v>5.075732981524129</v>
      </c>
      <c r="D33">
        <f t="shared" si="9"/>
        <v>2.3809523809523808E-2</v>
      </c>
      <c r="E33">
        <v>0</v>
      </c>
      <c r="F33">
        <v>721</v>
      </c>
      <c r="G33">
        <v>0</v>
      </c>
      <c r="H33">
        <v>1.6874093999999999</v>
      </c>
      <c r="I33" s="10">
        <v>1</v>
      </c>
      <c r="J33" s="10">
        <v>1</v>
      </c>
      <c r="K33" s="11">
        <v>14027</v>
      </c>
      <c r="L33">
        <f t="shared" ref="L33:M33" si="10">1/L7</f>
        <v>16.618252158710956</v>
      </c>
      <c r="M33">
        <f t="shared" si="10"/>
        <v>9.1128461970270251</v>
      </c>
      <c r="N33">
        <v>584.60799999999995</v>
      </c>
    </row>
    <row r="34" spans="1:14" x14ac:dyDescent="0.55000000000000004">
      <c r="A34" t="s">
        <v>19</v>
      </c>
      <c r="B34">
        <f t="shared" ref="B34:E34" si="11">1/B8</f>
        <v>3.4965034965034961E-2</v>
      </c>
      <c r="C34">
        <f t="shared" si="11"/>
        <v>3.8431798162345134</v>
      </c>
      <c r="D34">
        <f t="shared" si="11"/>
        <v>1.9607843137254902E-2</v>
      </c>
      <c r="E34">
        <v>1</v>
      </c>
      <c r="F34">
        <v>1604</v>
      </c>
      <c r="G34">
        <v>0</v>
      </c>
      <c r="H34">
        <v>6.1287250000000002</v>
      </c>
      <c r="I34" s="10">
        <v>1</v>
      </c>
      <c r="J34" s="10">
        <v>0</v>
      </c>
      <c r="K34" s="11">
        <v>18779</v>
      </c>
      <c r="L34">
        <f t="shared" ref="L34:M34" si="12">1/L8</f>
        <v>9.6278823472777155</v>
      </c>
      <c r="M34">
        <f t="shared" si="12"/>
        <v>5.1741274998150244</v>
      </c>
      <c r="N34">
        <v>549.86</v>
      </c>
    </row>
    <row r="35" spans="1:14" x14ac:dyDescent="0.55000000000000004">
      <c r="A35" t="s">
        <v>20</v>
      </c>
      <c r="B35">
        <f t="shared" ref="B35:E35" si="13">1/B9</f>
        <v>3.1152647975077882E-2</v>
      </c>
      <c r="C35">
        <f t="shared" si="13"/>
        <v>3.6195811522038941</v>
      </c>
      <c r="D35">
        <f t="shared" si="13"/>
        <v>1.4285714285714285E-2</v>
      </c>
      <c r="E35">
        <v>1</v>
      </c>
      <c r="F35">
        <v>3232</v>
      </c>
      <c r="G35">
        <v>1</v>
      </c>
      <c r="H35">
        <v>-7.4386470999999998</v>
      </c>
      <c r="I35" s="10">
        <v>0</v>
      </c>
      <c r="J35" s="10">
        <v>0</v>
      </c>
      <c r="K35" s="11">
        <v>14161</v>
      </c>
      <c r="L35">
        <f t="shared" ref="L35:M35" si="14">1/L9</f>
        <v>8.4114759448610936</v>
      </c>
      <c r="M35">
        <f t="shared" si="14"/>
        <v>4.6959159618879465</v>
      </c>
      <c r="N35">
        <v>242.73609999999999</v>
      </c>
    </row>
    <row r="36" spans="1:14" x14ac:dyDescent="0.55000000000000004">
      <c r="A36" t="s">
        <v>21</v>
      </c>
      <c r="B36">
        <f t="shared" ref="B36:E36" si="15">1/B10</f>
        <v>3.4722222222222224E-2</v>
      </c>
      <c r="C36">
        <f t="shared" si="15"/>
        <v>3.6920409565487389</v>
      </c>
      <c r="D36">
        <f t="shared" si="15"/>
        <v>1.4084507042253521E-2</v>
      </c>
      <c r="E36">
        <v>1</v>
      </c>
      <c r="F36">
        <v>4539</v>
      </c>
      <c r="G36">
        <v>2</v>
      </c>
      <c r="H36">
        <v>-0.84758654</v>
      </c>
      <c r="I36" s="10">
        <v>0</v>
      </c>
      <c r="J36" s="10">
        <v>0</v>
      </c>
      <c r="K36" s="11">
        <v>16265.063</v>
      </c>
      <c r="L36">
        <f t="shared" ref="L36:M36" si="16">1/L10</f>
        <v>8.8519467643921583</v>
      </c>
      <c r="M36">
        <f t="shared" si="16"/>
        <v>4.8930788867071193</v>
      </c>
      <c r="N36">
        <v>212.21190000000001</v>
      </c>
    </row>
    <row r="37" spans="1:14" x14ac:dyDescent="0.55000000000000004">
      <c r="A37" t="s">
        <v>22</v>
      </c>
      <c r="B37">
        <f t="shared" ref="B37:E37" si="17">1/B11</f>
        <v>3.3222591362126241E-2</v>
      </c>
      <c r="C37">
        <f t="shared" si="17"/>
        <v>3.1755017912052952</v>
      </c>
      <c r="D37">
        <f t="shared" si="17"/>
        <v>1.4084507042253521E-2</v>
      </c>
      <c r="E37">
        <v>1</v>
      </c>
      <c r="F37">
        <v>5223</v>
      </c>
      <c r="G37">
        <v>0</v>
      </c>
      <c r="H37">
        <v>0.66356011999999998</v>
      </c>
      <c r="I37" s="10">
        <v>0</v>
      </c>
      <c r="J37" s="10">
        <v>0</v>
      </c>
      <c r="K37" s="11">
        <v>4301.7020000000002</v>
      </c>
      <c r="L37">
        <f t="shared" ref="L37:M37" si="18">1/L11</f>
        <v>6.3615133531346038</v>
      </c>
      <c r="M37">
        <f t="shared" si="18"/>
        <v>4.0943401479530754</v>
      </c>
      <c r="N37">
        <v>194.86940000000001</v>
      </c>
    </row>
    <row r="38" spans="1:14" x14ac:dyDescent="0.55000000000000004">
      <c r="A38" t="s">
        <v>23</v>
      </c>
      <c r="B38">
        <f t="shared" ref="B38:E38" si="19">1/B12</f>
        <v>3.7453183520599252E-2</v>
      </c>
      <c r="C38">
        <f t="shared" si="19"/>
        <v>4.0842739280047065</v>
      </c>
      <c r="D38">
        <f t="shared" si="19"/>
        <v>1.9607843137254902E-2</v>
      </c>
      <c r="E38">
        <v>1</v>
      </c>
      <c r="F38">
        <v>1469</v>
      </c>
      <c r="G38">
        <v>0</v>
      </c>
      <c r="H38">
        <v>-1.0686593</v>
      </c>
      <c r="I38" s="10">
        <v>1</v>
      </c>
      <c r="J38" s="10">
        <v>0</v>
      </c>
      <c r="K38" s="11">
        <v>15661</v>
      </c>
      <c r="L38">
        <f t="shared" ref="L38:M38" si="20">1/L12</f>
        <v>10.739869617982837</v>
      </c>
      <c r="M38">
        <f t="shared" si="20"/>
        <v>6.0310975451623667</v>
      </c>
      <c r="N38">
        <v>207.99270000000001</v>
      </c>
    </row>
    <row r="39" spans="1:14" x14ac:dyDescent="0.55000000000000004">
      <c r="A39" t="s">
        <v>24</v>
      </c>
      <c r="B39">
        <f t="shared" ref="B39:E39" si="21">1/B13</f>
        <v>3.8022813688212927E-2</v>
      </c>
      <c r="C39">
        <f t="shared" si="21"/>
        <v>4.2950518511544624</v>
      </c>
      <c r="D39">
        <f t="shared" si="21"/>
        <v>1.9607843137254902E-2</v>
      </c>
      <c r="E39">
        <v>1</v>
      </c>
      <c r="F39">
        <v>1458</v>
      </c>
      <c r="G39">
        <v>0</v>
      </c>
      <c r="H39">
        <v>5.1474222999999997</v>
      </c>
      <c r="I39" s="10">
        <v>1</v>
      </c>
      <c r="J39" s="10">
        <v>0</v>
      </c>
      <c r="K39" s="11">
        <v>14693</v>
      </c>
      <c r="L39">
        <f t="shared" ref="L39:M39" si="22">1/L13</f>
        <v>12.050225339213842</v>
      </c>
      <c r="M39">
        <f t="shared" si="22"/>
        <v>6.4619478507884542</v>
      </c>
      <c r="N39">
        <v>750.48850000000004</v>
      </c>
    </row>
    <row r="40" spans="1:14" x14ac:dyDescent="0.55000000000000004">
      <c r="A40" t="s">
        <v>25</v>
      </c>
      <c r="B40">
        <f t="shared" ref="B40:E40" si="23">1/B14</f>
        <v>3.0864197530864199E-2</v>
      </c>
      <c r="C40">
        <f t="shared" si="23"/>
        <v>3.7496032919717091</v>
      </c>
      <c r="D40">
        <f t="shared" si="23"/>
        <v>1.9607843137254902E-2</v>
      </c>
      <c r="E40">
        <v>1</v>
      </c>
      <c r="F40">
        <v>1835</v>
      </c>
      <c r="G40">
        <v>0</v>
      </c>
      <c r="H40">
        <v>4.4330767</v>
      </c>
      <c r="I40" s="10">
        <v>0</v>
      </c>
      <c r="J40" s="10">
        <v>0</v>
      </c>
      <c r="K40" s="11">
        <v>10288</v>
      </c>
      <c r="L40">
        <f t="shared" ref="L40:M40" si="24">1/L14</f>
        <v>9.0797492536446107</v>
      </c>
      <c r="M40">
        <f t="shared" si="24"/>
        <v>5.0185989276257805</v>
      </c>
      <c r="N40">
        <v>192.3356</v>
      </c>
    </row>
    <row r="41" spans="1:14" x14ac:dyDescent="0.55000000000000004">
      <c r="A41" t="s">
        <v>26</v>
      </c>
      <c r="B41">
        <f t="shared" ref="B41:E41" si="25">1/B15</f>
        <v>4.2016806722689072E-2</v>
      </c>
      <c r="C41">
        <f t="shared" si="25"/>
        <v>4.0148048337126054</v>
      </c>
      <c r="D41">
        <f t="shared" si="25"/>
        <v>2.4390243902439025E-2</v>
      </c>
      <c r="E41">
        <v>0</v>
      </c>
      <c r="F41">
        <v>1163</v>
      </c>
      <c r="G41">
        <v>1</v>
      </c>
      <c r="H41">
        <v>-0.67796084999999995</v>
      </c>
      <c r="I41" s="10">
        <v>1</v>
      </c>
      <c r="J41" s="10">
        <v>2</v>
      </c>
      <c r="K41" s="11">
        <v>9060</v>
      </c>
      <c r="L41">
        <f t="shared" ref="L41:M41" si="26">1/L15</f>
        <v>10.380518672996015</v>
      </c>
      <c r="M41">
        <f t="shared" si="26"/>
        <v>5.8966088602444735</v>
      </c>
      <c r="N41">
        <v>609.94489999999996</v>
      </c>
    </row>
    <row r="42" spans="1:14" x14ac:dyDescent="0.55000000000000004">
      <c r="A42" t="s">
        <v>27</v>
      </c>
      <c r="B42">
        <f t="shared" ref="B42:E42" si="27">1/B16</f>
        <v>4.065040650406504E-2</v>
      </c>
      <c r="C42">
        <f t="shared" si="27"/>
        <v>3.4926309503473267</v>
      </c>
      <c r="D42">
        <f t="shared" si="27"/>
        <v>1.3513513513513514E-2</v>
      </c>
      <c r="E42">
        <v>1</v>
      </c>
      <c r="F42">
        <v>2260</v>
      </c>
      <c r="G42">
        <v>2</v>
      </c>
      <c r="H42">
        <v>0.36813084000000001</v>
      </c>
      <c r="I42" s="10">
        <v>1</v>
      </c>
      <c r="J42" s="10">
        <v>1</v>
      </c>
      <c r="K42" s="11">
        <v>12766</v>
      </c>
      <c r="L42">
        <f t="shared" ref="L42:M42" si="28">1/L16</f>
        <v>7.8178320057351618</v>
      </c>
      <c r="M42">
        <f t="shared" si="28"/>
        <v>4.4532797514713636</v>
      </c>
      <c r="N42">
        <v>346.11950000000002</v>
      </c>
    </row>
    <row r="43" spans="1:14" x14ac:dyDescent="0.55000000000000004">
      <c r="A43" t="s">
        <v>28</v>
      </c>
      <c r="B43">
        <f t="shared" ref="B43:E43" si="29">1/B17</f>
        <v>4.5871559633027519E-2</v>
      </c>
      <c r="C43">
        <f t="shared" si="29"/>
        <v>4.2904082988509638</v>
      </c>
      <c r="D43">
        <f t="shared" si="29"/>
        <v>2.3809523809523808E-2</v>
      </c>
      <c r="E43">
        <v>0</v>
      </c>
      <c r="F43">
        <v>1775</v>
      </c>
      <c r="G43">
        <v>1</v>
      </c>
      <c r="H43">
        <v>0.23168960999999999</v>
      </c>
      <c r="I43" s="10">
        <v>0</v>
      </c>
      <c r="J43" s="10">
        <v>2</v>
      </c>
      <c r="K43" s="11">
        <v>5942</v>
      </c>
      <c r="L43">
        <f t="shared" ref="L43:M43" si="30">1/L17</f>
        <v>11.92214837113648</v>
      </c>
      <c r="M43">
        <f t="shared" si="30"/>
        <v>6.1733005983780274</v>
      </c>
      <c r="N43">
        <v>274.65199999999999</v>
      </c>
    </row>
    <row r="44" spans="1:14" x14ac:dyDescent="0.55000000000000004">
      <c r="A44" t="s">
        <v>29</v>
      </c>
      <c r="B44">
        <f t="shared" ref="B44:E44" si="31">1/B18</f>
        <v>5.8479532163742687E-2</v>
      </c>
      <c r="C44">
        <f t="shared" si="31"/>
        <v>5.0940509533465415</v>
      </c>
      <c r="D44">
        <f t="shared" si="31"/>
        <v>2.3809523809523808E-2</v>
      </c>
      <c r="E44">
        <v>0</v>
      </c>
      <c r="F44">
        <v>970</v>
      </c>
      <c r="G44">
        <v>0</v>
      </c>
      <c r="H44">
        <v>0.59203616999999997</v>
      </c>
      <c r="I44" s="10">
        <v>1</v>
      </c>
      <c r="J44" s="10">
        <v>0</v>
      </c>
      <c r="K44" s="11">
        <v>12734</v>
      </c>
      <c r="L44">
        <f t="shared" ref="L44:M44" si="32">1/L18</f>
        <v>16.894460306465511</v>
      </c>
      <c r="M44">
        <f t="shared" si="32"/>
        <v>9.1651131799826597</v>
      </c>
      <c r="N44">
        <v>597.24950000000001</v>
      </c>
    </row>
    <row r="45" spans="1:14" x14ac:dyDescent="0.55000000000000004">
      <c r="A45" t="s">
        <v>30</v>
      </c>
      <c r="B45">
        <f t="shared" ref="B45:E45" si="33">1/B19</f>
        <v>4.5871559633027519E-2</v>
      </c>
      <c r="C45">
        <f t="shared" si="33"/>
        <v>4.1806126679503652</v>
      </c>
      <c r="D45">
        <f t="shared" si="33"/>
        <v>2.1739130434782608E-2</v>
      </c>
      <c r="E45">
        <v>0</v>
      </c>
      <c r="F45">
        <v>920</v>
      </c>
      <c r="G45">
        <v>0</v>
      </c>
      <c r="H45">
        <v>-1.2308863000000001</v>
      </c>
      <c r="I45" s="10">
        <v>1</v>
      </c>
      <c r="J45" s="10">
        <v>1</v>
      </c>
      <c r="K45" s="11">
        <v>19837</v>
      </c>
      <c r="L45">
        <f t="shared" ref="L45:M45" si="34">1/L19</f>
        <v>11.290058538953524</v>
      </c>
      <c r="M45">
        <f t="shared" si="34"/>
        <v>6.342847392994579</v>
      </c>
      <c r="N45">
        <v>702.09360000000004</v>
      </c>
    </row>
    <row r="46" spans="1:14" x14ac:dyDescent="0.55000000000000004">
      <c r="A46" t="s">
        <v>31</v>
      </c>
      <c r="B46">
        <f t="shared" ref="B46:E46" si="35">1/B20</f>
        <v>2.8818443804034581E-2</v>
      </c>
      <c r="C46">
        <f t="shared" si="35"/>
        <v>3.6195811522038941</v>
      </c>
      <c r="D46">
        <f t="shared" si="35"/>
        <v>1.4084507042253521E-2</v>
      </c>
      <c r="E46">
        <v>1</v>
      </c>
      <c r="F46">
        <v>5113</v>
      </c>
      <c r="G46">
        <v>0</v>
      </c>
      <c r="H46">
        <v>-9.2458737000000006</v>
      </c>
      <c r="I46" s="10">
        <v>0</v>
      </c>
      <c r="J46" s="10">
        <v>0</v>
      </c>
      <c r="K46" s="11">
        <v>4962</v>
      </c>
      <c r="L46">
        <f t="shared" ref="L46:M46" si="36">1/L20</f>
        <v>8.4114759448610936</v>
      </c>
      <c r="M46">
        <f t="shared" si="36"/>
        <v>4.6959159618879465</v>
      </c>
      <c r="N46">
        <v>308.6748</v>
      </c>
    </row>
    <row r="47" spans="1:14" x14ac:dyDescent="0.55000000000000004">
      <c r="A47" t="s">
        <v>32</v>
      </c>
      <c r="B47">
        <f t="shared" ref="B47:E47" si="37">1/B21</f>
        <v>3.3003300330033E-2</v>
      </c>
      <c r="C47">
        <f t="shared" si="37"/>
        <v>3.5790826954214943</v>
      </c>
      <c r="D47">
        <f t="shared" si="37"/>
        <v>1.4084507042253521E-2</v>
      </c>
      <c r="E47">
        <v>1</v>
      </c>
      <c r="F47">
        <v>4426</v>
      </c>
      <c r="G47">
        <v>2</v>
      </c>
      <c r="H47">
        <v>-6.7080915000000001</v>
      </c>
      <c r="I47" s="10">
        <v>0</v>
      </c>
      <c r="J47" s="10">
        <v>0</v>
      </c>
      <c r="K47" s="11">
        <v>5915</v>
      </c>
      <c r="L47">
        <f t="shared" ref="L47:M47" si="38">1/L21</f>
        <v>8.2326277148118958</v>
      </c>
      <c r="M47">
        <f t="shared" si="38"/>
        <v>4.9711400464602749</v>
      </c>
      <c r="N47">
        <v>136.19630000000001</v>
      </c>
    </row>
    <row r="48" spans="1:14" x14ac:dyDescent="0.55000000000000004">
      <c r="A48" t="s">
        <v>33</v>
      </c>
      <c r="B48">
        <f t="shared" ref="B48:E48" si="39">1/B22</f>
        <v>4.0983606557377053E-2</v>
      </c>
      <c r="C48">
        <f t="shared" si="39"/>
        <v>3.6229631520011294</v>
      </c>
      <c r="D48">
        <f t="shared" si="39"/>
        <v>1.3513513513513514E-2</v>
      </c>
      <c r="E48">
        <v>1</v>
      </c>
      <c r="F48">
        <v>1842</v>
      </c>
      <c r="G48">
        <v>1</v>
      </c>
      <c r="H48">
        <v>3.3675111000000002</v>
      </c>
      <c r="I48" s="10">
        <v>0</v>
      </c>
      <c r="J48" s="10">
        <v>0</v>
      </c>
      <c r="K48" s="11">
        <v>10082</v>
      </c>
      <c r="L48">
        <f t="shared" ref="L48:M48" si="40">1/L22</f>
        <v>8.2631174924413138</v>
      </c>
      <c r="M48">
        <f t="shared" si="40"/>
        <v>4.9463396344753932</v>
      </c>
      <c r="N48">
        <v>377.00319999999999</v>
      </c>
    </row>
    <row r="49" spans="1:14" x14ac:dyDescent="0.55000000000000004">
      <c r="A49" t="s">
        <v>34</v>
      </c>
      <c r="B49">
        <f t="shared" ref="B49:E49" si="41">1/B23</f>
        <v>3.1847133757961783E-2</v>
      </c>
      <c r="C49">
        <f t="shared" si="41"/>
        <v>3.5698788615156527</v>
      </c>
      <c r="D49">
        <f t="shared" si="41"/>
        <v>1.4084507042253521E-2</v>
      </c>
      <c r="E49">
        <v>1</v>
      </c>
      <c r="F49">
        <v>4963</v>
      </c>
      <c r="G49">
        <v>1</v>
      </c>
      <c r="H49">
        <v>0.67972814999999998</v>
      </c>
      <c r="I49" s="10">
        <v>0</v>
      </c>
      <c r="J49" s="10">
        <v>0</v>
      </c>
      <c r="K49" s="11">
        <v>7093</v>
      </c>
      <c r="L49">
        <f t="shared" ref="L49:M49" si="42">1/L23</f>
        <v>8.181036520965133</v>
      </c>
      <c r="M49">
        <f t="shared" si="42"/>
        <v>4.6958321672016785</v>
      </c>
      <c r="N49">
        <v>193.15090000000001</v>
      </c>
    </row>
    <row r="50" spans="1:14" x14ac:dyDescent="0.55000000000000004">
      <c r="A50" t="s">
        <v>35</v>
      </c>
      <c r="B50">
        <f t="shared" ref="B50:D50" si="43">1/B24</f>
        <v>4.4642857142857144E-2</v>
      </c>
      <c r="C50">
        <f t="shared" si="43"/>
        <v>4.6927525833016377</v>
      </c>
      <c r="D50">
        <f>1/D24</f>
        <v>2.3809523809523808E-2</v>
      </c>
      <c r="E50">
        <v>0</v>
      </c>
      <c r="F50">
        <v>1132</v>
      </c>
      <c r="G50">
        <v>0</v>
      </c>
      <c r="H50">
        <v>2.1924111000000002</v>
      </c>
      <c r="I50" s="10">
        <v>1</v>
      </c>
      <c r="J50" s="10">
        <v>2</v>
      </c>
      <c r="K50" s="17">
        <v>11003</v>
      </c>
      <c r="L50">
        <f t="shared" ref="L50:M50" si="44">1/L24</f>
        <v>14.070515796968087</v>
      </c>
      <c r="M50">
        <f t="shared" si="44"/>
        <v>7.9682671728109984</v>
      </c>
      <c r="N50">
        <v>654.80780000000004</v>
      </c>
    </row>
    <row r="51" spans="1:14" x14ac:dyDescent="0.55000000000000004">
      <c r="A51" t="s">
        <v>42</v>
      </c>
      <c r="B51">
        <f>_xlfn.STDEV.S(B28:B50)</f>
        <v>7.4533557773298273E-3</v>
      </c>
      <c r="C51">
        <f t="shared" ref="C51:N51" si="45">_xlfn.STDEV.S(C28:C50)</f>
        <v>0.50255455096263502</v>
      </c>
      <c r="D51">
        <f t="shared" si="45"/>
        <v>4.3563109451821257E-3</v>
      </c>
      <c r="E51">
        <f t="shared" si="45"/>
        <v>0.48698475355767396</v>
      </c>
      <c r="F51">
        <f t="shared" si="45"/>
        <v>1511.9655244203066</v>
      </c>
      <c r="G51">
        <f t="shared" si="45"/>
        <v>0.78775209278287195</v>
      </c>
      <c r="H51">
        <f t="shared" si="45"/>
        <v>5.2136461614250873</v>
      </c>
      <c r="I51">
        <f t="shared" si="45"/>
        <v>0.50686980186970187</v>
      </c>
      <c r="J51">
        <f t="shared" si="45"/>
        <v>0.79025687523346166</v>
      </c>
      <c r="K51">
        <f t="shared" si="45"/>
        <v>4231.8832252694874</v>
      </c>
      <c r="L51">
        <f t="shared" si="45"/>
        <v>2.7530489235207209</v>
      </c>
      <c r="M51">
        <f t="shared" si="45"/>
        <v>1.4187821447590425</v>
      </c>
      <c r="N51">
        <f t="shared" si="45"/>
        <v>204.20610523109553</v>
      </c>
    </row>
    <row r="52" spans="1:14" x14ac:dyDescent="0.55000000000000004">
      <c r="A52" t="s">
        <v>43</v>
      </c>
      <c r="B52">
        <f>AVERAGE(B28:B50)</f>
        <v>3.8298089611701627E-2</v>
      </c>
      <c r="C52">
        <f t="shared" ref="C52:N52" si="46">AVERAGE(C28:C50)</f>
        <v>3.9864264933178348</v>
      </c>
      <c r="D52">
        <f t="shared" si="46"/>
        <v>1.8208181445803176E-2</v>
      </c>
      <c r="E52">
        <f t="shared" si="46"/>
        <v>0.65217391304347827</v>
      </c>
      <c r="F52">
        <f t="shared" si="46"/>
        <v>2432.7391304347825</v>
      </c>
      <c r="G52">
        <f t="shared" si="46"/>
        <v>0.56521739130434778</v>
      </c>
      <c r="H52">
        <f t="shared" si="46"/>
        <v>8.6156160869565124E-2</v>
      </c>
      <c r="I52">
        <f t="shared" si="46"/>
        <v>0.43478260869565216</v>
      </c>
      <c r="J52">
        <f t="shared" si="46"/>
        <v>0.52173913043478259</v>
      </c>
      <c r="K52">
        <f t="shared" si="46"/>
        <v>11403.294130434782</v>
      </c>
      <c r="L52">
        <f t="shared" si="46"/>
        <v>10.389882810385959</v>
      </c>
      <c r="M52">
        <f t="shared" si="46"/>
        <v>5.8027034083382754</v>
      </c>
      <c r="N52">
        <f t="shared" si="46"/>
        <v>395.86806521739129</v>
      </c>
    </row>
    <row r="54" spans="1:14" ht="28.8" x14ac:dyDescent="0.55000000000000004">
      <c r="A54" t="s">
        <v>0</v>
      </c>
      <c r="B54" t="s">
        <v>1</v>
      </c>
      <c r="D54" t="s">
        <v>2</v>
      </c>
      <c r="E54" t="s">
        <v>3</v>
      </c>
      <c r="F54" t="s">
        <v>4</v>
      </c>
      <c r="G54" t="s">
        <v>6</v>
      </c>
      <c r="H54" t="s">
        <v>54</v>
      </c>
      <c r="I54" s="5" t="s">
        <v>8</v>
      </c>
      <c r="J54" s="5" t="s">
        <v>55</v>
      </c>
      <c r="K54" s="5" t="s">
        <v>11</v>
      </c>
      <c r="L54" s="5" t="s">
        <v>56</v>
      </c>
      <c r="M54" s="5" t="s">
        <v>57</v>
      </c>
      <c r="N54" s="32" t="s">
        <v>58</v>
      </c>
    </row>
    <row r="55" spans="1:14" x14ac:dyDescent="0.55000000000000004">
      <c r="A55" t="s">
        <v>13</v>
      </c>
      <c r="B55">
        <f>(B28-B$52)/B$51</f>
        <v>-1.0849621956542239</v>
      </c>
      <c r="C55">
        <f>(C28-C$52)/C$51</f>
        <v>-0.72996097517686998</v>
      </c>
      <c r="D55">
        <f t="shared" ref="D55:N55" si="47">(D28-D$52)/D$51</f>
        <v>-0.9465978107256654</v>
      </c>
      <c r="E55">
        <f t="shared" si="47"/>
        <v>0.71424430521792182</v>
      </c>
      <c r="F55">
        <f t="shared" si="47"/>
        <v>0.57756665443812227</v>
      </c>
      <c r="G55">
        <f t="shared" si="47"/>
        <v>-0.7175066832353546</v>
      </c>
      <c r="H55">
        <f t="shared" si="47"/>
        <v>2.3574284595813255</v>
      </c>
      <c r="I55">
        <f t="shared" si="47"/>
        <v>-0.85777966470257239</v>
      </c>
      <c r="J55">
        <f t="shared" si="47"/>
        <v>-0.66021460462542358</v>
      </c>
      <c r="K55">
        <f t="shared" si="47"/>
        <v>-0.20754214700214285</v>
      </c>
      <c r="L55">
        <f t="shared" si="47"/>
        <v>-0.71862394039652278</v>
      </c>
      <c r="M55">
        <f t="shared" si="47"/>
        <v>-0.7800968249697694</v>
      </c>
      <c r="N55">
        <f t="shared" si="47"/>
        <v>-1.3024559912956546</v>
      </c>
    </row>
    <row r="56" spans="1:14" x14ac:dyDescent="0.55000000000000004">
      <c r="A56" t="s">
        <v>14</v>
      </c>
      <c r="B56">
        <f t="shared" ref="B56:N56" si="48">(B29-B$52)/B$51</f>
        <v>-0.79637015085606211</v>
      </c>
      <c r="C56">
        <f t="shared" si="48"/>
        <v>-0.72996097517686998</v>
      </c>
      <c r="D56">
        <f t="shared" si="48"/>
        <v>-0.90041028049821703</v>
      </c>
      <c r="E56">
        <f t="shared" si="48"/>
        <v>0.71424430521792182</v>
      </c>
      <c r="F56">
        <f t="shared" si="48"/>
        <v>0.81566732154032051</v>
      </c>
      <c r="G56">
        <f t="shared" si="48"/>
        <v>1.8213631189820543</v>
      </c>
      <c r="H56">
        <f t="shared" si="48"/>
        <v>-1.9797598151632592</v>
      </c>
      <c r="I56">
        <f t="shared" si="48"/>
        <v>-0.85777966470257239</v>
      </c>
      <c r="J56">
        <f t="shared" si="48"/>
        <v>-0.66021460462542358</v>
      </c>
      <c r="K56">
        <f t="shared" si="48"/>
        <v>-0.70472032702293408</v>
      </c>
      <c r="L56">
        <f t="shared" si="48"/>
        <v>-0.71862394039652278</v>
      </c>
      <c r="M56">
        <f t="shared" si="48"/>
        <v>-0.7800968249697694</v>
      </c>
      <c r="N56">
        <f t="shared" si="48"/>
        <v>0.66528145487552981</v>
      </c>
    </row>
    <row r="57" spans="1:14" x14ac:dyDescent="0.55000000000000004">
      <c r="A57" t="s">
        <v>15</v>
      </c>
      <c r="B57">
        <f t="shared" ref="B57:N57" si="49">(B30-B$52)/B$51</f>
        <v>0.79825761397496675</v>
      </c>
      <c r="C57">
        <f t="shared" si="49"/>
        <v>0.94493165935266221</v>
      </c>
      <c r="D57">
        <f t="shared" si="49"/>
        <v>-0.99150235400235187</v>
      </c>
      <c r="E57">
        <f t="shared" si="49"/>
        <v>0.71424430521792182</v>
      </c>
      <c r="F57">
        <f t="shared" si="49"/>
        <v>-0.54481343465196219</v>
      </c>
      <c r="G57">
        <f t="shared" si="49"/>
        <v>-0.7175066832353546</v>
      </c>
      <c r="H57">
        <f t="shared" si="49"/>
        <v>1.1362172183758683</v>
      </c>
      <c r="I57">
        <f t="shared" si="49"/>
        <v>-0.85777966470257239</v>
      </c>
      <c r="J57">
        <f t="shared" si="49"/>
        <v>-0.66021460462542358</v>
      </c>
      <c r="K57">
        <f t="shared" si="49"/>
        <v>0.11571819057791535</v>
      </c>
      <c r="L57">
        <f>(L30-L$52)/L$51</f>
        <v>0.92862826825275924</v>
      </c>
      <c r="M57">
        <f t="shared" si="49"/>
        <v>0.8214659723729224</v>
      </c>
      <c r="N57">
        <f t="shared" si="49"/>
        <v>-0.66315630017103966</v>
      </c>
    </row>
    <row r="58" spans="1:14" x14ac:dyDescent="0.55000000000000004">
      <c r="A58" t="s">
        <v>16</v>
      </c>
      <c r="B58">
        <f t="shared" ref="B58:N58" si="50">(B31-B$52)/B$51</f>
        <v>-0.38064689096548121</v>
      </c>
      <c r="C58">
        <f t="shared" si="50"/>
        <v>0.65449101271527521</v>
      </c>
      <c r="D58">
        <f t="shared" si="50"/>
        <v>1.1586942647580378</v>
      </c>
      <c r="E58">
        <f t="shared" si="50"/>
        <v>-1.3392080722836035</v>
      </c>
      <c r="F58">
        <f t="shared" si="50"/>
        <v>-0.48396548639251158</v>
      </c>
      <c r="G58">
        <f t="shared" si="50"/>
        <v>-0.7175066832353546</v>
      </c>
      <c r="H58">
        <f t="shared" si="50"/>
        <v>-0.53142541229001194</v>
      </c>
      <c r="I58">
        <f t="shared" si="50"/>
        <v>-0.85777966470257239</v>
      </c>
      <c r="J58">
        <f t="shared" si="50"/>
        <v>1.8706080464387</v>
      </c>
      <c r="K58">
        <f t="shared" si="50"/>
        <v>-0.35334012089607258</v>
      </c>
      <c r="L58">
        <f t="shared" si="50"/>
        <v>0.5419469464520642</v>
      </c>
      <c r="M58">
        <f t="shared" si="50"/>
        <v>0.65776594704628177</v>
      </c>
      <c r="N58">
        <f t="shared" si="50"/>
        <v>-3.7091277015541164E-2</v>
      </c>
    </row>
    <row r="59" spans="1:14" x14ac:dyDescent="0.55000000000000004">
      <c r="A59" t="s">
        <v>17</v>
      </c>
      <c r="B59">
        <f t="shared" ref="B59:N59" si="51">(B32-B$52)/B$51</f>
        <v>-0.4471884539316513</v>
      </c>
      <c r="C59">
        <f t="shared" si="51"/>
        <v>-1.2260878597698831E-2</v>
      </c>
      <c r="D59">
        <f t="shared" si="51"/>
        <v>0.81053649140553086</v>
      </c>
      <c r="E59">
        <f t="shared" si="51"/>
        <v>-1.3392080722836035</v>
      </c>
      <c r="F59">
        <f t="shared" si="51"/>
        <v>-0.93040423720913323</v>
      </c>
      <c r="G59">
        <f t="shared" si="51"/>
        <v>-0.7175066832353546</v>
      </c>
      <c r="H59">
        <f t="shared" si="51"/>
        <v>-0.3539529541769193</v>
      </c>
      <c r="I59">
        <f t="shared" si="51"/>
        <v>1.1151135641133443</v>
      </c>
      <c r="J59">
        <f t="shared" si="51"/>
        <v>0.60519672090663834</v>
      </c>
      <c r="K59">
        <f t="shared" si="51"/>
        <v>0.60391691677703829</v>
      </c>
      <c r="L59">
        <f t="shared" si="51"/>
        <v>-0.10118503015853406</v>
      </c>
      <c r="M59">
        <f t="shared" si="51"/>
        <v>-0.1600452725973317</v>
      </c>
      <c r="N59">
        <f t="shared" si="51"/>
        <v>1.2915394203524899</v>
      </c>
    </row>
    <row r="60" spans="1:14" x14ac:dyDescent="0.55000000000000004">
      <c r="A60" t="s">
        <v>18</v>
      </c>
      <c r="B60">
        <f t="shared" ref="B60:N60" si="52">(B33-B$52)/B$51</f>
        <v>1.7069248982129575</v>
      </c>
      <c r="C60">
        <f t="shared" si="52"/>
        <v>2.167538799757649</v>
      </c>
      <c r="D60">
        <f t="shared" si="52"/>
        <v>1.2857994836010163</v>
      </c>
      <c r="E60">
        <f t="shared" si="52"/>
        <v>-1.3392080722836035</v>
      </c>
      <c r="F60">
        <f t="shared" si="52"/>
        <v>-1.1321284135040512</v>
      </c>
      <c r="G60">
        <f t="shared" si="52"/>
        <v>-0.7175066832353546</v>
      </c>
      <c r="H60">
        <f t="shared" si="52"/>
        <v>0.30712733268664161</v>
      </c>
      <c r="I60">
        <f t="shared" si="52"/>
        <v>1.1151135641133443</v>
      </c>
      <c r="J60">
        <f t="shared" si="52"/>
        <v>0.60519672090663834</v>
      </c>
      <c r="K60">
        <f t="shared" si="52"/>
        <v>0.61998541308949739</v>
      </c>
      <c r="L60">
        <f t="shared" si="52"/>
        <v>2.2623533113098047</v>
      </c>
      <c r="M60">
        <f t="shared" si="52"/>
        <v>2.3330874305941625</v>
      </c>
      <c r="N60">
        <f t="shared" si="52"/>
        <v>0.92426195861781824</v>
      </c>
    </row>
    <row r="61" spans="1:14" x14ac:dyDescent="0.55000000000000004">
      <c r="A61" t="s">
        <v>19</v>
      </c>
      <c r="B61">
        <f t="shared" ref="B61:N61" si="53">(B34-B$52)/B$51</f>
        <v>-0.4471884539316513</v>
      </c>
      <c r="C61">
        <f t="shared" si="53"/>
        <v>-0.28503707071985462</v>
      </c>
      <c r="D61">
        <f t="shared" si="53"/>
        <v>0.3212951759101782</v>
      </c>
      <c r="E61">
        <f t="shared" si="53"/>
        <v>0.71424430521792182</v>
      </c>
      <c r="F61">
        <f t="shared" si="53"/>
        <v>-0.54812038836171495</v>
      </c>
      <c r="G61">
        <f t="shared" si="53"/>
        <v>-0.7175066832353546</v>
      </c>
      <c r="H61">
        <f t="shared" si="53"/>
        <v>1.1589909733112329</v>
      </c>
      <c r="I61">
        <f t="shared" si="53"/>
        <v>1.1151135641133443</v>
      </c>
      <c r="J61">
        <f t="shared" si="53"/>
        <v>-0.66021460462542358</v>
      </c>
      <c r="K61">
        <f t="shared" si="53"/>
        <v>1.7428897436307522</v>
      </c>
      <c r="L61">
        <f t="shared" si="53"/>
        <v>-0.27678420699250189</v>
      </c>
      <c r="M61">
        <f t="shared" si="53"/>
        <v>-0.44303906053878661</v>
      </c>
      <c r="N61">
        <f t="shared" si="53"/>
        <v>0.75410054272539728</v>
      </c>
    </row>
    <row r="62" spans="1:14" x14ac:dyDescent="0.55000000000000004">
      <c r="A62" t="s">
        <v>20</v>
      </c>
      <c r="B62">
        <f t="shared" ref="B62:N62" si="54">(B35-B$52)/B$51</f>
        <v>-0.95868785149869873</v>
      </c>
      <c r="C62">
        <f t="shared" si="54"/>
        <v>-0.72996123587231376</v>
      </c>
      <c r="D62">
        <f t="shared" si="54"/>
        <v>-0.90041028049821703</v>
      </c>
      <c r="E62">
        <f t="shared" si="54"/>
        <v>0.71424430521792182</v>
      </c>
      <c r="F62">
        <f t="shared" si="54"/>
        <v>0.5286237395337815</v>
      </c>
      <c r="G62">
        <f t="shared" si="54"/>
        <v>0.55192821787334978</v>
      </c>
      <c r="H62">
        <f t="shared" si="54"/>
        <v>-1.4432899793899228</v>
      </c>
      <c r="I62">
        <f t="shared" si="54"/>
        <v>-0.85777966470257239</v>
      </c>
      <c r="J62">
        <f t="shared" si="54"/>
        <v>-0.66021460462542358</v>
      </c>
      <c r="K62">
        <f t="shared" si="54"/>
        <v>0.65164980288169605</v>
      </c>
      <c r="L62">
        <f t="shared" si="54"/>
        <v>-0.71862394039652278</v>
      </c>
      <c r="M62">
        <f t="shared" si="54"/>
        <v>-0.7800968249697694</v>
      </c>
      <c r="N62">
        <f t="shared" si="54"/>
        <v>-0.74988926038276493</v>
      </c>
    </row>
    <row r="63" spans="1:14" x14ac:dyDescent="0.55000000000000004">
      <c r="A63" t="s">
        <v>21</v>
      </c>
      <c r="B63">
        <f t="shared" ref="B63:N63" si="55">(B36-B$52)/B$51</f>
        <v>-0.47976609413383753</v>
      </c>
      <c r="C63">
        <f t="shared" si="55"/>
        <v>-0.58577827263767746</v>
      </c>
      <c r="D63">
        <f t="shared" si="55"/>
        <v>-0.9465978107256654</v>
      </c>
      <c r="E63">
        <f t="shared" si="55"/>
        <v>0.71424430521792182</v>
      </c>
      <c r="F63">
        <f t="shared" si="55"/>
        <v>1.3930614392631513</v>
      </c>
      <c r="G63">
        <f t="shared" si="55"/>
        <v>1.8213631189820543</v>
      </c>
      <c r="H63">
        <f t="shared" si="55"/>
        <v>-0.17909590945741086</v>
      </c>
      <c r="I63">
        <f t="shared" si="55"/>
        <v>-0.85777966470257239</v>
      </c>
      <c r="J63">
        <f t="shared" si="55"/>
        <v>-0.66021460462542358</v>
      </c>
      <c r="K63">
        <f t="shared" si="55"/>
        <v>1.1488428698917181</v>
      </c>
      <c r="L63">
        <f t="shared" si="55"/>
        <v>-0.55863011835874687</v>
      </c>
      <c r="M63">
        <f t="shared" si="55"/>
        <v>-0.64113051111567321</v>
      </c>
      <c r="N63">
        <f t="shared" si="55"/>
        <v>-0.89936667177287211</v>
      </c>
    </row>
    <row r="64" spans="1:14" x14ac:dyDescent="0.55000000000000004">
      <c r="A64" t="s">
        <v>22</v>
      </c>
      <c r="B64">
        <f t="shared" ref="B64:N64" si="56">(B37-B$52)/B$51</f>
        <v>-0.68096819757525229</v>
      </c>
      <c r="C64">
        <f t="shared" si="56"/>
        <v>-1.6136053301263049</v>
      </c>
      <c r="D64">
        <f t="shared" si="56"/>
        <v>-0.9465978107256654</v>
      </c>
      <c r="E64">
        <f t="shared" si="56"/>
        <v>0.71424430521792182</v>
      </c>
      <c r="F64">
        <f t="shared" si="56"/>
        <v>1.8454527067573279</v>
      </c>
      <c r="G64">
        <f t="shared" si="56"/>
        <v>-0.7175066832353546</v>
      </c>
      <c r="H64">
        <f t="shared" si="56"/>
        <v>0.11074858961518179</v>
      </c>
      <c r="I64">
        <f t="shared" si="56"/>
        <v>-0.85777966470257239</v>
      </c>
      <c r="J64">
        <f t="shared" si="56"/>
        <v>-0.66021460462542358</v>
      </c>
      <c r="K64">
        <f t="shared" si="56"/>
        <v>-1.6781162788305792</v>
      </c>
      <c r="L64">
        <f t="shared" si="56"/>
        <v>-1.4632393281626459</v>
      </c>
      <c r="M64">
        <f t="shared" si="56"/>
        <v>-1.2041054130092244</v>
      </c>
      <c r="N64">
        <f t="shared" si="56"/>
        <v>-0.98429312380217782</v>
      </c>
    </row>
    <row r="65" spans="1:14" x14ac:dyDescent="0.55000000000000004">
      <c r="A65" t="s">
        <v>23</v>
      </c>
      <c r="B65">
        <f t="shared" ref="B65:N65" si="57">(B38-B$52)/B$51</f>
        <v>-0.11335915208452099</v>
      </c>
      <c r="C65">
        <f t="shared" si="57"/>
        <v>0.19470012658217195</v>
      </c>
      <c r="D65">
        <f t="shared" si="57"/>
        <v>0.3212951759101782</v>
      </c>
      <c r="E65">
        <f t="shared" si="57"/>
        <v>0.71424430521792182</v>
      </c>
      <c r="F65">
        <f t="shared" si="57"/>
        <v>-0.6374081385250393</v>
      </c>
      <c r="G65">
        <f t="shared" si="57"/>
        <v>-0.7175066832353546</v>
      </c>
      <c r="H65">
        <f t="shared" si="57"/>
        <v>-0.22149862593550274</v>
      </c>
      <c r="I65">
        <f t="shared" si="57"/>
        <v>1.1151135641133443</v>
      </c>
      <c r="J65">
        <f t="shared" si="57"/>
        <v>-0.66021460462542358</v>
      </c>
      <c r="K65">
        <f t="shared" si="57"/>
        <v>1.0061019274212335</v>
      </c>
      <c r="L65">
        <f t="shared" si="57"/>
        <v>0.12712698441599035</v>
      </c>
      <c r="M65">
        <f t="shared" si="57"/>
        <v>0.16097900418875125</v>
      </c>
      <c r="N65">
        <f t="shared" si="57"/>
        <v>-0.92002815001430482</v>
      </c>
    </row>
    <row r="66" spans="1:14" x14ac:dyDescent="0.55000000000000004">
      <c r="A66" t="s">
        <v>24</v>
      </c>
      <c r="B66">
        <f t="shared" ref="B66:N66" si="58">(B39-B$52)/B$51</f>
        <v>-3.6933152221980542E-2</v>
      </c>
      <c r="C66">
        <f t="shared" si="58"/>
        <v>0.61411314900135872</v>
      </c>
      <c r="D66">
        <f t="shared" si="58"/>
        <v>0.3212951759101782</v>
      </c>
      <c r="E66">
        <f t="shared" si="58"/>
        <v>0.71424430521792182</v>
      </c>
      <c r="F66">
        <f t="shared" si="58"/>
        <v>-0.64468343668649541</v>
      </c>
      <c r="G66">
        <f t="shared" si="58"/>
        <v>-0.7175066832353546</v>
      </c>
      <c r="H66">
        <f t="shared" si="58"/>
        <v>0.97077284925431129</v>
      </c>
      <c r="I66">
        <f t="shared" si="58"/>
        <v>1.1151135641133443</v>
      </c>
      <c r="J66">
        <f t="shared" si="58"/>
        <v>-0.66021460462542358</v>
      </c>
      <c r="K66">
        <f t="shared" si="58"/>
        <v>0.77736215638505202</v>
      </c>
      <c r="L66">
        <f t="shared" si="58"/>
        <v>0.60309227149678224</v>
      </c>
      <c r="M66">
        <f t="shared" si="58"/>
        <v>0.46465515857062117</v>
      </c>
      <c r="N66">
        <f t="shared" si="58"/>
        <v>1.7365809625588453</v>
      </c>
    </row>
    <row r="67" spans="1:14" x14ac:dyDescent="0.55000000000000004">
      <c r="A67" t="s">
        <v>25</v>
      </c>
      <c r="B67">
        <f t="shared" ref="B67:N67" si="59">(B40-B$52)/B$51</f>
        <v>-0.99738859956858628</v>
      </c>
      <c r="C67">
        <f t="shared" si="59"/>
        <v>-0.4712387956541132</v>
      </c>
      <c r="D67">
        <f t="shared" si="59"/>
        <v>0.3212951759101782</v>
      </c>
      <c r="E67">
        <f t="shared" si="59"/>
        <v>0.71424430521792182</v>
      </c>
      <c r="F67">
        <f t="shared" si="59"/>
        <v>-0.39533912697113777</v>
      </c>
      <c r="G67">
        <f t="shared" si="59"/>
        <v>-0.7175066832353546</v>
      </c>
      <c r="H67">
        <f t="shared" si="59"/>
        <v>0.83375825756887523</v>
      </c>
      <c r="I67">
        <f t="shared" si="59"/>
        <v>-0.85777966470257239</v>
      </c>
      <c r="J67">
        <f t="shared" si="59"/>
        <v>-0.66021460462542358</v>
      </c>
      <c r="K67">
        <f t="shared" si="59"/>
        <v>-0.26354558267938977</v>
      </c>
      <c r="L67">
        <f t="shared" si="59"/>
        <v>-0.47588458946304946</v>
      </c>
      <c r="M67">
        <f t="shared" si="59"/>
        <v>-0.55266024005797065</v>
      </c>
      <c r="N67">
        <f t="shared" si="59"/>
        <v>-0.99670117593721352</v>
      </c>
    </row>
    <row r="68" spans="1:14" x14ac:dyDescent="0.55000000000000004">
      <c r="A68" t="s">
        <v>26</v>
      </c>
      <c r="B68">
        <f t="shared" ref="B68:N68" si="60">(B41-B$52)/B$51</f>
        <v>0.49893192034362799</v>
      </c>
      <c r="C68">
        <f t="shared" si="60"/>
        <v>5.6468179106949408E-2</v>
      </c>
      <c r="D68">
        <f t="shared" si="60"/>
        <v>1.4191049570217018</v>
      </c>
      <c r="E68">
        <f t="shared" si="60"/>
        <v>-1.3392080722836035</v>
      </c>
      <c r="F68">
        <f t="shared" si="60"/>
        <v>-0.8397937055619078</v>
      </c>
      <c r="G68">
        <f t="shared" si="60"/>
        <v>0.55192821787334978</v>
      </c>
      <c r="H68">
        <f t="shared" si="60"/>
        <v>-0.14656096467058724</v>
      </c>
      <c r="I68">
        <f t="shared" si="60"/>
        <v>1.1151135641133443</v>
      </c>
      <c r="J68">
        <f t="shared" si="60"/>
        <v>1.8706080464387</v>
      </c>
      <c r="K68">
        <f t="shared" si="60"/>
        <v>-0.55372372196909114</v>
      </c>
      <c r="L68">
        <f t="shared" si="60"/>
        <v>-3.4013697722339005E-3</v>
      </c>
      <c r="M68">
        <f t="shared" si="60"/>
        <v>6.6187365166021653E-2</v>
      </c>
      <c r="N68">
        <f t="shared" si="60"/>
        <v>1.0483370932536158</v>
      </c>
    </row>
    <row r="69" spans="1:14" x14ac:dyDescent="0.55000000000000004">
      <c r="A69" t="s">
        <v>27</v>
      </c>
      <c r="B69">
        <f t="shared" ref="B69:N69" si="61">(B42-B$52)/B$51</f>
        <v>0.31560507275370298</v>
      </c>
      <c r="C69">
        <f t="shared" si="61"/>
        <v>-0.98257103039789573</v>
      </c>
      <c r="D69">
        <f t="shared" si="61"/>
        <v>-1.0776705316413979</v>
      </c>
      <c r="E69">
        <f t="shared" si="61"/>
        <v>0.71424430521792182</v>
      </c>
      <c r="F69">
        <f t="shared" si="61"/>
        <v>-0.11424806164215376</v>
      </c>
      <c r="G69">
        <f t="shared" si="61"/>
        <v>1.8213631189820543</v>
      </c>
      <c r="H69">
        <f t="shared" si="61"/>
        <v>5.4083969337374541E-2</v>
      </c>
      <c r="I69">
        <f t="shared" si="61"/>
        <v>1.1151135641133443</v>
      </c>
      <c r="J69">
        <f t="shared" si="61"/>
        <v>0.60519672090663834</v>
      </c>
      <c r="K69">
        <f t="shared" si="61"/>
        <v>0.32200932705992619</v>
      </c>
      <c r="L69">
        <f t="shared" si="61"/>
        <v>-0.93425539323926909</v>
      </c>
      <c r="M69">
        <f t="shared" si="61"/>
        <v>-0.95111406768943363</v>
      </c>
      <c r="N69">
        <f t="shared" si="61"/>
        <v>-0.24361938229560728</v>
      </c>
    </row>
    <row r="70" spans="1:14" x14ac:dyDescent="0.55000000000000004">
      <c r="A70" t="s">
        <v>28</v>
      </c>
      <c r="B70">
        <f t="shared" ref="B70:N70" si="62">(B43-B$52)/B$51</f>
        <v>1.0161154582693348</v>
      </c>
      <c r="C70">
        <f t="shared" si="62"/>
        <v>0.60487325197007324</v>
      </c>
      <c r="D70">
        <f t="shared" si="62"/>
        <v>1.2857994836010163</v>
      </c>
      <c r="E70">
        <f t="shared" si="62"/>
        <v>-1.3392080722836035</v>
      </c>
      <c r="F70">
        <f t="shared" si="62"/>
        <v>-0.43502257148817081</v>
      </c>
      <c r="G70">
        <f t="shared" si="62"/>
        <v>0.55192821787334978</v>
      </c>
      <c r="H70">
        <f t="shared" si="62"/>
        <v>2.7913948247430556E-2</v>
      </c>
      <c r="I70">
        <f t="shared" si="62"/>
        <v>-0.85777966470257239</v>
      </c>
      <c r="J70">
        <f t="shared" si="62"/>
        <v>1.8706080464387</v>
      </c>
      <c r="K70">
        <f t="shared" si="62"/>
        <v>-1.2905115381786099</v>
      </c>
      <c r="L70">
        <f t="shared" si="62"/>
        <v>0.55657040732534147</v>
      </c>
      <c r="M70">
        <f t="shared" si="62"/>
        <v>0.26120796022753162</v>
      </c>
      <c r="N70">
        <f t="shared" si="62"/>
        <v>-0.59359667567340246</v>
      </c>
    </row>
    <row r="71" spans="1:14" x14ac:dyDescent="0.55000000000000004">
      <c r="A71" t="s">
        <v>29</v>
      </c>
      <c r="B71">
        <f t="shared" ref="B71:N71" si="63">(B44-B$52)/B$51</f>
        <v>2.7076988077538253</v>
      </c>
      <c r="C71">
        <f t="shared" si="63"/>
        <v>2.2039885180764358</v>
      </c>
      <c r="D71">
        <f t="shared" si="63"/>
        <v>1.2857994836010163</v>
      </c>
      <c r="E71">
        <f t="shared" si="63"/>
        <v>-1.3392080722836035</v>
      </c>
      <c r="F71">
        <f t="shared" si="63"/>
        <v>-0.96744211875836417</v>
      </c>
      <c r="G71">
        <f t="shared" si="63"/>
        <v>-0.7175066832353546</v>
      </c>
      <c r="H71">
        <f t="shared" si="63"/>
        <v>9.7029985056016663E-2</v>
      </c>
      <c r="I71">
        <f t="shared" si="63"/>
        <v>1.1151135641133443</v>
      </c>
      <c r="J71">
        <f t="shared" si="63"/>
        <v>-0.66021460462542358</v>
      </c>
      <c r="K71">
        <f t="shared" si="63"/>
        <v>0.31444768173641607</v>
      </c>
      <c r="L71">
        <f t="shared" si="63"/>
        <v>2.3626814040635393</v>
      </c>
      <c r="M71">
        <f t="shared" si="63"/>
        <v>2.3699267601196348</v>
      </c>
      <c r="N71">
        <f t="shared" si="63"/>
        <v>0.98616755142903201</v>
      </c>
    </row>
    <row r="72" spans="1:14" x14ac:dyDescent="0.55000000000000004">
      <c r="A72" t="s">
        <v>30</v>
      </c>
      <c r="B72">
        <f t="shared" ref="B72:N72" si="64">(B45-B$52)/B$51</f>
        <v>1.0161154582693348</v>
      </c>
      <c r="C72">
        <f t="shared" si="64"/>
        <v>0.38639820147000953</v>
      </c>
      <c r="D72">
        <f t="shared" si="64"/>
        <v>0.81053649140553086</v>
      </c>
      <c r="E72">
        <f t="shared" si="64"/>
        <v>-1.3392080722836035</v>
      </c>
      <c r="F72">
        <f t="shared" si="64"/>
        <v>-1.0005116558558917</v>
      </c>
      <c r="G72">
        <f t="shared" si="64"/>
        <v>-0.7175066832353546</v>
      </c>
      <c r="H72">
        <f t="shared" si="64"/>
        <v>-0.25261446981464647</v>
      </c>
      <c r="I72">
        <f t="shared" si="64"/>
        <v>1.1151135641133443</v>
      </c>
      <c r="J72">
        <f t="shared" si="64"/>
        <v>0.60519672090663834</v>
      </c>
      <c r="K72">
        <f t="shared" si="64"/>
        <v>1.992896642139306</v>
      </c>
      <c r="L72">
        <f t="shared" si="64"/>
        <v>0.326974112547328</v>
      </c>
      <c r="M72">
        <f t="shared" si="64"/>
        <v>0.38070960129543951</v>
      </c>
      <c r="N72">
        <f t="shared" si="64"/>
        <v>1.4995904967486651</v>
      </c>
    </row>
    <row r="73" spans="1:14" x14ac:dyDescent="0.55000000000000004">
      <c r="A73" t="s">
        <v>31</v>
      </c>
      <c r="B73">
        <f t="shared" ref="B73:N73" si="65">(B46-B$52)/B$51</f>
        <v>-1.2718627811247647</v>
      </c>
      <c r="C73">
        <f t="shared" si="65"/>
        <v>-0.72996123587231376</v>
      </c>
      <c r="D73">
        <f t="shared" si="65"/>
        <v>-0.9465978107256654</v>
      </c>
      <c r="E73">
        <f t="shared" si="65"/>
        <v>0.71424430521792182</v>
      </c>
      <c r="F73">
        <f t="shared" si="65"/>
        <v>1.7726997251427674</v>
      </c>
      <c r="G73">
        <f t="shared" si="65"/>
        <v>-0.7175066832353546</v>
      </c>
      <c r="H73">
        <f t="shared" si="65"/>
        <v>-1.7899238981570564</v>
      </c>
      <c r="I73">
        <f t="shared" si="65"/>
        <v>-0.85777966470257239</v>
      </c>
      <c r="J73">
        <f t="shared" si="65"/>
        <v>-0.66021460462542358</v>
      </c>
      <c r="K73">
        <f t="shared" si="65"/>
        <v>-1.5220869262111076</v>
      </c>
      <c r="L73">
        <f t="shared" si="65"/>
        <v>-0.71862394039652278</v>
      </c>
      <c r="M73">
        <f t="shared" si="65"/>
        <v>-0.7800968249697694</v>
      </c>
      <c r="N73">
        <f t="shared" si="65"/>
        <v>-0.42698657377905813</v>
      </c>
    </row>
    <row r="74" spans="1:14" x14ac:dyDescent="0.55000000000000004">
      <c r="A74" t="s">
        <v>32</v>
      </c>
      <c r="B74">
        <f t="shared" ref="B74:N74" si="66">(B47-B$52)/B$51</f>
        <v>-0.71038998269387466</v>
      </c>
      <c r="C74">
        <f t="shared" si="66"/>
        <v>-0.81054643145919225</v>
      </c>
      <c r="D74">
        <f t="shared" si="66"/>
        <v>-0.9465978107256654</v>
      </c>
      <c r="E74">
        <f t="shared" si="66"/>
        <v>0.71424430521792182</v>
      </c>
      <c r="F74">
        <f t="shared" si="66"/>
        <v>1.3183242854227391</v>
      </c>
      <c r="G74">
        <f t="shared" si="66"/>
        <v>1.8213631189820543</v>
      </c>
      <c r="H74">
        <f t="shared" si="66"/>
        <v>-1.3031662392317855</v>
      </c>
      <c r="I74">
        <f t="shared" si="66"/>
        <v>-0.85777966470257239</v>
      </c>
      <c r="J74">
        <f t="shared" si="66"/>
        <v>-0.66021460462542358</v>
      </c>
      <c r="K74">
        <f t="shared" si="66"/>
        <v>-1.2968916764203215</v>
      </c>
      <c r="L74">
        <f t="shared" si="66"/>
        <v>-0.78358763520092845</v>
      </c>
      <c r="M74">
        <f t="shared" si="66"/>
        <v>-0.58611067594118071</v>
      </c>
      <c r="N74">
        <f t="shared" si="66"/>
        <v>-1.2716160710451163</v>
      </c>
    </row>
    <row r="75" spans="1:14" x14ac:dyDescent="0.55000000000000004">
      <c r="A75" t="s">
        <v>33</v>
      </c>
      <c r="B75">
        <f t="shared" ref="B75:N75" si="67">(B48-B$52)/B$51</f>
        <v>0.36030977534223046</v>
      </c>
      <c r="C75">
        <f t="shared" si="67"/>
        <v>-0.72323161857851526</v>
      </c>
      <c r="D75">
        <f t="shared" si="67"/>
        <v>-1.0776705316413979</v>
      </c>
      <c r="E75">
        <f t="shared" si="67"/>
        <v>0.71424430521792182</v>
      </c>
      <c r="F75">
        <f t="shared" si="67"/>
        <v>-0.39070939177748393</v>
      </c>
      <c r="G75">
        <f t="shared" si="67"/>
        <v>0.55192821787334978</v>
      </c>
      <c r="H75">
        <f t="shared" si="67"/>
        <v>0.62937814296041839</v>
      </c>
      <c r="I75">
        <f t="shared" si="67"/>
        <v>-0.85777966470257239</v>
      </c>
      <c r="J75">
        <f t="shared" si="67"/>
        <v>-0.66021460462542358</v>
      </c>
      <c r="K75">
        <f t="shared" si="67"/>
        <v>-0.31222367444948623</v>
      </c>
      <c r="L75">
        <f t="shared" si="67"/>
        <v>-0.77251272208589883</v>
      </c>
      <c r="M75">
        <f t="shared" si="67"/>
        <v>-0.60359074649076716</v>
      </c>
      <c r="N75">
        <f t="shared" si="67"/>
        <v>-9.238149464749032E-2</v>
      </c>
    </row>
    <row r="76" spans="1:14" x14ac:dyDescent="0.55000000000000004">
      <c r="A76" t="s">
        <v>34</v>
      </c>
      <c r="B76">
        <f t="shared" ref="B76:N76" si="68">(B49-B$52)/B$51</f>
        <v>-0.86551025423489258</v>
      </c>
      <c r="C76">
        <f t="shared" si="68"/>
        <v>-0.82886053067133103</v>
      </c>
      <c r="D76">
        <f t="shared" si="68"/>
        <v>-0.9465978107256654</v>
      </c>
      <c r="E76">
        <f t="shared" si="68"/>
        <v>0.71424430521792182</v>
      </c>
      <c r="F76">
        <f t="shared" si="68"/>
        <v>1.6734911138501847</v>
      </c>
      <c r="G76">
        <f t="shared" si="68"/>
        <v>0.55192821787334978</v>
      </c>
      <c r="H76">
        <f t="shared" si="68"/>
        <v>0.11384968805941927</v>
      </c>
      <c r="I76">
        <f t="shared" si="68"/>
        <v>-0.85777966470257239</v>
      </c>
      <c r="J76">
        <f t="shared" si="68"/>
        <v>-0.66021460462542358</v>
      </c>
      <c r="K76">
        <f t="shared" si="68"/>
        <v>-1.0185286079486047</v>
      </c>
      <c r="L76">
        <f t="shared" si="68"/>
        <v>-0.80232729267885872</v>
      </c>
      <c r="M76">
        <f t="shared" si="68"/>
        <v>-0.78015588596555197</v>
      </c>
      <c r="N76">
        <f t="shared" si="68"/>
        <v>-0.99270864104665602</v>
      </c>
    </row>
    <row r="77" spans="1:14" x14ac:dyDescent="0.55000000000000004">
      <c r="A77" t="s">
        <v>35</v>
      </c>
      <c r="B77">
        <f t="shared" ref="B77:N77" si="69">(B50-B$52)/B$51</f>
        <v>0.85126320555551638</v>
      </c>
      <c r="C77">
        <f t="shared" si="69"/>
        <v>1.4054714829083665</v>
      </c>
      <c r="D77">
        <f t="shared" si="69"/>
        <v>1.2857994836010163</v>
      </c>
      <c r="E77">
        <f t="shared" si="69"/>
        <v>-1.3392080722836035</v>
      </c>
      <c r="F77">
        <f t="shared" si="69"/>
        <v>-0.86029681856237494</v>
      </c>
      <c r="G77">
        <f t="shared" si="69"/>
        <v>-0.7175066832353546</v>
      </c>
      <c r="H77">
        <f t="shared" si="69"/>
        <v>0.40398885423300679</v>
      </c>
      <c r="I77">
        <f t="shared" si="69"/>
        <v>1.1151135641133443</v>
      </c>
      <c r="J77">
        <f t="shared" si="69"/>
        <v>1.8706080464387</v>
      </c>
      <c r="K77">
        <f t="shared" si="69"/>
        <v>-9.4590069982210229E-2</v>
      </c>
      <c r="L77">
        <f t="shared" si="69"/>
        <v>1.3369297418351618</v>
      </c>
      <c r="M77">
        <f t="shared" si="69"/>
        <v>1.5263539737036298</v>
      </c>
      <c r="N77">
        <f t="shared" si="69"/>
        <v>1.2680313083175079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USUWANKO</vt:lpstr>
      <vt:lpstr>Arkusz3</vt:lpstr>
      <vt:lpstr>normalizacja</vt:lpstr>
      <vt:lpstr>normalizacja_wiecej_danych_1989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2022-03-25T13:43:02Z</dcterms:created>
  <dcterms:modified xsi:type="dcterms:W3CDTF">2022-04-24T23:38:56Z</dcterms:modified>
</cp:coreProperties>
</file>