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rkusz1" sheetId="1" r:id="rId4"/>
  </sheets>
  <definedNames>
    <definedName hidden="1" localSheetId="0" name="_xlnm._FilterDatabase">Arkusz1!$A$1:$W$960</definedName>
  </definedNames>
  <calcPr/>
</workbook>
</file>

<file path=xl/sharedStrings.xml><?xml version="1.0" encoding="utf-8"?>
<sst xmlns="http://schemas.openxmlformats.org/spreadsheetml/2006/main" count="212" uniqueCount="20">
  <si>
    <t>year</t>
  </si>
  <si>
    <t>country</t>
  </si>
  <si>
    <t>wid_disposable</t>
  </si>
  <si>
    <t>pisa</t>
  </si>
  <si>
    <t>immigration</t>
  </si>
  <si>
    <t>emigration</t>
  </si>
  <si>
    <t>gci</t>
  </si>
  <si>
    <t>gdp_pc</t>
  </si>
  <si>
    <t>social_benefits</t>
  </si>
  <si>
    <t>poverty</t>
  </si>
  <si>
    <t>fdi</t>
  </si>
  <si>
    <t>export_netto</t>
  </si>
  <si>
    <t>Czechia</t>
  </si>
  <si>
    <t>Estonia</t>
  </si>
  <si>
    <t>Hungary</t>
  </si>
  <si>
    <t>Latvia</t>
  </si>
  <si>
    <t>Lithuania</t>
  </si>
  <si>
    <t>Poland</t>
  </si>
  <si>
    <t>Slovakia</t>
  </si>
  <si>
    <t>Slovenia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</si>
</sst>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"/>
  </numFmts>
  <fonts count="6">
    <font>
      <sz val="10.0"/>
      <color rgb="FF000000"/>
      <name val="Arial"/>
      <scheme val="minor"/>
    </font>
    <font>
      <b/>
      <sz val="11.0"/>
      <color theme="1"/>
      <name val="Calibri"/>
    </font>
    <font>
      <sz val="11.0"/>
      <color theme="1"/>
      <name val="Calibri"/>
    </font>
    <font>
      <sz val="9.0"/>
      <color rgb="FF7E3794"/>
      <name val="&quot;Google Sans Mono&quot;"/>
    </font>
    <font>
      <b/>
      <color theme="1"/>
      <name val="Arial"/>
      <scheme val="minor"/>
    </font>
    <font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E2EFDA"/>
        <bgColor rgb="FFE2EFDA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2" fontId="1" numFmtId="4" xfId="0" applyAlignment="1" applyFill="1" applyFont="1" applyNumberFormat="1">
      <alignment vertical="bottom"/>
    </xf>
    <xf borderId="0" fillId="2" fontId="1" numFmtId="0" xfId="0" applyAlignment="1" applyFont="1">
      <alignment vertical="bottom"/>
    </xf>
    <xf borderId="0" fillId="2" fontId="1" numFmtId="0" xfId="0" applyAlignment="1" applyFont="1">
      <alignment vertical="bottom"/>
    </xf>
    <xf borderId="0" fillId="3" fontId="1" numFmtId="4" xfId="0" applyAlignment="1" applyFill="1" applyFont="1" applyNumberFormat="1">
      <alignment vertical="bottom"/>
    </xf>
    <xf borderId="0" fillId="2" fontId="1" numFmtId="164" xfId="0" applyAlignment="1" applyFont="1" applyNumberFormat="1">
      <alignment vertical="bottom"/>
    </xf>
    <xf borderId="0" fillId="0" fontId="2" numFmtId="4" xfId="0" applyAlignment="1" applyFont="1" applyNumberFormat="1">
      <alignment horizontal="right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3" fontId="2" numFmtId="4" xfId="0" applyAlignment="1" applyFont="1" applyNumberFormat="1">
      <alignment horizontal="right" vertical="bottom"/>
    </xf>
    <xf borderId="0" fillId="0" fontId="2" numFmtId="164" xfId="0" applyAlignment="1" applyFont="1" applyNumberFormat="1">
      <alignment horizontal="right" vertical="bottom"/>
    </xf>
    <xf borderId="0" fillId="4" fontId="3" numFmtId="164" xfId="0" applyFill="1" applyFont="1" applyNumberFormat="1"/>
    <xf borderId="0" fillId="0" fontId="2" numFmtId="11" xfId="0" applyAlignment="1" applyFont="1" applyNumberFormat="1">
      <alignment horizontal="right" vertical="bottom"/>
    </xf>
    <xf borderId="0" fillId="0" fontId="1" numFmtId="4" xfId="0" applyAlignment="1" applyFont="1" applyNumberFormat="1">
      <alignment horizontal="right"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3" fontId="1" numFmtId="4" xfId="0" applyAlignment="1" applyFont="1" applyNumberFormat="1">
      <alignment horizontal="right" vertical="bottom"/>
    </xf>
    <xf borderId="0" fillId="0" fontId="4" numFmtId="0" xfId="0" applyFont="1"/>
    <xf borderId="0" fillId="0" fontId="1" numFmtId="11" xfId="0" applyAlignment="1" applyFont="1" applyNumberFormat="1">
      <alignment horizontal="right" vertical="bottom"/>
    </xf>
    <xf borderId="0" fillId="2" fontId="1" numFmtId="0" xfId="0" applyAlignment="1" applyFont="1">
      <alignment horizontal="right" vertical="bottom"/>
    </xf>
    <xf borderId="0" fillId="2" fontId="2" numFmtId="0" xfId="0" applyAlignment="1" applyFont="1">
      <alignment horizontal="right" vertical="bottom"/>
    </xf>
    <xf borderId="0" fillId="0" fontId="2" numFmtId="4" xfId="0" applyAlignment="1" applyFont="1" applyNumberFormat="1">
      <alignment vertical="bottom"/>
    </xf>
    <xf borderId="0" fillId="0" fontId="5" numFmtId="4" xfId="0" applyFont="1" applyNumberFormat="1"/>
    <xf borderId="0" fillId="3" fontId="5" numFmtId="4" xfId="0" applyFont="1" applyNumberFormat="1"/>
    <xf borderId="0" fillId="0" fontId="5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9.25"/>
    <col customWidth="1" min="3" max="4" width="9.0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2" t="s">
        <v>5</v>
      </c>
      <c r="G1" s="2" t="s">
        <v>6</v>
      </c>
      <c r="H1" s="1" t="s">
        <v>7</v>
      </c>
      <c r="I1" s="2" t="s">
        <v>8</v>
      </c>
      <c r="J1" s="2" t="s">
        <v>9</v>
      </c>
      <c r="K1" s="1" t="s">
        <v>10</v>
      </c>
      <c r="L1" s="1" t="s">
        <v>11</v>
      </c>
      <c r="M1" s="2"/>
      <c r="N1" s="2"/>
    </row>
    <row r="2">
      <c r="A2" s="6">
        <v>1995.0</v>
      </c>
      <c r="B2" s="7" t="s">
        <v>12</v>
      </c>
      <c r="C2" s="8">
        <v>0.28</v>
      </c>
      <c r="D2" s="9">
        <v>481.94</v>
      </c>
      <c r="E2" s="10">
        <v>10540.0</v>
      </c>
      <c r="F2" s="10">
        <v>540.0</v>
      </c>
      <c r="G2" s="10">
        <v>40.0</v>
      </c>
      <c r="H2" s="10">
        <v>22095.39</v>
      </c>
      <c r="I2" s="10">
        <v>13.14747924</v>
      </c>
      <c r="J2" s="10">
        <v>7.4</v>
      </c>
      <c r="K2" s="10">
        <v>2.567564642E9</v>
      </c>
      <c r="L2" s="10">
        <v>-1.84175004E9</v>
      </c>
      <c r="M2" s="8"/>
      <c r="N2" s="8"/>
    </row>
    <row r="3">
      <c r="A3" s="6">
        <v>1996.0</v>
      </c>
      <c r="B3" s="7" t="s">
        <v>12</v>
      </c>
      <c r="C3" s="8">
        <v>0.29</v>
      </c>
      <c r="D3" s="6">
        <v>484.34</v>
      </c>
      <c r="E3" s="10">
        <v>10857.0</v>
      </c>
      <c r="F3" s="10">
        <v>728.0</v>
      </c>
      <c r="G3" s="10">
        <v>40.0</v>
      </c>
      <c r="H3" s="10">
        <v>23923.55</v>
      </c>
      <c r="I3" s="10">
        <v>12.15456566</v>
      </c>
      <c r="J3" s="10">
        <v>8.5</v>
      </c>
      <c r="K3" s="10">
        <v>1.435279128E9</v>
      </c>
      <c r="L3" s="10">
        <v>-3.789213045E9</v>
      </c>
      <c r="M3" s="8"/>
      <c r="N3" s="8"/>
    </row>
    <row r="4">
      <c r="A4" s="6">
        <v>1997.0</v>
      </c>
      <c r="B4" s="7" t="s">
        <v>12</v>
      </c>
      <c r="C4" s="8">
        <v>0.27</v>
      </c>
      <c r="D4" s="6">
        <v>486.74</v>
      </c>
      <c r="E4" s="10">
        <v>12880.0</v>
      </c>
      <c r="F4" s="10">
        <v>804.0</v>
      </c>
      <c r="G4" s="10">
        <v>40.0</v>
      </c>
      <c r="H4" s="10">
        <v>26288.35</v>
      </c>
      <c r="I4" s="10">
        <v>13.86431621</v>
      </c>
      <c r="J4" s="10">
        <v>8.353289</v>
      </c>
      <c r="K4" s="10">
        <v>1.286492873E9</v>
      </c>
      <c r="L4" s="10">
        <v>-3.195715989E9</v>
      </c>
      <c r="M4" s="8"/>
      <c r="N4" s="8"/>
    </row>
    <row r="5">
      <c r="A5" s="6">
        <v>1998.0</v>
      </c>
      <c r="B5" s="7" t="s">
        <v>12</v>
      </c>
      <c r="C5" s="8">
        <v>0.29</v>
      </c>
      <c r="D5" s="6">
        <v>488.35</v>
      </c>
      <c r="E5" s="10">
        <v>7354.8</v>
      </c>
      <c r="F5" s="10">
        <v>932.0</v>
      </c>
      <c r="G5" s="10">
        <v>40.0</v>
      </c>
      <c r="H5" s="10">
        <v>27974.49</v>
      </c>
      <c r="I5" s="10">
        <v>13.93418602</v>
      </c>
      <c r="J5" s="10">
        <v>8.206577</v>
      </c>
      <c r="K5" s="10">
        <v>3.700169388E9</v>
      </c>
      <c r="L5" s="10">
        <v>-7.313646358E8</v>
      </c>
      <c r="M5" s="8"/>
      <c r="N5" s="8"/>
    </row>
    <row r="6">
      <c r="A6" s="6">
        <v>1999.0</v>
      </c>
      <c r="B6" s="7" t="s">
        <v>12</v>
      </c>
      <c r="C6" s="8">
        <v>0.28</v>
      </c>
      <c r="D6" s="6">
        <v>489.96</v>
      </c>
      <c r="E6" s="10">
        <v>6810.0</v>
      </c>
      <c r="F6" s="10">
        <v>1136.0</v>
      </c>
      <c r="G6" s="10">
        <v>39.0</v>
      </c>
      <c r="H6" s="10">
        <v>27760.69</v>
      </c>
      <c r="I6" s="10">
        <v>14.37476448</v>
      </c>
      <c r="J6" s="10">
        <v>8.059866</v>
      </c>
      <c r="K6" s="10">
        <v>6.312596676E9</v>
      </c>
      <c r="L6" s="10">
        <v>-7.036207232E8</v>
      </c>
      <c r="M6" s="8"/>
      <c r="N6" s="8"/>
    </row>
    <row r="7">
      <c r="A7" s="6">
        <v>2000.0</v>
      </c>
      <c r="B7" s="7" t="s">
        <v>12</v>
      </c>
      <c r="C7" s="8">
        <v>0.29</v>
      </c>
      <c r="D7" s="9">
        <v>491.57703</v>
      </c>
      <c r="E7" s="10">
        <v>4227.0</v>
      </c>
      <c r="F7" s="10">
        <v>1263.0</v>
      </c>
      <c r="G7" s="10">
        <v>31.0</v>
      </c>
      <c r="H7" s="10">
        <v>27877.14</v>
      </c>
      <c r="I7" s="10">
        <v>14.45537401</v>
      </c>
      <c r="J7" s="10">
        <v>7.913154</v>
      </c>
      <c r="K7" s="10">
        <v>4.987079129E9</v>
      </c>
      <c r="L7" s="10">
        <v>-1.691999205E9</v>
      </c>
      <c r="M7" s="8"/>
      <c r="N7" s="8"/>
    </row>
    <row r="8">
      <c r="A8" s="6">
        <v>2001.0</v>
      </c>
      <c r="B8" s="7" t="s">
        <v>12</v>
      </c>
      <c r="C8" s="8"/>
      <c r="D8" s="6">
        <v>497.0378</v>
      </c>
      <c r="E8" s="10">
        <v>4742.694</v>
      </c>
      <c r="F8" s="10">
        <v>1563.594</v>
      </c>
      <c r="G8" s="10">
        <v>31.0</v>
      </c>
      <c r="H8" s="10">
        <v>30999.37968</v>
      </c>
      <c r="I8" s="10">
        <v>14.8890352303</v>
      </c>
      <c r="J8" s="10">
        <v>7.691585688</v>
      </c>
      <c r="K8" s="10">
        <v>8.557827785364E9</v>
      </c>
      <c r="L8" s="10">
        <v>-2.05747103328E9</v>
      </c>
      <c r="M8" s="8"/>
      <c r="N8" s="8"/>
    </row>
    <row r="9">
      <c r="A9" s="6">
        <v>2002.0</v>
      </c>
      <c r="B9" s="7" t="s">
        <v>12</v>
      </c>
      <c r="C9" s="8"/>
      <c r="D9" s="6">
        <v>497.0378</v>
      </c>
      <c r="E9" s="11">
        <v>5258.388000000001</v>
      </c>
      <c r="F9" s="11">
        <v>1864.188</v>
      </c>
      <c r="G9" s="11">
        <v>31.0</v>
      </c>
      <c r="H9" s="11">
        <v>34121.61936</v>
      </c>
      <c r="I9" s="11">
        <v>15.322696450599999</v>
      </c>
      <c r="J9" s="11">
        <v>7.470017376</v>
      </c>
      <c r="K9" s="11">
        <v>1.2128576441728E10</v>
      </c>
      <c r="L9" s="11">
        <v>-2.42294286156E9</v>
      </c>
      <c r="M9" s="8"/>
      <c r="N9" s="8"/>
    </row>
    <row r="10">
      <c r="A10" s="6">
        <v>2003.0</v>
      </c>
      <c r="B10" s="7" t="s">
        <v>12</v>
      </c>
      <c r="C10" s="8"/>
      <c r="D10" s="6">
        <v>502.4986</v>
      </c>
      <c r="E10" s="11">
        <v>5774.082000000001</v>
      </c>
      <c r="F10" s="11">
        <v>2164.782</v>
      </c>
      <c r="G10" s="11">
        <v>31.0</v>
      </c>
      <c r="H10" s="11">
        <v>37243.859039999996</v>
      </c>
      <c r="I10" s="11">
        <v>15.756357670899998</v>
      </c>
      <c r="J10" s="11">
        <v>7.248449064000001</v>
      </c>
      <c r="K10" s="11">
        <v>1.5699325098092001E10</v>
      </c>
      <c r="L10" s="11">
        <v>-2.78841468984E9</v>
      </c>
      <c r="M10" s="8"/>
      <c r="N10" s="8"/>
    </row>
    <row r="11">
      <c r="A11" s="6">
        <v>2004.0</v>
      </c>
      <c r="B11" s="7" t="s">
        <v>12</v>
      </c>
      <c r="C11" s="8"/>
      <c r="D11" s="6">
        <v>502.1552</v>
      </c>
      <c r="E11" s="11">
        <v>6289.776000000002</v>
      </c>
      <c r="F11" s="11">
        <v>2465.376</v>
      </c>
      <c r="G11" s="11">
        <v>31.0</v>
      </c>
      <c r="H11" s="11">
        <v>40366.098719999995</v>
      </c>
      <c r="I11" s="11">
        <v>16.190018891199998</v>
      </c>
      <c r="J11" s="11">
        <v>7.026880752000001</v>
      </c>
      <c r="K11" s="11">
        <v>1.9270073754456E10</v>
      </c>
      <c r="L11" s="11">
        <v>-3.1538865181200004E9</v>
      </c>
      <c r="M11" s="12"/>
      <c r="N11" s="8"/>
    </row>
    <row r="12">
      <c r="A12" s="6">
        <v>2005.0</v>
      </c>
      <c r="B12" s="7" t="s">
        <v>12</v>
      </c>
      <c r="C12" s="8"/>
      <c r="D12" s="9">
        <v>502.1552</v>
      </c>
      <c r="E12" s="10">
        <v>6805.47</v>
      </c>
      <c r="F12" s="10">
        <v>2765.97</v>
      </c>
      <c r="G12" s="10">
        <v>31.0</v>
      </c>
      <c r="H12" s="10">
        <v>43488.3384</v>
      </c>
      <c r="I12" s="10">
        <v>16.623680111499997</v>
      </c>
      <c r="J12" s="10">
        <v>6.80531244</v>
      </c>
      <c r="K12" s="10">
        <v>2.284082241082E10</v>
      </c>
      <c r="L12" s="10">
        <v>-3.5193583464E9</v>
      </c>
      <c r="M12" s="12"/>
      <c r="N12" s="8"/>
    </row>
    <row r="13">
      <c r="A13" s="6">
        <v>2006.0</v>
      </c>
      <c r="B13" s="7" t="s">
        <v>12</v>
      </c>
      <c r="C13" s="8"/>
      <c r="D13" s="6">
        <v>501.81176</v>
      </c>
      <c r="E13" s="10">
        <v>6927.96846</v>
      </c>
      <c r="F13" s="10">
        <v>2583.4159799999998</v>
      </c>
      <c r="G13" s="10">
        <v>30.256</v>
      </c>
      <c r="H13" s="10">
        <v>47489.265532800004</v>
      </c>
      <c r="I13" s="10">
        <v>17.355122036405998</v>
      </c>
      <c r="J13" s="10">
        <v>6.43782556824</v>
      </c>
      <c r="K13" s="10">
        <v>2.8688072947989918E10</v>
      </c>
      <c r="L13" s="10">
        <v>-2.816971846342181E9</v>
      </c>
      <c r="M13" s="12"/>
      <c r="N13" s="8"/>
    </row>
    <row r="14">
      <c r="A14" s="6">
        <v>2007.0</v>
      </c>
      <c r="B14" s="7" t="s">
        <v>12</v>
      </c>
      <c r="C14" s="8"/>
      <c r="D14" s="6">
        <v>496.15552</v>
      </c>
      <c r="E14" s="11">
        <v>7050.46692</v>
      </c>
      <c r="F14" s="11">
        <v>2400.8619599999997</v>
      </c>
      <c r="G14" s="11">
        <v>29.512</v>
      </c>
      <c r="H14" s="11">
        <v>51490.19266560001</v>
      </c>
      <c r="I14" s="11">
        <v>18.086563961312</v>
      </c>
      <c r="J14" s="11">
        <v>6.07033869648</v>
      </c>
      <c r="K14" s="11">
        <v>3.4535323485159836E10</v>
      </c>
      <c r="L14" s="11">
        <v>-2.114585346284362E9</v>
      </c>
      <c r="M14" s="12"/>
      <c r="N14" s="8"/>
    </row>
    <row r="15">
      <c r="A15" s="6">
        <v>2008.0</v>
      </c>
      <c r="B15" s="7" t="s">
        <v>12</v>
      </c>
      <c r="C15" s="8"/>
      <c r="D15" s="6">
        <v>496.15552</v>
      </c>
      <c r="E15" s="11">
        <v>7172.96538</v>
      </c>
      <c r="F15" s="11">
        <v>2218.3079399999997</v>
      </c>
      <c r="G15" s="11">
        <v>28.768</v>
      </c>
      <c r="H15" s="11">
        <v>55491.11979840001</v>
      </c>
      <c r="I15" s="11">
        <v>18.818005886218</v>
      </c>
      <c r="J15" s="11">
        <v>5.702851824720001</v>
      </c>
      <c r="K15" s="11">
        <v>4.038257402232976E10</v>
      </c>
      <c r="L15" s="11">
        <v>-1.412198846226543E9</v>
      </c>
      <c r="M15" s="12"/>
      <c r="N15" s="8"/>
    </row>
    <row r="16">
      <c r="A16" s="6">
        <v>2009.0</v>
      </c>
      <c r="B16" s="7" t="s">
        <v>12</v>
      </c>
      <c r="C16" s="8"/>
      <c r="D16" s="6">
        <v>490.49929</v>
      </c>
      <c r="E16" s="11">
        <v>7295.463839999999</v>
      </c>
      <c r="F16" s="11">
        <v>2035.7539199999997</v>
      </c>
      <c r="G16" s="11">
        <v>28.024</v>
      </c>
      <c r="H16" s="11">
        <v>59492.04693120001</v>
      </c>
      <c r="I16" s="11">
        <v>19.549447811124</v>
      </c>
      <c r="J16" s="11">
        <v>5.335364952960001</v>
      </c>
      <c r="K16" s="11">
        <v>4.622982455949968E10</v>
      </c>
      <c r="L16" s="11">
        <v>-7.098123461687238E8</v>
      </c>
      <c r="M16" s="12"/>
      <c r="N16" s="8"/>
    </row>
    <row r="17">
      <c r="A17" s="6">
        <v>2010.0</v>
      </c>
      <c r="B17" s="7" t="s">
        <v>12</v>
      </c>
      <c r="C17" s="8"/>
      <c r="D17" s="9">
        <v>495.2741</v>
      </c>
      <c r="E17" s="10">
        <v>7417.962300000001</v>
      </c>
      <c r="F17" s="10">
        <v>1853.1999</v>
      </c>
      <c r="G17" s="10">
        <v>27.28</v>
      </c>
      <c r="H17" s="10">
        <v>63492.974064</v>
      </c>
      <c r="I17" s="10">
        <v>20.280889736029994</v>
      </c>
      <c r="J17" s="10">
        <v>4.967878081199999</v>
      </c>
      <c r="K17" s="10">
        <v>5.207707509666959E10</v>
      </c>
      <c r="L17" s="10">
        <v>-7425846.110904</v>
      </c>
      <c r="M17" s="12"/>
      <c r="N17" s="8"/>
    </row>
    <row r="18">
      <c r="A18" s="6">
        <v>2011.0</v>
      </c>
      <c r="B18" s="7" t="s">
        <v>12</v>
      </c>
      <c r="C18" s="8"/>
      <c r="D18" s="6">
        <v>495.2741</v>
      </c>
      <c r="E18" s="10">
        <v>8382.297399000001</v>
      </c>
      <c r="F18" s="10">
        <v>2550.0030624</v>
      </c>
      <c r="G18" s="10">
        <v>27.60736</v>
      </c>
      <c r="H18" s="10">
        <v>66667.6227672</v>
      </c>
      <c r="I18" s="10">
        <v>20.118642618141756</v>
      </c>
      <c r="J18" s="10">
        <v>4.878456275738399</v>
      </c>
      <c r="K18" s="10">
        <v>4.7494292488162674E10</v>
      </c>
      <c r="L18" s="10">
        <v>-7158515.650911456</v>
      </c>
      <c r="M18" s="12"/>
      <c r="N18" s="8"/>
    </row>
    <row r="19">
      <c r="A19" s="6">
        <v>2012.0</v>
      </c>
      <c r="B19" s="7" t="s">
        <v>12</v>
      </c>
      <c r="C19" s="8"/>
      <c r="D19" s="6">
        <v>500.0489</v>
      </c>
      <c r="E19" s="11">
        <v>9346.632498</v>
      </c>
      <c r="F19" s="11">
        <v>3246.8062248</v>
      </c>
      <c r="G19" s="11">
        <v>27.93472</v>
      </c>
      <c r="H19" s="11">
        <v>69842.2714704</v>
      </c>
      <c r="I19" s="11">
        <v>19.956395500253517</v>
      </c>
      <c r="J19" s="11">
        <v>4.789034470276799</v>
      </c>
      <c r="K19" s="11">
        <v>4.291150987965575E10</v>
      </c>
      <c r="L19" s="11">
        <v>-6891185.190918912</v>
      </c>
      <c r="M19" s="12"/>
      <c r="N19" s="8"/>
    </row>
    <row r="20">
      <c r="A20" s="6">
        <v>2013.0</v>
      </c>
      <c r="B20" s="7" t="s">
        <v>12</v>
      </c>
      <c r="C20" s="8"/>
      <c r="D20" s="6">
        <v>495.42539</v>
      </c>
      <c r="E20" s="11">
        <v>10310.967597</v>
      </c>
      <c r="F20" s="11">
        <v>3943.6093872</v>
      </c>
      <c r="G20" s="11">
        <v>28.262079999999997</v>
      </c>
      <c r="H20" s="11">
        <v>73016.9201736</v>
      </c>
      <c r="I20" s="11">
        <v>19.79414838236528</v>
      </c>
      <c r="J20" s="11">
        <v>4.699612664815199</v>
      </c>
      <c r="K20" s="11">
        <v>3.832872727114882E10</v>
      </c>
      <c r="L20" s="11">
        <v>-6623854.730926368</v>
      </c>
      <c r="M20" s="12"/>
      <c r="N20" s="8"/>
    </row>
    <row r="21">
      <c r="A21" s="6">
        <v>2014.0</v>
      </c>
      <c r="B21" s="7" t="s">
        <v>12</v>
      </c>
      <c r="C21" s="8"/>
      <c r="D21" s="6">
        <v>495.42539</v>
      </c>
      <c r="E21" s="11">
        <v>11275.302696</v>
      </c>
      <c r="F21" s="11">
        <v>4640.4125496</v>
      </c>
      <c r="G21" s="11">
        <v>28.589439999999996</v>
      </c>
      <c r="H21" s="11">
        <v>76191.5688768</v>
      </c>
      <c r="I21" s="11">
        <v>19.63190126447704</v>
      </c>
      <c r="J21" s="11">
        <v>4.610190859353598</v>
      </c>
      <c r="K21" s="11">
        <v>3.3745944662641895E10</v>
      </c>
      <c r="L21" s="11">
        <v>-6356524.270933825</v>
      </c>
      <c r="M21" s="12"/>
      <c r="N21" s="8"/>
    </row>
    <row r="22">
      <c r="A22" s="6">
        <v>2015.0</v>
      </c>
      <c r="B22" s="7" t="s">
        <v>12</v>
      </c>
      <c r="C22" s="8"/>
      <c r="D22" s="9">
        <v>490.80188</v>
      </c>
      <c r="E22" s="10">
        <v>12239.637795</v>
      </c>
      <c r="F22" s="10">
        <v>5337.215712</v>
      </c>
      <c r="G22" s="10">
        <v>28.916800000000002</v>
      </c>
      <c r="H22" s="10">
        <v>79366.21758</v>
      </c>
      <c r="I22" s="10">
        <v>19.469654146588795</v>
      </c>
      <c r="J22" s="10">
        <v>4.520769053892</v>
      </c>
      <c r="K22" s="10">
        <v>2.9163162054134975E10</v>
      </c>
      <c r="L22" s="10">
        <v>-6089193.81094128</v>
      </c>
      <c r="M22" s="12"/>
      <c r="N22" s="8"/>
    </row>
    <row r="23">
      <c r="A23" s="6">
        <v>2016.0</v>
      </c>
      <c r="B23" s="7" t="s">
        <v>12</v>
      </c>
      <c r="C23" s="8"/>
      <c r="D23" s="6">
        <v>493.14723</v>
      </c>
      <c r="E23" s="10">
        <v>12562.319155050001</v>
      </c>
      <c r="F23" s="10">
        <v>5371.833486132</v>
      </c>
      <c r="G23" s="10">
        <v>27.9058032</v>
      </c>
      <c r="H23" s="10">
        <v>84477.401992152</v>
      </c>
      <c r="I23" s="10">
        <v>19.502363165555064</v>
      </c>
      <c r="J23" s="10">
        <v>4.450920688070328</v>
      </c>
      <c r="K23" s="10">
        <v>4.304795181640902E10</v>
      </c>
      <c r="L23" s="10">
        <v>-7776940.115027541</v>
      </c>
      <c r="M23" s="12"/>
      <c r="N23" s="8"/>
    </row>
    <row r="24">
      <c r="A24" s="6">
        <v>2017.0</v>
      </c>
      <c r="B24" s="7" t="s">
        <v>12</v>
      </c>
      <c r="C24" s="8"/>
      <c r="D24" s="6">
        <v>493.14723</v>
      </c>
      <c r="E24" s="11">
        <v>12885.0005151</v>
      </c>
      <c r="F24" s="11">
        <v>5406.451260264</v>
      </c>
      <c r="G24" s="11">
        <v>26.8948064</v>
      </c>
      <c r="H24" s="11">
        <v>89588.58640430399</v>
      </c>
      <c r="I24" s="11">
        <v>19.535072184521333</v>
      </c>
      <c r="J24" s="11">
        <v>4.381072322248656</v>
      </c>
      <c r="K24" s="11">
        <v>5.693274157868306E10</v>
      </c>
      <c r="L24" s="11">
        <v>-9464686.419113804</v>
      </c>
      <c r="M24" s="12"/>
      <c r="N24" s="8"/>
    </row>
    <row r="25">
      <c r="A25" s="6">
        <v>2018.0</v>
      </c>
      <c r="B25" s="7" t="s">
        <v>12</v>
      </c>
      <c r="C25" s="8"/>
      <c r="D25" s="6">
        <v>495.49259</v>
      </c>
      <c r="E25" s="11">
        <v>13207.68187515</v>
      </c>
      <c r="F25" s="11">
        <v>5441.069034396</v>
      </c>
      <c r="G25" s="11">
        <v>25.8838096</v>
      </c>
      <c r="H25" s="11">
        <v>94699.77081645599</v>
      </c>
      <c r="I25" s="11">
        <v>19.567781203487602</v>
      </c>
      <c r="J25" s="11">
        <v>4.311223956426984</v>
      </c>
      <c r="K25" s="11">
        <v>7.08175313409571E10</v>
      </c>
      <c r="L25" s="11">
        <v>-1.1152432723200066E7</v>
      </c>
      <c r="M25" s="12"/>
      <c r="N25" s="8"/>
    </row>
    <row r="26">
      <c r="A26" s="6">
        <v>2019.0</v>
      </c>
      <c r="B26" s="7" t="s">
        <v>12</v>
      </c>
      <c r="C26" s="8"/>
      <c r="D26" s="9">
        <v>493.30378</v>
      </c>
      <c r="E26" s="10">
        <v>13530.3632352</v>
      </c>
      <c r="F26" s="10">
        <v>5475.686808527999</v>
      </c>
      <c r="G26" s="10">
        <v>24.872812799999995</v>
      </c>
      <c r="H26" s="10">
        <v>99810.955228608</v>
      </c>
      <c r="I26" s="10">
        <v>19.600490222453875</v>
      </c>
      <c r="J26" s="10">
        <v>4.241375590605311</v>
      </c>
      <c r="K26" s="10">
        <v>8.470232110323116E10</v>
      </c>
      <c r="L26" s="10">
        <v>-1.2840179027286327E7</v>
      </c>
      <c r="M26" s="12"/>
      <c r="N26" s="8"/>
    </row>
    <row r="27">
      <c r="A27" s="13">
        <v>1995.0</v>
      </c>
      <c r="B27" s="14" t="s">
        <v>13</v>
      </c>
      <c r="C27" s="15">
        <v>0.51</v>
      </c>
      <c r="D27" s="16">
        <v>506.11</v>
      </c>
      <c r="E27" s="10">
        <v>1616.0</v>
      </c>
      <c r="F27" s="10">
        <v>9460.0</v>
      </c>
      <c r="G27" s="10">
        <v>41.0</v>
      </c>
      <c r="H27" s="10">
        <v>6475.401</v>
      </c>
      <c r="I27" s="10">
        <v>10.41</v>
      </c>
      <c r="J27" s="10">
        <v>20.7766</v>
      </c>
      <c r="K27" s="10">
        <v>2.068074794E8</v>
      </c>
      <c r="L27" s="10">
        <v>-2.869029592E8</v>
      </c>
      <c r="M27" s="15"/>
      <c r="N27" s="15"/>
      <c r="O27" s="17"/>
      <c r="P27" s="17"/>
      <c r="Q27" s="17"/>
      <c r="R27" s="17"/>
      <c r="S27" s="17"/>
      <c r="T27" s="17"/>
      <c r="U27" s="17"/>
      <c r="V27" s="17"/>
      <c r="W27" s="17"/>
    </row>
    <row r="28">
      <c r="A28" s="6">
        <v>1996.0</v>
      </c>
      <c r="B28" s="7" t="s">
        <v>13</v>
      </c>
      <c r="C28" s="8">
        <v>0.51</v>
      </c>
      <c r="D28" s="6">
        <v>506.97</v>
      </c>
      <c r="E28" s="10">
        <v>1552.0</v>
      </c>
      <c r="F28" s="10">
        <v>7134.0</v>
      </c>
      <c r="G28" s="10">
        <v>41.0</v>
      </c>
      <c r="H28" s="10">
        <v>6889.299</v>
      </c>
      <c r="I28" s="10">
        <v>10.77</v>
      </c>
      <c r="J28" s="10">
        <v>20.52057</v>
      </c>
      <c r="K28" s="10">
        <v>1.658507314E8</v>
      </c>
      <c r="L28" s="10">
        <v>-5.005531511E8</v>
      </c>
      <c r="M28" s="8"/>
      <c r="N28" s="8"/>
    </row>
    <row r="29">
      <c r="A29" s="6">
        <v>1997.0</v>
      </c>
      <c r="B29" s="7" t="s">
        <v>13</v>
      </c>
      <c r="C29" s="8">
        <v>0.52</v>
      </c>
      <c r="D29" s="6">
        <v>507.84</v>
      </c>
      <c r="E29" s="10">
        <v>793.5</v>
      </c>
      <c r="F29" s="10">
        <v>4071.0</v>
      </c>
      <c r="G29" s="10">
        <v>41.0</v>
      </c>
      <c r="H29" s="10">
        <v>7977.917</v>
      </c>
      <c r="I29" s="10">
        <v>9.89</v>
      </c>
      <c r="J29" s="10">
        <v>20.2677</v>
      </c>
      <c r="K29" s="10">
        <v>2.740496119E8</v>
      </c>
      <c r="L29" s="10">
        <v>-5.327038849E8</v>
      </c>
      <c r="M29" s="8"/>
      <c r="N29" s="8"/>
    </row>
    <row r="30">
      <c r="A30" s="6">
        <v>1998.0</v>
      </c>
      <c r="B30" s="7" t="s">
        <v>13</v>
      </c>
      <c r="C30" s="8">
        <v>0.5</v>
      </c>
      <c r="D30" s="6">
        <v>508.42</v>
      </c>
      <c r="E30" s="10">
        <v>35.0</v>
      </c>
      <c r="F30" s="10">
        <v>2507.0</v>
      </c>
      <c r="G30" s="10">
        <v>41.0</v>
      </c>
      <c r="H30" s="10">
        <v>8450.519</v>
      </c>
      <c r="I30" s="10">
        <v>10.56</v>
      </c>
      <c r="J30" s="10">
        <v>20.01794</v>
      </c>
      <c r="K30" s="10">
        <v>5.955879425E8</v>
      </c>
      <c r="L30" s="10">
        <v>-5.457486921E8</v>
      </c>
      <c r="M30" s="8"/>
      <c r="N30" s="8"/>
    </row>
    <row r="31">
      <c r="A31" s="6">
        <v>1999.0</v>
      </c>
      <c r="B31" s="7" t="s">
        <v>13</v>
      </c>
      <c r="C31" s="8">
        <v>0.5</v>
      </c>
      <c r="D31" s="6">
        <v>509.0</v>
      </c>
      <c r="E31" s="10">
        <v>35.0</v>
      </c>
      <c r="F31" s="10">
        <v>1882.0</v>
      </c>
      <c r="G31" s="10">
        <v>30.0</v>
      </c>
      <c r="H31" s="10">
        <v>8412.067</v>
      </c>
      <c r="I31" s="10">
        <v>11.86</v>
      </c>
      <c r="J31" s="10">
        <v>19.77125</v>
      </c>
      <c r="K31" s="10">
        <v>3.258927894E8</v>
      </c>
      <c r="L31" s="10">
        <v>-3.054264381E8</v>
      </c>
      <c r="M31" s="8"/>
      <c r="N31" s="8"/>
    </row>
    <row r="32">
      <c r="A32" s="13">
        <v>2000.0</v>
      </c>
      <c r="B32" s="14" t="s">
        <v>13</v>
      </c>
      <c r="C32" s="15">
        <v>0.5</v>
      </c>
      <c r="D32" s="16">
        <v>509.57417</v>
      </c>
      <c r="E32" s="10">
        <v>35.0</v>
      </c>
      <c r="F32" s="10">
        <v>1784.0</v>
      </c>
      <c r="G32" s="10">
        <v>29.0</v>
      </c>
      <c r="H32" s="10">
        <v>9422.497</v>
      </c>
      <c r="I32" s="10">
        <v>10.79</v>
      </c>
      <c r="J32" s="10">
        <v>19.52761</v>
      </c>
      <c r="K32" s="10">
        <v>4.162142868E8</v>
      </c>
      <c r="L32" s="10">
        <v>-1.817997414E8</v>
      </c>
      <c r="M32" s="15"/>
      <c r="N32" s="15"/>
      <c r="O32" s="17"/>
      <c r="P32" s="17"/>
      <c r="Q32" s="17"/>
      <c r="R32" s="17"/>
      <c r="S32" s="17"/>
      <c r="T32" s="17"/>
      <c r="U32" s="17"/>
      <c r="V32" s="17"/>
      <c r="W32" s="17"/>
    </row>
    <row r="33">
      <c r="A33" s="6">
        <v>2001.0</v>
      </c>
      <c r="B33" s="7" t="s">
        <v>13</v>
      </c>
      <c r="C33" s="8"/>
      <c r="D33" s="6">
        <v>510.37056</v>
      </c>
      <c r="E33" s="10">
        <v>39.27</v>
      </c>
      <c r="F33" s="10">
        <v>2208.592</v>
      </c>
      <c r="G33" s="10">
        <v>29.0</v>
      </c>
      <c r="H33" s="10">
        <v>10477.816664</v>
      </c>
      <c r="I33" s="10">
        <v>11.1137</v>
      </c>
      <c r="J33" s="10">
        <v>18.980836919999998</v>
      </c>
      <c r="K33" s="10">
        <v>7.142237161488001E8</v>
      </c>
      <c r="L33" s="10">
        <v>-2.210684855424E8</v>
      </c>
      <c r="M33" s="8"/>
      <c r="N33" s="8"/>
    </row>
    <row r="34">
      <c r="A34" s="6">
        <v>2002.0</v>
      </c>
      <c r="B34" s="7" t="s">
        <v>13</v>
      </c>
      <c r="C34" s="8"/>
      <c r="D34" s="6">
        <v>511.16695</v>
      </c>
      <c r="E34" s="11">
        <v>43.540000000000006</v>
      </c>
      <c r="F34" s="11">
        <v>2633.184</v>
      </c>
      <c r="G34" s="11">
        <v>29.0</v>
      </c>
      <c r="H34" s="11">
        <v>11533.136328</v>
      </c>
      <c r="I34" s="11">
        <v>11.4374</v>
      </c>
      <c r="J34" s="11">
        <v>18.434063839999997</v>
      </c>
      <c r="K34" s="11">
        <v>1.0122331454976002E9</v>
      </c>
      <c r="L34" s="11">
        <v>-2.6033722968480003E8</v>
      </c>
      <c r="M34" s="8"/>
      <c r="N34" s="8"/>
    </row>
    <row r="35">
      <c r="A35" s="6">
        <v>2003.0</v>
      </c>
      <c r="B35" s="7" t="s">
        <v>13</v>
      </c>
      <c r="C35" s="8"/>
      <c r="D35" s="6">
        <v>511.96334</v>
      </c>
      <c r="E35" s="11">
        <v>47.81000000000001</v>
      </c>
      <c r="F35" s="11">
        <v>3057.7760000000003</v>
      </c>
      <c r="G35" s="11">
        <v>29.0</v>
      </c>
      <c r="H35" s="11">
        <v>12588.455992000001</v>
      </c>
      <c r="I35" s="11">
        <v>11.7611</v>
      </c>
      <c r="J35" s="11">
        <v>17.887290759999996</v>
      </c>
      <c r="K35" s="11">
        <v>1.3102425748464003E9</v>
      </c>
      <c r="L35" s="11">
        <v>-2.9960597382720006E8</v>
      </c>
      <c r="M35" s="8"/>
      <c r="N35" s="8"/>
    </row>
    <row r="36">
      <c r="A36" s="6">
        <v>2004.0</v>
      </c>
      <c r="B36" s="7" t="s">
        <v>13</v>
      </c>
      <c r="C36" s="8"/>
      <c r="D36" s="6">
        <v>513.16634</v>
      </c>
      <c r="E36" s="11">
        <v>52.08000000000001</v>
      </c>
      <c r="F36" s="11">
        <v>3482.3680000000004</v>
      </c>
      <c r="G36" s="11">
        <v>29.0</v>
      </c>
      <c r="H36" s="11">
        <v>13643.775656000002</v>
      </c>
      <c r="I36" s="11">
        <v>12.084800000000001</v>
      </c>
      <c r="J36" s="11">
        <v>17.340517679999994</v>
      </c>
      <c r="K36" s="11">
        <v>1.6082520041952004E9</v>
      </c>
      <c r="L36" s="11">
        <v>-3.388747179696001E8</v>
      </c>
      <c r="M36" s="8"/>
      <c r="N36" s="8"/>
    </row>
    <row r="37">
      <c r="A37" s="13">
        <v>2005.0</v>
      </c>
      <c r="B37" s="14" t="s">
        <v>13</v>
      </c>
      <c r="C37" s="15"/>
      <c r="D37" s="16">
        <v>514.36934</v>
      </c>
      <c r="E37" s="10">
        <v>56.35</v>
      </c>
      <c r="F37" s="10">
        <v>3906.96</v>
      </c>
      <c r="G37" s="10">
        <v>29.0</v>
      </c>
      <c r="H37" s="10">
        <v>14699.09532</v>
      </c>
      <c r="I37" s="10">
        <v>12.408499999999998</v>
      </c>
      <c r="J37" s="10">
        <v>16.7937446</v>
      </c>
      <c r="K37" s="10">
        <v>1.9062614335440001E9</v>
      </c>
      <c r="L37" s="10">
        <v>-3.7814346211200005E8</v>
      </c>
      <c r="M37" s="15"/>
      <c r="N37" s="15"/>
      <c r="O37" s="17"/>
      <c r="P37" s="17"/>
      <c r="Q37" s="17"/>
      <c r="R37" s="17"/>
      <c r="S37" s="17"/>
      <c r="T37" s="17"/>
      <c r="U37" s="17"/>
      <c r="V37" s="17"/>
      <c r="W37" s="17"/>
    </row>
    <row r="38">
      <c r="A38" s="6">
        <v>2006.0</v>
      </c>
      <c r="B38" s="7" t="s">
        <v>13</v>
      </c>
      <c r="C38" s="8"/>
      <c r="D38" s="6">
        <v>515.57234</v>
      </c>
      <c r="E38" s="10">
        <v>57.3643</v>
      </c>
      <c r="F38" s="10">
        <v>3649.10064</v>
      </c>
      <c r="G38" s="10">
        <v>28.304</v>
      </c>
      <c r="H38" s="10">
        <v>16051.41208944</v>
      </c>
      <c r="I38" s="10">
        <v>12.954473999999998</v>
      </c>
      <c r="J38" s="10">
        <v>15.8868823916</v>
      </c>
      <c r="K38" s="10">
        <v>2.3942643605312643E9</v>
      </c>
      <c r="L38" s="10">
        <v>-3.026743462306113E8</v>
      </c>
      <c r="M38" s="12"/>
      <c r="N38" s="8"/>
    </row>
    <row r="39">
      <c r="A39" s="6">
        <v>2007.0</v>
      </c>
      <c r="B39" s="7" t="s">
        <v>13</v>
      </c>
      <c r="C39" s="8"/>
      <c r="D39" s="6">
        <v>514.60247</v>
      </c>
      <c r="E39" s="11">
        <v>58.3786</v>
      </c>
      <c r="F39" s="11">
        <v>3391.24128</v>
      </c>
      <c r="G39" s="11">
        <v>27.607999999999997</v>
      </c>
      <c r="H39" s="11">
        <v>17403.72885888</v>
      </c>
      <c r="I39" s="11">
        <v>13.500447999999997</v>
      </c>
      <c r="J39" s="11">
        <v>14.9800201832</v>
      </c>
      <c r="K39" s="11">
        <v>2.8822672875185285E9</v>
      </c>
      <c r="L39" s="11">
        <v>-2.2720523034922257E8</v>
      </c>
      <c r="M39" s="12"/>
      <c r="N39" s="8"/>
    </row>
    <row r="40">
      <c r="A40" s="6">
        <v>2008.0</v>
      </c>
      <c r="B40" s="7" t="s">
        <v>13</v>
      </c>
      <c r="C40" s="8"/>
      <c r="D40" s="6">
        <v>514.60247</v>
      </c>
      <c r="E40" s="11">
        <v>59.3929</v>
      </c>
      <c r="F40" s="11">
        <v>3133.3819200000003</v>
      </c>
      <c r="G40" s="11">
        <v>26.911999999999995</v>
      </c>
      <c r="H40" s="11">
        <v>18756.04562832</v>
      </c>
      <c r="I40" s="11">
        <v>14.046421999999996</v>
      </c>
      <c r="J40" s="11">
        <v>14.0731579748</v>
      </c>
      <c r="K40" s="11">
        <v>3.3702702145057926E9</v>
      </c>
      <c r="L40" s="11">
        <v>-1.5173611446783382E8</v>
      </c>
      <c r="M40" s="12"/>
      <c r="N40" s="8"/>
    </row>
    <row r="41">
      <c r="A41" s="6">
        <v>2009.0</v>
      </c>
      <c r="B41" s="7" t="s">
        <v>13</v>
      </c>
      <c r="C41" s="8"/>
      <c r="D41" s="6">
        <v>513.63261</v>
      </c>
      <c r="E41" s="11">
        <v>60.407199999999996</v>
      </c>
      <c r="F41" s="11">
        <v>2875.5225600000003</v>
      </c>
      <c r="G41" s="11">
        <v>26.215999999999994</v>
      </c>
      <c r="H41" s="11">
        <v>20108.36239776</v>
      </c>
      <c r="I41" s="11">
        <v>14.592395999999995</v>
      </c>
      <c r="J41" s="11">
        <v>13.166295766400001</v>
      </c>
      <c r="K41" s="11">
        <v>3.858273141493057E9</v>
      </c>
      <c r="L41" s="11">
        <v>-7.626699858644506E7</v>
      </c>
      <c r="M41" s="12"/>
      <c r="N41" s="8"/>
    </row>
    <row r="42">
      <c r="A42" s="13">
        <v>2010.0</v>
      </c>
      <c r="B42" s="14" t="s">
        <v>13</v>
      </c>
      <c r="C42" s="15"/>
      <c r="D42" s="16">
        <v>519.85705</v>
      </c>
      <c r="E42" s="10">
        <v>61.42150000000001</v>
      </c>
      <c r="F42" s="10">
        <v>2617.6632</v>
      </c>
      <c r="G42" s="10">
        <v>25.52</v>
      </c>
      <c r="H42" s="10">
        <v>21460.6791672</v>
      </c>
      <c r="I42" s="10">
        <v>15.138369999999998</v>
      </c>
      <c r="J42" s="10">
        <v>12.259433558</v>
      </c>
      <c r="K42" s="10">
        <v>4.34627606848032E9</v>
      </c>
      <c r="L42" s="10">
        <v>-797882.7050563201</v>
      </c>
      <c r="M42" s="18"/>
      <c r="N42" s="15"/>
      <c r="O42" s="17"/>
      <c r="P42" s="17"/>
      <c r="Q42" s="17"/>
      <c r="R42" s="17"/>
      <c r="S42" s="17"/>
      <c r="T42" s="17"/>
      <c r="U42" s="17"/>
      <c r="V42" s="17"/>
      <c r="W42" s="17"/>
    </row>
    <row r="43">
      <c r="A43" s="6">
        <v>2011.0</v>
      </c>
      <c r="B43" s="7" t="s">
        <v>13</v>
      </c>
      <c r="C43" s="8"/>
      <c r="D43" s="6">
        <v>519.85705</v>
      </c>
      <c r="E43" s="10">
        <v>69.40629500000001</v>
      </c>
      <c r="F43" s="10">
        <v>3601.9045631999998</v>
      </c>
      <c r="G43" s="10">
        <v>25.82624</v>
      </c>
      <c r="H43" s="10">
        <v>22533.71312556</v>
      </c>
      <c r="I43" s="10">
        <v>15.017263039999998</v>
      </c>
      <c r="J43" s="10">
        <v>12.038763753956</v>
      </c>
      <c r="K43" s="10">
        <v>3.963803774454052E9</v>
      </c>
      <c r="L43" s="10">
        <v>-769158.9276742926</v>
      </c>
      <c r="M43" s="12"/>
      <c r="N43" s="8"/>
    </row>
    <row r="44">
      <c r="A44" s="6">
        <v>2012.0</v>
      </c>
      <c r="B44" s="7" t="s">
        <v>13</v>
      </c>
      <c r="C44" s="8"/>
      <c r="D44" s="6">
        <v>526.08149</v>
      </c>
      <c r="E44" s="11">
        <v>77.39109000000002</v>
      </c>
      <c r="F44" s="11">
        <v>4586.1459264</v>
      </c>
      <c r="G44" s="11">
        <v>26.132479999999997</v>
      </c>
      <c r="H44" s="11">
        <v>23606.74708392</v>
      </c>
      <c r="I44" s="11">
        <v>14.896156079999997</v>
      </c>
      <c r="J44" s="11">
        <v>11.818093949911999</v>
      </c>
      <c r="K44" s="11">
        <v>3.581331480427784E9</v>
      </c>
      <c r="L44" s="11">
        <v>-740435.1502922651</v>
      </c>
      <c r="M44" s="12"/>
      <c r="N44" s="8"/>
    </row>
    <row r="45">
      <c r="A45" s="6">
        <v>2013.0</v>
      </c>
      <c r="B45" s="7" t="s">
        <v>13</v>
      </c>
      <c r="C45" s="8"/>
      <c r="D45" s="6">
        <v>525.18503</v>
      </c>
      <c r="E45" s="11">
        <v>85.37588500000003</v>
      </c>
      <c r="F45" s="11">
        <v>5570.387289599999</v>
      </c>
      <c r="G45" s="11">
        <v>26.438719999999996</v>
      </c>
      <c r="H45" s="11">
        <v>24679.78104228</v>
      </c>
      <c r="I45" s="11">
        <v>14.775049119999997</v>
      </c>
      <c r="J45" s="11">
        <v>11.597424145867999</v>
      </c>
      <c r="K45" s="11">
        <v>3.198859186401516E9</v>
      </c>
      <c r="L45" s="11">
        <v>-711711.3729102376</v>
      </c>
      <c r="M45" s="12"/>
      <c r="N45" s="8"/>
    </row>
    <row r="46">
      <c r="A46" s="6">
        <v>2014.0</v>
      </c>
      <c r="B46" s="7" t="s">
        <v>13</v>
      </c>
      <c r="C46" s="8"/>
      <c r="D46" s="6">
        <v>525.18503</v>
      </c>
      <c r="E46" s="11">
        <v>93.36068000000003</v>
      </c>
      <c r="F46" s="11">
        <v>6554.628652799999</v>
      </c>
      <c r="G46" s="11">
        <v>26.744959999999995</v>
      </c>
      <c r="H46" s="11">
        <v>25752.81500064</v>
      </c>
      <c r="I46" s="11">
        <v>14.653942159999996</v>
      </c>
      <c r="J46" s="11">
        <v>11.376754341823998</v>
      </c>
      <c r="K46" s="11">
        <v>2.816386892375248E9</v>
      </c>
      <c r="L46" s="11">
        <v>-682987.5955282102</v>
      </c>
      <c r="M46" s="12"/>
      <c r="N46" s="8"/>
    </row>
    <row r="47">
      <c r="A47" s="13">
        <v>2015.0</v>
      </c>
      <c r="B47" s="14" t="s">
        <v>13</v>
      </c>
      <c r="C47" s="15"/>
      <c r="D47" s="16">
        <v>524.28858</v>
      </c>
      <c r="E47" s="10">
        <v>101.34547500000001</v>
      </c>
      <c r="F47" s="10">
        <v>7538.870016</v>
      </c>
      <c r="G47" s="10">
        <v>27.0512</v>
      </c>
      <c r="H47" s="10">
        <v>26825.848959</v>
      </c>
      <c r="I47" s="10">
        <v>14.532835199999997</v>
      </c>
      <c r="J47" s="10">
        <v>11.15608453778</v>
      </c>
      <c r="K47" s="10">
        <v>2.4339145983489795E9</v>
      </c>
      <c r="L47" s="10">
        <v>-654263.8181461825</v>
      </c>
      <c r="M47" s="18"/>
      <c r="N47" s="15"/>
      <c r="O47" s="17"/>
      <c r="P47" s="17"/>
      <c r="Q47" s="17"/>
      <c r="R47" s="17"/>
      <c r="S47" s="17"/>
      <c r="T47" s="17"/>
      <c r="U47" s="17"/>
      <c r="V47" s="17"/>
      <c r="W47" s="17"/>
    </row>
    <row r="48">
      <c r="A48" s="6">
        <v>2016.0</v>
      </c>
      <c r="B48" s="7" t="s">
        <v>13</v>
      </c>
      <c r="C48" s="8"/>
      <c r="D48" s="6">
        <v>524.90089</v>
      </c>
      <c r="E48" s="10">
        <v>104.01731025000001</v>
      </c>
      <c r="F48" s="10">
        <v>7587.767964576</v>
      </c>
      <c r="G48" s="10">
        <v>26.1054288</v>
      </c>
      <c r="H48" s="10">
        <v>28553.4336319596</v>
      </c>
      <c r="I48" s="10">
        <v>14.557250363135998</v>
      </c>
      <c r="J48" s="10">
        <v>10.98371690195452</v>
      </c>
      <c r="K48" s="10">
        <v>3.5927187237272024E9</v>
      </c>
      <c r="L48" s="10">
        <v>-835606.599351383</v>
      </c>
      <c r="M48" s="12"/>
      <c r="N48" s="8"/>
    </row>
    <row r="49">
      <c r="A49" s="6">
        <v>2017.0</v>
      </c>
      <c r="B49" s="7" t="s">
        <v>13</v>
      </c>
      <c r="C49" s="8"/>
      <c r="D49" s="6">
        <v>524.90089</v>
      </c>
      <c r="E49" s="11">
        <v>106.68914550000002</v>
      </c>
      <c r="F49" s="11">
        <v>7636.665913151999</v>
      </c>
      <c r="G49" s="11">
        <v>25.159657599999996</v>
      </c>
      <c r="H49" s="11">
        <v>30281.018304919202</v>
      </c>
      <c r="I49" s="11">
        <v>14.581665526271998</v>
      </c>
      <c r="J49" s="11">
        <v>10.811349266129039</v>
      </c>
      <c r="K49" s="11">
        <v>4.751522849105425E9</v>
      </c>
      <c r="L49" s="11">
        <v>-1016949.3805565836</v>
      </c>
      <c r="M49" s="12"/>
      <c r="N49" s="8"/>
    </row>
    <row r="50">
      <c r="A50" s="6">
        <v>2018.0</v>
      </c>
      <c r="B50" s="7" t="s">
        <v>13</v>
      </c>
      <c r="C50" s="8"/>
      <c r="D50" s="6">
        <v>525.5132</v>
      </c>
      <c r="E50" s="11">
        <v>109.36098075000004</v>
      </c>
      <c r="F50" s="11">
        <v>7685.563861727998</v>
      </c>
      <c r="G50" s="11">
        <v>24.213886399999993</v>
      </c>
      <c r="H50" s="11">
        <v>32008.602977878803</v>
      </c>
      <c r="I50" s="11">
        <v>14.606080689407998</v>
      </c>
      <c r="J50" s="11">
        <v>10.638981630303558</v>
      </c>
      <c r="K50" s="11">
        <v>5.910326974483648E9</v>
      </c>
      <c r="L50" s="11">
        <v>-1198292.1617617842</v>
      </c>
      <c r="M50" s="12"/>
      <c r="N50" s="8"/>
    </row>
    <row r="51">
      <c r="A51" s="13">
        <v>2019.0</v>
      </c>
      <c r="B51" s="14" t="s">
        <v>13</v>
      </c>
      <c r="C51" s="15"/>
      <c r="D51" s="16">
        <v>520.55478</v>
      </c>
      <c r="E51" s="10">
        <v>112.03281600000004</v>
      </c>
      <c r="F51" s="10">
        <v>7734.461810303998</v>
      </c>
      <c r="G51" s="10">
        <v>23.268115199999997</v>
      </c>
      <c r="H51" s="10">
        <v>33736.1876508384</v>
      </c>
      <c r="I51" s="10">
        <v>14.630495852543996</v>
      </c>
      <c r="J51" s="10">
        <v>10.46661399447808</v>
      </c>
      <c r="K51" s="10">
        <v>7.069131099861872E9</v>
      </c>
      <c r="L51" s="10">
        <v>-1379634.9429669846</v>
      </c>
      <c r="M51" s="18"/>
      <c r="N51" s="15"/>
      <c r="O51" s="17"/>
      <c r="P51" s="17"/>
      <c r="Q51" s="17"/>
      <c r="R51" s="17"/>
      <c r="S51" s="17"/>
      <c r="T51" s="17"/>
      <c r="U51" s="17"/>
      <c r="V51" s="17"/>
      <c r="W51" s="17"/>
    </row>
    <row r="52">
      <c r="A52" s="6">
        <v>1995.0</v>
      </c>
      <c r="B52" s="7" t="s">
        <v>14</v>
      </c>
      <c r="C52" s="8">
        <v>0.27</v>
      </c>
      <c r="D52" s="9">
        <v>465.77</v>
      </c>
      <c r="E52" s="10">
        <v>15435.0</v>
      </c>
      <c r="F52" s="10">
        <v>3173.0</v>
      </c>
      <c r="G52" s="10">
        <v>27.0</v>
      </c>
      <c r="H52" s="10">
        <v>9186.038</v>
      </c>
      <c r="I52" s="10">
        <v>16.4</v>
      </c>
      <c r="J52" s="10">
        <v>14.7</v>
      </c>
      <c r="K52" s="10">
        <v>4.804151332E9</v>
      </c>
      <c r="L52" s="10">
        <v>-5.316684074E7</v>
      </c>
      <c r="M52" s="8"/>
      <c r="N52" s="8"/>
    </row>
    <row r="53">
      <c r="A53" s="6">
        <v>1996.0</v>
      </c>
      <c r="B53" s="7" t="s">
        <v>14</v>
      </c>
      <c r="C53" s="8">
        <v>0.27</v>
      </c>
      <c r="D53" s="6">
        <v>469.29</v>
      </c>
      <c r="E53" s="10">
        <v>14984.0</v>
      </c>
      <c r="F53" s="10">
        <v>3642.0</v>
      </c>
      <c r="G53" s="10">
        <v>27.0</v>
      </c>
      <c r="H53" s="10">
        <v>9349.014</v>
      </c>
      <c r="I53" s="10">
        <v>14.96</v>
      </c>
      <c r="J53" s="10">
        <v>16.0</v>
      </c>
      <c r="K53" s="10">
        <v>3.288936449E9</v>
      </c>
      <c r="L53" s="10">
        <v>3.372915004E8</v>
      </c>
      <c r="M53" s="8"/>
      <c r="N53" s="8"/>
    </row>
    <row r="54">
      <c r="A54" s="6">
        <v>1997.0</v>
      </c>
      <c r="B54" s="7" t="s">
        <v>14</v>
      </c>
      <c r="C54" s="8">
        <v>0.28</v>
      </c>
      <c r="D54" s="6">
        <v>472.81</v>
      </c>
      <c r="E54" s="10">
        <v>14442.0</v>
      </c>
      <c r="F54" s="10">
        <v>2822.0</v>
      </c>
      <c r="G54" s="10">
        <v>27.0</v>
      </c>
      <c r="H54" s="10">
        <v>9823.026</v>
      </c>
      <c r="I54" s="10">
        <v>14.27</v>
      </c>
      <c r="J54" s="10">
        <v>17.3</v>
      </c>
      <c r="K54" s="10">
        <v>4.16412332E9</v>
      </c>
      <c r="L54" s="10">
        <v>6.273056606E8</v>
      </c>
      <c r="M54" s="8"/>
      <c r="N54" s="8"/>
    </row>
    <row r="55">
      <c r="A55" s="6">
        <v>1998.0</v>
      </c>
      <c r="B55" s="7" t="s">
        <v>14</v>
      </c>
      <c r="C55" s="8">
        <v>0.28</v>
      </c>
      <c r="D55" s="6">
        <v>475.2</v>
      </c>
      <c r="E55" s="10">
        <v>17269.0</v>
      </c>
      <c r="F55" s="10">
        <v>3059.0</v>
      </c>
      <c r="G55" s="10">
        <v>27.0</v>
      </c>
      <c r="H55" s="10">
        <v>10398.03</v>
      </c>
      <c r="I55" s="10">
        <v>14.73</v>
      </c>
      <c r="J55" s="10">
        <v>18.59828</v>
      </c>
      <c r="K55" s="10">
        <v>3.26165475E9</v>
      </c>
      <c r="L55" s="10">
        <v>-7.610663729E8</v>
      </c>
      <c r="M55" s="8"/>
      <c r="N55" s="8"/>
    </row>
    <row r="56">
      <c r="A56" s="6">
        <v>1999.0</v>
      </c>
      <c r="B56" s="7" t="s">
        <v>14</v>
      </c>
      <c r="C56" s="8">
        <v>0.3</v>
      </c>
      <c r="D56" s="6">
        <v>477.58</v>
      </c>
      <c r="E56" s="10">
        <v>21422.0</v>
      </c>
      <c r="F56" s="10">
        <v>2821.0</v>
      </c>
      <c r="G56" s="10">
        <v>26.0</v>
      </c>
      <c r="H56" s="10">
        <v>10873.25</v>
      </c>
      <c r="I56" s="10">
        <v>14.87</v>
      </c>
      <c r="J56" s="10">
        <v>18.16552</v>
      </c>
      <c r="K56" s="10">
        <v>3.384965975E9</v>
      </c>
      <c r="L56" s="10">
        <v>-1.453683693E9</v>
      </c>
      <c r="M56" s="8"/>
      <c r="N56" s="8"/>
    </row>
    <row r="57">
      <c r="A57" s="6">
        <v>2000.0</v>
      </c>
      <c r="B57" s="7" t="s">
        <v>14</v>
      </c>
      <c r="C57" s="8">
        <v>0.31</v>
      </c>
      <c r="D57" s="9">
        <v>479.96678</v>
      </c>
      <c r="E57" s="10">
        <v>21726.0</v>
      </c>
      <c r="F57" s="10">
        <v>2540.0</v>
      </c>
      <c r="G57" s="10">
        <v>25.0</v>
      </c>
      <c r="H57" s="10">
        <v>11854.68</v>
      </c>
      <c r="I57" s="10">
        <v>14.41</v>
      </c>
      <c r="J57" s="10">
        <v>21.19485</v>
      </c>
      <c r="K57" s="10">
        <v>2.74771256E9</v>
      </c>
      <c r="L57" s="10">
        <v>-1.757835489E9</v>
      </c>
      <c r="M57" s="8"/>
      <c r="N57" s="8"/>
    </row>
    <row r="58">
      <c r="A58" s="6">
        <v>2001.0</v>
      </c>
      <c r="B58" s="7" t="s">
        <v>14</v>
      </c>
      <c r="C58" s="8"/>
      <c r="D58" s="6">
        <v>481.9582</v>
      </c>
      <c r="E58" s="10">
        <v>24376.572</v>
      </c>
      <c r="F58" s="10">
        <v>3144.52</v>
      </c>
      <c r="G58" s="10">
        <v>25.0</v>
      </c>
      <c r="H58" s="10">
        <v>13182.40416</v>
      </c>
      <c r="I58" s="10">
        <v>14.8423</v>
      </c>
      <c r="J58" s="10">
        <v>20.601394199999998</v>
      </c>
      <c r="K58" s="10">
        <v>4.71507475296E9</v>
      </c>
      <c r="L58" s="10">
        <v>-2.137527954624E9</v>
      </c>
      <c r="M58" s="8"/>
      <c r="N58" s="8"/>
    </row>
    <row r="59">
      <c r="A59" s="6">
        <v>2002.0</v>
      </c>
      <c r="B59" s="7" t="s">
        <v>14</v>
      </c>
      <c r="C59" s="8"/>
      <c r="D59" s="6">
        <v>483.94962</v>
      </c>
      <c r="E59" s="11">
        <v>27027.144</v>
      </c>
      <c r="F59" s="11">
        <v>3749.04</v>
      </c>
      <c r="G59" s="11">
        <v>25.0</v>
      </c>
      <c r="H59" s="11">
        <v>14510.12832</v>
      </c>
      <c r="I59" s="11">
        <v>15.2746</v>
      </c>
      <c r="J59" s="11">
        <v>20.007938399999997</v>
      </c>
      <c r="K59" s="11">
        <v>6.68243694592E9</v>
      </c>
      <c r="L59" s="11">
        <v>-2.517220420248E9</v>
      </c>
      <c r="M59" s="8"/>
      <c r="N59" s="8"/>
    </row>
    <row r="60">
      <c r="A60" s="6">
        <v>2003.0</v>
      </c>
      <c r="B60" s="7" t="s">
        <v>14</v>
      </c>
      <c r="C60" s="8"/>
      <c r="D60" s="6">
        <v>485.94104</v>
      </c>
      <c r="E60" s="11">
        <v>29677.716</v>
      </c>
      <c r="F60" s="11">
        <v>4353.5599999999995</v>
      </c>
      <c r="G60" s="11">
        <v>25.0</v>
      </c>
      <c r="H60" s="11">
        <v>15837.85248</v>
      </c>
      <c r="I60" s="11">
        <v>15.7069</v>
      </c>
      <c r="J60" s="11">
        <v>19.414482599999996</v>
      </c>
      <c r="K60" s="11">
        <v>8.649799138880001E9</v>
      </c>
      <c r="L60" s="11">
        <v>-2.896912885872E9</v>
      </c>
      <c r="M60" s="8"/>
      <c r="N60" s="8"/>
    </row>
    <row r="61">
      <c r="A61" s="6">
        <v>2004.0</v>
      </c>
      <c r="B61" s="7" t="s">
        <v>14</v>
      </c>
      <c r="C61" s="8"/>
      <c r="D61" s="6">
        <v>488.09888</v>
      </c>
      <c r="E61" s="11">
        <v>32328.288</v>
      </c>
      <c r="F61" s="11">
        <v>4958.079999999999</v>
      </c>
      <c r="G61" s="11">
        <v>25.0</v>
      </c>
      <c r="H61" s="11">
        <v>17165.57664</v>
      </c>
      <c r="I61" s="11">
        <v>16.1392</v>
      </c>
      <c r="J61" s="11">
        <v>18.821026799999995</v>
      </c>
      <c r="K61" s="11">
        <v>1.0617161331840002E10</v>
      </c>
      <c r="L61" s="11">
        <v>-3.2766053514960003E9</v>
      </c>
      <c r="M61" s="12"/>
      <c r="N61" s="8"/>
    </row>
    <row r="62">
      <c r="A62" s="6">
        <v>2005.0</v>
      </c>
      <c r="B62" s="7" t="s">
        <v>14</v>
      </c>
      <c r="C62" s="15"/>
      <c r="D62" s="9">
        <v>490.25671</v>
      </c>
      <c r="E62" s="10">
        <v>34978.86</v>
      </c>
      <c r="F62" s="10">
        <v>5562.599999999999</v>
      </c>
      <c r="G62" s="10">
        <v>25.0</v>
      </c>
      <c r="H62" s="10">
        <v>18493.3008</v>
      </c>
      <c r="I62" s="10">
        <v>16.5715</v>
      </c>
      <c r="J62" s="10">
        <v>18.227570999999998</v>
      </c>
      <c r="K62" s="10">
        <v>1.2584523524800001E10</v>
      </c>
      <c r="L62" s="10">
        <v>-3.6562978171200004E9</v>
      </c>
      <c r="M62" s="12"/>
      <c r="N62" s="8"/>
    </row>
    <row r="63">
      <c r="A63" s="6">
        <v>2006.0</v>
      </c>
      <c r="B63" s="7" t="s">
        <v>14</v>
      </c>
      <c r="C63" s="8"/>
      <c r="D63" s="6">
        <v>492.41454</v>
      </c>
      <c r="E63" s="10">
        <v>35608.47948</v>
      </c>
      <c r="F63" s="10">
        <v>5195.4684</v>
      </c>
      <c r="G63" s="10">
        <v>24.4</v>
      </c>
      <c r="H63" s="10">
        <v>20194.684473600002</v>
      </c>
      <c r="I63" s="10">
        <v>17.300646</v>
      </c>
      <c r="J63" s="10">
        <v>17.243282165999997</v>
      </c>
      <c r="K63" s="10">
        <v>1.58061615471488E10</v>
      </c>
      <c r="L63" s="10">
        <v>-2.926581211374825E9</v>
      </c>
      <c r="M63" s="12"/>
      <c r="N63" s="8"/>
    </row>
    <row r="64">
      <c r="A64" s="6">
        <v>2007.0</v>
      </c>
      <c r="B64" s="7" t="s">
        <v>14</v>
      </c>
      <c r="C64" s="8"/>
      <c r="D64" s="6">
        <v>494.03919</v>
      </c>
      <c r="E64" s="11">
        <v>36238.09896</v>
      </c>
      <c r="F64" s="11">
        <v>4828.3368</v>
      </c>
      <c r="G64" s="11">
        <v>23.799999999999997</v>
      </c>
      <c r="H64" s="11">
        <v>21896.068147200003</v>
      </c>
      <c r="I64" s="11">
        <v>18.029792</v>
      </c>
      <c r="J64" s="11">
        <v>16.258993331999996</v>
      </c>
      <c r="K64" s="11">
        <v>1.90277995694976E10</v>
      </c>
      <c r="L64" s="11">
        <v>-2.1968646056296496E9</v>
      </c>
      <c r="M64" s="12"/>
      <c r="N64" s="8"/>
    </row>
    <row r="65">
      <c r="A65" s="6">
        <v>2008.0</v>
      </c>
      <c r="B65" s="7" t="s">
        <v>14</v>
      </c>
      <c r="C65" s="8"/>
      <c r="D65" s="6">
        <v>494.03919</v>
      </c>
      <c r="E65" s="11">
        <v>36867.718440000004</v>
      </c>
      <c r="F65" s="11">
        <v>4461.2052</v>
      </c>
      <c r="G65" s="11">
        <v>23.199999999999996</v>
      </c>
      <c r="H65" s="11">
        <v>23597.451820800004</v>
      </c>
      <c r="I65" s="11">
        <v>18.758938</v>
      </c>
      <c r="J65" s="11">
        <v>15.274704497999997</v>
      </c>
      <c r="K65" s="11">
        <v>2.22494375918464E10</v>
      </c>
      <c r="L65" s="11">
        <v>-1.4671479998844743E9</v>
      </c>
      <c r="M65" s="12"/>
      <c r="N65" s="8"/>
    </row>
    <row r="66">
      <c r="A66" s="6">
        <v>2009.0</v>
      </c>
      <c r="B66" s="7" t="s">
        <v>14</v>
      </c>
      <c r="C66" s="8"/>
      <c r="D66" s="6">
        <v>495.66384</v>
      </c>
      <c r="E66" s="11">
        <v>37497.337920000005</v>
      </c>
      <c r="F66" s="11">
        <v>4094.0736000000006</v>
      </c>
      <c r="G66" s="11">
        <v>22.599999999999994</v>
      </c>
      <c r="H66" s="11">
        <v>25298.835494400006</v>
      </c>
      <c r="I66" s="11">
        <v>19.488084</v>
      </c>
      <c r="J66" s="11">
        <v>14.290415663999998</v>
      </c>
      <c r="K66" s="11">
        <v>2.54710756141952E10</v>
      </c>
      <c r="L66" s="11">
        <v>-7.374313941392988E8</v>
      </c>
      <c r="M66" s="12"/>
      <c r="N66" s="8"/>
    </row>
    <row r="67">
      <c r="A67" s="6">
        <v>2010.0</v>
      </c>
      <c r="B67" s="7" t="s">
        <v>14</v>
      </c>
      <c r="C67" s="15"/>
      <c r="D67" s="9">
        <v>491.13328</v>
      </c>
      <c r="E67" s="10">
        <v>38126.95740000001</v>
      </c>
      <c r="F67" s="10">
        <v>3726.942</v>
      </c>
      <c r="G67" s="10">
        <v>22.0</v>
      </c>
      <c r="H67" s="10">
        <v>27000.219168</v>
      </c>
      <c r="I67" s="10">
        <v>20.21723</v>
      </c>
      <c r="J67" s="10">
        <v>13.306126829999998</v>
      </c>
      <c r="K67" s="10">
        <v>2.8692713636544E10</v>
      </c>
      <c r="L67" s="10">
        <v>-7714788.3941232</v>
      </c>
      <c r="M67" s="12"/>
      <c r="N67" s="8"/>
    </row>
    <row r="68">
      <c r="A68" s="6">
        <v>2011.0</v>
      </c>
      <c r="B68" s="7" t="s">
        <v>14</v>
      </c>
      <c r="C68" s="8"/>
      <c r="D68" s="6">
        <v>491.13328</v>
      </c>
      <c r="E68" s="10">
        <v>43083.461862000004</v>
      </c>
      <c r="F68" s="10">
        <v>5128.272192</v>
      </c>
      <c r="G68" s="10">
        <v>22.264</v>
      </c>
      <c r="H68" s="10">
        <v>28350.230126399998</v>
      </c>
      <c r="I68" s="10">
        <v>20.05549216</v>
      </c>
      <c r="J68" s="10">
        <v>13.066616547059999</v>
      </c>
      <c r="K68" s="10">
        <v>2.6167754836528126E10</v>
      </c>
      <c r="L68" s="10">
        <v>-7437056.011934765</v>
      </c>
      <c r="M68" s="12"/>
      <c r="N68" s="8"/>
    </row>
    <row r="69">
      <c r="A69" s="6">
        <v>2012.0</v>
      </c>
      <c r="B69" s="7" t="s">
        <v>14</v>
      </c>
      <c r="C69" s="8"/>
      <c r="D69" s="6">
        <v>486.60271</v>
      </c>
      <c r="E69" s="11">
        <v>48039.966324</v>
      </c>
      <c r="F69" s="11">
        <v>6529.602384</v>
      </c>
      <c r="G69" s="11">
        <v>22.528</v>
      </c>
      <c r="H69" s="11">
        <v>29700.241084799996</v>
      </c>
      <c r="I69" s="11">
        <v>19.89375432</v>
      </c>
      <c r="J69" s="11">
        <v>12.82710626412</v>
      </c>
      <c r="K69" s="11">
        <v>2.3642796036512253E10</v>
      </c>
      <c r="L69" s="11">
        <v>-7159323.629746329</v>
      </c>
      <c r="M69" s="12"/>
      <c r="N69" s="8"/>
    </row>
    <row r="70">
      <c r="A70" s="6">
        <v>2013.0</v>
      </c>
      <c r="B70" s="7" t="s">
        <v>14</v>
      </c>
      <c r="C70" s="8"/>
      <c r="D70" s="6">
        <v>480.48497</v>
      </c>
      <c r="E70" s="11">
        <v>52996.470786</v>
      </c>
      <c r="F70" s="11">
        <v>7930.932575999999</v>
      </c>
      <c r="G70" s="11">
        <v>22.791999999999998</v>
      </c>
      <c r="H70" s="11">
        <v>31050.252043199995</v>
      </c>
      <c r="I70" s="11">
        <v>19.73201648</v>
      </c>
      <c r="J70" s="11">
        <v>12.58759598118</v>
      </c>
      <c r="K70" s="11">
        <v>2.111783723649638E10</v>
      </c>
      <c r="L70" s="11">
        <v>-6881591.247557893</v>
      </c>
      <c r="M70" s="12"/>
      <c r="N70" s="8"/>
    </row>
    <row r="71">
      <c r="A71" s="6">
        <v>2014.0</v>
      </c>
      <c r="B71" s="7" t="s">
        <v>14</v>
      </c>
      <c r="C71" s="8"/>
      <c r="D71" s="6">
        <v>480.48497</v>
      </c>
      <c r="E71" s="11">
        <v>57952.975247999995</v>
      </c>
      <c r="F71" s="11">
        <v>9332.262767999999</v>
      </c>
      <c r="G71" s="11">
        <v>23.055999999999997</v>
      </c>
      <c r="H71" s="11">
        <v>32400.263001599993</v>
      </c>
      <c r="I71" s="11">
        <v>19.570278639999998</v>
      </c>
      <c r="J71" s="11">
        <v>12.34808569824</v>
      </c>
      <c r="K71" s="11">
        <v>1.8592878436480507E10</v>
      </c>
      <c r="L71" s="11">
        <v>-6603858.865369458</v>
      </c>
      <c r="M71" s="12"/>
      <c r="N71" s="8"/>
    </row>
    <row r="72">
      <c r="A72" s="6">
        <v>2015.0</v>
      </c>
      <c r="B72" s="7" t="s">
        <v>14</v>
      </c>
      <c r="C72" s="15"/>
      <c r="D72" s="9">
        <v>474.36722</v>
      </c>
      <c r="E72" s="10">
        <v>62909.47971000001</v>
      </c>
      <c r="F72" s="10">
        <v>10733.59296</v>
      </c>
      <c r="G72" s="10">
        <v>23.32</v>
      </c>
      <c r="H72" s="10">
        <v>33750.27396</v>
      </c>
      <c r="I72" s="10">
        <v>19.4085408</v>
      </c>
      <c r="J72" s="10">
        <v>12.108575415299999</v>
      </c>
      <c r="K72" s="10">
        <v>1.6067919636464642E10</v>
      </c>
      <c r="L72" s="10">
        <v>-6326126.483181024</v>
      </c>
      <c r="M72" s="12"/>
      <c r="N72" s="8"/>
    </row>
    <row r="73">
      <c r="A73" s="6">
        <v>2016.0</v>
      </c>
      <c r="B73" s="7" t="s">
        <v>14</v>
      </c>
      <c r="C73" s="8"/>
      <c r="D73" s="6">
        <v>476.84711</v>
      </c>
      <c r="E73" s="10">
        <v>64568.002356900004</v>
      </c>
      <c r="F73" s="10">
        <v>10803.212236559999</v>
      </c>
      <c r="G73" s="10">
        <v>22.50468</v>
      </c>
      <c r="H73" s="10">
        <v>35923.791603024</v>
      </c>
      <c r="I73" s="10">
        <v>19.441147148544</v>
      </c>
      <c r="J73" s="10">
        <v>11.921491272070199</v>
      </c>
      <c r="K73" s="10">
        <v>2.3717970946239998E10</v>
      </c>
      <c r="L73" s="10">
        <v>-8079543.589397345</v>
      </c>
      <c r="M73" s="12"/>
      <c r="N73" s="8"/>
    </row>
    <row r="74">
      <c r="A74" s="6">
        <v>2017.0</v>
      </c>
      <c r="B74" s="7" t="s">
        <v>14</v>
      </c>
      <c r="C74" s="8"/>
      <c r="D74" s="6">
        <v>476.84711</v>
      </c>
      <c r="E74" s="11">
        <v>66226.5250038</v>
      </c>
      <c r="F74" s="11">
        <v>10872.831513119998</v>
      </c>
      <c r="G74" s="11">
        <v>21.68936</v>
      </c>
      <c r="H74" s="11">
        <v>38097.309246048</v>
      </c>
      <c r="I74" s="11">
        <v>19.473753497088</v>
      </c>
      <c r="J74" s="11">
        <v>11.734407128840399</v>
      </c>
      <c r="K74" s="11">
        <v>3.1368022256015354E10</v>
      </c>
      <c r="L74" s="11">
        <v>-9832960.695613666</v>
      </c>
      <c r="M74" s="12"/>
      <c r="N74" s="8"/>
    </row>
    <row r="75">
      <c r="A75" s="6">
        <v>2018.0</v>
      </c>
      <c r="B75" s="7" t="s">
        <v>14</v>
      </c>
      <c r="C75" s="8"/>
      <c r="D75" s="6">
        <v>479.327</v>
      </c>
      <c r="E75" s="11">
        <v>67885.04765069998</v>
      </c>
      <c r="F75" s="11">
        <v>10942.450789679997</v>
      </c>
      <c r="G75" s="11">
        <v>20.87404</v>
      </c>
      <c r="H75" s="11">
        <v>40270.82688907199</v>
      </c>
      <c r="I75" s="11">
        <v>19.506359845632</v>
      </c>
      <c r="J75" s="11">
        <v>11.547322985610599</v>
      </c>
      <c r="K75" s="11">
        <v>3.901807356579071E10</v>
      </c>
      <c r="L75" s="11">
        <v>-1.1586377801829986E7</v>
      </c>
      <c r="M75" s="12"/>
      <c r="N75" s="8"/>
    </row>
    <row r="76">
      <c r="A76" s="6">
        <v>2019.0</v>
      </c>
      <c r="B76" s="7" t="s">
        <v>14</v>
      </c>
      <c r="C76" s="15"/>
      <c r="D76" s="9">
        <v>478.27033</v>
      </c>
      <c r="E76" s="10">
        <v>69543.57029759999</v>
      </c>
      <c r="F76" s="10">
        <v>11012.070066239998</v>
      </c>
      <c r="G76" s="10">
        <v>20.058719999999997</v>
      </c>
      <c r="H76" s="10">
        <v>42444.344532095995</v>
      </c>
      <c r="I76" s="10">
        <v>19.538966194176</v>
      </c>
      <c r="J76" s="10">
        <v>11.3602388423808</v>
      </c>
      <c r="K76" s="10">
        <v>4.666812487556607E10</v>
      </c>
      <c r="L76" s="10">
        <v>-1.3339794908046305E7</v>
      </c>
      <c r="M76" s="12"/>
      <c r="N76" s="8"/>
    </row>
    <row r="77">
      <c r="A77" s="13">
        <v>1995.0</v>
      </c>
      <c r="B77" s="14" t="s">
        <v>15</v>
      </c>
      <c r="C77" s="15">
        <v>0.42</v>
      </c>
      <c r="D77" s="16">
        <v>433.58</v>
      </c>
      <c r="E77" s="10">
        <v>2799.0</v>
      </c>
      <c r="F77" s="10">
        <v>16512.0</v>
      </c>
      <c r="G77" s="10">
        <v>49.0</v>
      </c>
      <c r="H77" s="10">
        <v>5513.884</v>
      </c>
      <c r="I77" s="10">
        <v>11.58</v>
      </c>
      <c r="J77" s="10">
        <v>24.24751</v>
      </c>
      <c r="K77" s="10">
        <v>2.44039E8</v>
      </c>
      <c r="L77" s="10">
        <v>-1.05545E8</v>
      </c>
      <c r="M77" s="15"/>
      <c r="N77" s="15"/>
      <c r="O77" s="17"/>
      <c r="P77" s="17"/>
      <c r="Q77" s="17"/>
      <c r="R77" s="17"/>
      <c r="S77" s="17"/>
      <c r="T77" s="17"/>
      <c r="U77" s="17"/>
      <c r="V77" s="17"/>
      <c r="W77" s="17"/>
    </row>
    <row r="78">
      <c r="A78" s="6">
        <v>1996.0</v>
      </c>
      <c r="B78" s="7" t="s">
        <v>15</v>
      </c>
      <c r="C78" s="8">
        <v>0.45</v>
      </c>
      <c r="D78" s="6">
        <v>439.62</v>
      </c>
      <c r="E78" s="10">
        <v>2747.0</v>
      </c>
      <c r="F78" s="10">
        <v>12828.0</v>
      </c>
      <c r="G78" s="10">
        <v>49.0</v>
      </c>
      <c r="H78" s="10">
        <v>5806.898</v>
      </c>
      <c r="I78" s="10">
        <v>11.79</v>
      </c>
      <c r="J78" s="10">
        <v>23.35463</v>
      </c>
      <c r="K78" s="10">
        <v>3.31352E8</v>
      </c>
      <c r="L78" s="10">
        <v>-4.14448E8</v>
      </c>
      <c r="M78" s="8"/>
      <c r="N78" s="8"/>
    </row>
    <row r="79">
      <c r="A79" s="6">
        <v>1997.0</v>
      </c>
      <c r="B79" s="7" t="s">
        <v>15</v>
      </c>
      <c r="C79" s="8">
        <v>0.45</v>
      </c>
      <c r="D79" s="6">
        <v>445.66</v>
      </c>
      <c r="E79" s="10">
        <v>2913.0</v>
      </c>
      <c r="F79" s="10">
        <v>12333.0</v>
      </c>
      <c r="G79" s="10">
        <v>49.0</v>
      </c>
      <c r="H79" s="10">
        <v>6486.271</v>
      </c>
      <c r="I79" s="10">
        <v>11.22</v>
      </c>
      <c r="J79" s="10">
        <v>22.49462</v>
      </c>
      <c r="K79" s="10">
        <v>4.74354E8</v>
      </c>
      <c r="L79" s="10">
        <v>-4.77332E8</v>
      </c>
      <c r="M79" s="8"/>
      <c r="N79" s="8"/>
    </row>
    <row r="80">
      <c r="A80" s="6">
        <v>1998.0</v>
      </c>
      <c r="B80" s="7" t="s">
        <v>15</v>
      </c>
      <c r="C80" s="8">
        <v>0.46</v>
      </c>
      <c r="D80" s="6">
        <v>449.8</v>
      </c>
      <c r="E80" s="10">
        <v>3123.0</v>
      </c>
      <c r="F80" s="10">
        <v>8874.0</v>
      </c>
      <c r="G80" s="10">
        <v>49.0</v>
      </c>
      <c r="H80" s="10">
        <v>7068.155</v>
      </c>
      <c r="I80" s="10">
        <v>12.34</v>
      </c>
      <c r="J80" s="10">
        <v>21.66629</v>
      </c>
      <c r="K80" s="10">
        <v>3.714E8</v>
      </c>
      <c r="L80" s="10">
        <v>-8.27403E8</v>
      </c>
      <c r="M80" s="8"/>
      <c r="N80" s="8"/>
    </row>
    <row r="81">
      <c r="A81" s="6">
        <v>1999.0</v>
      </c>
      <c r="B81" s="7" t="s">
        <v>15</v>
      </c>
      <c r="C81" s="8">
        <v>0.45</v>
      </c>
      <c r="D81" s="6">
        <v>453.93</v>
      </c>
      <c r="E81" s="10">
        <v>1813.0</v>
      </c>
      <c r="F81" s="10">
        <v>5898.0</v>
      </c>
      <c r="G81" s="10">
        <v>48.0</v>
      </c>
      <c r="H81" s="10">
        <v>7405.827</v>
      </c>
      <c r="I81" s="10">
        <v>14.05</v>
      </c>
      <c r="J81" s="10">
        <v>20.86845</v>
      </c>
      <c r="K81" s="10">
        <v>3.481E8</v>
      </c>
      <c r="L81" s="10">
        <v>-6.913E8</v>
      </c>
      <c r="M81" s="8"/>
      <c r="N81" s="8"/>
    </row>
    <row r="82">
      <c r="A82" s="13">
        <v>2000.0</v>
      </c>
      <c r="B82" s="14" t="s">
        <v>15</v>
      </c>
      <c r="C82" s="15">
        <v>0.46</v>
      </c>
      <c r="D82" s="16">
        <v>458.07108</v>
      </c>
      <c r="E82" s="10">
        <f t="shared" ref="E82:F82" si="1">(E87-E81)/6+E81</f>
        <v>1997.321667</v>
      </c>
      <c r="F82" s="10">
        <f t="shared" si="1"/>
        <v>6025.79</v>
      </c>
      <c r="G82" s="10">
        <v>47.0</v>
      </c>
      <c r="H82" s="10">
        <v>8040.509</v>
      </c>
      <c r="I82" s="10">
        <v>11.79</v>
      </c>
      <c r="J82" s="10">
        <v>20.1</v>
      </c>
      <c r="K82" s="10">
        <v>3.241848575E8</v>
      </c>
      <c r="L82" s="10">
        <v>-4.356683932E8</v>
      </c>
      <c r="M82" s="15"/>
      <c r="N82" s="15"/>
      <c r="O82" s="17"/>
      <c r="P82" s="17"/>
      <c r="Q82" s="17"/>
      <c r="R82" s="17"/>
      <c r="S82" s="17"/>
      <c r="T82" s="17"/>
      <c r="U82" s="17"/>
      <c r="V82" s="17"/>
      <c r="W82" s="17"/>
    </row>
    <row r="83">
      <c r="A83" s="6">
        <v>2001.0</v>
      </c>
      <c r="B83" s="7" t="s">
        <v>15</v>
      </c>
      <c r="C83" s="8"/>
      <c r="D83" s="6">
        <v>467.70364</v>
      </c>
      <c r="E83" s="11">
        <f t="shared" ref="E83:F83" si="2">(E87-E81)/6+E82</f>
        <v>2181.643333</v>
      </c>
      <c r="F83" s="11">
        <f t="shared" si="2"/>
        <v>6153.58</v>
      </c>
      <c r="G83" s="10">
        <v>47.0</v>
      </c>
      <c r="H83" s="10">
        <v>8941.046008</v>
      </c>
      <c r="I83" s="10">
        <v>12.143699999999999</v>
      </c>
      <c r="J83" s="10">
        <v>19.537200000000002</v>
      </c>
      <c r="K83" s="10">
        <v>5.5630121547E8</v>
      </c>
      <c r="L83" s="10">
        <v>-5.2977276613119996E8</v>
      </c>
      <c r="M83" s="8"/>
      <c r="N83" s="8"/>
    </row>
    <row r="84">
      <c r="A84" s="6">
        <v>2002.0</v>
      </c>
      <c r="B84" s="7" t="s">
        <v>15</v>
      </c>
      <c r="C84" s="8"/>
      <c r="D84" s="6">
        <v>477.33619</v>
      </c>
      <c r="E84" s="11">
        <f t="shared" ref="E84:F84" si="3">(E87-E81)/6+E83</f>
        <v>2365.965</v>
      </c>
      <c r="F84" s="11">
        <f t="shared" si="3"/>
        <v>6281.37</v>
      </c>
      <c r="G84" s="11">
        <v>47.0</v>
      </c>
      <c r="H84" s="11">
        <v>9841.583015999999</v>
      </c>
      <c r="I84" s="11">
        <v>12.497399999999999</v>
      </c>
      <c r="J84" s="11">
        <v>18.974400000000003</v>
      </c>
      <c r="K84" s="11">
        <v>7.8841757344E8</v>
      </c>
      <c r="L84" s="11">
        <v>-6.238771390624E8</v>
      </c>
      <c r="M84" s="8"/>
      <c r="N84" s="8"/>
    </row>
    <row r="85">
      <c r="A85" s="6">
        <v>2003.0</v>
      </c>
      <c r="B85" s="7" t="s">
        <v>15</v>
      </c>
      <c r="C85" s="8"/>
      <c r="D85" s="6">
        <v>486.96874</v>
      </c>
      <c r="E85" s="11">
        <f t="shared" ref="E85:F85" si="4">(E87-E81)/6+E84</f>
        <v>2550.286667</v>
      </c>
      <c r="F85" s="11">
        <f t="shared" si="4"/>
        <v>6409.16</v>
      </c>
      <c r="G85" s="11">
        <v>47.0</v>
      </c>
      <c r="H85" s="11">
        <v>10742.120023999998</v>
      </c>
      <c r="I85" s="11">
        <v>12.851099999999999</v>
      </c>
      <c r="J85" s="11">
        <v>18.411600000000004</v>
      </c>
      <c r="K85" s="11">
        <v>1.0205339314100001E9</v>
      </c>
      <c r="L85" s="11">
        <v>-7.179815119936E8</v>
      </c>
      <c r="M85" s="8"/>
      <c r="N85" s="8"/>
    </row>
    <row r="86">
      <c r="A86" s="6">
        <v>2004.0</v>
      </c>
      <c r="B86" s="7" t="s">
        <v>15</v>
      </c>
      <c r="C86" s="8"/>
      <c r="D86" s="6">
        <v>486.33491</v>
      </c>
      <c r="E86" s="11">
        <f t="shared" ref="E86:F86" si="5">(E87-E81)/6+E85</f>
        <v>2734.608333</v>
      </c>
      <c r="F86" s="11">
        <f t="shared" si="5"/>
        <v>6536.95</v>
      </c>
      <c r="G86" s="11">
        <v>47.0</v>
      </c>
      <c r="H86" s="11">
        <v>11642.657031999997</v>
      </c>
      <c r="I86" s="11">
        <v>13.204799999999999</v>
      </c>
      <c r="J86" s="11">
        <v>17.848800000000004</v>
      </c>
      <c r="K86" s="11">
        <v>1.25265028938E9</v>
      </c>
      <c r="L86" s="11">
        <v>-8.120858849248E8</v>
      </c>
      <c r="M86" s="8"/>
      <c r="N86" s="8"/>
    </row>
    <row r="87">
      <c r="A87" s="13">
        <v>2005.0</v>
      </c>
      <c r="B87" s="14" t="s">
        <v>15</v>
      </c>
      <c r="C87" s="15"/>
      <c r="D87" s="16">
        <v>481.48293</v>
      </c>
      <c r="E87" s="10">
        <f>E81*1.61</f>
        <v>2918.93</v>
      </c>
      <c r="F87" s="10">
        <f>F81*1.13</f>
        <v>6664.74</v>
      </c>
      <c r="G87" s="10">
        <v>47.0</v>
      </c>
      <c r="H87" s="10">
        <v>12543.19404</v>
      </c>
      <c r="I87" s="10">
        <v>13.558499999999999</v>
      </c>
      <c r="J87" s="10">
        <v>17.286</v>
      </c>
      <c r="K87" s="10">
        <v>1.48476664735E9</v>
      </c>
      <c r="L87" s="10">
        <v>-9.06190257856E8</v>
      </c>
      <c r="M87" s="18"/>
      <c r="N87" s="15"/>
      <c r="O87" s="17"/>
      <c r="P87" s="17"/>
      <c r="Q87" s="17"/>
      <c r="R87" s="17"/>
      <c r="S87" s="17"/>
      <c r="T87" s="17"/>
      <c r="U87" s="17"/>
      <c r="V87" s="17"/>
      <c r="W87" s="17"/>
    </row>
    <row r="88">
      <c r="A88" s="6">
        <v>2006.0</v>
      </c>
      <c r="B88" s="7" t="s">
        <v>15</v>
      </c>
      <c r="C88" s="8"/>
      <c r="D88" s="6">
        <v>481.48293</v>
      </c>
      <c r="E88" s="11">
        <f t="shared" ref="E88:F88" si="6">(E92-E86)/5+E87</f>
        <v>3008.335073</v>
      </c>
      <c r="F88" s="11">
        <f t="shared" si="6"/>
        <v>6690.298</v>
      </c>
      <c r="G88" s="10">
        <v>45.872</v>
      </c>
      <c r="H88" s="10">
        <v>13697.167891680001</v>
      </c>
      <c r="I88" s="10">
        <v>14.155073999999999</v>
      </c>
      <c r="J88" s="10">
        <v>16.352556</v>
      </c>
      <c r="K88" s="10">
        <v>1.8648669090716E9</v>
      </c>
      <c r="L88" s="10">
        <v>-7.253346185736152E8</v>
      </c>
      <c r="M88" s="12"/>
      <c r="N88" s="8"/>
    </row>
    <row r="89">
      <c r="A89" s="6">
        <v>2007.0</v>
      </c>
      <c r="B89" s="7" t="s">
        <v>15</v>
      </c>
      <c r="C89" s="8"/>
      <c r="D89" s="6">
        <v>480.1506</v>
      </c>
      <c r="E89" s="11">
        <f t="shared" ref="E89:F89" si="7">(E92-E86)/5+E88</f>
        <v>3097.740147</v>
      </c>
      <c r="F89" s="11">
        <f t="shared" si="7"/>
        <v>6715.856</v>
      </c>
      <c r="G89" s="11">
        <v>44.744</v>
      </c>
      <c r="H89" s="11">
        <v>14851.141743360002</v>
      </c>
      <c r="I89" s="11">
        <v>14.751648</v>
      </c>
      <c r="J89" s="11">
        <v>15.419112</v>
      </c>
      <c r="K89" s="11">
        <v>2.2449671707932E9</v>
      </c>
      <c r="L89" s="11">
        <v>-5.444789792912304E8</v>
      </c>
      <c r="M89" s="12"/>
      <c r="N89" s="8"/>
    </row>
    <row r="90">
      <c r="A90" s="6">
        <v>2008.0</v>
      </c>
      <c r="B90" s="7" t="s">
        <v>15</v>
      </c>
      <c r="C90" s="8"/>
      <c r="D90" s="6">
        <v>480.1506</v>
      </c>
      <c r="E90" s="11">
        <f t="shared" ref="E90:F90" si="8">(E92-E86)/5+E89</f>
        <v>3187.14522</v>
      </c>
      <c r="F90" s="11">
        <f t="shared" si="8"/>
        <v>6741.414</v>
      </c>
      <c r="G90" s="11">
        <v>43.616</v>
      </c>
      <c r="H90" s="11">
        <v>16005.115595040003</v>
      </c>
      <c r="I90" s="11">
        <v>15.348222</v>
      </c>
      <c r="J90" s="11">
        <v>14.485668</v>
      </c>
      <c r="K90" s="11">
        <v>2.6250674325148E9</v>
      </c>
      <c r="L90" s="11">
        <v>-3.636233400088457E8</v>
      </c>
      <c r="M90" s="12"/>
      <c r="N90" s="8"/>
    </row>
    <row r="91">
      <c r="A91" s="6">
        <v>2009.0</v>
      </c>
      <c r="B91" s="7" t="s">
        <v>15</v>
      </c>
      <c r="C91" s="8"/>
      <c r="D91" s="6">
        <v>478.81828</v>
      </c>
      <c r="E91" s="11">
        <f t="shared" ref="E91:F91" si="9">(E92-E86)/5+E90</f>
        <v>3276.550293</v>
      </c>
      <c r="F91" s="11">
        <f t="shared" si="9"/>
        <v>6766.972</v>
      </c>
      <c r="G91" s="11">
        <v>42.488</v>
      </c>
      <c r="H91" s="11">
        <v>17159.08944672</v>
      </c>
      <c r="I91" s="11">
        <v>15.944796</v>
      </c>
      <c r="J91" s="11">
        <v>13.552224</v>
      </c>
      <c r="K91" s="11">
        <v>3.0051676942364E9</v>
      </c>
      <c r="L91" s="11">
        <v>-1.8276770072646093E8</v>
      </c>
      <c r="M91" s="12"/>
      <c r="N91" s="8"/>
    </row>
    <row r="92">
      <c r="A92" s="13">
        <v>2010.0</v>
      </c>
      <c r="B92" s="14" t="s">
        <v>15</v>
      </c>
      <c r="C92" s="15"/>
      <c r="D92" s="16">
        <v>481.3808</v>
      </c>
      <c r="E92" s="10">
        <f>E87*1.09</f>
        <v>3181.6337</v>
      </c>
      <c r="F92" s="10">
        <f>F87*1</f>
        <v>6664.74</v>
      </c>
      <c r="G92" s="10">
        <v>41.36</v>
      </c>
      <c r="H92" s="10">
        <v>18313.0632984</v>
      </c>
      <c r="I92" s="10">
        <v>16.541369999999997</v>
      </c>
      <c r="J92" s="10">
        <v>12.618780000000001</v>
      </c>
      <c r="K92" s="10">
        <v>3.3852679559579997E9</v>
      </c>
      <c r="L92" s="10">
        <v>-1912061.4440761597</v>
      </c>
      <c r="M92" s="18"/>
      <c r="N92" s="15"/>
      <c r="O92" s="17"/>
      <c r="P92" s="17"/>
      <c r="Q92" s="17"/>
      <c r="R92" s="17"/>
      <c r="S92" s="17"/>
      <c r="T92" s="17"/>
      <c r="U92" s="17"/>
      <c r="V92" s="17"/>
      <c r="W92" s="17"/>
    </row>
    <row r="93">
      <c r="A93" s="6">
        <v>2011.0</v>
      </c>
      <c r="B93" s="7" t="s">
        <v>15</v>
      </c>
      <c r="C93" s="8"/>
      <c r="D93" s="6">
        <v>481.3808</v>
      </c>
      <c r="E93" s="11">
        <f t="shared" ref="E93:F93" si="10">(E97-E91)/5+E92</f>
        <v>3576.262762</v>
      </c>
      <c r="F93" s="11">
        <f t="shared" si="10"/>
        <v>6537.65776</v>
      </c>
      <c r="G93" s="10">
        <v>41.85632</v>
      </c>
      <c r="H93" s="10">
        <v>19228.71646332</v>
      </c>
      <c r="I93" s="10">
        <v>16.409039039999996</v>
      </c>
      <c r="J93" s="10">
        <v>12.391641960000001</v>
      </c>
      <c r="K93" s="10">
        <v>3.087364375833696E9</v>
      </c>
      <c r="L93" s="10">
        <v>-1843227.232089418</v>
      </c>
      <c r="M93" s="12"/>
      <c r="N93" s="8"/>
    </row>
    <row r="94">
      <c r="A94" s="6">
        <v>2012.0</v>
      </c>
      <c r="B94" s="7" t="s">
        <v>15</v>
      </c>
      <c r="C94" s="8"/>
      <c r="D94" s="6">
        <v>483.94333</v>
      </c>
      <c r="E94" s="11">
        <f t="shared" ref="E94:F94" si="11">(E97-E91)/5+E93</f>
        <v>3970.891825</v>
      </c>
      <c r="F94" s="11">
        <f t="shared" si="11"/>
        <v>6410.57552</v>
      </c>
      <c r="G94" s="11">
        <v>42.352639999999994</v>
      </c>
      <c r="H94" s="11">
        <v>20144.36962824</v>
      </c>
      <c r="I94" s="11">
        <v>16.276708079999995</v>
      </c>
      <c r="J94" s="11">
        <v>12.164503920000001</v>
      </c>
      <c r="K94" s="11">
        <v>2.789460795709392E9</v>
      </c>
      <c r="L94" s="11">
        <v>-1774393.0201026762</v>
      </c>
      <c r="M94" s="12"/>
      <c r="N94" s="8"/>
    </row>
    <row r="95">
      <c r="A95" s="6">
        <v>2013.0</v>
      </c>
      <c r="B95" s="7" t="s">
        <v>15</v>
      </c>
      <c r="C95" s="8"/>
      <c r="D95" s="6">
        <v>479.67148</v>
      </c>
      <c r="E95" s="11">
        <f t="shared" ref="E95:F95" si="12">(E97-E91)/5+E94</f>
        <v>4365.520887</v>
      </c>
      <c r="F95" s="11">
        <f t="shared" si="12"/>
        <v>6283.49328</v>
      </c>
      <c r="G95" s="11">
        <v>42.84895999999999</v>
      </c>
      <c r="H95" s="11">
        <v>21060.022793160002</v>
      </c>
      <c r="I95" s="11">
        <v>16.144377119999994</v>
      </c>
      <c r="J95" s="11">
        <v>11.937365880000002</v>
      </c>
      <c r="K95" s="11">
        <v>2.4915572155850883E9</v>
      </c>
      <c r="L95" s="11">
        <v>-1705558.8081159345</v>
      </c>
      <c r="M95" s="12"/>
      <c r="N95" s="8"/>
    </row>
    <row r="96">
      <c r="A96" s="6">
        <v>2014.0</v>
      </c>
      <c r="B96" s="7" t="s">
        <v>15</v>
      </c>
      <c r="C96" s="8"/>
      <c r="D96" s="6">
        <v>479.67148</v>
      </c>
      <c r="E96" s="11">
        <f t="shared" ref="E96:F96" si="13">(E97-E91)/5+E95</f>
        <v>4760.149949</v>
      </c>
      <c r="F96" s="11">
        <f t="shared" si="13"/>
        <v>6156.41104</v>
      </c>
      <c r="G96" s="11">
        <v>43.34527999999999</v>
      </c>
      <c r="H96" s="11">
        <v>21975.675958080003</v>
      </c>
      <c r="I96" s="11">
        <v>16.012046159999993</v>
      </c>
      <c r="J96" s="11">
        <v>11.710227840000002</v>
      </c>
      <c r="K96" s="11">
        <v>2.1936536354607844E9</v>
      </c>
      <c r="L96" s="11">
        <v>-1636724.5961291927</v>
      </c>
      <c r="M96" s="12"/>
      <c r="N96" s="8"/>
    </row>
    <row r="97">
      <c r="A97" s="13">
        <v>2015.0</v>
      </c>
      <c r="B97" s="14" t="s">
        <v>15</v>
      </c>
      <c r="C97" s="15"/>
      <c r="D97" s="16">
        <v>475.39963</v>
      </c>
      <c r="E97" s="10">
        <f>E92*1.65</f>
        <v>5249.695605</v>
      </c>
      <c r="F97" s="10">
        <f>F92*0.92</f>
        <v>6131.5608</v>
      </c>
      <c r="G97" s="10">
        <v>43.8416</v>
      </c>
      <c r="H97" s="10">
        <v>22891.329123</v>
      </c>
      <c r="I97" s="10">
        <v>15.879715199999996</v>
      </c>
      <c r="J97" s="10">
        <v>11.483089800000002</v>
      </c>
      <c r="K97" s="10">
        <v>1.89575005533648E9</v>
      </c>
      <c r="L97" s="10">
        <v>-1567890.384142451</v>
      </c>
      <c r="M97" s="18"/>
      <c r="N97" s="15"/>
      <c r="O97" s="17"/>
      <c r="P97" s="17"/>
      <c r="Q97" s="17"/>
      <c r="R97" s="17"/>
      <c r="S97" s="17"/>
      <c r="T97" s="17"/>
      <c r="U97" s="17"/>
      <c r="V97" s="17"/>
      <c r="W97" s="17"/>
    </row>
    <row r="98">
      <c r="A98" s="6">
        <v>2016.0</v>
      </c>
      <c r="B98" s="7" t="s">
        <v>15</v>
      </c>
      <c r="C98" s="8"/>
      <c r="D98" s="6">
        <v>477.55509</v>
      </c>
      <c r="E98" s="11">
        <f t="shared" ref="E98:F98" si="14">(E101-E95)/4+E97</f>
        <v>5733.224065</v>
      </c>
      <c r="F98" s="11">
        <f t="shared" si="14"/>
        <v>6185.551092</v>
      </c>
      <c r="G98" s="10">
        <v>42.3087984</v>
      </c>
      <c r="H98" s="10">
        <v>24365.5307185212</v>
      </c>
      <c r="I98" s="10">
        <v>15.906393121535995</v>
      </c>
      <c r="J98" s="10">
        <v>11.305669753200002</v>
      </c>
      <c r="K98" s="10">
        <v>2.798330197754002E9</v>
      </c>
      <c r="L98" s="10">
        <v>-2002463.7091520806</v>
      </c>
      <c r="M98" s="12"/>
      <c r="N98" s="8"/>
    </row>
    <row r="99">
      <c r="A99" s="6">
        <v>2017.0</v>
      </c>
      <c r="B99" s="7" t="s">
        <v>15</v>
      </c>
      <c r="C99" s="8"/>
      <c r="D99" s="6">
        <v>477.55509</v>
      </c>
      <c r="E99" s="11">
        <f t="shared" ref="E99:F99" si="15">(E101-E95)/4+E98</f>
        <v>6216.752525</v>
      </c>
      <c r="F99" s="11">
        <f t="shared" si="15"/>
        <v>6239.541384</v>
      </c>
      <c r="G99" s="11">
        <v>40.7759968</v>
      </c>
      <c r="H99" s="11">
        <v>25839.7323140424</v>
      </c>
      <c r="I99" s="11">
        <v>15.933071043071994</v>
      </c>
      <c r="J99" s="11">
        <v>11.128249706400002</v>
      </c>
      <c r="K99" s="11">
        <v>3.700910340171524E9</v>
      </c>
      <c r="L99" s="11">
        <v>-2437037.03416171</v>
      </c>
      <c r="M99" s="12"/>
      <c r="N99" s="8"/>
    </row>
    <row r="100">
      <c r="A100" s="6">
        <v>2018.0</v>
      </c>
      <c r="B100" s="7" t="s">
        <v>15</v>
      </c>
      <c r="C100" s="8"/>
      <c r="D100" s="6">
        <v>479.71056</v>
      </c>
      <c r="E100" s="11">
        <f t="shared" ref="E100:F100" si="16">(E101-E95)/4+E99</f>
        <v>6700.280984</v>
      </c>
      <c r="F100" s="11">
        <f t="shared" si="16"/>
        <v>6293.531676</v>
      </c>
      <c r="G100" s="11">
        <v>39.2431952</v>
      </c>
      <c r="H100" s="11">
        <v>27313.933909563602</v>
      </c>
      <c r="I100" s="11">
        <v>15.959748964607993</v>
      </c>
      <c r="J100" s="11">
        <v>10.950829659600002</v>
      </c>
      <c r="K100" s="11">
        <v>4.6034904825890465E9</v>
      </c>
      <c r="L100" s="11">
        <v>-2871610.35917134</v>
      </c>
      <c r="M100" s="12"/>
      <c r="N100" s="8"/>
    </row>
    <row r="101">
      <c r="A101" s="13">
        <v>2019.0</v>
      </c>
      <c r="B101" s="14" t="s">
        <v>15</v>
      </c>
      <c r="C101" s="15"/>
      <c r="D101" s="16">
        <v>478.42935</v>
      </c>
      <c r="E101" s="10">
        <f>E97*1.2</f>
        <v>6299.634726</v>
      </c>
      <c r="F101" s="10">
        <f>F97*1.06</f>
        <v>6499.454448</v>
      </c>
      <c r="G101" s="10">
        <v>37.71039359999999</v>
      </c>
      <c r="H101" s="10">
        <v>28788.135505084803</v>
      </c>
      <c r="I101" s="10">
        <v>15.986426886143994</v>
      </c>
      <c r="J101" s="10">
        <v>10.773409612800002</v>
      </c>
      <c r="K101" s="10">
        <v>5.506070625006569E9</v>
      </c>
      <c r="L101" s="10">
        <v>-3306183.6841809694</v>
      </c>
      <c r="M101" s="18"/>
      <c r="N101" s="15"/>
      <c r="O101" s="17"/>
      <c r="P101" s="17"/>
      <c r="Q101" s="17"/>
      <c r="R101" s="17"/>
      <c r="S101" s="17"/>
      <c r="T101" s="17"/>
      <c r="U101" s="17"/>
      <c r="V101" s="17"/>
      <c r="W101" s="17"/>
    </row>
    <row r="102">
      <c r="A102" s="6">
        <v>1995.0</v>
      </c>
      <c r="B102" s="7" t="s">
        <v>16</v>
      </c>
      <c r="C102" s="8">
        <v>0.43</v>
      </c>
      <c r="D102" s="9">
        <v>467.05</v>
      </c>
      <c r="E102" s="10">
        <v>2020.0</v>
      </c>
      <c r="F102" s="10">
        <v>25688.0</v>
      </c>
      <c r="G102" s="10">
        <v>45.0</v>
      </c>
      <c r="H102" s="10">
        <v>5926.476</v>
      </c>
      <c r="I102" s="10">
        <v>8.96</v>
      </c>
      <c r="J102" s="10">
        <v>24.72303</v>
      </c>
      <c r="K102" s="10">
        <v>7.25575E7</v>
      </c>
      <c r="L102" s="10">
        <v>-7.10845E8</v>
      </c>
      <c r="M102" s="8"/>
      <c r="N102" s="8"/>
    </row>
    <row r="103">
      <c r="A103" s="6">
        <v>1996.0</v>
      </c>
      <c r="B103" s="7" t="s">
        <v>16</v>
      </c>
      <c r="C103" s="8">
        <v>0.42</v>
      </c>
      <c r="D103" s="6">
        <v>468.97</v>
      </c>
      <c r="E103" s="10">
        <v>3025.0</v>
      </c>
      <c r="F103" s="10">
        <v>26394.0</v>
      </c>
      <c r="G103" s="10">
        <v>45.0</v>
      </c>
      <c r="H103" s="10">
        <v>6383.335</v>
      </c>
      <c r="I103" s="10">
        <v>9.53</v>
      </c>
      <c r="J103" s="10">
        <v>23.98122</v>
      </c>
      <c r="K103" s="10">
        <v>1.524E8</v>
      </c>
      <c r="L103" s="10">
        <v>-7.7536E8</v>
      </c>
      <c r="M103" s="8"/>
      <c r="N103" s="8"/>
    </row>
    <row r="104">
      <c r="A104" s="6">
        <v>1997.0</v>
      </c>
      <c r="B104" s="7" t="s">
        <v>16</v>
      </c>
      <c r="C104" s="8">
        <v>0.39</v>
      </c>
      <c r="D104" s="6">
        <v>470.89</v>
      </c>
      <c r="E104" s="10">
        <v>2536.0</v>
      </c>
      <c r="F104" s="10">
        <v>24957.0</v>
      </c>
      <c r="G104" s="10">
        <v>45.0</v>
      </c>
      <c r="H104" s="10">
        <v>7068.236</v>
      </c>
      <c r="I104" s="10">
        <v>10.12</v>
      </c>
      <c r="J104" s="10">
        <v>23.26168</v>
      </c>
      <c r="K104" s="10">
        <v>3.622875E8</v>
      </c>
      <c r="L104" s="10">
        <v>-1.01301E9</v>
      </c>
      <c r="M104" s="8"/>
      <c r="N104" s="8"/>
    </row>
    <row r="105">
      <c r="A105" s="13">
        <v>1998.0</v>
      </c>
      <c r="B105" s="14" t="s">
        <v>16</v>
      </c>
      <c r="C105" s="15">
        <v>0.4</v>
      </c>
      <c r="D105" s="13">
        <v>472.18</v>
      </c>
      <c r="E105" s="10">
        <v>2706.0</v>
      </c>
      <c r="F105" s="10">
        <v>24828.0</v>
      </c>
      <c r="G105" s="10">
        <v>45.0</v>
      </c>
      <c r="H105" s="10">
        <v>7762.505</v>
      </c>
      <c r="I105" s="10">
        <v>11.38</v>
      </c>
      <c r="J105" s="10">
        <v>22.56372</v>
      </c>
      <c r="K105" s="10">
        <v>9.18775E8</v>
      </c>
      <c r="L105" s="10">
        <v>-1.2778125E9</v>
      </c>
      <c r="M105" s="15"/>
      <c r="N105" s="15"/>
      <c r="O105" s="17"/>
      <c r="P105" s="17"/>
      <c r="Q105" s="17"/>
      <c r="R105" s="17"/>
      <c r="S105" s="17"/>
      <c r="T105" s="17"/>
      <c r="U105" s="17"/>
      <c r="V105" s="17"/>
      <c r="W105" s="17"/>
    </row>
    <row r="106">
      <c r="A106" s="13">
        <v>1999.0</v>
      </c>
      <c r="B106" s="14" t="s">
        <v>16</v>
      </c>
      <c r="C106" s="15">
        <v>0.39</v>
      </c>
      <c r="D106" s="13">
        <v>473.47</v>
      </c>
      <c r="E106" s="10">
        <v>2679.0</v>
      </c>
      <c r="F106" s="10">
        <v>23418.0</v>
      </c>
      <c r="G106" s="10">
        <v>44.0</v>
      </c>
      <c r="H106" s="10">
        <v>7820.701</v>
      </c>
      <c r="I106" s="10">
        <v>12.53</v>
      </c>
      <c r="J106" s="10">
        <v>21.8867</v>
      </c>
      <c r="K106" s="10">
        <v>5.645375E8</v>
      </c>
      <c r="L106" s="10">
        <v>-1.0991825E9</v>
      </c>
      <c r="M106" s="15"/>
      <c r="N106" s="15"/>
      <c r="O106" s="17"/>
      <c r="P106" s="17"/>
      <c r="Q106" s="17"/>
      <c r="R106" s="17"/>
      <c r="S106" s="17"/>
      <c r="T106" s="17"/>
      <c r="U106" s="17"/>
      <c r="V106" s="17"/>
      <c r="W106" s="17"/>
    </row>
    <row r="107">
      <c r="A107" s="6">
        <v>2000.0</v>
      </c>
      <c r="B107" s="7" t="s">
        <v>16</v>
      </c>
      <c r="C107" s="8">
        <v>0.42</v>
      </c>
      <c r="D107" s="9">
        <v>474.76576</v>
      </c>
      <c r="E107" s="10">
        <v>1510.0</v>
      </c>
      <c r="F107" s="10">
        <v>21816.0</v>
      </c>
      <c r="G107" s="10">
        <v>43.0</v>
      </c>
      <c r="H107" s="10">
        <v>8446.928</v>
      </c>
      <c r="I107" s="10">
        <v>11.6</v>
      </c>
      <c r="J107" s="10">
        <v>21.23</v>
      </c>
      <c r="K107" s="10">
        <v>3.802725E8</v>
      </c>
      <c r="L107" s="10">
        <v>-7.23685E8</v>
      </c>
      <c r="M107" s="8"/>
      <c r="N107" s="8"/>
    </row>
    <row r="108">
      <c r="A108" s="13">
        <v>2001.0</v>
      </c>
      <c r="B108" s="14" t="s">
        <v>16</v>
      </c>
      <c r="C108" s="8"/>
      <c r="D108" s="13">
        <v>475.88136</v>
      </c>
      <c r="E108" s="10">
        <v>1694.22</v>
      </c>
      <c r="F108" s="10">
        <v>27008.208</v>
      </c>
      <c r="G108" s="10">
        <v>43.0</v>
      </c>
      <c r="H108" s="10">
        <v>9392.983936</v>
      </c>
      <c r="I108" s="10">
        <v>11.947999999999999</v>
      </c>
      <c r="J108" s="10">
        <v>20.63556</v>
      </c>
      <c r="K108" s="10">
        <v>6.5254761E8</v>
      </c>
      <c r="L108" s="10">
        <v>-8.8000096E8</v>
      </c>
      <c r="M108" s="15"/>
      <c r="N108" s="15"/>
      <c r="O108" s="17"/>
      <c r="P108" s="17"/>
      <c r="Q108" s="17"/>
      <c r="R108" s="17"/>
      <c r="S108" s="17"/>
      <c r="T108" s="17"/>
      <c r="U108" s="17"/>
      <c r="V108" s="17"/>
      <c r="W108" s="17"/>
    </row>
    <row r="109">
      <c r="A109" s="13">
        <v>2002.0</v>
      </c>
      <c r="B109" s="14" t="s">
        <v>16</v>
      </c>
      <c r="C109" s="8"/>
      <c r="D109" s="13">
        <v>476.99695</v>
      </c>
      <c r="E109" s="11">
        <v>1878.44</v>
      </c>
      <c r="F109" s="11">
        <v>32200.415999999997</v>
      </c>
      <c r="G109" s="11">
        <v>43.0</v>
      </c>
      <c r="H109" s="11">
        <v>10339.039872000001</v>
      </c>
      <c r="I109" s="11">
        <v>12.295999999999998</v>
      </c>
      <c r="J109" s="11">
        <v>20.041120000000003</v>
      </c>
      <c r="K109" s="11">
        <v>9.2482272E8</v>
      </c>
      <c r="L109" s="11">
        <v>-1.03631692E9</v>
      </c>
      <c r="M109" s="15"/>
      <c r="N109" s="15"/>
      <c r="O109" s="17"/>
      <c r="P109" s="17"/>
      <c r="Q109" s="17"/>
      <c r="R109" s="17"/>
      <c r="S109" s="17"/>
      <c r="T109" s="17"/>
      <c r="U109" s="17"/>
      <c r="V109" s="17"/>
      <c r="W109" s="17"/>
    </row>
    <row r="110">
      <c r="A110" s="13">
        <v>2003.0</v>
      </c>
      <c r="B110" s="14" t="s">
        <v>16</v>
      </c>
      <c r="C110" s="8"/>
      <c r="D110" s="13">
        <v>478.11255</v>
      </c>
      <c r="E110" s="11">
        <v>2062.6600000000003</v>
      </c>
      <c r="F110" s="11">
        <v>37392.623999999996</v>
      </c>
      <c r="G110" s="11">
        <v>43.0</v>
      </c>
      <c r="H110" s="11">
        <v>11285.095808000002</v>
      </c>
      <c r="I110" s="11">
        <v>12.643999999999997</v>
      </c>
      <c r="J110" s="11">
        <v>19.446680000000004</v>
      </c>
      <c r="K110" s="11">
        <v>1.19709783E9</v>
      </c>
      <c r="L110" s="11">
        <v>-1.19263288E9</v>
      </c>
      <c r="M110" s="15"/>
      <c r="N110" s="15"/>
      <c r="O110" s="17"/>
      <c r="P110" s="17"/>
      <c r="Q110" s="17"/>
      <c r="R110" s="17"/>
      <c r="S110" s="17"/>
      <c r="T110" s="17"/>
      <c r="U110" s="17"/>
      <c r="V110" s="17"/>
      <c r="W110" s="17"/>
    </row>
    <row r="111">
      <c r="A111" s="13">
        <v>2004.0</v>
      </c>
      <c r="B111" s="14" t="s">
        <v>16</v>
      </c>
      <c r="C111" s="8"/>
      <c r="D111" s="13">
        <v>479.23601</v>
      </c>
      <c r="E111" s="11">
        <v>2246.8800000000006</v>
      </c>
      <c r="F111" s="11">
        <v>42584.831999999995</v>
      </c>
      <c r="G111" s="11">
        <v>43.0</v>
      </c>
      <c r="H111" s="11">
        <v>12231.151744000003</v>
      </c>
      <c r="I111" s="11">
        <v>12.991999999999996</v>
      </c>
      <c r="J111" s="11">
        <v>18.852240000000005</v>
      </c>
      <c r="K111" s="11">
        <v>1.46937294E9</v>
      </c>
      <c r="L111" s="11">
        <v>-1.34894884E9</v>
      </c>
      <c r="M111" s="18"/>
      <c r="N111" s="15"/>
      <c r="O111" s="17"/>
      <c r="P111" s="17"/>
      <c r="Q111" s="17"/>
      <c r="R111" s="17"/>
      <c r="S111" s="17"/>
      <c r="T111" s="17"/>
      <c r="U111" s="17"/>
      <c r="V111" s="17"/>
      <c r="W111" s="17"/>
    </row>
    <row r="112">
      <c r="A112" s="6">
        <v>2005.0</v>
      </c>
      <c r="B112" s="7" t="s">
        <v>16</v>
      </c>
      <c r="C112" s="15"/>
      <c r="D112" s="9">
        <v>480.35947</v>
      </c>
      <c r="E112" s="10">
        <v>2431.1000000000004</v>
      </c>
      <c r="F112" s="10">
        <v>47777.04</v>
      </c>
      <c r="G112" s="10">
        <v>43.0</v>
      </c>
      <c r="H112" s="10">
        <v>13177.20768</v>
      </c>
      <c r="I112" s="10">
        <v>13.339999999999998</v>
      </c>
      <c r="J112" s="10">
        <v>18.2578</v>
      </c>
      <c r="K112" s="10">
        <v>1.74164805E9</v>
      </c>
      <c r="L112" s="10">
        <v>-1.5052648E9</v>
      </c>
      <c r="M112" s="12"/>
      <c r="N112" s="8"/>
    </row>
    <row r="113">
      <c r="A113" s="13">
        <v>2006.0</v>
      </c>
      <c r="B113" s="14" t="s">
        <v>16</v>
      </c>
      <c r="C113" s="8"/>
      <c r="D113" s="13">
        <v>481.48293</v>
      </c>
      <c r="E113" s="10">
        <v>2474.8598000000006</v>
      </c>
      <c r="F113" s="10">
        <v>44623.75536</v>
      </c>
      <c r="G113" s="10">
        <v>41.968</v>
      </c>
      <c r="H113" s="10">
        <v>14389.51078656</v>
      </c>
      <c r="I113" s="10">
        <v>13.926959999999998</v>
      </c>
      <c r="J113" s="10">
        <v>17.2718788</v>
      </c>
      <c r="K113" s="10">
        <v>2.1875099507999997E9</v>
      </c>
      <c r="L113" s="10">
        <v>-1.2048470617456E9</v>
      </c>
      <c r="M113" s="18"/>
      <c r="N113" s="15"/>
      <c r="O113" s="17"/>
      <c r="P113" s="17"/>
      <c r="Q113" s="17"/>
      <c r="R113" s="17"/>
      <c r="S113" s="17"/>
      <c r="T113" s="17"/>
      <c r="U113" s="17"/>
      <c r="V113" s="17"/>
      <c r="W113" s="17"/>
    </row>
    <row r="114">
      <c r="A114" s="13">
        <v>2007.0</v>
      </c>
      <c r="B114" s="14" t="s">
        <v>16</v>
      </c>
      <c r="C114" s="8"/>
      <c r="D114" s="13">
        <v>480.1506</v>
      </c>
      <c r="E114" s="11">
        <v>2518.619600000001</v>
      </c>
      <c r="F114" s="11">
        <v>41470.470720000005</v>
      </c>
      <c r="G114" s="11">
        <v>40.93600000000001</v>
      </c>
      <c r="H114" s="11">
        <v>15601.813893120001</v>
      </c>
      <c r="I114" s="11">
        <v>14.513919999999997</v>
      </c>
      <c r="J114" s="11">
        <v>16.2859576</v>
      </c>
      <c r="K114" s="11">
        <v>2.6333718515999994E9</v>
      </c>
      <c r="L114" s="11">
        <v>-9.044293234912E8</v>
      </c>
      <c r="M114" s="18"/>
      <c r="N114" s="15"/>
      <c r="O114" s="17"/>
      <c r="P114" s="17"/>
      <c r="Q114" s="17"/>
      <c r="R114" s="17"/>
      <c r="S114" s="17"/>
      <c r="T114" s="17"/>
      <c r="U114" s="17"/>
      <c r="V114" s="17"/>
      <c r="W114" s="17"/>
    </row>
    <row r="115">
      <c r="A115" s="13">
        <v>2008.0</v>
      </c>
      <c r="B115" s="14" t="s">
        <v>16</v>
      </c>
      <c r="C115" s="8"/>
      <c r="D115" s="13">
        <v>480.1506</v>
      </c>
      <c r="E115" s="11">
        <v>2562.379400000001</v>
      </c>
      <c r="F115" s="11">
        <v>38317.18608000001</v>
      </c>
      <c r="G115" s="11">
        <v>39.90400000000001</v>
      </c>
      <c r="H115" s="11">
        <v>16814.11699968</v>
      </c>
      <c r="I115" s="11">
        <v>15.100879999999997</v>
      </c>
      <c r="J115" s="11">
        <v>15.3000364</v>
      </c>
      <c r="K115" s="11">
        <v>3.079233752399999E9</v>
      </c>
      <c r="L115" s="11">
        <v>-6.040115852368E8</v>
      </c>
      <c r="M115" s="18"/>
      <c r="N115" s="15"/>
      <c r="O115" s="17"/>
      <c r="P115" s="17"/>
      <c r="Q115" s="17"/>
      <c r="R115" s="17"/>
      <c r="S115" s="17"/>
      <c r="T115" s="17"/>
      <c r="U115" s="17"/>
      <c r="V115" s="17"/>
      <c r="W115" s="17"/>
    </row>
    <row r="116">
      <c r="A116" s="13">
        <v>2009.0</v>
      </c>
      <c r="B116" s="14" t="s">
        <v>16</v>
      </c>
      <c r="C116" s="8"/>
      <c r="D116" s="13">
        <v>478.81828</v>
      </c>
      <c r="E116" s="11">
        <v>2606.1392000000014</v>
      </c>
      <c r="F116" s="11">
        <v>35163.90144000001</v>
      </c>
      <c r="G116" s="11">
        <v>38.872000000000014</v>
      </c>
      <c r="H116" s="11">
        <v>18026.420106240002</v>
      </c>
      <c r="I116" s="11">
        <v>15.687839999999996</v>
      </c>
      <c r="J116" s="11">
        <v>14.3141152</v>
      </c>
      <c r="K116" s="11">
        <v>3.525095653199999E9</v>
      </c>
      <c r="L116" s="11">
        <v>-3.0359384698239994E8</v>
      </c>
      <c r="M116" s="18"/>
      <c r="N116" s="15"/>
      <c r="O116" s="17"/>
      <c r="P116" s="17"/>
      <c r="Q116" s="17"/>
      <c r="R116" s="17"/>
      <c r="S116" s="17"/>
      <c r="T116" s="17"/>
      <c r="U116" s="17"/>
      <c r="V116" s="17"/>
      <c r="W116" s="17"/>
    </row>
    <row r="117">
      <c r="A117" s="6">
        <v>2010.0</v>
      </c>
      <c r="B117" s="7" t="s">
        <v>16</v>
      </c>
      <c r="C117" s="15"/>
      <c r="D117" s="9">
        <v>490.20742</v>
      </c>
      <c r="E117" s="10">
        <v>2649.899000000001</v>
      </c>
      <c r="F117" s="10">
        <v>32010.616800000003</v>
      </c>
      <c r="G117" s="10">
        <v>37.84</v>
      </c>
      <c r="H117" s="10">
        <v>19238.7232128</v>
      </c>
      <c r="I117" s="10">
        <v>16.2748</v>
      </c>
      <c r="J117" s="10">
        <v>13.328194</v>
      </c>
      <c r="K117" s="10">
        <v>3.9709575539999995E9</v>
      </c>
      <c r="L117" s="10">
        <v>-3176108.7279999997</v>
      </c>
      <c r="M117" s="12"/>
      <c r="N117" s="8"/>
    </row>
    <row r="118">
      <c r="A118" s="13">
        <v>2011.0</v>
      </c>
      <c r="B118" s="14" t="s">
        <v>16</v>
      </c>
      <c r="C118" s="8"/>
      <c r="D118" s="13">
        <v>490.20742</v>
      </c>
      <c r="E118" s="10">
        <v>2994.385870000001</v>
      </c>
      <c r="F118" s="10">
        <v>44046.6087168</v>
      </c>
      <c r="G118" s="10">
        <v>38.29408</v>
      </c>
      <c r="H118" s="10">
        <v>20200.65937344</v>
      </c>
      <c r="I118" s="10">
        <v>16.144601599999998</v>
      </c>
      <c r="J118" s="10">
        <v>13.088286508</v>
      </c>
      <c r="K118" s="10">
        <v>3.6215132892479997E9</v>
      </c>
      <c r="L118" s="10">
        <v>-3061768.8137919996</v>
      </c>
      <c r="M118" s="18"/>
      <c r="N118" s="15"/>
      <c r="O118" s="17"/>
      <c r="P118" s="17"/>
      <c r="Q118" s="17"/>
      <c r="R118" s="17"/>
      <c r="S118" s="17"/>
      <c r="T118" s="17"/>
      <c r="U118" s="17"/>
      <c r="V118" s="17"/>
      <c r="W118" s="17"/>
    </row>
    <row r="119">
      <c r="A119" s="13">
        <v>2012.0</v>
      </c>
      <c r="B119" s="14" t="s">
        <v>16</v>
      </c>
      <c r="C119" s="8"/>
      <c r="D119" s="13">
        <v>493.81721</v>
      </c>
      <c r="E119" s="11">
        <v>3338.872740000001</v>
      </c>
      <c r="F119" s="11">
        <v>56082.6006336</v>
      </c>
      <c r="G119" s="11">
        <v>38.74816</v>
      </c>
      <c r="H119" s="11">
        <v>21162.595534080003</v>
      </c>
      <c r="I119" s="11">
        <v>16.014403199999997</v>
      </c>
      <c r="J119" s="11">
        <v>12.848379015999999</v>
      </c>
      <c r="K119" s="11">
        <v>3.272069024496E9</v>
      </c>
      <c r="L119" s="11">
        <v>-2947428.8995839995</v>
      </c>
      <c r="M119" s="18"/>
      <c r="N119" s="15"/>
      <c r="O119" s="17"/>
      <c r="P119" s="17"/>
      <c r="Q119" s="17"/>
      <c r="R119" s="17"/>
      <c r="S119" s="17"/>
      <c r="T119" s="17"/>
      <c r="U119" s="17"/>
      <c r="V119" s="17"/>
      <c r="W119" s="17"/>
    </row>
    <row r="120">
      <c r="A120" s="13">
        <v>2013.0</v>
      </c>
      <c r="B120" s="14" t="s">
        <v>16</v>
      </c>
      <c r="C120" s="8"/>
      <c r="D120" s="13">
        <v>490.28997</v>
      </c>
      <c r="E120" s="11">
        <v>3683.3596100000013</v>
      </c>
      <c r="F120" s="11">
        <v>68118.5925504</v>
      </c>
      <c r="G120" s="11">
        <v>39.202239999999996</v>
      </c>
      <c r="H120" s="11">
        <v>22124.531694720004</v>
      </c>
      <c r="I120" s="11">
        <v>15.884204799999997</v>
      </c>
      <c r="J120" s="11">
        <v>12.608471523999999</v>
      </c>
      <c r="K120" s="11">
        <v>2.922624759744E9</v>
      </c>
      <c r="L120" s="11">
        <v>-2833088.9853759995</v>
      </c>
      <c r="M120" s="18"/>
      <c r="N120" s="15"/>
      <c r="O120" s="17"/>
      <c r="P120" s="17"/>
      <c r="Q120" s="17"/>
      <c r="R120" s="17"/>
      <c r="S120" s="17"/>
      <c r="T120" s="17"/>
      <c r="U120" s="17"/>
      <c r="V120" s="17"/>
      <c r="W120" s="17"/>
    </row>
    <row r="121">
      <c r="A121" s="13">
        <v>2014.0</v>
      </c>
      <c r="B121" s="14" t="s">
        <v>16</v>
      </c>
      <c r="C121" s="8"/>
      <c r="D121" s="13">
        <v>490.28997</v>
      </c>
      <c r="E121" s="11">
        <v>4027.8464800000015</v>
      </c>
      <c r="F121" s="11">
        <v>80154.58446720001</v>
      </c>
      <c r="G121" s="11">
        <v>39.656319999999994</v>
      </c>
      <c r="H121" s="11">
        <v>23086.467855360006</v>
      </c>
      <c r="I121" s="11">
        <v>15.754006399999998</v>
      </c>
      <c r="J121" s="11">
        <v>12.368564031999998</v>
      </c>
      <c r="K121" s="11">
        <v>2.573180494992E9</v>
      </c>
      <c r="L121" s="11">
        <v>-2718749.0711679994</v>
      </c>
      <c r="M121" s="18"/>
      <c r="N121" s="15"/>
      <c r="O121" s="17"/>
      <c r="P121" s="17"/>
      <c r="Q121" s="17"/>
      <c r="R121" s="17"/>
      <c r="S121" s="17"/>
      <c r="T121" s="17"/>
      <c r="U121" s="17"/>
      <c r="V121" s="17"/>
      <c r="W121" s="17"/>
    </row>
    <row r="122">
      <c r="A122" s="6">
        <v>2015.0</v>
      </c>
      <c r="B122" s="7" t="s">
        <v>16</v>
      </c>
      <c r="C122" s="15"/>
      <c r="D122" s="9">
        <v>486.76273</v>
      </c>
      <c r="E122" s="10">
        <v>4372.333350000001</v>
      </c>
      <c r="F122" s="10">
        <v>92190.576384</v>
      </c>
      <c r="G122" s="10">
        <v>40.110400000000006</v>
      </c>
      <c r="H122" s="10">
        <v>24048.404016</v>
      </c>
      <c r="I122" s="10">
        <v>15.623807999999999</v>
      </c>
      <c r="J122" s="10">
        <v>12.12865654</v>
      </c>
      <c r="K122" s="10">
        <v>2.22373623024E9</v>
      </c>
      <c r="L122" s="10">
        <v>-2604409.1569599994</v>
      </c>
      <c r="M122" s="12"/>
      <c r="N122" s="8"/>
    </row>
    <row r="123">
      <c r="A123" s="13">
        <v>2016.0</v>
      </c>
      <c r="B123" s="14" t="s">
        <v>16</v>
      </c>
      <c r="C123" s="8"/>
      <c r="D123" s="13">
        <v>487.06063</v>
      </c>
      <c r="E123" s="10">
        <v>4487.603956500001</v>
      </c>
      <c r="F123" s="10">
        <v>92788.534705824</v>
      </c>
      <c r="G123" s="10">
        <v>38.7080496</v>
      </c>
      <c r="H123" s="10">
        <v>25597.121234630402</v>
      </c>
      <c r="I123" s="10">
        <v>15.650055997439999</v>
      </c>
      <c r="J123" s="10">
        <v>11.941262132359999</v>
      </c>
      <c r="K123" s="10">
        <v>3.2824729332874794E9</v>
      </c>
      <c r="L123" s="10">
        <v>-3326275.1486598393</v>
      </c>
      <c r="M123" s="18"/>
      <c r="N123" s="15"/>
      <c r="O123" s="17"/>
      <c r="P123" s="17"/>
      <c r="Q123" s="17"/>
      <c r="R123" s="17"/>
      <c r="S123" s="17"/>
      <c r="T123" s="17"/>
      <c r="U123" s="17"/>
      <c r="V123" s="17"/>
      <c r="W123" s="17"/>
    </row>
    <row r="124">
      <c r="A124" s="13">
        <v>2017.0</v>
      </c>
      <c r="B124" s="14" t="s">
        <v>16</v>
      </c>
      <c r="C124" s="8"/>
      <c r="D124" s="13">
        <v>487.06063</v>
      </c>
      <c r="E124" s="11">
        <v>4602.874563000001</v>
      </c>
      <c r="F124" s="11">
        <v>93386.493027648</v>
      </c>
      <c r="G124" s="11">
        <v>37.3056992</v>
      </c>
      <c r="H124" s="11">
        <v>27145.838453260803</v>
      </c>
      <c r="I124" s="11">
        <v>15.676303994879998</v>
      </c>
      <c r="J124" s="11">
        <v>11.75386772472</v>
      </c>
      <c r="K124" s="11">
        <v>4.341209636334959E9</v>
      </c>
      <c r="L124" s="11">
        <v>-4048141.1403596792</v>
      </c>
      <c r="M124" s="18"/>
      <c r="N124" s="15"/>
      <c r="O124" s="17"/>
      <c r="P124" s="17"/>
      <c r="Q124" s="17"/>
      <c r="R124" s="17"/>
      <c r="S124" s="17"/>
      <c r="T124" s="17"/>
      <c r="U124" s="17"/>
      <c r="V124" s="17"/>
      <c r="W124" s="17"/>
    </row>
    <row r="125">
      <c r="A125" s="13">
        <v>2018.0</v>
      </c>
      <c r="B125" s="14" t="s">
        <v>16</v>
      </c>
      <c r="C125" s="8"/>
      <c r="D125" s="13">
        <v>487.35853</v>
      </c>
      <c r="E125" s="11">
        <v>4718.145169500001</v>
      </c>
      <c r="F125" s="11">
        <v>93984.451349472</v>
      </c>
      <c r="G125" s="11">
        <v>35.903348799999996</v>
      </c>
      <c r="H125" s="11">
        <v>28694.555671891205</v>
      </c>
      <c r="I125" s="11">
        <v>15.702551992319997</v>
      </c>
      <c r="J125" s="11">
        <v>11.56647331708</v>
      </c>
      <c r="K125" s="11">
        <v>5.399946339382439E9</v>
      </c>
      <c r="L125" s="11">
        <v>-4770007.132059519</v>
      </c>
      <c r="M125" s="18"/>
      <c r="N125" s="15"/>
      <c r="O125" s="17"/>
      <c r="P125" s="17"/>
      <c r="Q125" s="17"/>
      <c r="R125" s="17"/>
      <c r="S125" s="17"/>
      <c r="T125" s="17"/>
      <c r="U125" s="17"/>
      <c r="V125" s="17"/>
      <c r="W125" s="17"/>
    </row>
    <row r="126">
      <c r="A126" s="6">
        <v>2019.0</v>
      </c>
      <c r="B126" s="7" t="s">
        <v>16</v>
      </c>
      <c r="C126" s="15"/>
      <c r="D126" s="9">
        <v>485.60774</v>
      </c>
      <c r="E126" s="10">
        <v>4833.415776000002</v>
      </c>
      <c r="F126" s="10">
        <v>94582.409671296</v>
      </c>
      <c r="G126" s="10">
        <v>34.50099839999999</v>
      </c>
      <c r="H126" s="10">
        <v>30243.27289052161</v>
      </c>
      <c r="I126" s="10">
        <v>15.728799989759997</v>
      </c>
      <c r="J126" s="10">
        <v>11.379078909439999</v>
      </c>
      <c r="K126" s="10">
        <v>6.458683042429919E9</v>
      </c>
      <c r="L126" s="10">
        <v>-5491873.123759359</v>
      </c>
      <c r="M126" s="12"/>
      <c r="N126" s="8"/>
    </row>
    <row r="127">
      <c r="A127" s="13">
        <v>1995.0</v>
      </c>
      <c r="B127" s="14" t="s">
        <v>17</v>
      </c>
      <c r="C127" s="15">
        <v>0.38</v>
      </c>
      <c r="D127" s="16">
        <v>455.73</v>
      </c>
      <c r="E127" s="10">
        <v>8121.0</v>
      </c>
      <c r="F127" s="10">
        <v>26344.0</v>
      </c>
      <c r="G127" s="10">
        <v>44.0</v>
      </c>
      <c r="H127" s="10">
        <v>7680.088</v>
      </c>
      <c r="I127" s="10">
        <v>18.17</v>
      </c>
      <c r="J127" s="10">
        <v>17.08274</v>
      </c>
      <c r="K127" s="10">
        <v>3.659E9</v>
      </c>
      <c r="L127" s="10">
        <v>1.891E9</v>
      </c>
      <c r="M127" s="15"/>
      <c r="N127" s="15"/>
      <c r="O127" s="17"/>
      <c r="P127" s="17"/>
      <c r="Q127" s="17"/>
      <c r="R127" s="17"/>
      <c r="S127" s="17"/>
      <c r="T127" s="17"/>
      <c r="U127" s="17"/>
      <c r="V127" s="17"/>
      <c r="W127" s="17"/>
    </row>
    <row r="128">
      <c r="A128" s="6">
        <v>1996.0</v>
      </c>
      <c r="B128" s="7" t="s">
        <v>17</v>
      </c>
      <c r="C128" s="8">
        <v>0.4</v>
      </c>
      <c r="D128" s="6">
        <v>461.51</v>
      </c>
      <c r="E128" s="10">
        <v>8186.0</v>
      </c>
      <c r="F128" s="10">
        <v>21297.0</v>
      </c>
      <c r="G128" s="10">
        <v>44.0</v>
      </c>
      <c r="H128" s="10">
        <v>8275.189</v>
      </c>
      <c r="I128" s="10">
        <v>17.93</v>
      </c>
      <c r="J128" s="10">
        <v>16.34001</v>
      </c>
      <c r="K128" s="10">
        <v>4.5E9</v>
      </c>
      <c r="L128" s="10">
        <v>-3.883E9</v>
      </c>
      <c r="M128" s="8"/>
      <c r="N128" s="8"/>
    </row>
    <row r="129">
      <c r="A129" s="6">
        <v>1997.0</v>
      </c>
      <c r="B129" s="7" t="s">
        <v>17</v>
      </c>
      <c r="C129" s="8">
        <v>0.38</v>
      </c>
      <c r="D129" s="6">
        <v>467.28</v>
      </c>
      <c r="E129" s="10">
        <v>8426.0</v>
      </c>
      <c r="F129" s="10">
        <v>20222.0</v>
      </c>
      <c r="G129" s="10">
        <v>44.0</v>
      </c>
      <c r="H129" s="10">
        <v>8934.978</v>
      </c>
      <c r="I129" s="10">
        <v>17.81</v>
      </c>
      <c r="J129" s="10">
        <v>15.62956</v>
      </c>
      <c r="K129" s="10">
        <v>4.91E9</v>
      </c>
      <c r="L129" s="10">
        <v>-6.65E9</v>
      </c>
      <c r="M129" s="8"/>
      <c r="N129" s="8"/>
    </row>
    <row r="130">
      <c r="A130" s="6">
        <v>1998.0</v>
      </c>
      <c r="B130" s="7" t="s">
        <v>17</v>
      </c>
      <c r="C130" s="8">
        <v>0.38</v>
      </c>
      <c r="D130" s="6">
        <v>471.23</v>
      </c>
      <c r="E130" s="10">
        <v>8916.0</v>
      </c>
      <c r="F130" s="10">
        <v>22177.0</v>
      </c>
      <c r="G130" s="10">
        <v>44.0</v>
      </c>
      <c r="H130" s="10">
        <v>9487.685</v>
      </c>
      <c r="I130" s="10">
        <v>16.94</v>
      </c>
      <c r="J130" s="10">
        <v>14.95001</v>
      </c>
      <c r="K130" s="10">
        <v>6.383E9</v>
      </c>
      <c r="L130" s="10">
        <v>-8.62E9</v>
      </c>
      <c r="M130" s="8"/>
      <c r="N130" s="8"/>
    </row>
    <row r="131">
      <c r="A131" s="6">
        <v>1999.0</v>
      </c>
      <c r="B131" s="7" t="s">
        <v>17</v>
      </c>
      <c r="C131" s="8">
        <v>0.38</v>
      </c>
      <c r="D131" s="6">
        <v>475.17</v>
      </c>
      <c r="E131" s="10">
        <v>7525.0</v>
      </c>
      <c r="F131" s="10">
        <v>21536.0</v>
      </c>
      <c r="G131" s="10">
        <v>43.0</v>
      </c>
      <c r="H131" s="10">
        <v>10040.9</v>
      </c>
      <c r="I131" s="10">
        <v>17.91</v>
      </c>
      <c r="J131" s="10">
        <v>14.3</v>
      </c>
      <c r="K131" s="10">
        <v>7.407E9</v>
      </c>
      <c r="L131" s="10">
        <v>-1.3691E10</v>
      </c>
      <c r="M131" s="8"/>
      <c r="N131" s="8"/>
    </row>
    <row r="132">
      <c r="A132" s="13">
        <v>2000.0</v>
      </c>
      <c r="B132" s="14" t="s">
        <v>17</v>
      </c>
      <c r="C132" s="19">
        <v>0.41</v>
      </c>
      <c r="D132" s="16">
        <v>479.12169</v>
      </c>
      <c r="E132" s="10">
        <v>7331.0</v>
      </c>
      <c r="F132" s="10">
        <v>26999.0</v>
      </c>
      <c r="G132" s="10">
        <v>34.0</v>
      </c>
      <c r="H132" s="10">
        <v>10673.48</v>
      </c>
      <c r="I132" s="10">
        <v>17.27</v>
      </c>
      <c r="J132" s="10">
        <v>16.50309</v>
      </c>
      <c r="K132" s="10">
        <v>9.335E9</v>
      </c>
      <c r="L132" s="10">
        <v>-1.0904E10</v>
      </c>
      <c r="M132" s="15"/>
      <c r="N132" s="15"/>
      <c r="O132" s="17"/>
      <c r="P132" s="17"/>
      <c r="Q132" s="17"/>
      <c r="R132" s="17"/>
      <c r="S132" s="17"/>
      <c r="T132" s="17"/>
      <c r="U132" s="17"/>
      <c r="V132" s="17"/>
      <c r="W132" s="17"/>
    </row>
    <row r="133">
      <c r="A133" s="6">
        <v>2001.0</v>
      </c>
      <c r="B133" s="7" t="s">
        <v>17</v>
      </c>
      <c r="C133" s="8"/>
      <c r="D133" s="6">
        <v>486.2719</v>
      </c>
      <c r="E133" s="10">
        <v>8225.382</v>
      </c>
      <c r="F133" s="10">
        <v>33424.762</v>
      </c>
      <c r="G133" s="10">
        <v>34.0</v>
      </c>
      <c r="H133" s="10">
        <v>11868.909759999999</v>
      </c>
      <c r="I133" s="10">
        <v>17.7881</v>
      </c>
      <c r="J133" s="10">
        <v>16.04100348</v>
      </c>
      <c r="K133" s="10">
        <v>1.601886E10</v>
      </c>
      <c r="L133" s="10">
        <v>-1.3259264E10</v>
      </c>
      <c r="M133" s="8"/>
      <c r="N133" s="8"/>
    </row>
    <row r="134">
      <c r="A134" s="6">
        <v>2002.0</v>
      </c>
      <c r="B134" s="7" t="s">
        <v>17</v>
      </c>
      <c r="C134" s="8"/>
      <c r="D134" s="6">
        <v>486.2719</v>
      </c>
      <c r="E134" s="11">
        <v>9119.764</v>
      </c>
      <c r="F134" s="11">
        <v>39850.524000000005</v>
      </c>
      <c r="G134" s="11">
        <v>34.0</v>
      </c>
      <c r="H134" s="11">
        <v>13064.339519999998</v>
      </c>
      <c r="I134" s="11">
        <v>18.3062</v>
      </c>
      <c r="J134" s="11">
        <v>15.57891696</v>
      </c>
      <c r="K134" s="11">
        <v>2.270272E10</v>
      </c>
      <c r="L134" s="11">
        <v>-1.5614528E10</v>
      </c>
      <c r="M134" s="12"/>
      <c r="N134" s="8"/>
    </row>
    <row r="135">
      <c r="A135" s="6">
        <v>2003.0</v>
      </c>
      <c r="B135" s="7" t="s">
        <v>17</v>
      </c>
      <c r="C135" s="8"/>
      <c r="D135" s="6">
        <v>493.422</v>
      </c>
      <c r="E135" s="11">
        <v>10014.145999999999</v>
      </c>
      <c r="F135" s="11">
        <v>46276.28600000001</v>
      </c>
      <c r="G135" s="11">
        <v>34.0</v>
      </c>
      <c r="H135" s="11">
        <v>14259.769279999997</v>
      </c>
      <c r="I135" s="11">
        <v>18.8243</v>
      </c>
      <c r="J135" s="11">
        <v>15.116830440000001</v>
      </c>
      <c r="K135" s="11">
        <v>2.938658E10</v>
      </c>
      <c r="L135" s="11">
        <v>-1.7969792E10</v>
      </c>
      <c r="M135" s="12"/>
      <c r="N135" s="8"/>
    </row>
    <row r="136">
      <c r="A136" s="6">
        <v>2004.0</v>
      </c>
      <c r="B136" s="7" t="s">
        <v>17</v>
      </c>
      <c r="C136" s="8"/>
      <c r="D136" s="6">
        <v>496.85676</v>
      </c>
      <c r="E136" s="11">
        <v>10908.527999999998</v>
      </c>
      <c r="F136" s="11">
        <v>52702.04800000001</v>
      </c>
      <c r="G136" s="11">
        <v>34.0</v>
      </c>
      <c r="H136" s="11">
        <v>15455.199039999996</v>
      </c>
      <c r="I136" s="11">
        <v>19.3424</v>
      </c>
      <c r="J136" s="11">
        <v>14.654743920000001</v>
      </c>
      <c r="K136" s="11">
        <v>3.607044E10</v>
      </c>
      <c r="L136" s="11">
        <v>-2.0325056E10</v>
      </c>
      <c r="M136" s="12"/>
      <c r="N136" s="8"/>
    </row>
    <row r="137">
      <c r="A137" s="13">
        <v>2005.0</v>
      </c>
      <c r="B137" s="14" t="s">
        <v>17</v>
      </c>
      <c r="C137" s="15"/>
      <c r="D137" s="16">
        <v>496.85676</v>
      </c>
      <c r="E137" s="10">
        <v>11802.91</v>
      </c>
      <c r="F137" s="10">
        <v>59127.81</v>
      </c>
      <c r="G137" s="10">
        <v>34.0</v>
      </c>
      <c r="H137" s="10">
        <v>16650.6288</v>
      </c>
      <c r="I137" s="10">
        <v>19.8605</v>
      </c>
      <c r="J137" s="10">
        <v>14.1926574</v>
      </c>
      <c r="K137" s="10">
        <v>4.27543E10</v>
      </c>
      <c r="L137" s="10">
        <v>-2.268032E10</v>
      </c>
      <c r="M137" s="18"/>
      <c r="N137" s="15"/>
      <c r="O137" s="17"/>
      <c r="P137" s="17"/>
      <c r="Q137" s="17"/>
      <c r="R137" s="17"/>
      <c r="S137" s="17"/>
      <c r="T137" s="17"/>
      <c r="U137" s="17"/>
      <c r="V137" s="17"/>
      <c r="W137" s="17"/>
    </row>
    <row r="138">
      <c r="A138" s="6">
        <v>2006.0</v>
      </c>
      <c r="B138" s="7" t="s">
        <v>17</v>
      </c>
      <c r="C138" s="8"/>
      <c r="D138" s="6">
        <v>500.29151</v>
      </c>
      <c r="E138" s="10">
        <v>12015.36238</v>
      </c>
      <c r="F138" s="10">
        <v>55225.37454</v>
      </c>
      <c r="G138" s="10">
        <v>33.184</v>
      </c>
      <c r="H138" s="10">
        <v>18182.4866496</v>
      </c>
      <c r="I138" s="10">
        <v>20.734361999999997</v>
      </c>
      <c r="J138" s="10">
        <v>13.426253900399999</v>
      </c>
      <c r="K138" s="10">
        <v>5.36994008E10</v>
      </c>
      <c r="L138" s="10">
        <v>-1.815382709504E10</v>
      </c>
      <c r="M138" s="12"/>
      <c r="N138" s="8"/>
    </row>
    <row r="139">
      <c r="A139" s="6">
        <v>2007.0</v>
      </c>
      <c r="B139" s="7" t="s">
        <v>17</v>
      </c>
      <c r="C139" s="8"/>
      <c r="D139" s="6">
        <v>500.70404</v>
      </c>
      <c r="E139" s="11">
        <v>12227.814760000001</v>
      </c>
      <c r="F139" s="11">
        <v>51322.93908</v>
      </c>
      <c r="G139" s="11">
        <v>32.367999999999995</v>
      </c>
      <c r="H139" s="11">
        <v>19714.3444992</v>
      </c>
      <c r="I139" s="11">
        <v>21.608223999999996</v>
      </c>
      <c r="J139" s="11">
        <v>12.659850400799998</v>
      </c>
      <c r="K139" s="11">
        <v>6.46445016E10</v>
      </c>
      <c r="L139" s="11">
        <v>-1.3627334190080002E10</v>
      </c>
      <c r="M139" s="12"/>
      <c r="N139" s="8"/>
    </row>
    <row r="140">
      <c r="A140" s="6">
        <v>2008.0</v>
      </c>
      <c r="B140" s="7" t="s">
        <v>17</v>
      </c>
      <c r="C140" s="8"/>
      <c r="D140" s="6">
        <v>500.70404</v>
      </c>
      <c r="E140" s="11">
        <v>12440.267140000002</v>
      </c>
      <c r="F140" s="11">
        <v>47420.503619999996</v>
      </c>
      <c r="G140" s="11">
        <v>31.551999999999996</v>
      </c>
      <c r="H140" s="11">
        <v>21246.2023488</v>
      </c>
      <c r="I140" s="11">
        <v>22.482085999999995</v>
      </c>
      <c r="J140" s="11">
        <v>11.893446901199997</v>
      </c>
      <c r="K140" s="11">
        <v>7.55896024E10</v>
      </c>
      <c r="L140" s="11">
        <v>-9.100841285120003E9</v>
      </c>
      <c r="M140" s="12"/>
      <c r="N140" s="8"/>
    </row>
    <row r="141">
      <c r="A141" s="6">
        <v>2009.0</v>
      </c>
      <c r="B141" s="7" t="s">
        <v>17</v>
      </c>
      <c r="C141" s="8"/>
      <c r="D141" s="6">
        <v>501.11657</v>
      </c>
      <c r="E141" s="11">
        <v>12652.719520000002</v>
      </c>
      <c r="F141" s="11">
        <v>43518.068159999995</v>
      </c>
      <c r="G141" s="11">
        <v>30.735999999999997</v>
      </c>
      <c r="H141" s="11">
        <v>22778.060198400002</v>
      </c>
      <c r="I141" s="11">
        <v>23.355947999999994</v>
      </c>
      <c r="J141" s="11">
        <v>11.127043401599996</v>
      </c>
      <c r="K141" s="11">
        <v>8.65347032E10</v>
      </c>
      <c r="L141" s="11">
        <v>-4.574348380160003E9</v>
      </c>
      <c r="M141" s="12"/>
      <c r="N141" s="8"/>
    </row>
    <row r="142">
      <c r="A142" s="13">
        <v>2010.0</v>
      </c>
      <c r="B142" s="14" t="s">
        <v>17</v>
      </c>
      <c r="C142" s="15"/>
      <c r="D142" s="16">
        <v>510.80902</v>
      </c>
      <c r="E142" s="10">
        <v>12865.171900000001</v>
      </c>
      <c r="F142" s="10">
        <v>39615.6327</v>
      </c>
      <c r="G142" s="10">
        <v>29.92</v>
      </c>
      <c r="H142" s="10">
        <v>24309.918047999996</v>
      </c>
      <c r="I142" s="10">
        <v>24.229809999999997</v>
      </c>
      <c r="J142" s="10">
        <v>10.360639901999999</v>
      </c>
      <c r="K142" s="10">
        <v>9.747980399999998E10</v>
      </c>
      <c r="L142" s="10">
        <v>-4.7855475199999996E7</v>
      </c>
      <c r="M142" s="18"/>
      <c r="N142" s="15"/>
      <c r="O142" s="17"/>
      <c r="P142" s="17"/>
      <c r="Q142" s="17"/>
      <c r="R142" s="17"/>
      <c r="S142" s="17"/>
      <c r="T142" s="17"/>
      <c r="U142" s="17"/>
      <c r="V142" s="17"/>
      <c r="W142" s="17"/>
    </row>
    <row r="143">
      <c r="A143" s="6">
        <v>2011.0</v>
      </c>
      <c r="B143" s="7" t="s">
        <v>17</v>
      </c>
      <c r="C143" s="8"/>
      <c r="D143" s="6">
        <v>510.80902</v>
      </c>
      <c r="E143" s="10">
        <v>14537.644247</v>
      </c>
      <c r="F143" s="10">
        <v>54511.1105952</v>
      </c>
      <c r="G143" s="10">
        <v>30.279040000000002</v>
      </c>
      <c r="H143" s="10">
        <v>25525.413950399994</v>
      </c>
      <c r="I143" s="10">
        <v>24.035971519999997</v>
      </c>
      <c r="J143" s="10">
        <v>10.174148383763999</v>
      </c>
      <c r="K143" s="10">
        <v>8.890158124799998E10</v>
      </c>
      <c r="L143" s="10">
        <v>-4.61326780928E7</v>
      </c>
      <c r="M143" s="12"/>
      <c r="N143" s="8"/>
    </row>
    <row r="144">
      <c r="A144" s="6">
        <v>2012.0</v>
      </c>
      <c r="B144" s="7" t="s">
        <v>17</v>
      </c>
      <c r="C144" s="8"/>
      <c r="D144" s="6">
        <v>520.50147</v>
      </c>
      <c r="E144" s="11">
        <v>16210.116594</v>
      </c>
      <c r="F144" s="11">
        <v>69406.5884904</v>
      </c>
      <c r="G144" s="11">
        <v>30.638080000000002</v>
      </c>
      <c r="H144" s="11">
        <v>26740.909852799992</v>
      </c>
      <c r="I144" s="11">
        <v>23.842133039999997</v>
      </c>
      <c r="J144" s="11">
        <v>9.987656865527999</v>
      </c>
      <c r="K144" s="11">
        <v>8.032335849599998E10</v>
      </c>
      <c r="L144" s="11">
        <v>-4.44098809856E7</v>
      </c>
      <c r="M144" s="12"/>
      <c r="N144" s="8"/>
    </row>
    <row r="145">
      <c r="A145" s="6">
        <v>2013.0</v>
      </c>
      <c r="B145" s="7" t="s">
        <v>17</v>
      </c>
      <c r="C145" s="8"/>
      <c r="D145" s="6">
        <v>512.18435</v>
      </c>
      <c r="E145" s="11">
        <v>17882.588940999998</v>
      </c>
      <c r="F145" s="11">
        <v>84302.0663856</v>
      </c>
      <c r="G145" s="11">
        <v>30.997120000000002</v>
      </c>
      <c r="H145" s="11">
        <v>27956.40575519999</v>
      </c>
      <c r="I145" s="11">
        <v>23.648294559999997</v>
      </c>
      <c r="J145" s="11">
        <v>9.801165347291999</v>
      </c>
      <c r="K145" s="11">
        <v>7.174513574399998E10</v>
      </c>
      <c r="L145" s="11">
        <v>-4.2687083878400005E7</v>
      </c>
      <c r="M145" s="12"/>
      <c r="N145" s="8"/>
    </row>
    <row r="146">
      <c r="A146" s="6">
        <v>2014.0</v>
      </c>
      <c r="B146" s="7" t="s">
        <v>17</v>
      </c>
      <c r="C146" s="8"/>
      <c r="D146" s="6">
        <v>512.18435</v>
      </c>
      <c r="E146" s="11">
        <v>19555.061287999997</v>
      </c>
      <c r="F146" s="11">
        <v>99197.54428080001</v>
      </c>
      <c r="G146" s="11">
        <v>31.356160000000003</v>
      </c>
      <c r="H146" s="11">
        <v>29171.90165759999</v>
      </c>
      <c r="I146" s="11">
        <v>23.454456079999996</v>
      </c>
      <c r="J146" s="11">
        <v>9.614673829055999</v>
      </c>
      <c r="K146" s="11">
        <v>6.3166912991999985E10</v>
      </c>
      <c r="L146" s="11">
        <v>-4.096428677120001E7</v>
      </c>
      <c r="M146" s="12"/>
      <c r="N146" s="8"/>
    </row>
    <row r="147">
      <c r="A147" s="13">
        <v>2015.0</v>
      </c>
      <c r="B147" s="14" t="s">
        <v>17</v>
      </c>
      <c r="C147" s="15"/>
      <c r="D147" s="16">
        <v>503.86722</v>
      </c>
      <c r="E147" s="10">
        <v>21227.533635</v>
      </c>
      <c r="F147" s="10">
        <v>114093.022176</v>
      </c>
      <c r="G147" s="10">
        <v>31.715200000000003</v>
      </c>
      <c r="H147" s="10">
        <v>30387.397559999994</v>
      </c>
      <c r="I147" s="10">
        <v>23.260617599999996</v>
      </c>
      <c r="J147" s="10">
        <v>9.428182310819999</v>
      </c>
      <c r="K147" s="10">
        <v>5.458869024E10</v>
      </c>
      <c r="L147" s="10">
        <v>-3.9241489664E7</v>
      </c>
      <c r="M147" s="18"/>
      <c r="N147" s="15"/>
      <c r="O147" s="17"/>
      <c r="P147" s="17"/>
      <c r="Q147" s="17"/>
      <c r="R147" s="17"/>
      <c r="S147" s="17"/>
      <c r="T147" s="17"/>
      <c r="U147" s="17"/>
      <c r="V147" s="17"/>
      <c r="W147" s="17"/>
    </row>
    <row r="148">
      <c r="A148" s="6">
        <v>2016.0</v>
      </c>
      <c r="B148" s="7" t="s">
        <v>17</v>
      </c>
      <c r="C148" s="8"/>
      <c r="D148" s="6">
        <v>508.3568</v>
      </c>
      <c r="E148" s="10">
        <v>21787.16861265</v>
      </c>
      <c r="F148" s="10">
        <v>114833.042194836</v>
      </c>
      <c r="G148" s="10">
        <v>30.6063648</v>
      </c>
      <c r="H148" s="10">
        <v>32344.345962863994</v>
      </c>
      <c r="I148" s="10">
        <v>23.299695437567998</v>
      </c>
      <c r="J148" s="10">
        <v>9.282511713797879</v>
      </c>
      <c r="K148" s="10">
        <v>8.057875558247998E10</v>
      </c>
      <c r="L148" s="10">
        <v>-5.0118082067456E7</v>
      </c>
      <c r="M148" s="12"/>
      <c r="N148" s="8"/>
    </row>
    <row r="149">
      <c r="A149" s="6">
        <v>2017.0</v>
      </c>
      <c r="B149" s="7" t="s">
        <v>17</v>
      </c>
      <c r="C149" s="8"/>
      <c r="D149" s="6">
        <v>508.3568</v>
      </c>
      <c r="E149" s="11">
        <v>22346.803590299998</v>
      </c>
      <c r="F149" s="11">
        <v>115573.062213672</v>
      </c>
      <c r="G149" s="11">
        <v>29.4975296</v>
      </c>
      <c r="H149" s="11">
        <v>34301.29436572799</v>
      </c>
      <c r="I149" s="11">
        <v>23.338773275136</v>
      </c>
      <c r="J149" s="11">
        <v>9.13684111677576</v>
      </c>
      <c r="K149" s="11">
        <v>1.0656882092495996E11</v>
      </c>
      <c r="L149" s="11">
        <v>-6.0994674470912E7</v>
      </c>
      <c r="M149" s="12"/>
      <c r="N149" s="8"/>
    </row>
    <row r="150">
      <c r="A150" s="6">
        <v>2018.0</v>
      </c>
      <c r="B150" s="7" t="s">
        <v>17</v>
      </c>
      <c r="C150" s="8"/>
      <c r="D150" s="6">
        <v>512.84638</v>
      </c>
      <c r="E150" s="11">
        <v>22906.438567949997</v>
      </c>
      <c r="F150" s="11">
        <v>116313.08223250801</v>
      </c>
      <c r="G150" s="11">
        <v>28.3886944</v>
      </c>
      <c r="H150" s="11">
        <v>36258.24276859199</v>
      </c>
      <c r="I150" s="11">
        <v>23.377851112704</v>
      </c>
      <c r="J150" s="11">
        <v>8.99117051975364</v>
      </c>
      <c r="K150" s="11">
        <v>1.3255888626743994E11</v>
      </c>
      <c r="L150" s="11">
        <v>-7.187126687436801E7</v>
      </c>
      <c r="M150" s="12"/>
      <c r="N150" s="8"/>
    </row>
    <row r="151">
      <c r="A151" s="13">
        <v>2019.0</v>
      </c>
      <c r="B151" s="14" t="s">
        <v>17</v>
      </c>
      <c r="C151" s="15"/>
      <c r="D151" s="16">
        <v>502.56286</v>
      </c>
      <c r="E151" s="10">
        <v>23466.073545599997</v>
      </c>
      <c r="F151" s="10">
        <v>117053.102251344</v>
      </c>
      <c r="G151" s="10">
        <v>27.2798592</v>
      </c>
      <c r="H151" s="10">
        <v>38215.19117145599</v>
      </c>
      <c r="I151" s="10">
        <v>23.416928950271995</v>
      </c>
      <c r="J151" s="10">
        <v>8.84549992273152</v>
      </c>
      <c r="K151" s="10">
        <v>1.5854895160991995E11</v>
      </c>
      <c r="L151" s="10">
        <v>-8.274785927782401E7</v>
      </c>
      <c r="M151" s="18"/>
      <c r="N151" s="15"/>
      <c r="O151" s="17"/>
      <c r="P151" s="17"/>
      <c r="Q151" s="17"/>
      <c r="R151" s="17"/>
      <c r="S151" s="17"/>
      <c r="T151" s="17"/>
      <c r="U151" s="17"/>
      <c r="V151" s="17"/>
      <c r="W151" s="17"/>
    </row>
    <row r="152">
      <c r="A152" s="6">
        <v>1995.0</v>
      </c>
      <c r="B152" s="7" t="s">
        <v>18</v>
      </c>
      <c r="C152" s="8">
        <v>0.4</v>
      </c>
      <c r="D152" s="9">
        <v>476.66</v>
      </c>
      <c r="E152" s="10">
        <v>3055.0</v>
      </c>
      <c r="F152" s="10">
        <v>213.0</v>
      </c>
      <c r="G152" s="10">
        <v>46.0</v>
      </c>
      <c r="H152" s="10">
        <v>8691.707</v>
      </c>
      <c r="I152" s="10">
        <v>14.09</v>
      </c>
      <c r="J152" s="10">
        <v>11.15378</v>
      </c>
      <c r="K152" s="10">
        <v>2.361329792E8</v>
      </c>
      <c r="L152" s="10">
        <v>3.112293448E8</v>
      </c>
      <c r="M152" s="8"/>
      <c r="N152" s="8"/>
    </row>
    <row r="153">
      <c r="A153" s="6">
        <v>1996.0</v>
      </c>
      <c r="B153" s="7" t="s">
        <v>18</v>
      </c>
      <c r="C153" s="8">
        <v>0.38</v>
      </c>
      <c r="D153" s="6">
        <v>477.88</v>
      </c>
      <c r="E153" s="10">
        <v>2477.0</v>
      </c>
      <c r="F153" s="10">
        <v>222.0</v>
      </c>
      <c r="G153" s="10">
        <v>46.0</v>
      </c>
      <c r="H153" s="10">
        <v>9404.188</v>
      </c>
      <c r="I153" s="10">
        <v>16.29</v>
      </c>
      <c r="J153" s="10">
        <v>12.40272</v>
      </c>
      <c r="K153" s="10">
        <v>3.5082624E8</v>
      </c>
      <c r="L153" s="10">
        <v>-2.244614405E9</v>
      </c>
      <c r="M153" s="8"/>
      <c r="N153" s="8"/>
    </row>
    <row r="154">
      <c r="A154" s="6">
        <v>1997.0</v>
      </c>
      <c r="B154" s="7" t="s">
        <v>18</v>
      </c>
      <c r="C154" s="8">
        <v>0.35</v>
      </c>
      <c r="D154" s="6">
        <v>479.09</v>
      </c>
      <c r="E154" s="10">
        <v>2303.0</v>
      </c>
      <c r="F154" s="10">
        <v>572.0</v>
      </c>
      <c r="G154" s="10">
        <v>46.0</v>
      </c>
      <c r="H154" s="10">
        <v>10084.28</v>
      </c>
      <c r="I154" s="10">
        <v>15.69</v>
      </c>
      <c r="J154" s="10">
        <v>12.98903</v>
      </c>
      <c r="K154" s="10">
        <v>1.767067768E8</v>
      </c>
      <c r="L154" s="10">
        <v>-2.011356105E9</v>
      </c>
      <c r="M154" s="8"/>
      <c r="N154" s="8"/>
    </row>
    <row r="155">
      <c r="A155" s="6">
        <v>1998.0</v>
      </c>
      <c r="B155" s="7" t="s">
        <v>18</v>
      </c>
      <c r="C155" s="8">
        <v>0.34</v>
      </c>
      <c r="D155" s="6">
        <v>479.91</v>
      </c>
      <c r="E155" s="10">
        <v>2052.0</v>
      </c>
      <c r="F155" s="10">
        <v>746.0</v>
      </c>
      <c r="G155" s="10">
        <v>46.0</v>
      </c>
      <c r="H155" s="10">
        <v>10622.94</v>
      </c>
      <c r="I155" s="10">
        <v>15.75</v>
      </c>
      <c r="J155" s="10">
        <v>14.09524</v>
      </c>
      <c r="K155" s="10">
        <v>6.466123544E8</v>
      </c>
      <c r="L155" s="10">
        <v>-2.334234279E9</v>
      </c>
      <c r="M155" s="8"/>
      <c r="N155" s="8"/>
    </row>
    <row r="156">
      <c r="A156" s="6">
        <v>1999.0</v>
      </c>
      <c r="B156" s="7" t="s">
        <v>18</v>
      </c>
      <c r="C156" s="8">
        <v>0.34</v>
      </c>
      <c r="D156" s="6">
        <v>480.72</v>
      </c>
      <c r="E156" s="10">
        <v>2072.0</v>
      </c>
      <c r="F156" s="10">
        <v>618.0</v>
      </c>
      <c r="G156" s="10">
        <v>45.0</v>
      </c>
      <c r="H156" s="10">
        <v>10714.18</v>
      </c>
      <c r="I156" s="10">
        <v>16.53</v>
      </c>
      <c r="J156" s="10">
        <v>14.8</v>
      </c>
      <c r="K156" s="10">
        <v>3.388952063E8</v>
      </c>
      <c r="L156" s="10">
        <v>-1.053706301E9</v>
      </c>
      <c r="M156" s="8"/>
      <c r="N156" s="8"/>
    </row>
    <row r="157">
      <c r="A157" s="6">
        <v>2000.0</v>
      </c>
      <c r="B157" s="7" t="s">
        <v>18</v>
      </c>
      <c r="C157" s="20">
        <v>0.34</v>
      </c>
      <c r="D157" s="9">
        <v>481.5349</v>
      </c>
      <c r="E157" s="10">
        <v>2274.0</v>
      </c>
      <c r="F157" s="10">
        <v>811.0</v>
      </c>
      <c r="G157" s="10">
        <v>38.0</v>
      </c>
      <c r="H157" s="10">
        <v>11378.01</v>
      </c>
      <c r="I157" s="10">
        <v>15.75</v>
      </c>
      <c r="J157" s="10">
        <v>12.7</v>
      </c>
      <c r="K157" s="10">
        <v>2.183119136E9</v>
      </c>
      <c r="L157" s="10">
        <v>-4.590327942E8</v>
      </c>
      <c r="M157" s="8"/>
      <c r="N157" s="8"/>
    </row>
    <row r="158">
      <c r="A158" s="6">
        <v>2001.0</v>
      </c>
      <c r="B158" s="7" t="s">
        <v>18</v>
      </c>
      <c r="C158" s="8"/>
      <c r="D158" s="6">
        <v>483.67124</v>
      </c>
      <c r="E158" s="10">
        <v>2551.428</v>
      </c>
      <c r="F158" s="10">
        <v>1004.018</v>
      </c>
      <c r="G158" s="10">
        <v>38.0</v>
      </c>
      <c r="H158" s="10">
        <v>12652.34712</v>
      </c>
      <c r="I158" s="10">
        <v>16.2225</v>
      </c>
      <c r="J158" s="10">
        <v>12.344399999999998</v>
      </c>
      <c r="K158" s="10">
        <v>3.7462324373760004E9</v>
      </c>
      <c r="L158" s="10">
        <v>-5.581838777472E8</v>
      </c>
      <c r="M158" s="8"/>
      <c r="N158" s="8"/>
    </row>
    <row r="159">
      <c r="A159" s="6">
        <v>2002.0</v>
      </c>
      <c r="B159" s="7" t="s">
        <v>18</v>
      </c>
      <c r="C159" s="8"/>
      <c r="D159" s="6">
        <v>483.67124</v>
      </c>
      <c r="E159" s="11">
        <v>2828.8559999999998</v>
      </c>
      <c r="F159" s="11">
        <v>1197.036</v>
      </c>
      <c r="G159" s="11">
        <v>38.0</v>
      </c>
      <c r="H159" s="11">
        <v>13926.68424</v>
      </c>
      <c r="I159" s="11">
        <v>16.695</v>
      </c>
      <c r="J159" s="11">
        <v>11.988799999999998</v>
      </c>
      <c r="K159" s="11">
        <v>5.309345738752001E9</v>
      </c>
      <c r="L159" s="11">
        <v>-6.573349612944E8</v>
      </c>
      <c r="M159" s="8"/>
      <c r="N159" s="8"/>
    </row>
    <row r="160">
      <c r="A160" s="6">
        <v>2003.0</v>
      </c>
      <c r="B160" s="7" t="s">
        <v>18</v>
      </c>
      <c r="C160" s="8"/>
      <c r="D160" s="6">
        <v>483.67124</v>
      </c>
      <c r="E160" s="11">
        <v>3106.2839999999997</v>
      </c>
      <c r="F160" s="11">
        <v>1390.054</v>
      </c>
      <c r="G160" s="11">
        <v>38.0</v>
      </c>
      <c r="H160" s="11">
        <v>15201.02136</v>
      </c>
      <c r="I160" s="11">
        <v>17.1675</v>
      </c>
      <c r="J160" s="11">
        <v>11.633199999999997</v>
      </c>
      <c r="K160" s="11">
        <v>6.872459040128001E9</v>
      </c>
      <c r="L160" s="11">
        <v>-7.564860448416E8</v>
      </c>
      <c r="M160" s="8"/>
      <c r="N160" s="8"/>
    </row>
    <row r="161">
      <c r="A161" s="6">
        <v>2004.0</v>
      </c>
      <c r="B161" s="7" t="s">
        <v>18</v>
      </c>
      <c r="C161" s="8"/>
      <c r="D161" s="6">
        <v>482.98386</v>
      </c>
      <c r="E161" s="11">
        <v>3383.7119999999995</v>
      </c>
      <c r="F161" s="11">
        <v>1583.0720000000001</v>
      </c>
      <c r="G161" s="11">
        <v>38.0</v>
      </c>
      <c r="H161" s="11">
        <v>16475.358480000003</v>
      </c>
      <c r="I161" s="11">
        <v>17.64</v>
      </c>
      <c r="J161" s="11">
        <v>11.277599999999996</v>
      </c>
      <c r="K161" s="11">
        <v>8.435572341504002E9</v>
      </c>
      <c r="L161" s="11">
        <v>-8.556371283887999E8</v>
      </c>
      <c r="M161" s="12"/>
      <c r="N161" s="8"/>
    </row>
    <row r="162">
      <c r="A162" s="6">
        <v>2005.0</v>
      </c>
      <c r="B162" s="7" t="s">
        <v>18</v>
      </c>
      <c r="C162" s="15"/>
      <c r="D162" s="9">
        <v>482.98386</v>
      </c>
      <c r="E162" s="10">
        <v>3661.1400000000003</v>
      </c>
      <c r="F162" s="10">
        <v>1776.09</v>
      </c>
      <c r="G162" s="10">
        <v>38.0</v>
      </c>
      <c r="H162" s="10">
        <v>17749.695600000003</v>
      </c>
      <c r="I162" s="10">
        <v>18.112499999999997</v>
      </c>
      <c r="J162" s="10">
        <v>10.921999999999999</v>
      </c>
      <c r="K162" s="10">
        <v>9.998685642880001E9</v>
      </c>
      <c r="L162" s="10">
        <v>-9.54788211936E8</v>
      </c>
      <c r="M162" s="12"/>
      <c r="N162" s="8"/>
    </row>
    <row r="163">
      <c r="A163" s="6">
        <v>2006.0</v>
      </c>
      <c r="B163" s="7" t="s">
        <v>18</v>
      </c>
      <c r="C163" s="8"/>
      <c r="D163" s="6">
        <v>482.29647</v>
      </c>
      <c r="E163" s="10">
        <v>3727.0405200000005</v>
      </c>
      <c r="F163" s="10">
        <v>1658.86806</v>
      </c>
      <c r="G163" s="10">
        <v>37.088</v>
      </c>
      <c r="H163" s="10">
        <v>19382.667595200004</v>
      </c>
      <c r="I163" s="10">
        <v>18.909449999999996</v>
      </c>
      <c r="J163" s="10">
        <v>10.332211999999998</v>
      </c>
      <c r="K163" s="10">
        <v>1.2558349167457281E10</v>
      </c>
      <c r="L163" s="10">
        <v>-7.64233490174237E8</v>
      </c>
      <c r="M163" s="12"/>
      <c r="N163" s="8"/>
    </row>
    <row r="164">
      <c r="A164" s="6">
        <v>2007.0</v>
      </c>
      <c r="B164" s="7" t="s">
        <v>18</v>
      </c>
      <c r="C164" s="8"/>
      <c r="D164" s="6">
        <v>485.21368</v>
      </c>
      <c r="E164" s="11">
        <v>3792.9410400000006</v>
      </c>
      <c r="F164" s="11">
        <v>1541.64612</v>
      </c>
      <c r="G164" s="11">
        <v>36.176</v>
      </c>
      <c r="H164" s="11">
        <v>21015.639590400006</v>
      </c>
      <c r="I164" s="11">
        <v>19.706399999999995</v>
      </c>
      <c r="J164" s="11">
        <v>9.742423999999998</v>
      </c>
      <c r="K164" s="11">
        <v>1.5118012692034561E10</v>
      </c>
      <c r="L164" s="11">
        <v>-5.73678768412474E8</v>
      </c>
      <c r="M164" s="12"/>
      <c r="N164" s="8"/>
    </row>
    <row r="165">
      <c r="A165" s="6">
        <v>2008.0</v>
      </c>
      <c r="B165" s="7" t="s">
        <v>18</v>
      </c>
      <c r="C165" s="8"/>
      <c r="D165" s="6">
        <v>485.21368</v>
      </c>
      <c r="E165" s="11">
        <v>3858.8415600000008</v>
      </c>
      <c r="F165" s="11">
        <v>1424.4241800000002</v>
      </c>
      <c r="G165" s="11">
        <v>35.264</v>
      </c>
      <c r="H165" s="11">
        <v>22648.611585600007</v>
      </c>
      <c r="I165" s="11">
        <v>20.503349999999994</v>
      </c>
      <c r="J165" s="11">
        <v>9.152635999999998</v>
      </c>
      <c r="K165" s="11">
        <v>1.767767621661184E10</v>
      </c>
      <c r="L165" s="11">
        <v>-3.8312404665071106E8</v>
      </c>
      <c r="M165" s="12"/>
      <c r="N165" s="8"/>
    </row>
    <row r="166">
      <c r="A166" s="6">
        <v>2009.0</v>
      </c>
      <c r="B166" s="7" t="s">
        <v>18</v>
      </c>
      <c r="C166" s="8"/>
      <c r="D166" s="6">
        <v>488.1309</v>
      </c>
      <c r="E166" s="11">
        <v>3924.742080000001</v>
      </c>
      <c r="F166" s="11">
        <v>1307.2022400000003</v>
      </c>
      <c r="G166" s="11">
        <v>34.352000000000004</v>
      </c>
      <c r="H166" s="11">
        <v>24281.58358080001</v>
      </c>
      <c r="I166" s="11">
        <v>21.300299999999993</v>
      </c>
      <c r="J166" s="11">
        <v>8.562847999999997</v>
      </c>
      <c r="K166" s="11">
        <v>2.0237339741189117E10</v>
      </c>
      <c r="L166" s="11">
        <v>-1.9256932488894805E8</v>
      </c>
      <c r="M166" s="12"/>
      <c r="N166" s="8"/>
    </row>
    <row r="167">
      <c r="A167" s="6">
        <v>2010.0</v>
      </c>
      <c r="B167" s="7" t="s">
        <v>18</v>
      </c>
      <c r="C167" s="15"/>
      <c r="D167" s="9">
        <v>479.99961</v>
      </c>
      <c r="E167" s="10">
        <v>3990.6426000000006</v>
      </c>
      <c r="F167" s="10">
        <v>1189.9803</v>
      </c>
      <c r="G167" s="10">
        <v>33.44</v>
      </c>
      <c r="H167" s="10">
        <v>25914.555576000002</v>
      </c>
      <c r="I167" s="10">
        <v>22.097249999999995</v>
      </c>
      <c r="J167" s="10">
        <v>7.973059999999999</v>
      </c>
      <c r="K167" s="10">
        <v>2.27970032657664E10</v>
      </c>
      <c r="L167" s="10">
        <v>-2014603.1271849598</v>
      </c>
      <c r="M167" s="12"/>
      <c r="N167" s="8"/>
    </row>
    <row r="168">
      <c r="A168" s="6">
        <v>2011.0</v>
      </c>
      <c r="B168" s="7" t="s">
        <v>18</v>
      </c>
      <c r="C168" s="8"/>
      <c r="D168" s="6">
        <v>479.99961</v>
      </c>
      <c r="E168" s="10">
        <v>4509.426138000001</v>
      </c>
      <c r="F168" s="10">
        <v>1637.4128928</v>
      </c>
      <c r="G168" s="10">
        <v>33.84128</v>
      </c>
      <c r="H168" s="10">
        <v>27210.2833548</v>
      </c>
      <c r="I168" s="10">
        <v>21.920471999999997</v>
      </c>
      <c r="J168" s="10">
        <v>7.829544919999999</v>
      </c>
      <c r="K168" s="10">
        <v>2.0790866978378956E10</v>
      </c>
      <c r="L168" s="10">
        <v>-1942077.4146063013</v>
      </c>
      <c r="M168" s="12"/>
      <c r="N168" s="8"/>
    </row>
    <row r="169">
      <c r="A169" s="6">
        <v>2012.0</v>
      </c>
      <c r="B169" s="7" t="s">
        <v>18</v>
      </c>
      <c r="C169" s="8"/>
      <c r="D169" s="6">
        <v>471.86832</v>
      </c>
      <c r="E169" s="11">
        <v>5028.209676</v>
      </c>
      <c r="F169" s="11">
        <v>2084.8454856</v>
      </c>
      <c r="G169" s="11">
        <v>34.24256</v>
      </c>
      <c r="H169" s="11">
        <v>28506.0111336</v>
      </c>
      <c r="I169" s="11">
        <v>21.743693999999998</v>
      </c>
      <c r="J169" s="11">
        <v>7.686029839999999</v>
      </c>
      <c r="K169" s="11">
        <v>1.8784730690991512E10</v>
      </c>
      <c r="L169" s="11">
        <v>-1869551.7020276429</v>
      </c>
      <c r="M169" s="12"/>
      <c r="N169" s="8"/>
    </row>
    <row r="170">
      <c r="A170" s="6">
        <v>2013.0</v>
      </c>
      <c r="B170" s="7" t="s">
        <v>18</v>
      </c>
      <c r="C170" s="8"/>
      <c r="D170" s="6">
        <v>467.35404</v>
      </c>
      <c r="E170" s="11">
        <v>5546.993214</v>
      </c>
      <c r="F170" s="11">
        <v>2532.2780783999997</v>
      </c>
      <c r="G170" s="11">
        <v>34.64384</v>
      </c>
      <c r="H170" s="11">
        <v>29801.7389124</v>
      </c>
      <c r="I170" s="11">
        <v>21.566916</v>
      </c>
      <c r="J170" s="11">
        <v>7.542514759999999</v>
      </c>
      <c r="K170" s="11">
        <v>1.6778594403604069E10</v>
      </c>
      <c r="L170" s="11">
        <v>-1797025.9894489844</v>
      </c>
      <c r="M170" s="12"/>
      <c r="N170" s="8"/>
    </row>
    <row r="171">
      <c r="A171" s="6">
        <v>2014.0</v>
      </c>
      <c r="B171" s="7" t="s">
        <v>18</v>
      </c>
      <c r="C171" s="8"/>
      <c r="D171" s="6">
        <v>467.35404</v>
      </c>
      <c r="E171" s="11">
        <v>6065.776752</v>
      </c>
      <c r="F171" s="11">
        <v>2979.7106711999995</v>
      </c>
      <c r="G171" s="11">
        <v>35.04512</v>
      </c>
      <c r="H171" s="11">
        <v>31097.4666912</v>
      </c>
      <c r="I171" s="11">
        <v>21.390138</v>
      </c>
      <c r="J171" s="11">
        <v>7.398999679999998</v>
      </c>
      <c r="K171" s="11">
        <v>1.4772458116216625E10</v>
      </c>
      <c r="L171" s="11">
        <v>-1724500.276870326</v>
      </c>
      <c r="M171" s="12"/>
      <c r="N171" s="8"/>
    </row>
    <row r="172">
      <c r="A172" s="6">
        <v>2015.0</v>
      </c>
      <c r="B172" s="21" t="s">
        <v>18</v>
      </c>
      <c r="C172" s="15"/>
      <c r="D172" s="9">
        <v>462.83977</v>
      </c>
      <c r="E172" s="10">
        <v>6584.56029</v>
      </c>
      <c r="F172" s="10">
        <v>3427.143264</v>
      </c>
      <c r="G172" s="10">
        <v>35.4464</v>
      </c>
      <c r="H172" s="10">
        <v>32393.194470000002</v>
      </c>
      <c r="I172" s="10">
        <v>21.213359999999994</v>
      </c>
      <c r="J172" s="10">
        <v>7.2554846</v>
      </c>
      <c r="K172" s="10">
        <v>1.2766321828829185E10</v>
      </c>
      <c r="L172" s="10">
        <v>-1651974.564291667</v>
      </c>
      <c r="M172" s="6"/>
      <c r="N172" s="6"/>
      <c r="O172" s="22"/>
      <c r="P172" s="22"/>
      <c r="Q172" s="22"/>
      <c r="R172" s="22"/>
      <c r="S172" s="22"/>
      <c r="T172" s="22"/>
      <c r="U172" s="22"/>
      <c r="V172" s="22"/>
      <c r="W172" s="22"/>
    </row>
    <row r="173">
      <c r="A173" s="6">
        <v>2016.0</v>
      </c>
      <c r="B173" s="21" t="s">
        <v>18</v>
      </c>
      <c r="C173" s="8"/>
      <c r="D173" s="6">
        <v>466.11928</v>
      </c>
      <c r="E173" s="10">
        <v>6758.1532431</v>
      </c>
      <c r="F173" s="10">
        <v>3449.3720960039996</v>
      </c>
      <c r="G173" s="10">
        <v>34.2071136</v>
      </c>
      <c r="H173" s="10">
        <v>34479.316193868</v>
      </c>
      <c r="I173" s="10">
        <v>21.248998444799994</v>
      </c>
      <c r="J173" s="10">
        <v>7.143383376399999</v>
      </c>
      <c r="K173" s="10">
        <v>1.884445883954782E10</v>
      </c>
      <c r="L173" s="10">
        <v>-2109853.563038265</v>
      </c>
      <c r="M173" s="6"/>
      <c r="N173" s="6"/>
      <c r="O173" s="22"/>
      <c r="P173" s="22"/>
      <c r="Q173" s="22"/>
      <c r="R173" s="22"/>
      <c r="S173" s="22"/>
      <c r="T173" s="22"/>
      <c r="U173" s="22"/>
      <c r="V173" s="22"/>
      <c r="W173" s="22"/>
    </row>
    <row r="174">
      <c r="A174" s="6">
        <v>2017.0</v>
      </c>
      <c r="B174" s="21" t="s">
        <v>18</v>
      </c>
      <c r="C174" s="8"/>
      <c r="D174" s="6">
        <v>466.11928</v>
      </c>
      <c r="E174" s="11">
        <v>6931.7461962</v>
      </c>
      <c r="F174" s="11">
        <v>3471.6009280079993</v>
      </c>
      <c r="G174" s="11">
        <v>32.9678272</v>
      </c>
      <c r="H174" s="11">
        <v>36565.437917735995</v>
      </c>
      <c r="I174" s="11">
        <v>21.284636889599994</v>
      </c>
      <c r="J174" s="11">
        <v>7.031282152799999</v>
      </c>
      <c r="K174" s="11">
        <v>2.4922595850266457E10</v>
      </c>
      <c r="L174" s="11">
        <v>-2567732.5617848625</v>
      </c>
      <c r="M174" s="6"/>
      <c r="N174" s="6"/>
      <c r="O174" s="22"/>
      <c r="P174" s="22"/>
      <c r="Q174" s="22"/>
      <c r="R174" s="22"/>
      <c r="S174" s="22"/>
      <c r="T174" s="22"/>
      <c r="U174" s="22"/>
      <c r="V174" s="22"/>
      <c r="W174" s="22"/>
    </row>
    <row r="175">
      <c r="A175" s="6">
        <v>2018.0</v>
      </c>
      <c r="B175" s="21" t="s">
        <v>18</v>
      </c>
      <c r="C175" s="8"/>
      <c r="D175" s="6">
        <v>469.3988</v>
      </c>
      <c r="E175" s="11">
        <v>7105.3391493</v>
      </c>
      <c r="F175" s="11">
        <v>3493.829760011999</v>
      </c>
      <c r="G175" s="11">
        <v>31.7285408</v>
      </c>
      <c r="H175" s="11">
        <v>38651.55964160399</v>
      </c>
      <c r="I175" s="11">
        <v>21.320275334399994</v>
      </c>
      <c r="J175" s="11">
        <v>6.9191809291999995</v>
      </c>
      <c r="K175" s="11">
        <v>3.1000732860985092E10</v>
      </c>
      <c r="L175" s="11">
        <v>-3025611.56053146</v>
      </c>
      <c r="M175" s="6"/>
      <c r="N175" s="6"/>
      <c r="O175" s="22"/>
      <c r="P175" s="22"/>
      <c r="Q175" s="22"/>
      <c r="R175" s="22"/>
      <c r="S175" s="22"/>
      <c r="T175" s="22"/>
      <c r="U175" s="22"/>
      <c r="V175" s="22"/>
      <c r="W175" s="22"/>
    </row>
    <row r="176">
      <c r="A176" s="6">
        <v>2019.0</v>
      </c>
      <c r="B176" s="21" t="s">
        <v>18</v>
      </c>
      <c r="C176" s="15"/>
      <c r="D176" s="9">
        <v>463.55352</v>
      </c>
      <c r="E176" s="10">
        <v>7278.932102399999</v>
      </c>
      <c r="F176" s="10">
        <v>3516.0585920159992</v>
      </c>
      <c r="G176" s="10">
        <v>30.489254399999997</v>
      </c>
      <c r="H176" s="10">
        <v>40737.681365472</v>
      </c>
      <c r="I176" s="10">
        <v>21.355913779199998</v>
      </c>
      <c r="J176" s="10">
        <v>6.807079705599999</v>
      </c>
      <c r="K176" s="10">
        <v>3.707886987170373E10</v>
      </c>
      <c r="L176" s="10">
        <v>-3483490.5592780584</v>
      </c>
      <c r="M176" s="6"/>
      <c r="N176" s="6"/>
      <c r="O176" s="22"/>
      <c r="P176" s="22"/>
      <c r="Q176" s="22"/>
      <c r="R176" s="22"/>
      <c r="S176" s="22"/>
      <c r="T176" s="22"/>
      <c r="U176" s="22"/>
      <c r="V176" s="22"/>
      <c r="W176" s="22"/>
    </row>
    <row r="177">
      <c r="A177" s="13">
        <v>1995.0</v>
      </c>
      <c r="B177" s="14" t="s">
        <v>19</v>
      </c>
      <c r="C177" s="15">
        <v>0.32</v>
      </c>
      <c r="D177" s="16">
        <v>502.86</v>
      </c>
      <c r="E177" s="10">
        <v>5879.0</v>
      </c>
      <c r="F177" s="10">
        <v>3372.0</v>
      </c>
      <c r="G177" s="10">
        <v>33.0</v>
      </c>
      <c r="H177" s="10">
        <v>13618.5</v>
      </c>
      <c r="I177" s="10">
        <v>17.89</v>
      </c>
      <c r="J177" s="10">
        <v>6.966012</v>
      </c>
      <c r="K177" s="10">
        <v>1.504E8</v>
      </c>
      <c r="L177" s="10">
        <v>-3.716E8</v>
      </c>
      <c r="M177" s="15"/>
      <c r="N177" s="15"/>
      <c r="O177" s="17"/>
      <c r="P177" s="17"/>
      <c r="Q177" s="17"/>
      <c r="R177" s="17"/>
      <c r="S177" s="17"/>
      <c r="T177" s="17"/>
      <c r="U177" s="17"/>
      <c r="V177" s="17"/>
      <c r="W177" s="17"/>
    </row>
    <row r="178">
      <c r="A178" s="6">
        <v>1996.0</v>
      </c>
      <c r="B178" s="7" t="s">
        <v>19</v>
      </c>
      <c r="C178" s="8">
        <v>0.32</v>
      </c>
      <c r="D178" s="6">
        <v>504.38</v>
      </c>
      <c r="E178" s="10">
        <v>9495.0</v>
      </c>
      <c r="F178" s="10">
        <v>2985.0</v>
      </c>
      <c r="G178" s="10">
        <v>33.0</v>
      </c>
      <c r="H178" s="10">
        <v>14303.32</v>
      </c>
      <c r="I178" s="10">
        <v>17.68</v>
      </c>
      <c r="J178" s="10">
        <v>6.979316</v>
      </c>
      <c r="K178" s="10">
        <v>1.733E8</v>
      </c>
      <c r="L178" s="10">
        <v>-1.857E8</v>
      </c>
      <c r="M178" s="8"/>
      <c r="N178" s="8"/>
    </row>
    <row r="179">
      <c r="A179" s="6">
        <v>1997.0</v>
      </c>
      <c r="B179" s="7" t="s">
        <v>19</v>
      </c>
      <c r="C179" s="8">
        <v>0.33</v>
      </c>
      <c r="D179" s="6">
        <v>504.38</v>
      </c>
      <c r="E179" s="10">
        <v>7889.0</v>
      </c>
      <c r="F179" s="10">
        <v>5447.0</v>
      </c>
      <c r="G179" s="10">
        <v>33.0</v>
      </c>
      <c r="H179" s="10">
        <v>15279.96</v>
      </c>
      <c r="I179" s="10">
        <v>18.12</v>
      </c>
      <c r="J179" s="10">
        <v>6.992646</v>
      </c>
      <c r="K179" s="10">
        <v>3.345E8</v>
      </c>
      <c r="L179" s="10">
        <v>-1.387E8</v>
      </c>
      <c r="M179" s="8"/>
      <c r="N179" s="8"/>
    </row>
    <row r="180">
      <c r="A180" s="6">
        <v>1998.0</v>
      </c>
      <c r="B180" s="7" t="s">
        <v>19</v>
      </c>
      <c r="C180" s="8">
        <v>0.32</v>
      </c>
      <c r="D180" s="6">
        <v>504.38</v>
      </c>
      <c r="E180" s="10">
        <v>4603.0</v>
      </c>
      <c r="F180" s="10">
        <v>6708.0</v>
      </c>
      <c r="G180" s="10">
        <v>33.0</v>
      </c>
      <c r="H180" s="10">
        <v>16055.95</v>
      </c>
      <c r="I180" s="10">
        <v>18.19</v>
      </c>
      <c r="J180" s="10">
        <v>7.006001</v>
      </c>
      <c r="K180" s="10">
        <v>2.157E8</v>
      </c>
      <c r="L180" s="10">
        <v>-2.919E8</v>
      </c>
      <c r="M180" s="8"/>
      <c r="N180" s="8"/>
    </row>
    <row r="181">
      <c r="A181" s="6">
        <v>1999.0</v>
      </c>
      <c r="B181" s="7" t="s">
        <v>19</v>
      </c>
      <c r="C181" s="8">
        <v>0.34</v>
      </c>
      <c r="D181" s="6">
        <v>505.89</v>
      </c>
      <c r="E181" s="10">
        <v>4941.0</v>
      </c>
      <c r="F181" s="10">
        <v>2606.0</v>
      </c>
      <c r="G181" s="10">
        <v>32.0</v>
      </c>
      <c r="H181" s="10">
        <v>17083.25</v>
      </c>
      <c r="I181" s="10">
        <v>18.13</v>
      </c>
      <c r="J181" s="10">
        <v>7.019381</v>
      </c>
      <c r="K181" s="10">
        <v>1.066E8</v>
      </c>
      <c r="L181" s="10">
        <v>-8.803E8</v>
      </c>
      <c r="M181" s="8"/>
      <c r="N181" s="8"/>
    </row>
    <row r="182">
      <c r="A182" s="13">
        <v>2000.0</v>
      </c>
      <c r="B182" s="14" t="s">
        <v>19</v>
      </c>
      <c r="C182" s="19">
        <v>0.32</v>
      </c>
      <c r="D182" s="16">
        <v>505.89354</v>
      </c>
      <c r="E182" s="10">
        <v>6185.0</v>
      </c>
      <c r="F182" s="10">
        <v>3570.0</v>
      </c>
      <c r="G182" s="10">
        <v>31.0</v>
      </c>
      <c r="H182" s="10">
        <v>18003.52</v>
      </c>
      <c r="I182" s="10">
        <v>18.69</v>
      </c>
      <c r="J182" s="10">
        <v>7.032787</v>
      </c>
      <c r="K182" s="10">
        <v>1.358E8</v>
      </c>
      <c r="L182" s="10">
        <v>-6.893E8</v>
      </c>
      <c r="M182" s="15"/>
      <c r="N182" s="15"/>
      <c r="O182" s="17"/>
      <c r="P182" s="17"/>
      <c r="Q182" s="17"/>
      <c r="R182" s="17"/>
      <c r="S182" s="17"/>
      <c r="T182" s="17"/>
      <c r="U182" s="17"/>
      <c r="V182" s="17"/>
      <c r="W182" s="17"/>
    </row>
    <row r="183">
      <c r="A183" s="6">
        <v>2001.0</v>
      </c>
      <c r="B183" s="7" t="s">
        <v>19</v>
      </c>
      <c r="C183" s="8"/>
      <c r="D183" s="6">
        <v>505.8935</v>
      </c>
      <c r="E183" s="10">
        <v>6939.57</v>
      </c>
      <c r="F183" s="10">
        <v>4419.66</v>
      </c>
      <c r="G183" s="10">
        <v>31.0</v>
      </c>
      <c r="H183" s="11">
        <f>(H187-H181)/5+H182</f>
        <v>19627.8556</v>
      </c>
      <c r="I183" s="10">
        <v>19.250700000000002</v>
      </c>
      <c r="J183" s="10">
        <v>6.835868964</v>
      </c>
      <c r="K183" s="10">
        <v>2.330328E8</v>
      </c>
      <c r="L183" s="10">
        <v>-8.381888E8</v>
      </c>
      <c r="M183" s="8"/>
      <c r="N183" s="8"/>
    </row>
    <row r="184">
      <c r="A184" s="6">
        <v>2002.0</v>
      </c>
      <c r="B184" s="7" t="s">
        <v>19</v>
      </c>
      <c r="C184" s="8"/>
      <c r="D184" s="6">
        <v>505.8935</v>
      </c>
      <c r="E184" s="11">
        <v>7694.139999999999</v>
      </c>
      <c r="F184" s="11">
        <v>5269.32</v>
      </c>
      <c r="G184" s="11">
        <v>31.0</v>
      </c>
      <c r="H184" s="11">
        <f>(H187-H181)/5+H183</f>
        <v>21252.1912</v>
      </c>
      <c r="I184" s="11">
        <v>19.811400000000003</v>
      </c>
      <c r="J184" s="11">
        <v>6.638950928000001</v>
      </c>
      <c r="K184" s="11">
        <v>3.302656E8</v>
      </c>
      <c r="L184" s="11">
        <v>-9.870776E8</v>
      </c>
      <c r="M184" s="8"/>
      <c r="N184" s="8"/>
    </row>
    <row r="185">
      <c r="A185" s="6">
        <v>2003.0</v>
      </c>
      <c r="B185" s="7" t="s">
        <v>19</v>
      </c>
      <c r="C185" s="8"/>
      <c r="D185" s="6">
        <v>505.8935</v>
      </c>
      <c r="E185" s="11">
        <v>8448.71</v>
      </c>
      <c r="F185" s="11">
        <v>6118.98</v>
      </c>
      <c r="G185" s="11">
        <v>31.0</v>
      </c>
      <c r="H185" s="11">
        <f>(H187-H181)/5+H184</f>
        <v>22876.5268</v>
      </c>
      <c r="I185" s="11">
        <v>20.372100000000003</v>
      </c>
      <c r="J185" s="11">
        <v>6.442032892000001</v>
      </c>
      <c r="K185" s="11">
        <v>4.274984E8</v>
      </c>
      <c r="L185" s="11">
        <v>-1.1359664E9</v>
      </c>
      <c r="M185" s="8"/>
      <c r="N185" s="8"/>
    </row>
    <row r="186">
      <c r="A186" s="6">
        <v>2004.0</v>
      </c>
      <c r="B186" s="7" t="s">
        <v>19</v>
      </c>
      <c r="C186" s="8"/>
      <c r="D186" s="6">
        <v>505.89354</v>
      </c>
      <c r="E186" s="11">
        <v>9203.279999999999</v>
      </c>
      <c r="F186" s="11">
        <v>6968.639999999999</v>
      </c>
      <c r="G186" s="11">
        <v>31.0</v>
      </c>
      <c r="H186" s="11">
        <f>(H187-H181)/5+H185</f>
        <v>24500.8624</v>
      </c>
      <c r="I186" s="11">
        <v>20.932800000000004</v>
      </c>
      <c r="J186" s="11">
        <v>6.245114856000002</v>
      </c>
      <c r="K186" s="11">
        <v>5.247312E8</v>
      </c>
      <c r="L186" s="11">
        <v>-1.2848552E9</v>
      </c>
      <c r="M186" s="8"/>
      <c r="N186" s="8"/>
    </row>
    <row r="187">
      <c r="A187" s="13">
        <v>2005.0</v>
      </c>
      <c r="B187" s="14" t="s">
        <v>19</v>
      </c>
      <c r="C187" s="15"/>
      <c r="D187" s="16">
        <v>505.89354</v>
      </c>
      <c r="E187" s="10">
        <v>9957.85</v>
      </c>
      <c r="F187" s="10">
        <v>7818.3</v>
      </c>
      <c r="G187" s="10">
        <v>31.0</v>
      </c>
      <c r="H187" s="10">
        <f>H182*1.4</f>
        <v>25204.928</v>
      </c>
      <c r="I187" s="10">
        <v>21.4935</v>
      </c>
      <c r="J187" s="10">
        <v>6.04819682</v>
      </c>
      <c r="K187" s="10">
        <v>6.21964E8</v>
      </c>
      <c r="L187" s="10">
        <v>-1.433744E9</v>
      </c>
      <c r="M187" s="15"/>
      <c r="N187" s="15"/>
      <c r="O187" s="17"/>
      <c r="P187" s="17"/>
      <c r="Q187" s="17"/>
      <c r="R187" s="17"/>
      <c r="S187" s="17"/>
      <c r="T187" s="17"/>
      <c r="U187" s="17"/>
      <c r="V187" s="17"/>
      <c r="W187" s="17"/>
    </row>
    <row r="188">
      <c r="A188" s="6">
        <v>2006.0</v>
      </c>
      <c r="B188" s="7" t="s">
        <v>19</v>
      </c>
      <c r="C188" s="8"/>
      <c r="D188" s="6">
        <v>505.89354</v>
      </c>
      <c r="E188" s="10">
        <v>10137.0913</v>
      </c>
      <c r="F188" s="10">
        <v>7302.2922</v>
      </c>
      <c r="G188" s="10">
        <v>30.256</v>
      </c>
      <c r="H188" s="11">
        <f>(H192-H186)/5+H187</f>
        <v>26858.0368</v>
      </c>
      <c r="I188" s="10">
        <v>22.439214</v>
      </c>
      <c r="J188" s="10">
        <v>5.72159419172</v>
      </c>
      <c r="K188" s="10">
        <v>7.81186784E8</v>
      </c>
      <c r="L188" s="10">
        <v>-1.147600239968E9</v>
      </c>
      <c r="M188" s="8"/>
      <c r="N188" s="8"/>
    </row>
    <row r="189">
      <c r="A189" s="6">
        <v>2007.0</v>
      </c>
      <c r="B189" s="7" t="s">
        <v>19</v>
      </c>
      <c r="C189" s="8"/>
      <c r="D189" s="6">
        <v>502.33242</v>
      </c>
      <c r="E189" s="11">
        <v>10316.3326</v>
      </c>
      <c r="F189" s="11">
        <v>6786.2844</v>
      </c>
      <c r="G189" s="11">
        <v>29.512</v>
      </c>
      <c r="H189" s="11">
        <f>(H192-H186)/5+H188</f>
        <v>28511.1456</v>
      </c>
      <c r="I189" s="11">
        <v>23.384928</v>
      </c>
      <c r="J189" s="11">
        <v>5.3949915634400005</v>
      </c>
      <c r="K189" s="11">
        <v>9.40409568E8</v>
      </c>
      <c r="L189" s="11">
        <v>-8.614564799359999E8</v>
      </c>
      <c r="M189" s="12"/>
      <c r="N189" s="8"/>
    </row>
    <row r="190">
      <c r="A190" s="6">
        <v>2008.0</v>
      </c>
      <c r="B190" s="7" t="s">
        <v>19</v>
      </c>
      <c r="C190" s="8"/>
      <c r="D190" s="6">
        <v>502.33242</v>
      </c>
      <c r="E190" s="11">
        <v>10495.5739</v>
      </c>
      <c r="F190" s="11">
        <v>6270.276599999999</v>
      </c>
      <c r="G190" s="11">
        <v>28.768</v>
      </c>
      <c r="H190" s="11">
        <f>(H192-H186)/5+H189</f>
        <v>30164.2544</v>
      </c>
      <c r="I190" s="11">
        <v>24.330641999999997</v>
      </c>
      <c r="J190" s="11">
        <v>5.068388935160001</v>
      </c>
      <c r="K190" s="11">
        <v>1.099632352E9</v>
      </c>
      <c r="L190" s="11">
        <v>-5.753127199039998E8</v>
      </c>
      <c r="M190" s="12"/>
      <c r="N190" s="8"/>
    </row>
    <row r="191">
      <c r="A191" s="6">
        <v>2009.0</v>
      </c>
      <c r="B191" s="7" t="s">
        <v>19</v>
      </c>
      <c r="C191" s="8"/>
      <c r="D191" s="6">
        <v>498.7713</v>
      </c>
      <c r="E191" s="11">
        <v>10674.8152</v>
      </c>
      <c r="F191" s="11">
        <v>5754.268799999999</v>
      </c>
      <c r="G191" s="11">
        <v>28.024</v>
      </c>
      <c r="H191" s="11">
        <f>(H192-H186)/5+H190</f>
        <v>31817.3632</v>
      </c>
      <c r="I191" s="11">
        <v>25.276355999999996</v>
      </c>
      <c r="J191" s="11">
        <v>4.741786306880001</v>
      </c>
      <c r="K191" s="11">
        <v>1.258855136E9</v>
      </c>
      <c r="L191" s="11">
        <v>-2.891689598719998E8</v>
      </c>
      <c r="M191" s="12"/>
      <c r="N191" s="8"/>
    </row>
    <row r="192">
      <c r="A192" s="13">
        <v>2010.0</v>
      </c>
      <c r="B192" s="14" t="s">
        <v>19</v>
      </c>
      <c r="C192" s="15"/>
      <c r="D192" s="16">
        <v>498.81669</v>
      </c>
      <c r="E192" s="10">
        <v>10854.0565</v>
      </c>
      <c r="F192" s="10">
        <v>5238.261</v>
      </c>
      <c r="G192" s="10">
        <v>27.28</v>
      </c>
      <c r="H192" s="10">
        <f>H187*1.3</f>
        <v>32766.4064</v>
      </c>
      <c r="I192" s="10">
        <v>26.222070000000002</v>
      </c>
      <c r="J192" s="10">
        <v>4.4151836786</v>
      </c>
      <c r="K192" s="10">
        <v>1.4180779199999998E9</v>
      </c>
      <c r="L192" s="10">
        <v>-3025199.84</v>
      </c>
      <c r="M192" s="18"/>
      <c r="N192" s="15"/>
      <c r="O192" s="17"/>
      <c r="P192" s="17"/>
      <c r="Q192" s="17"/>
      <c r="R192" s="17"/>
      <c r="S192" s="17"/>
      <c r="T192" s="17"/>
      <c r="U192" s="17"/>
      <c r="V192" s="17"/>
      <c r="W192" s="17"/>
    </row>
    <row r="193">
      <c r="A193" s="6">
        <v>2011.0</v>
      </c>
      <c r="B193" s="7" t="s">
        <v>19</v>
      </c>
      <c r="C193" s="8"/>
      <c r="D193" s="6">
        <v>498.81669</v>
      </c>
      <c r="E193" s="10">
        <v>12265.083845000001</v>
      </c>
      <c r="F193" s="10">
        <v>7207.847136</v>
      </c>
      <c r="G193" s="10">
        <v>27.60736</v>
      </c>
      <c r="H193" s="11">
        <f>(H197-H191)/5+H192</f>
        <v>33611.54317</v>
      </c>
      <c r="I193" s="10">
        <v>26.01229344</v>
      </c>
      <c r="J193" s="10">
        <v>4.3357103723852</v>
      </c>
      <c r="K193" s="10">
        <v>1.2932870630399997E9</v>
      </c>
      <c r="L193" s="10">
        <v>-2916292.6457599998</v>
      </c>
      <c r="M193" s="12"/>
      <c r="N193" s="8"/>
    </row>
    <row r="194">
      <c r="A194" s="6">
        <v>2012.0</v>
      </c>
      <c r="B194" s="7" t="s">
        <v>19</v>
      </c>
      <c r="C194" s="8"/>
      <c r="D194" s="6">
        <v>498.86209</v>
      </c>
      <c r="E194" s="11">
        <v>13676.111190000001</v>
      </c>
      <c r="F194" s="11">
        <v>9177.433272</v>
      </c>
      <c r="G194" s="11">
        <v>27.93472</v>
      </c>
      <c r="H194" s="11">
        <f>(H197-H191)/5+H193</f>
        <v>34456.67994</v>
      </c>
      <c r="I194" s="11">
        <v>25.80251688</v>
      </c>
      <c r="J194" s="11">
        <v>4.256237066170399</v>
      </c>
      <c r="K194" s="11">
        <v>1.1684962060799997E9</v>
      </c>
      <c r="L194" s="11">
        <v>-2807385.4515199997</v>
      </c>
      <c r="M194" s="12"/>
      <c r="N194" s="8"/>
    </row>
    <row r="195">
      <c r="A195" s="6">
        <v>2013.0</v>
      </c>
      <c r="B195" s="7" t="s">
        <v>19</v>
      </c>
      <c r="C195" s="8"/>
      <c r="D195" s="6">
        <v>504.09756</v>
      </c>
      <c r="E195" s="11">
        <v>15087.138535000002</v>
      </c>
      <c r="F195" s="11">
        <v>11147.019408</v>
      </c>
      <c r="G195" s="11">
        <v>28.262079999999997</v>
      </c>
      <c r="H195" s="11">
        <f>(H197-H191)/5+H194</f>
        <v>35301.8167</v>
      </c>
      <c r="I195" s="11">
        <v>25.592740319999997</v>
      </c>
      <c r="J195" s="11">
        <v>4.176763759955599</v>
      </c>
      <c r="K195" s="11">
        <v>1.0437053491199998E9</v>
      </c>
      <c r="L195" s="11">
        <v>-2698478.2572799996</v>
      </c>
      <c r="M195" s="12"/>
      <c r="N195" s="8"/>
    </row>
    <row r="196">
      <c r="A196" s="6">
        <v>2014.0</v>
      </c>
      <c r="B196" s="7" t="s">
        <v>19</v>
      </c>
      <c r="C196" s="8"/>
      <c r="D196" s="6">
        <v>504.09756</v>
      </c>
      <c r="E196" s="11">
        <v>16498.16588</v>
      </c>
      <c r="F196" s="11">
        <v>13116.605544</v>
      </c>
      <c r="G196" s="11">
        <v>28.589439999999996</v>
      </c>
      <c r="H196" s="11">
        <f>(H197-H191)/5+H195</f>
        <v>36146.95347</v>
      </c>
      <c r="I196" s="11">
        <v>25.382963759999996</v>
      </c>
      <c r="J196" s="11">
        <v>4.097290453740799</v>
      </c>
      <c r="K196" s="11">
        <v>9.189144921599998E8</v>
      </c>
      <c r="L196" s="11">
        <v>-2589571.0630399995</v>
      </c>
      <c r="M196" s="12"/>
      <c r="N196" s="8"/>
    </row>
    <row r="197">
      <c r="A197" s="13">
        <v>2015.0</v>
      </c>
      <c r="B197" s="14" t="s">
        <v>19</v>
      </c>
      <c r="C197" s="15"/>
      <c r="D197" s="16">
        <v>509.33303</v>
      </c>
      <c r="E197" s="10">
        <v>17909.193225</v>
      </c>
      <c r="F197" s="10">
        <v>15086.19168</v>
      </c>
      <c r="G197" s="10">
        <v>28.916800000000002</v>
      </c>
      <c r="H197" s="10">
        <f>H192*1.1</f>
        <v>36043.04704</v>
      </c>
      <c r="I197" s="10">
        <v>25.1731872</v>
      </c>
      <c r="J197" s="10">
        <v>4.017817147526</v>
      </c>
      <c r="K197" s="10">
        <v>7.941236351999999E8</v>
      </c>
      <c r="L197" s="10">
        <v>-2480663.8688</v>
      </c>
      <c r="M197" s="18"/>
      <c r="N197" s="15"/>
      <c r="O197" s="17"/>
      <c r="P197" s="17"/>
      <c r="Q197" s="17"/>
      <c r="R197" s="17"/>
      <c r="S197" s="17"/>
      <c r="T197" s="17"/>
      <c r="U197" s="17"/>
      <c r="V197" s="17"/>
      <c r="W197" s="17"/>
    </row>
    <row r="198">
      <c r="A198" s="6">
        <v>2016.0</v>
      </c>
      <c r="B198" s="7" t="s">
        <v>19</v>
      </c>
      <c r="C198" s="8"/>
      <c r="D198" s="6">
        <v>506.54147</v>
      </c>
      <c r="E198" s="10">
        <v>18381.34468275</v>
      </c>
      <c r="F198" s="10">
        <v>15184.042395479999</v>
      </c>
      <c r="G198" s="10">
        <v>27.9058032</v>
      </c>
      <c r="H198" s="11">
        <f>(H201-H197)/4+H197</f>
        <v>37394.6613</v>
      </c>
      <c r="I198" s="10">
        <v>25.215478154495997</v>
      </c>
      <c r="J198" s="10">
        <v>3.955739665004884</v>
      </c>
      <c r="K198" s="10">
        <v>1.1722115702303998E9</v>
      </c>
      <c r="L198" s="10">
        <v>-3168231.2884351998</v>
      </c>
      <c r="M198" s="12"/>
      <c r="N198" s="8"/>
    </row>
    <row r="199">
      <c r="A199" s="6">
        <v>2017.0</v>
      </c>
      <c r="B199" s="7" t="s">
        <v>19</v>
      </c>
      <c r="C199" s="8"/>
      <c r="D199" s="6">
        <v>506.54147</v>
      </c>
      <c r="E199" s="11">
        <v>18853.4961405</v>
      </c>
      <c r="F199" s="11">
        <v>15281.893110959998</v>
      </c>
      <c r="G199" s="11">
        <v>26.8948064</v>
      </c>
      <c r="H199" s="11">
        <f>(H201-H198)/4+H198</f>
        <v>38408.372</v>
      </c>
      <c r="I199" s="11">
        <v>25.257769108991994</v>
      </c>
      <c r="J199" s="11">
        <v>3.8936621824837676</v>
      </c>
      <c r="K199" s="11">
        <v>1.5502995052608E9</v>
      </c>
      <c r="L199" s="11">
        <v>-3855798.7080703997</v>
      </c>
      <c r="M199" s="12"/>
      <c r="N199" s="8"/>
    </row>
    <row r="200">
      <c r="A200" s="6">
        <v>2018.0</v>
      </c>
      <c r="B200" s="7" t="s">
        <v>19</v>
      </c>
      <c r="C200" s="8"/>
      <c r="D200" s="6">
        <v>503.7499</v>
      </c>
      <c r="E200" s="11">
        <v>19325.647598249998</v>
      </c>
      <c r="F200" s="11">
        <v>15379.743826439997</v>
      </c>
      <c r="G200" s="11">
        <v>25.8838096</v>
      </c>
      <c r="H200" s="11">
        <f>(H201-H199)/4+H199</f>
        <v>39168.65503</v>
      </c>
      <c r="I200" s="11">
        <v>25.30006006348799</v>
      </c>
      <c r="J200" s="11">
        <v>3.8315846999626513</v>
      </c>
      <c r="K200" s="11">
        <v>1.9283874402911997E9</v>
      </c>
      <c r="L200" s="11">
        <v>-4543366.127705599</v>
      </c>
      <c r="M200" s="12"/>
      <c r="N200" s="8"/>
    </row>
    <row r="201">
      <c r="A201" s="13">
        <v>2019.0</v>
      </c>
      <c r="B201" s="14" t="s">
        <v>19</v>
      </c>
      <c r="C201" s="15"/>
      <c r="D201" s="16">
        <v>494.0466</v>
      </c>
      <c r="E201" s="10">
        <v>19797.799056</v>
      </c>
      <c r="F201" s="10">
        <v>15477.59454192</v>
      </c>
      <c r="G201" s="10">
        <v>24.872812799999995</v>
      </c>
      <c r="H201" s="10">
        <f>H197*1.15</f>
        <v>41449.5041</v>
      </c>
      <c r="I201" s="10">
        <v>25.342351017983994</v>
      </c>
      <c r="J201" s="10">
        <v>3.769507217441535</v>
      </c>
      <c r="K201" s="10">
        <v>2.3064753753215995E9</v>
      </c>
      <c r="L201" s="10">
        <v>-5230933.547340799</v>
      </c>
      <c r="M201" s="18"/>
      <c r="N201" s="15"/>
      <c r="O201" s="17"/>
      <c r="P201" s="17"/>
      <c r="Q201" s="17"/>
      <c r="R201" s="17"/>
      <c r="S201" s="17"/>
      <c r="T201" s="17"/>
      <c r="U201" s="17"/>
      <c r="V201" s="17"/>
      <c r="W201" s="17"/>
    </row>
    <row r="202">
      <c r="A202" s="22"/>
      <c r="D202" s="23"/>
      <c r="E202" s="24"/>
      <c r="K202" s="22"/>
    </row>
    <row r="203">
      <c r="A203" s="22"/>
      <c r="D203" s="23"/>
      <c r="E203" s="24"/>
      <c r="H203" s="22"/>
      <c r="K203" s="22"/>
    </row>
    <row r="204">
      <c r="A204" s="22"/>
      <c r="D204" s="23"/>
      <c r="E204" s="24"/>
      <c r="H204" s="22"/>
      <c r="K204" s="22"/>
    </row>
    <row r="205">
      <c r="A205" s="22"/>
      <c r="D205" s="23"/>
      <c r="E205" s="24"/>
      <c r="H205" s="22"/>
      <c r="K205" s="22"/>
    </row>
    <row r="206">
      <c r="A206" s="22"/>
      <c r="D206" s="23"/>
      <c r="E206" s="24"/>
      <c r="H206" s="22"/>
      <c r="K206" s="22"/>
    </row>
    <row r="207">
      <c r="A207" s="22"/>
      <c r="D207" s="23"/>
      <c r="E207" s="24"/>
      <c r="H207" s="22"/>
      <c r="K207" s="22"/>
    </row>
    <row r="208">
      <c r="A208" s="22"/>
      <c r="D208" s="23"/>
      <c r="E208" s="24"/>
      <c r="H208" s="22"/>
      <c r="K208" s="22"/>
    </row>
    <row r="209">
      <c r="A209" s="22"/>
      <c r="D209" s="23"/>
      <c r="E209" s="24"/>
      <c r="H209" s="22"/>
      <c r="K209" s="22"/>
    </row>
    <row r="210">
      <c r="A210" s="22"/>
      <c r="D210" s="23"/>
      <c r="E210" s="24"/>
      <c r="H210" s="22"/>
      <c r="K210" s="22"/>
    </row>
    <row r="211">
      <c r="A211" s="22"/>
      <c r="D211" s="23"/>
      <c r="E211" s="24"/>
      <c r="H211" s="22"/>
      <c r="K211" s="22"/>
    </row>
    <row r="212">
      <c r="A212" s="22"/>
      <c r="D212" s="23"/>
      <c r="E212" s="24"/>
      <c r="H212" s="22"/>
      <c r="K212" s="22"/>
    </row>
    <row r="213">
      <c r="A213" s="22"/>
      <c r="D213" s="23"/>
      <c r="E213" s="24"/>
      <c r="H213" s="22"/>
      <c r="K213" s="22"/>
    </row>
    <row r="214">
      <c r="A214" s="22"/>
      <c r="D214" s="23"/>
      <c r="E214" s="24"/>
      <c r="H214" s="22"/>
      <c r="K214" s="22"/>
    </row>
    <row r="215">
      <c r="A215" s="22"/>
      <c r="D215" s="23"/>
      <c r="E215" s="24"/>
      <c r="H215" s="22"/>
      <c r="K215" s="22"/>
    </row>
    <row r="216">
      <c r="A216" s="22"/>
      <c r="D216" s="23"/>
      <c r="E216" s="24"/>
      <c r="H216" s="22"/>
      <c r="K216" s="22"/>
    </row>
    <row r="217">
      <c r="A217" s="22"/>
      <c r="D217" s="23"/>
      <c r="E217" s="24"/>
      <c r="H217" s="22"/>
      <c r="K217" s="22"/>
    </row>
    <row r="218">
      <c r="A218" s="22"/>
      <c r="D218" s="23"/>
      <c r="E218" s="24"/>
      <c r="H218" s="22"/>
      <c r="K218" s="22"/>
    </row>
    <row r="219">
      <c r="A219" s="22"/>
      <c r="D219" s="23"/>
      <c r="E219" s="24"/>
      <c r="H219" s="22"/>
      <c r="K219" s="22"/>
    </row>
    <row r="220">
      <c r="A220" s="22"/>
      <c r="D220" s="23"/>
      <c r="E220" s="24"/>
      <c r="H220" s="22"/>
      <c r="K220" s="22"/>
    </row>
    <row r="221">
      <c r="A221" s="22"/>
      <c r="D221" s="23"/>
      <c r="E221" s="24"/>
      <c r="H221" s="22"/>
      <c r="K221" s="22"/>
    </row>
    <row r="222">
      <c r="A222" s="22"/>
      <c r="D222" s="23"/>
      <c r="E222" s="24"/>
      <c r="H222" s="22"/>
      <c r="K222" s="22"/>
    </row>
    <row r="223">
      <c r="A223" s="22"/>
      <c r="D223" s="23"/>
      <c r="E223" s="24"/>
      <c r="H223" s="22"/>
      <c r="K223" s="22"/>
    </row>
    <row r="224">
      <c r="A224" s="22"/>
      <c r="D224" s="23"/>
      <c r="E224" s="24"/>
      <c r="H224" s="22"/>
      <c r="K224" s="22"/>
    </row>
    <row r="225">
      <c r="A225" s="22"/>
      <c r="D225" s="23"/>
      <c r="E225" s="24"/>
      <c r="H225" s="22"/>
      <c r="K225" s="22"/>
    </row>
    <row r="226">
      <c r="A226" s="22"/>
      <c r="D226" s="23"/>
      <c r="E226" s="24"/>
      <c r="H226" s="22"/>
      <c r="K226" s="22"/>
    </row>
    <row r="227">
      <c r="A227" s="22"/>
      <c r="D227" s="23"/>
      <c r="E227" s="24"/>
      <c r="H227" s="22"/>
      <c r="K227" s="22"/>
    </row>
    <row r="228">
      <c r="A228" s="22"/>
      <c r="D228" s="23"/>
      <c r="E228" s="24"/>
      <c r="H228" s="22"/>
      <c r="K228" s="22"/>
    </row>
    <row r="229">
      <c r="A229" s="22"/>
      <c r="D229" s="23"/>
      <c r="E229" s="24"/>
      <c r="H229" s="22"/>
      <c r="K229" s="22"/>
    </row>
    <row r="230">
      <c r="A230" s="22"/>
      <c r="D230" s="23"/>
      <c r="E230" s="24"/>
      <c r="H230" s="22"/>
      <c r="K230" s="22"/>
    </row>
    <row r="231">
      <c r="A231" s="22"/>
      <c r="D231" s="23"/>
      <c r="E231" s="24"/>
      <c r="H231" s="22"/>
      <c r="K231" s="22"/>
    </row>
    <row r="232">
      <c r="A232" s="22"/>
      <c r="D232" s="23"/>
      <c r="E232" s="24"/>
      <c r="H232" s="22"/>
      <c r="K232" s="22"/>
    </row>
    <row r="233">
      <c r="A233" s="22"/>
      <c r="D233" s="23"/>
      <c r="E233" s="24"/>
      <c r="H233" s="22"/>
      <c r="K233" s="22"/>
    </row>
    <row r="234">
      <c r="A234" s="22"/>
      <c r="D234" s="23"/>
      <c r="E234" s="24"/>
      <c r="H234" s="22"/>
      <c r="K234" s="22"/>
    </row>
    <row r="235">
      <c r="A235" s="22"/>
      <c r="D235" s="23"/>
      <c r="E235" s="24"/>
      <c r="H235" s="22"/>
      <c r="K235" s="22"/>
    </row>
    <row r="236">
      <c r="A236" s="22"/>
      <c r="D236" s="23"/>
      <c r="E236" s="24"/>
      <c r="H236" s="22"/>
      <c r="K236" s="22"/>
    </row>
    <row r="237">
      <c r="A237" s="22"/>
      <c r="D237" s="23"/>
      <c r="E237" s="24"/>
      <c r="H237" s="22"/>
      <c r="K237" s="22"/>
    </row>
    <row r="238">
      <c r="A238" s="22"/>
      <c r="D238" s="23"/>
      <c r="E238" s="24"/>
      <c r="H238" s="22"/>
      <c r="K238" s="22"/>
    </row>
    <row r="239">
      <c r="A239" s="22"/>
      <c r="D239" s="23"/>
      <c r="E239" s="24"/>
      <c r="H239" s="22"/>
      <c r="K239" s="22"/>
    </row>
    <row r="240">
      <c r="A240" s="22"/>
      <c r="D240" s="23"/>
      <c r="E240" s="24"/>
      <c r="H240" s="22"/>
      <c r="K240" s="22"/>
    </row>
    <row r="241">
      <c r="A241" s="22"/>
      <c r="D241" s="23"/>
      <c r="E241" s="24"/>
      <c r="H241" s="22"/>
      <c r="K241" s="22"/>
    </row>
    <row r="242">
      <c r="A242" s="22"/>
      <c r="D242" s="23"/>
      <c r="E242" s="24"/>
      <c r="H242" s="22"/>
      <c r="K242" s="22"/>
    </row>
    <row r="243">
      <c r="A243" s="22"/>
      <c r="D243" s="23"/>
      <c r="E243" s="24"/>
      <c r="H243" s="22"/>
      <c r="K243" s="22"/>
    </row>
    <row r="244">
      <c r="A244" s="22"/>
      <c r="D244" s="23"/>
      <c r="E244" s="24"/>
      <c r="H244" s="22"/>
      <c r="K244" s="22"/>
    </row>
    <row r="245">
      <c r="A245" s="22"/>
      <c r="D245" s="23"/>
      <c r="E245" s="24"/>
      <c r="H245" s="22"/>
      <c r="K245" s="22"/>
    </row>
    <row r="246">
      <c r="A246" s="22"/>
      <c r="D246" s="23"/>
      <c r="E246" s="24"/>
      <c r="H246" s="22"/>
      <c r="K246" s="22"/>
    </row>
    <row r="247">
      <c r="A247" s="22"/>
      <c r="D247" s="23"/>
      <c r="E247" s="24"/>
      <c r="H247" s="22"/>
      <c r="K247" s="22"/>
    </row>
    <row r="248">
      <c r="A248" s="22"/>
      <c r="D248" s="23"/>
      <c r="E248" s="24"/>
      <c r="H248" s="22"/>
      <c r="K248" s="22"/>
    </row>
    <row r="249">
      <c r="A249" s="22"/>
      <c r="D249" s="23"/>
      <c r="E249" s="24"/>
      <c r="H249" s="22"/>
      <c r="K249" s="22"/>
    </row>
    <row r="250">
      <c r="A250" s="22"/>
      <c r="D250" s="23"/>
      <c r="E250" s="24"/>
      <c r="H250" s="22"/>
      <c r="K250" s="22"/>
    </row>
    <row r="251">
      <c r="A251" s="22"/>
      <c r="D251" s="23"/>
      <c r="E251" s="24"/>
      <c r="H251" s="22"/>
      <c r="K251" s="22"/>
    </row>
    <row r="252">
      <c r="A252" s="22"/>
      <c r="D252" s="23"/>
      <c r="E252" s="24"/>
      <c r="H252" s="22"/>
      <c r="K252" s="22"/>
    </row>
    <row r="253">
      <c r="A253" s="22"/>
      <c r="D253" s="23"/>
      <c r="E253" s="24"/>
      <c r="H253" s="22"/>
      <c r="K253" s="22"/>
    </row>
    <row r="254">
      <c r="A254" s="22"/>
      <c r="D254" s="23"/>
      <c r="E254" s="24"/>
      <c r="H254" s="22"/>
      <c r="K254" s="22"/>
    </row>
    <row r="255">
      <c r="A255" s="22"/>
      <c r="D255" s="23"/>
      <c r="E255" s="24"/>
      <c r="H255" s="22"/>
      <c r="K255" s="22"/>
    </row>
    <row r="256">
      <c r="A256" s="22"/>
      <c r="D256" s="23"/>
      <c r="E256" s="24"/>
      <c r="H256" s="22"/>
      <c r="K256" s="22"/>
    </row>
    <row r="257">
      <c r="A257" s="22"/>
      <c r="D257" s="23"/>
      <c r="E257" s="24"/>
      <c r="H257" s="22"/>
      <c r="K257" s="22"/>
    </row>
    <row r="258">
      <c r="A258" s="22"/>
      <c r="D258" s="23"/>
      <c r="E258" s="24"/>
      <c r="H258" s="22"/>
      <c r="K258" s="22"/>
    </row>
    <row r="259">
      <c r="A259" s="22"/>
      <c r="D259" s="23"/>
      <c r="E259" s="24"/>
      <c r="H259" s="22"/>
      <c r="K259" s="22"/>
    </row>
    <row r="260">
      <c r="A260" s="22"/>
      <c r="D260" s="23"/>
      <c r="E260" s="24"/>
      <c r="H260" s="22"/>
      <c r="K260" s="22"/>
    </row>
    <row r="261">
      <c r="A261" s="22"/>
      <c r="D261" s="23"/>
      <c r="E261" s="24"/>
      <c r="H261" s="22"/>
      <c r="K261" s="22"/>
    </row>
    <row r="262">
      <c r="A262" s="22"/>
      <c r="D262" s="23"/>
      <c r="E262" s="24"/>
      <c r="H262" s="22"/>
      <c r="K262" s="22"/>
    </row>
    <row r="263">
      <c r="A263" s="22"/>
      <c r="D263" s="23"/>
      <c r="E263" s="24"/>
      <c r="H263" s="22"/>
      <c r="K263" s="22"/>
    </row>
    <row r="264">
      <c r="A264" s="22"/>
      <c r="D264" s="23"/>
      <c r="E264" s="24"/>
      <c r="H264" s="22"/>
      <c r="K264" s="22"/>
    </row>
    <row r="265">
      <c r="A265" s="22"/>
      <c r="D265" s="23"/>
      <c r="E265" s="24"/>
      <c r="H265" s="22"/>
      <c r="K265" s="22"/>
    </row>
    <row r="266">
      <c r="A266" s="22"/>
      <c r="D266" s="23"/>
      <c r="E266" s="24"/>
      <c r="H266" s="22"/>
      <c r="K266" s="22"/>
    </row>
    <row r="267">
      <c r="A267" s="22"/>
      <c r="D267" s="23"/>
      <c r="E267" s="24"/>
      <c r="H267" s="22"/>
      <c r="K267" s="22"/>
    </row>
    <row r="268">
      <c r="A268" s="22"/>
      <c r="D268" s="23"/>
      <c r="E268" s="24"/>
      <c r="H268" s="22"/>
      <c r="K268" s="22"/>
    </row>
    <row r="269">
      <c r="A269" s="22"/>
      <c r="D269" s="23"/>
      <c r="E269" s="24"/>
      <c r="H269" s="22"/>
      <c r="K269" s="22"/>
    </row>
    <row r="270">
      <c r="A270" s="22"/>
      <c r="D270" s="23"/>
      <c r="E270" s="24"/>
      <c r="H270" s="22"/>
      <c r="K270" s="22"/>
    </row>
    <row r="271">
      <c r="A271" s="22"/>
      <c r="D271" s="23"/>
      <c r="E271" s="24"/>
      <c r="H271" s="22"/>
      <c r="K271" s="22"/>
    </row>
    <row r="272">
      <c r="A272" s="22"/>
      <c r="D272" s="23"/>
      <c r="E272" s="24"/>
      <c r="H272" s="22"/>
      <c r="K272" s="22"/>
    </row>
    <row r="273">
      <c r="A273" s="22"/>
      <c r="D273" s="23"/>
      <c r="E273" s="24"/>
      <c r="H273" s="22"/>
      <c r="K273" s="22"/>
    </row>
    <row r="274">
      <c r="A274" s="22"/>
      <c r="D274" s="23"/>
      <c r="E274" s="24"/>
      <c r="H274" s="22"/>
      <c r="K274" s="22"/>
    </row>
    <row r="275">
      <c r="A275" s="22"/>
      <c r="D275" s="23"/>
      <c r="E275" s="24"/>
      <c r="H275" s="22"/>
      <c r="K275" s="22"/>
    </row>
    <row r="276">
      <c r="A276" s="22"/>
      <c r="D276" s="23"/>
      <c r="E276" s="24"/>
      <c r="H276" s="22"/>
      <c r="K276" s="22"/>
    </row>
    <row r="277">
      <c r="A277" s="22"/>
      <c r="D277" s="23"/>
      <c r="E277" s="24"/>
      <c r="H277" s="22"/>
      <c r="K277" s="22"/>
    </row>
    <row r="278">
      <c r="A278" s="22"/>
      <c r="D278" s="23"/>
      <c r="E278" s="24"/>
      <c r="H278" s="22"/>
      <c r="K278" s="22"/>
    </row>
    <row r="279">
      <c r="A279" s="22"/>
      <c r="D279" s="23"/>
      <c r="E279" s="24"/>
      <c r="H279" s="22"/>
      <c r="K279" s="22"/>
    </row>
    <row r="280">
      <c r="A280" s="22"/>
      <c r="D280" s="23"/>
      <c r="E280" s="24"/>
      <c r="H280" s="22"/>
      <c r="K280" s="22"/>
    </row>
    <row r="281">
      <c r="A281" s="22"/>
      <c r="D281" s="23"/>
      <c r="E281" s="24"/>
      <c r="H281" s="22"/>
      <c r="K281" s="22"/>
    </row>
    <row r="282">
      <c r="A282" s="22"/>
      <c r="D282" s="23"/>
      <c r="E282" s="24"/>
      <c r="H282" s="22"/>
      <c r="K282" s="22"/>
    </row>
    <row r="283">
      <c r="A283" s="22"/>
      <c r="D283" s="23"/>
      <c r="E283" s="24"/>
      <c r="H283" s="22"/>
      <c r="K283" s="22"/>
    </row>
    <row r="284">
      <c r="A284" s="22"/>
      <c r="D284" s="23"/>
      <c r="E284" s="24"/>
      <c r="H284" s="22"/>
      <c r="K284" s="22"/>
    </row>
    <row r="285">
      <c r="A285" s="22"/>
      <c r="D285" s="23"/>
      <c r="E285" s="24"/>
      <c r="H285" s="22"/>
      <c r="K285" s="22"/>
    </row>
    <row r="286">
      <c r="A286" s="22"/>
      <c r="D286" s="23"/>
      <c r="E286" s="24"/>
      <c r="H286" s="22"/>
      <c r="K286" s="22"/>
    </row>
    <row r="287">
      <c r="A287" s="22"/>
      <c r="D287" s="23"/>
      <c r="E287" s="24"/>
      <c r="H287" s="22"/>
      <c r="K287" s="22"/>
    </row>
    <row r="288">
      <c r="A288" s="22"/>
      <c r="D288" s="23"/>
      <c r="E288" s="24"/>
      <c r="H288" s="22"/>
      <c r="K288" s="22"/>
    </row>
    <row r="289">
      <c r="A289" s="22"/>
      <c r="D289" s="23"/>
      <c r="E289" s="24"/>
      <c r="H289" s="22"/>
      <c r="K289" s="22"/>
    </row>
    <row r="290">
      <c r="A290" s="22"/>
      <c r="D290" s="23"/>
      <c r="E290" s="24"/>
      <c r="H290" s="22"/>
      <c r="K290" s="22"/>
    </row>
    <row r="291">
      <c r="A291" s="22"/>
      <c r="D291" s="23"/>
      <c r="E291" s="24"/>
      <c r="H291" s="22"/>
      <c r="K291" s="22"/>
    </row>
    <row r="292">
      <c r="A292" s="22"/>
      <c r="D292" s="23"/>
      <c r="E292" s="24"/>
      <c r="H292" s="22"/>
      <c r="K292" s="22"/>
    </row>
    <row r="293">
      <c r="A293" s="22"/>
      <c r="D293" s="23"/>
      <c r="E293" s="24"/>
      <c r="H293" s="22"/>
      <c r="K293" s="22"/>
    </row>
    <row r="294">
      <c r="A294" s="22"/>
      <c r="D294" s="23"/>
      <c r="E294" s="24"/>
      <c r="H294" s="22"/>
      <c r="K294" s="22"/>
    </row>
    <row r="295">
      <c r="A295" s="22"/>
      <c r="D295" s="23"/>
      <c r="E295" s="24"/>
      <c r="H295" s="22"/>
      <c r="K295" s="22"/>
    </row>
    <row r="296">
      <c r="A296" s="22"/>
      <c r="D296" s="23"/>
      <c r="E296" s="24"/>
      <c r="H296" s="22"/>
      <c r="K296" s="22"/>
    </row>
    <row r="297">
      <c r="A297" s="22"/>
      <c r="D297" s="23"/>
      <c r="E297" s="24"/>
      <c r="H297" s="22"/>
      <c r="K297" s="22"/>
    </row>
    <row r="298">
      <c r="A298" s="22"/>
      <c r="D298" s="23"/>
      <c r="E298" s="24"/>
      <c r="H298" s="22"/>
      <c r="K298" s="22"/>
    </row>
    <row r="299">
      <c r="A299" s="22"/>
      <c r="D299" s="23"/>
      <c r="E299" s="24"/>
      <c r="H299" s="22"/>
      <c r="K299" s="22"/>
    </row>
    <row r="300">
      <c r="A300" s="22"/>
      <c r="D300" s="23"/>
      <c r="E300" s="24"/>
      <c r="H300" s="22"/>
      <c r="K300" s="22"/>
    </row>
    <row r="301">
      <c r="A301" s="22"/>
      <c r="D301" s="23"/>
      <c r="E301" s="24"/>
      <c r="H301" s="22"/>
      <c r="K301" s="22"/>
    </row>
    <row r="302">
      <c r="A302" s="22"/>
      <c r="D302" s="23"/>
      <c r="E302" s="24"/>
      <c r="H302" s="22"/>
      <c r="K302" s="22"/>
    </row>
    <row r="303">
      <c r="A303" s="22"/>
      <c r="D303" s="23"/>
      <c r="E303" s="24"/>
      <c r="H303" s="22"/>
      <c r="K303" s="22"/>
    </row>
    <row r="304">
      <c r="A304" s="22"/>
      <c r="D304" s="23"/>
      <c r="E304" s="24"/>
      <c r="H304" s="22"/>
      <c r="K304" s="22"/>
    </row>
    <row r="305">
      <c r="A305" s="22"/>
      <c r="D305" s="23"/>
      <c r="E305" s="24"/>
      <c r="H305" s="22"/>
      <c r="K305" s="22"/>
    </row>
    <row r="306">
      <c r="A306" s="22"/>
      <c r="D306" s="23"/>
      <c r="E306" s="24"/>
      <c r="H306" s="22"/>
      <c r="K306" s="22"/>
    </row>
    <row r="307">
      <c r="A307" s="22"/>
      <c r="D307" s="23"/>
      <c r="E307" s="24"/>
      <c r="H307" s="22"/>
      <c r="K307" s="22"/>
    </row>
    <row r="308">
      <c r="A308" s="22"/>
      <c r="D308" s="23"/>
      <c r="E308" s="24"/>
      <c r="H308" s="22"/>
      <c r="K308" s="22"/>
    </row>
    <row r="309">
      <c r="A309" s="22"/>
      <c r="D309" s="23"/>
      <c r="E309" s="24"/>
      <c r="H309" s="22"/>
      <c r="K309" s="22"/>
    </row>
    <row r="310">
      <c r="A310" s="22"/>
      <c r="D310" s="23"/>
      <c r="E310" s="24"/>
      <c r="H310" s="22"/>
      <c r="K310" s="22"/>
    </row>
    <row r="311">
      <c r="A311" s="22"/>
      <c r="D311" s="23"/>
      <c r="E311" s="24"/>
      <c r="H311" s="22"/>
      <c r="K311" s="22"/>
    </row>
    <row r="312">
      <c r="A312" s="22"/>
      <c r="D312" s="23"/>
      <c r="E312" s="24"/>
      <c r="H312" s="22"/>
      <c r="K312" s="22"/>
    </row>
    <row r="313">
      <c r="A313" s="22"/>
      <c r="D313" s="23"/>
      <c r="E313" s="24"/>
      <c r="H313" s="22"/>
      <c r="K313" s="22"/>
    </row>
    <row r="314">
      <c r="A314" s="22"/>
      <c r="D314" s="23"/>
      <c r="E314" s="24"/>
      <c r="H314" s="22"/>
      <c r="K314" s="22"/>
    </row>
    <row r="315">
      <c r="A315" s="22"/>
      <c r="D315" s="23"/>
      <c r="E315" s="24"/>
      <c r="H315" s="22"/>
      <c r="K315" s="22"/>
    </row>
    <row r="316">
      <c r="A316" s="22"/>
      <c r="D316" s="23"/>
      <c r="E316" s="24"/>
      <c r="H316" s="22"/>
      <c r="K316" s="22"/>
    </row>
    <row r="317">
      <c r="A317" s="22"/>
      <c r="D317" s="23"/>
      <c r="E317" s="24"/>
      <c r="H317" s="22"/>
      <c r="K317" s="22"/>
    </row>
    <row r="318">
      <c r="A318" s="22"/>
      <c r="D318" s="23"/>
      <c r="E318" s="24"/>
      <c r="H318" s="22"/>
      <c r="K318" s="22"/>
    </row>
    <row r="319">
      <c r="A319" s="22"/>
      <c r="D319" s="23"/>
      <c r="E319" s="24"/>
      <c r="H319" s="22"/>
      <c r="K319" s="22"/>
    </row>
    <row r="320">
      <c r="A320" s="22"/>
      <c r="D320" s="23"/>
      <c r="E320" s="24"/>
      <c r="H320" s="22"/>
      <c r="K320" s="22"/>
    </row>
    <row r="321">
      <c r="A321" s="22"/>
      <c r="D321" s="23"/>
      <c r="E321" s="24"/>
      <c r="H321" s="22"/>
      <c r="K321" s="22"/>
    </row>
    <row r="322">
      <c r="A322" s="22"/>
      <c r="D322" s="23"/>
      <c r="E322" s="24"/>
      <c r="H322" s="22"/>
      <c r="K322" s="22"/>
    </row>
    <row r="323">
      <c r="A323" s="22"/>
      <c r="D323" s="23"/>
      <c r="E323" s="24"/>
      <c r="H323" s="22"/>
      <c r="K323" s="22"/>
    </row>
    <row r="324">
      <c r="A324" s="22"/>
      <c r="D324" s="23"/>
      <c r="E324" s="24"/>
      <c r="H324" s="22"/>
      <c r="K324" s="22"/>
    </row>
    <row r="325">
      <c r="A325" s="22"/>
      <c r="D325" s="23"/>
      <c r="E325" s="24"/>
      <c r="H325" s="22"/>
      <c r="K325" s="22"/>
    </row>
    <row r="326">
      <c r="A326" s="22"/>
      <c r="D326" s="23"/>
      <c r="E326" s="24"/>
      <c r="H326" s="22"/>
      <c r="K326" s="22"/>
    </row>
    <row r="327">
      <c r="A327" s="22"/>
      <c r="D327" s="23"/>
      <c r="E327" s="24"/>
      <c r="H327" s="22"/>
      <c r="K327" s="22"/>
    </row>
    <row r="328">
      <c r="A328" s="22"/>
      <c r="D328" s="23"/>
      <c r="E328" s="24"/>
      <c r="H328" s="22"/>
      <c r="K328" s="22"/>
    </row>
    <row r="329">
      <c r="A329" s="22"/>
      <c r="D329" s="23"/>
      <c r="E329" s="24"/>
      <c r="H329" s="22"/>
      <c r="K329" s="22"/>
    </row>
    <row r="330">
      <c r="A330" s="22"/>
      <c r="D330" s="23"/>
      <c r="E330" s="24"/>
      <c r="H330" s="22"/>
      <c r="K330" s="22"/>
    </row>
    <row r="331">
      <c r="A331" s="22"/>
      <c r="D331" s="23"/>
      <c r="E331" s="24"/>
      <c r="H331" s="22"/>
      <c r="K331" s="22"/>
    </row>
    <row r="332">
      <c r="A332" s="22"/>
      <c r="D332" s="23"/>
      <c r="E332" s="24"/>
      <c r="H332" s="22"/>
      <c r="K332" s="22"/>
    </row>
    <row r="333">
      <c r="A333" s="22"/>
      <c r="D333" s="23"/>
      <c r="E333" s="24"/>
      <c r="H333" s="22"/>
      <c r="K333" s="22"/>
    </row>
    <row r="334">
      <c r="A334" s="22"/>
      <c r="D334" s="23"/>
      <c r="E334" s="24"/>
      <c r="H334" s="22"/>
      <c r="K334" s="22"/>
    </row>
    <row r="335">
      <c r="A335" s="22"/>
      <c r="D335" s="23"/>
      <c r="E335" s="24"/>
      <c r="H335" s="22"/>
      <c r="K335" s="22"/>
    </row>
    <row r="336">
      <c r="A336" s="22"/>
      <c r="D336" s="23"/>
      <c r="E336" s="24"/>
      <c r="H336" s="22"/>
      <c r="K336" s="22"/>
    </row>
    <row r="337">
      <c r="A337" s="22"/>
      <c r="D337" s="23"/>
      <c r="E337" s="24"/>
      <c r="H337" s="22"/>
      <c r="K337" s="22"/>
    </row>
    <row r="338">
      <c r="A338" s="22"/>
      <c r="D338" s="23"/>
      <c r="E338" s="24"/>
      <c r="H338" s="22"/>
      <c r="K338" s="22"/>
    </row>
    <row r="339">
      <c r="A339" s="22"/>
      <c r="D339" s="23"/>
      <c r="E339" s="24"/>
      <c r="H339" s="22"/>
      <c r="K339" s="22"/>
    </row>
    <row r="340">
      <c r="A340" s="22"/>
      <c r="D340" s="23"/>
      <c r="E340" s="24"/>
      <c r="H340" s="22"/>
      <c r="K340" s="22"/>
    </row>
    <row r="341">
      <c r="A341" s="22"/>
      <c r="D341" s="23"/>
      <c r="E341" s="24"/>
      <c r="H341" s="22"/>
      <c r="K341" s="22"/>
    </row>
    <row r="342">
      <c r="A342" s="22"/>
      <c r="D342" s="23"/>
      <c r="E342" s="24"/>
      <c r="H342" s="22"/>
      <c r="K342" s="22"/>
    </row>
    <row r="343">
      <c r="A343" s="22"/>
      <c r="D343" s="23"/>
      <c r="E343" s="24"/>
      <c r="H343" s="22"/>
      <c r="K343" s="22"/>
    </row>
    <row r="344">
      <c r="A344" s="22"/>
      <c r="D344" s="23"/>
      <c r="E344" s="24"/>
      <c r="H344" s="22"/>
      <c r="K344" s="22"/>
    </row>
    <row r="345">
      <c r="A345" s="22"/>
      <c r="D345" s="23"/>
      <c r="E345" s="24"/>
      <c r="H345" s="22"/>
      <c r="K345" s="22"/>
    </row>
    <row r="346">
      <c r="A346" s="22"/>
      <c r="D346" s="23"/>
      <c r="E346" s="24"/>
      <c r="H346" s="22"/>
      <c r="K346" s="22"/>
    </row>
    <row r="347">
      <c r="A347" s="22"/>
      <c r="D347" s="23"/>
      <c r="E347" s="24"/>
      <c r="H347" s="22"/>
      <c r="K347" s="22"/>
    </row>
    <row r="348">
      <c r="A348" s="22"/>
      <c r="D348" s="23"/>
      <c r="E348" s="24"/>
      <c r="H348" s="22"/>
      <c r="K348" s="22"/>
    </row>
    <row r="349">
      <c r="A349" s="22"/>
      <c r="D349" s="23"/>
      <c r="E349" s="24"/>
      <c r="H349" s="22"/>
      <c r="K349" s="22"/>
    </row>
    <row r="350">
      <c r="A350" s="22"/>
      <c r="D350" s="23"/>
      <c r="E350" s="24"/>
      <c r="H350" s="22"/>
      <c r="K350" s="22"/>
    </row>
    <row r="351">
      <c r="A351" s="22"/>
      <c r="D351" s="23"/>
      <c r="E351" s="24"/>
      <c r="H351" s="22"/>
      <c r="K351" s="22"/>
    </row>
    <row r="352">
      <c r="A352" s="22"/>
      <c r="D352" s="23"/>
      <c r="E352" s="24"/>
      <c r="H352" s="22"/>
      <c r="K352" s="22"/>
    </row>
    <row r="353">
      <c r="A353" s="22"/>
      <c r="D353" s="23"/>
      <c r="E353" s="24"/>
      <c r="H353" s="22"/>
      <c r="K353" s="22"/>
    </row>
    <row r="354">
      <c r="A354" s="22"/>
      <c r="D354" s="23"/>
      <c r="E354" s="24"/>
      <c r="H354" s="22"/>
      <c r="K354" s="22"/>
    </row>
    <row r="355">
      <c r="A355" s="22"/>
      <c r="D355" s="23"/>
      <c r="E355" s="24"/>
      <c r="H355" s="22"/>
      <c r="K355" s="22"/>
    </row>
    <row r="356">
      <c r="A356" s="22"/>
      <c r="D356" s="23"/>
      <c r="E356" s="24"/>
      <c r="H356" s="22"/>
      <c r="K356" s="22"/>
    </row>
    <row r="357">
      <c r="A357" s="22"/>
      <c r="D357" s="23"/>
      <c r="E357" s="24"/>
      <c r="H357" s="22"/>
      <c r="K357" s="22"/>
    </row>
    <row r="358">
      <c r="A358" s="22"/>
      <c r="D358" s="23"/>
      <c r="E358" s="24"/>
      <c r="H358" s="22"/>
      <c r="K358" s="22"/>
    </row>
    <row r="359">
      <c r="A359" s="22"/>
      <c r="D359" s="23"/>
      <c r="E359" s="24"/>
      <c r="H359" s="22"/>
      <c r="K359" s="22"/>
    </row>
    <row r="360">
      <c r="A360" s="22"/>
      <c r="D360" s="23"/>
      <c r="E360" s="24"/>
      <c r="H360" s="22"/>
      <c r="K360" s="22"/>
    </row>
    <row r="361">
      <c r="A361" s="22"/>
      <c r="D361" s="23"/>
      <c r="E361" s="24"/>
      <c r="H361" s="22"/>
      <c r="K361" s="22"/>
    </row>
    <row r="362">
      <c r="A362" s="22"/>
      <c r="D362" s="23"/>
      <c r="E362" s="24"/>
      <c r="H362" s="22"/>
      <c r="K362" s="22"/>
    </row>
    <row r="363">
      <c r="A363" s="22"/>
      <c r="D363" s="23"/>
      <c r="E363" s="24"/>
      <c r="H363" s="22"/>
      <c r="K363" s="22"/>
    </row>
    <row r="364">
      <c r="A364" s="22"/>
      <c r="D364" s="23"/>
      <c r="E364" s="24"/>
      <c r="H364" s="22"/>
      <c r="K364" s="22"/>
    </row>
    <row r="365">
      <c r="A365" s="22"/>
      <c r="D365" s="23"/>
      <c r="E365" s="24"/>
      <c r="H365" s="22"/>
      <c r="K365" s="22"/>
    </row>
    <row r="366">
      <c r="A366" s="22"/>
      <c r="D366" s="23"/>
      <c r="E366" s="24"/>
      <c r="H366" s="22"/>
      <c r="K366" s="22"/>
    </row>
    <row r="367">
      <c r="A367" s="22"/>
      <c r="D367" s="23"/>
      <c r="E367" s="24"/>
      <c r="H367" s="22"/>
      <c r="K367" s="22"/>
    </row>
    <row r="368">
      <c r="A368" s="22"/>
      <c r="D368" s="23"/>
      <c r="E368" s="24"/>
      <c r="H368" s="22"/>
      <c r="K368" s="22"/>
    </row>
    <row r="369">
      <c r="A369" s="22"/>
      <c r="D369" s="23"/>
      <c r="E369" s="24"/>
      <c r="H369" s="22"/>
      <c r="K369" s="22"/>
    </row>
    <row r="370">
      <c r="A370" s="22"/>
      <c r="D370" s="23"/>
      <c r="E370" s="24"/>
      <c r="H370" s="22"/>
      <c r="K370" s="22"/>
    </row>
    <row r="371">
      <c r="A371" s="22"/>
      <c r="D371" s="23"/>
      <c r="E371" s="24"/>
      <c r="H371" s="22"/>
      <c r="K371" s="22"/>
    </row>
    <row r="372">
      <c r="A372" s="22"/>
      <c r="D372" s="23"/>
      <c r="E372" s="24"/>
      <c r="H372" s="22"/>
      <c r="K372" s="22"/>
    </row>
    <row r="373">
      <c r="A373" s="22"/>
      <c r="D373" s="23"/>
      <c r="E373" s="24"/>
      <c r="H373" s="22"/>
      <c r="K373" s="22"/>
    </row>
    <row r="374">
      <c r="A374" s="22"/>
      <c r="D374" s="23"/>
      <c r="E374" s="24"/>
      <c r="H374" s="22"/>
      <c r="K374" s="22"/>
    </row>
    <row r="375">
      <c r="A375" s="22"/>
      <c r="D375" s="23"/>
      <c r="E375" s="24"/>
      <c r="H375" s="22"/>
      <c r="K375" s="22"/>
    </row>
    <row r="376">
      <c r="A376" s="22"/>
      <c r="D376" s="23"/>
      <c r="E376" s="24"/>
      <c r="H376" s="22"/>
      <c r="K376" s="22"/>
    </row>
    <row r="377">
      <c r="A377" s="22"/>
      <c r="D377" s="23"/>
      <c r="E377" s="24"/>
      <c r="H377" s="22"/>
      <c r="K377" s="22"/>
    </row>
    <row r="378">
      <c r="A378" s="22"/>
      <c r="D378" s="23"/>
      <c r="E378" s="24"/>
      <c r="H378" s="22"/>
      <c r="K378" s="22"/>
    </row>
    <row r="379">
      <c r="A379" s="22"/>
      <c r="D379" s="23"/>
      <c r="E379" s="24"/>
      <c r="H379" s="22"/>
      <c r="K379" s="22"/>
    </row>
    <row r="380">
      <c r="A380" s="22"/>
      <c r="D380" s="23"/>
      <c r="E380" s="24"/>
      <c r="H380" s="22"/>
      <c r="K380" s="22"/>
    </row>
    <row r="381">
      <c r="A381" s="22"/>
      <c r="D381" s="23"/>
      <c r="E381" s="24"/>
      <c r="H381" s="22"/>
      <c r="K381" s="22"/>
    </row>
    <row r="382">
      <c r="A382" s="22"/>
      <c r="D382" s="23"/>
      <c r="E382" s="24"/>
      <c r="H382" s="22"/>
      <c r="K382" s="22"/>
    </row>
    <row r="383">
      <c r="A383" s="22"/>
      <c r="D383" s="23"/>
      <c r="E383" s="24"/>
      <c r="H383" s="22"/>
      <c r="K383" s="22"/>
    </row>
    <row r="384">
      <c r="A384" s="22"/>
      <c r="D384" s="23"/>
      <c r="E384" s="24"/>
      <c r="H384" s="22"/>
      <c r="K384" s="22"/>
    </row>
    <row r="385">
      <c r="A385" s="22"/>
      <c r="D385" s="23"/>
      <c r="E385" s="24"/>
      <c r="H385" s="22"/>
      <c r="K385" s="22"/>
    </row>
    <row r="386">
      <c r="A386" s="22"/>
      <c r="D386" s="23"/>
      <c r="E386" s="24"/>
      <c r="H386" s="22"/>
      <c r="K386" s="22"/>
    </row>
    <row r="387">
      <c r="A387" s="22"/>
      <c r="D387" s="23"/>
      <c r="E387" s="24"/>
      <c r="H387" s="22"/>
      <c r="K387" s="22"/>
    </row>
    <row r="388">
      <c r="A388" s="22"/>
      <c r="D388" s="23"/>
      <c r="E388" s="24"/>
      <c r="H388" s="22"/>
      <c r="K388" s="22"/>
    </row>
    <row r="389">
      <c r="A389" s="22"/>
      <c r="D389" s="23"/>
      <c r="E389" s="24"/>
      <c r="H389" s="22"/>
      <c r="K389" s="22"/>
    </row>
    <row r="390">
      <c r="A390" s="22"/>
      <c r="D390" s="23"/>
      <c r="E390" s="24"/>
      <c r="H390" s="22"/>
      <c r="K390" s="22"/>
    </row>
    <row r="391">
      <c r="A391" s="22"/>
      <c r="D391" s="23"/>
      <c r="E391" s="24"/>
      <c r="H391" s="22"/>
      <c r="K391" s="22"/>
    </row>
    <row r="392">
      <c r="A392" s="22"/>
      <c r="D392" s="23"/>
      <c r="E392" s="24"/>
      <c r="H392" s="22"/>
      <c r="K392" s="22"/>
    </row>
    <row r="393">
      <c r="A393" s="22"/>
      <c r="D393" s="23"/>
      <c r="E393" s="24"/>
      <c r="H393" s="22"/>
      <c r="K393" s="22"/>
    </row>
    <row r="394">
      <c r="A394" s="22"/>
      <c r="D394" s="23"/>
      <c r="E394" s="24"/>
      <c r="H394" s="22"/>
      <c r="K394" s="22"/>
    </row>
    <row r="395">
      <c r="A395" s="22"/>
      <c r="D395" s="23"/>
      <c r="E395" s="24"/>
      <c r="H395" s="22"/>
      <c r="K395" s="22"/>
    </row>
    <row r="396">
      <c r="A396" s="22"/>
      <c r="D396" s="23"/>
      <c r="E396" s="24"/>
      <c r="H396" s="22"/>
      <c r="K396" s="22"/>
    </row>
    <row r="397">
      <c r="A397" s="22"/>
      <c r="D397" s="23"/>
      <c r="E397" s="24"/>
      <c r="H397" s="22"/>
      <c r="K397" s="22"/>
    </row>
    <row r="398">
      <c r="A398" s="22"/>
      <c r="D398" s="23"/>
      <c r="E398" s="24"/>
      <c r="H398" s="22"/>
      <c r="K398" s="22"/>
    </row>
    <row r="399">
      <c r="A399" s="22"/>
      <c r="D399" s="23"/>
      <c r="E399" s="24"/>
      <c r="H399" s="22"/>
      <c r="K399" s="22"/>
    </row>
    <row r="400">
      <c r="A400" s="22"/>
      <c r="D400" s="23"/>
      <c r="E400" s="24"/>
      <c r="H400" s="22"/>
      <c r="K400" s="22"/>
    </row>
    <row r="401">
      <c r="A401" s="22"/>
      <c r="D401" s="23"/>
      <c r="E401" s="24"/>
      <c r="H401" s="22"/>
      <c r="K401" s="22"/>
    </row>
    <row r="402">
      <c r="A402" s="22"/>
      <c r="D402" s="23"/>
      <c r="E402" s="24"/>
      <c r="H402" s="22"/>
      <c r="K402" s="22"/>
    </row>
    <row r="403">
      <c r="A403" s="22"/>
      <c r="D403" s="23"/>
      <c r="E403" s="24"/>
      <c r="H403" s="22"/>
      <c r="K403" s="22"/>
    </row>
    <row r="404">
      <c r="A404" s="22"/>
      <c r="D404" s="23"/>
      <c r="E404" s="24"/>
      <c r="H404" s="22"/>
      <c r="K404" s="22"/>
    </row>
    <row r="405">
      <c r="A405" s="22"/>
      <c r="D405" s="23"/>
      <c r="E405" s="24"/>
      <c r="H405" s="22"/>
      <c r="K405" s="22"/>
    </row>
    <row r="406">
      <c r="A406" s="22"/>
      <c r="D406" s="23"/>
      <c r="E406" s="24"/>
      <c r="H406" s="22"/>
      <c r="K406" s="22"/>
    </row>
    <row r="407">
      <c r="A407" s="22"/>
      <c r="D407" s="23"/>
      <c r="E407" s="24"/>
      <c r="H407" s="22"/>
      <c r="K407" s="22"/>
    </row>
    <row r="408">
      <c r="A408" s="22"/>
      <c r="D408" s="23"/>
      <c r="E408" s="24"/>
      <c r="H408" s="22"/>
      <c r="K408" s="22"/>
    </row>
    <row r="409">
      <c r="A409" s="22"/>
      <c r="D409" s="23"/>
      <c r="E409" s="24"/>
      <c r="H409" s="22"/>
      <c r="K409" s="22"/>
    </row>
    <row r="410">
      <c r="A410" s="22"/>
      <c r="D410" s="23"/>
      <c r="E410" s="24"/>
      <c r="H410" s="22"/>
      <c r="K410" s="22"/>
    </row>
    <row r="411">
      <c r="A411" s="22"/>
      <c r="D411" s="23"/>
      <c r="E411" s="24"/>
      <c r="H411" s="22"/>
      <c r="K411" s="22"/>
    </row>
    <row r="412">
      <c r="A412" s="22"/>
      <c r="D412" s="23"/>
      <c r="E412" s="24"/>
      <c r="H412" s="22"/>
      <c r="K412" s="22"/>
    </row>
    <row r="413">
      <c r="A413" s="22"/>
      <c r="D413" s="23"/>
      <c r="E413" s="24"/>
      <c r="H413" s="22"/>
      <c r="K413" s="22"/>
    </row>
    <row r="414">
      <c r="A414" s="22"/>
      <c r="D414" s="23"/>
      <c r="E414" s="24"/>
      <c r="H414" s="22"/>
      <c r="K414" s="22"/>
    </row>
    <row r="415">
      <c r="A415" s="22"/>
      <c r="D415" s="23"/>
      <c r="E415" s="24"/>
      <c r="H415" s="22"/>
      <c r="K415" s="22"/>
    </row>
    <row r="416">
      <c r="A416" s="22"/>
      <c r="D416" s="23"/>
      <c r="E416" s="24"/>
      <c r="H416" s="22"/>
      <c r="K416" s="22"/>
    </row>
    <row r="417">
      <c r="A417" s="22"/>
      <c r="D417" s="23"/>
      <c r="E417" s="24"/>
      <c r="H417" s="22"/>
      <c r="K417" s="22"/>
    </row>
    <row r="418">
      <c r="A418" s="22"/>
      <c r="D418" s="23"/>
      <c r="E418" s="24"/>
      <c r="H418" s="22"/>
      <c r="K418" s="22"/>
    </row>
    <row r="419">
      <c r="A419" s="22"/>
      <c r="D419" s="23"/>
      <c r="E419" s="24"/>
      <c r="H419" s="22"/>
      <c r="K419" s="22"/>
    </row>
    <row r="420">
      <c r="A420" s="22"/>
      <c r="D420" s="23"/>
      <c r="E420" s="24"/>
      <c r="H420" s="22"/>
      <c r="K420" s="22"/>
    </row>
    <row r="421">
      <c r="A421" s="22"/>
      <c r="D421" s="23"/>
      <c r="E421" s="24"/>
      <c r="H421" s="22"/>
      <c r="K421" s="22"/>
    </row>
    <row r="422">
      <c r="A422" s="22"/>
      <c r="D422" s="23"/>
      <c r="E422" s="24"/>
      <c r="H422" s="22"/>
      <c r="K422" s="22"/>
    </row>
    <row r="423">
      <c r="A423" s="22"/>
      <c r="D423" s="23"/>
      <c r="E423" s="24"/>
      <c r="H423" s="22"/>
      <c r="K423" s="22"/>
    </row>
    <row r="424">
      <c r="A424" s="22"/>
      <c r="D424" s="23"/>
      <c r="E424" s="24"/>
      <c r="H424" s="22"/>
      <c r="K424" s="22"/>
    </row>
    <row r="425">
      <c r="A425" s="22"/>
      <c r="D425" s="23"/>
      <c r="E425" s="24"/>
      <c r="H425" s="22"/>
      <c r="K425" s="22"/>
    </row>
    <row r="426">
      <c r="A426" s="22"/>
      <c r="D426" s="23"/>
      <c r="E426" s="24"/>
      <c r="H426" s="22"/>
      <c r="K426" s="22"/>
    </row>
    <row r="427">
      <c r="A427" s="22"/>
      <c r="D427" s="23"/>
      <c r="E427" s="24"/>
      <c r="H427" s="22"/>
      <c r="K427" s="22"/>
    </row>
    <row r="428">
      <c r="A428" s="22"/>
      <c r="D428" s="23"/>
      <c r="E428" s="24"/>
      <c r="H428" s="22"/>
      <c r="K428" s="22"/>
    </row>
    <row r="429">
      <c r="A429" s="22"/>
      <c r="D429" s="23"/>
      <c r="E429" s="24"/>
      <c r="H429" s="22"/>
      <c r="K429" s="22"/>
    </row>
    <row r="430">
      <c r="A430" s="22"/>
      <c r="D430" s="23"/>
      <c r="E430" s="24"/>
      <c r="H430" s="22"/>
      <c r="K430" s="22"/>
    </row>
    <row r="431">
      <c r="A431" s="22"/>
      <c r="D431" s="23"/>
      <c r="E431" s="24"/>
      <c r="H431" s="22"/>
      <c r="K431" s="22"/>
    </row>
    <row r="432">
      <c r="A432" s="22"/>
      <c r="D432" s="23"/>
      <c r="E432" s="24"/>
      <c r="H432" s="22"/>
      <c r="K432" s="22"/>
    </row>
    <row r="433">
      <c r="A433" s="22"/>
      <c r="D433" s="23"/>
      <c r="E433" s="24"/>
      <c r="H433" s="22"/>
      <c r="K433" s="22"/>
    </row>
    <row r="434">
      <c r="A434" s="22"/>
      <c r="D434" s="23"/>
      <c r="E434" s="24"/>
      <c r="H434" s="22"/>
      <c r="K434" s="22"/>
    </row>
    <row r="435">
      <c r="A435" s="22"/>
      <c r="D435" s="23"/>
      <c r="E435" s="24"/>
      <c r="H435" s="22"/>
      <c r="K435" s="22"/>
    </row>
    <row r="436">
      <c r="A436" s="22"/>
      <c r="D436" s="23"/>
      <c r="E436" s="24"/>
      <c r="H436" s="22"/>
      <c r="K436" s="22"/>
    </row>
    <row r="437">
      <c r="A437" s="22"/>
      <c r="D437" s="23"/>
      <c r="E437" s="24"/>
      <c r="H437" s="22"/>
      <c r="K437" s="22"/>
    </row>
    <row r="438">
      <c r="A438" s="22"/>
      <c r="D438" s="23"/>
      <c r="E438" s="24"/>
      <c r="H438" s="22"/>
      <c r="K438" s="22"/>
    </row>
    <row r="439">
      <c r="A439" s="22"/>
      <c r="D439" s="23"/>
      <c r="E439" s="24"/>
      <c r="H439" s="22"/>
      <c r="K439" s="22"/>
    </row>
    <row r="440">
      <c r="A440" s="22"/>
      <c r="D440" s="23"/>
      <c r="E440" s="24"/>
      <c r="H440" s="22"/>
      <c r="K440" s="22"/>
    </row>
    <row r="441">
      <c r="A441" s="22"/>
      <c r="D441" s="23"/>
      <c r="E441" s="24"/>
      <c r="H441" s="22"/>
      <c r="K441" s="22"/>
    </row>
    <row r="442">
      <c r="A442" s="22"/>
      <c r="D442" s="23"/>
      <c r="E442" s="24"/>
      <c r="H442" s="22"/>
      <c r="K442" s="22"/>
    </row>
    <row r="443">
      <c r="A443" s="22"/>
      <c r="D443" s="23"/>
      <c r="E443" s="24"/>
      <c r="H443" s="22"/>
      <c r="K443" s="22"/>
    </row>
    <row r="444">
      <c r="A444" s="22"/>
      <c r="D444" s="23"/>
      <c r="E444" s="24"/>
      <c r="H444" s="22"/>
      <c r="K444" s="22"/>
    </row>
    <row r="445">
      <c r="A445" s="22"/>
      <c r="D445" s="23"/>
      <c r="E445" s="24"/>
      <c r="H445" s="22"/>
      <c r="K445" s="22"/>
    </row>
    <row r="446">
      <c r="A446" s="22"/>
      <c r="D446" s="23"/>
      <c r="E446" s="24"/>
      <c r="H446" s="22"/>
      <c r="K446" s="22"/>
    </row>
    <row r="447">
      <c r="A447" s="22"/>
      <c r="D447" s="23"/>
      <c r="E447" s="24"/>
      <c r="H447" s="22"/>
      <c r="K447" s="22"/>
    </row>
    <row r="448">
      <c r="A448" s="22"/>
      <c r="D448" s="23"/>
      <c r="E448" s="24"/>
      <c r="H448" s="22"/>
      <c r="K448" s="22"/>
    </row>
    <row r="449">
      <c r="A449" s="22"/>
      <c r="D449" s="23"/>
      <c r="E449" s="24"/>
      <c r="H449" s="22"/>
      <c r="K449" s="22"/>
    </row>
    <row r="450">
      <c r="A450" s="22"/>
      <c r="D450" s="23"/>
      <c r="E450" s="24"/>
      <c r="H450" s="22"/>
      <c r="K450" s="22"/>
    </row>
    <row r="451">
      <c r="A451" s="22"/>
      <c r="D451" s="23"/>
      <c r="E451" s="24"/>
      <c r="H451" s="22"/>
      <c r="K451" s="22"/>
    </row>
    <row r="452">
      <c r="A452" s="22"/>
      <c r="D452" s="23"/>
      <c r="E452" s="24"/>
      <c r="H452" s="22"/>
      <c r="K452" s="22"/>
    </row>
    <row r="453">
      <c r="A453" s="22"/>
      <c r="D453" s="23"/>
      <c r="E453" s="24"/>
      <c r="H453" s="22"/>
      <c r="K453" s="22"/>
    </row>
    <row r="454">
      <c r="A454" s="22"/>
      <c r="D454" s="23"/>
      <c r="E454" s="24"/>
      <c r="H454" s="22"/>
      <c r="K454" s="22"/>
    </row>
    <row r="455">
      <c r="A455" s="22"/>
      <c r="D455" s="23"/>
      <c r="E455" s="24"/>
      <c r="H455" s="22"/>
      <c r="K455" s="22"/>
    </row>
    <row r="456">
      <c r="A456" s="22"/>
      <c r="D456" s="23"/>
      <c r="E456" s="24"/>
      <c r="H456" s="22"/>
      <c r="K456" s="22"/>
    </row>
    <row r="457">
      <c r="A457" s="22"/>
      <c r="D457" s="23"/>
      <c r="E457" s="24"/>
      <c r="H457" s="22"/>
      <c r="K457" s="22"/>
    </row>
    <row r="458">
      <c r="A458" s="22"/>
      <c r="D458" s="23"/>
      <c r="E458" s="24"/>
      <c r="H458" s="22"/>
      <c r="K458" s="22"/>
    </row>
    <row r="459">
      <c r="A459" s="22"/>
      <c r="D459" s="23"/>
      <c r="E459" s="24"/>
      <c r="H459" s="22"/>
      <c r="K459" s="22"/>
    </row>
    <row r="460">
      <c r="A460" s="22"/>
      <c r="D460" s="23"/>
      <c r="E460" s="24"/>
      <c r="H460" s="22"/>
      <c r="K460" s="22"/>
    </row>
    <row r="461">
      <c r="A461" s="22"/>
      <c r="D461" s="23"/>
      <c r="E461" s="24"/>
      <c r="H461" s="22"/>
      <c r="K461" s="22"/>
    </row>
    <row r="462">
      <c r="A462" s="22"/>
      <c r="D462" s="23"/>
      <c r="E462" s="24"/>
      <c r="H462" s="22"/>
      <c r="K462" s="22"/>
    </row>
    <row r="463">
      <c r="A463" s="22"/>
      <c r="D463" s="23"/>
      <c r="E463" s="24"/>
      <c r="H463" s="22"/>
      <c r="K463" s="22"/>
    </row>
    <row r="464">
      <c r="A464" s="22"/>
      <c r="D464" s="23"/>
      <c r="E464" s="24"/>
      <c r="H464" s="22"/>
      <c r="K464" s="22"/>
    </row>
    <row r="465">
      <c r="A465" s="22"/>
      <c r="D465" s="23"/>
      <c r="E465" s="24"/>
      <c r="H465" s="22"/>
      <c r="K465" s="22"/>
    </row>
    <row r="466">
      <c r="A466" s="22"/>
      <c r="D466" s="23"/>
      <c r="E466" s="24"/>
      <c r="H466" s="22"/>
      <c r="K466" s="22"/>
    </row>
    <row r="467">
      <c r="A467" s="22"/>
      <c r="D467" s="23"/>
      <c r="E467" s="24"/>
      <c r="H467" s="22"/>
      <c r="K467" s="22"/>
    </row>
    <row r="468">
      <c r="A468" s="22"/>
      <c r="D468" s="23"/>
      <c r="E468" s="24"/>
      <c r="H468" s="22"/>
      <c r="K468" s="22"/>
    </row>
    <row r="469">
      <c r="A469" s="22"/>
      <c r="D469" s="23"/>
      <c r="E469" s="24"/>
      <c r="H469" s="22"/>
      <c r="K469" s="22"/>
    </row>
    <row r="470">
      <c r="A470" s="22"/>
      <c r="D470" s="23"/>
      <c r="E470" s="24"/>
      <c r="H470" s="22"/>
      <c r="K470" s="22"/>
    </row>
    <row r="471">
      <c r="A471" s="22"/>
      <c r="D471" s="23"/>
      <c r="E471" s="24"/>
      <c r="H471" s="22"/>
      <c r="K471" s="22"/>
    </row>
    <row r="472">
      <c r="A472" s="22"/>
      <c r="D472" s="23"/>
      <c r="E472" s="24"/>
      <c r="H472" s="22"/>
      <c r="K472" s="22"/>
    </row>
    <row r="473">
      <c r="A473" s="22"/>
      <c r="D473" s="23"/>
      <c r="E473" s="24"/>
      <c r="H473" s="22"/>
      <c r="K473" s="22"/>
    </row>
    <row r="474">
      <c r="A474" s="22"/>
      <c r="D474" s="23"/>
      <c r="E474" s="24"/>
      <c r="H474" s="22"/>
      <c r="K474" s="22"/>
    </row>
    <row r="475">
      <c r="A475" s="22"/>
      <c r="D475" s="23"/>
      <c r="E475" s="24"/>
      <c r="H475" s="22"/>
      <c r="K475" s="22"/>
    </row>
    <row r="476">
      <c r="A476" s="22"/>
      <c r="D476" s="23"/>
      <c r="E476" s="24"/>
      <c r="H476" s="22"/>
      <c r="K476" s="22"/>
    </row>
    <row r="477">
      <c r="A477" s="22"/>
      <c r="D477" s="23"/>
      <c r="E477" s="24"/>
      <c r="H477" s="22"/>
      <c r="K477" s="22"/>
    </row>
    <row r="478">
      <c r="A478" s="22"/>
      <c r="D478" s="23"/>
      <c r="E478" s="24"/>
      <c r="H478" s="22"/>
      <c r="K478" s="22"/>
    </row>
    <row r="479">
      <c r="A479" s="22"/>
      <c r="D479" s="23"/>
      <c r="E479" s="24"/>
      <c r="H479" s="22"/>
      <c r="K479" s="22"/>
    </row>
    <row r="480">
      <c r="A480" s="22"/>
      <c r="D480" s="23"/>
      <c r="E480" s="24"/>
      <c r="H480" s="22"/>
      <c r="K480" s="22"/>
    </row>
    <row r="481">
      <c r="A481" s="22"/>
      <c r="D481" s="23"/>
      <c r="E481" s="24"/>
      <c r="H481" s="22"/>
      <c r="K481" s="22"/>
    </row>
    <row r="482">
      <c r="A482" s="22"/>
      <c r="D482" s="23"/>
      <c r="E482" s="24"/>
      <c r="H482" s="22"/>
      <c r="K482" s="22"/>
    </row>
    <row r="483">
      <c r="A483" s="22"/>
      <c r="D483" s="23"/>
      <c r="E483" s="24"/>
      <c r="H483" s="22"/>
      <c r="K483" s="22"/>
    </row>
    <row r="484">
      <c r="A484" s="22"/>
      <c r="D484" s="23"/>
      <c r="E484" s="24"/>
      <c r="H484" s="22"/>
      <c r="K484" s="22"/>
    </row>
    <row r="485">
      <c r="A485" s="22"/>
      <c r="D485" s="23"/>
      <c r="E485" s="24"/>
      <c r="H485" s="22"/>
      <c r="K485" s="22"/>
    </row>
    <row r="486">
      <c r="A486" s="22"/>
      <c r="D486" s="23"/>
      <c r="E486" s="24"/>
      <c r="H486" s="22"/>
      <c r="K486" s="22"/>
    </row>
    <row r="487">
      <c r="A487" s="22"/>
      <c r="D487" s="23"/>
      <c r="E487" s="24"/>
      <c r="H487" s="22"/>
      <c r="K487" s="22"/>
    </row>
    <row r="488">
      <c r="A488" s="22"/>
      <c r="D488" s="23"/>
      <c r="E488" s="24"/>
      <c r="H488" s="22"/>
      <c r="K488" s="22"/>
    </row>
    <row r="489">
      <c r="A489" s="22"/>
      <c r="D489" s="23"/>
      <c r="E489" s="24"/>
      <c r="H489" s="22"/>
      <c r="K489" s="22"/>
    </row>
    <row r="490">
      <c r="A490" s="22"/>
      <c r="D490" s="23"/>
      <c r="E490" s="24"/>
      <c r="H490" s="22"/>
      <c r="K490" s="22"/>
    </row>
    <row r="491">
      <c r="A491" s="22"/>
      <c r="D491" s="23"/>
      <c r="E491" s="24"/>
      <c r="H491" s="22"/>
      <c r="K491" s="22"/>
    </row>
    <row r="492">
      <c r="A492" s="22"/>
      <c r="D492" s="23"/>
      <c r="E492" s="24"/>
      <c r="H492" s="22"/>
      <c r="K492" s="22"/>
    </row>
    <row r="493">
      <c r="A493" s="22"/>
      <c r="D493" s="23"/>
      <c r="E493" s="24"/>
      <c r="H493" s="22"/>
      <c r="K493" s="22"/>
    </row>
    <row r="494">
      <c r="A494" s="22"/>
      <c r="D494" s="23"/>
      <c r="E494" s="24"/>
      <c r="H494" s="22"/>
      <c r="K494" s="22"/>
    </row>
    <row r="495">
      <c r="A495" s="22"/>
      <c r="D495" s="23"/>
      <c r="E495" s="24"/>
      <c r="H495" s="22"/>
      <c r="K495" s="22"/>
    </row>
    <row r="496">
      <c r="A496" s="22"/>
      <c r="D496" s="23"/>
      <c r="E496" s="24"/>
      <c r="H496" s="22"/>
      <c r="K496" s="22"/>
    </row>
    <row r="497">
      <c r="A497" s="22"/>
      <c r="D497" s="23"/>
      <c r="E497" s="24"/>
      <c r="H497" s="22"/>
      <c r="K497" s="22"/>
    </row>
    <row r="498">
      <c r="A498" s="22"/>
      <c r="D498" s="23"/>
      <c r="E498" s="24"/>
      <c r="H498" s="22"/>
      <c r="K498" s="22"/>
    </row>
    <row r="499">
      <c r="A499" s="22"/>
      <c r="D499" s="23"/>
      <c r="E499" s="24"/>
      <c r="H499" s="22"/>
      <c r="K499" s="22"/>
    </row>
    <row r="500">
      <c r="A500" s="22"/>
      <c r="D500" s="23"/>
      <c r="E500" s="24"/>
      <c r="H500" s="22"/>
      <c r="K500" s="22"/>
    </row>
    <row r="501">
      <c r="A501" s="22"/>
      <c r="D501" s="23"/>
      <c r="E501" s="24"/>
      <c r="H501" s="22"/>
      <c r="K501" s="22"/>
    </row>
    <row r="502">
      <c r="A502" s="22"/>
      <c r="D502" s="23"/>
      <c r="E502" s="24"/>
      <c r="H502" s="22"/>
      <c r="K502" s="22"/>
    </row>
    <row r="503">
      <c r="A503" s="22"/>
      <c r="D503" s="23"/>
      <c r="E503" s="24"/>
      <c r="H503" s="22"/>
      <c r="K503" s="22"/>
    </row>
    <row r="504">
      <c r="A504" s="22"/>
      <c r="D504" s="23"/>
      <c r="E504" s="24"/>
      <c r="H504" s="22"/>
      <c r="K504" s="22"/>
    </row>
    <row r="505">
      <c r="A505" s="22"/>
      <c r="D505" s="23"/>
      <c r="E505" s="24"/>
      <c r="H505" s="22"/>
      <c r="K505" s="22"/>
    </row>
    <row r="506">
      <c r="A506" s="22"/>
      <c r="D506" s="23"/>
      <c r="E506" s="24"/>
      <c r="H506" s="22"/>
      <c r="K506" s="22"/>
    </row>
    <row r="507">
      <c r="A507" s="22"/>
      <c r="D507" s="23"/>
      <c r="E507" s="24"/>
      <c r="H507" s="22"/>
      <c r="K507" s="22"/>
    </row>
    <row r="508">
      <c r="A508" s="22"/>
      <c r="D508" s="23"/>
      <c r="E508" s="24"/>
      <c r="H508" s="22"/>
      <c r="K508" s="22"/>
    </row>
    <row r="509">
      <c r="A509" s="22"/>
      <c r="D509" s="23"/>
      <c r="E509" s="24"/>
      <c r="H509" s="22"/>
      <c r="K509" s="22"/>
    </row>
    <row r="510">
      <c r="A510" s="22"/>
      <c r="D510" s="23"/>
      <c r="E510" s="24"/>
      <c r="H510" s="22"/>
      <c r="K510" s="22"/>
    </row>
    <row r="511">
      <c r="A511" s="22"/>
      <c r="D511" s="23"/>
      <c r="E511" s="24"/>
      <c r="H511" s="22"/>
      <c r="K511" s="22"/>
    </row>
    <row r="512">
      <c r="A512" s="22"/>
      <c r="D512" s="23"/>
      <c r="E512" s="24"/>
      <c r="H512" s="22"/>
      <c r="K512" s="22"/>
    </row>
    <row r="513">
      <c r="A513" s="22"/>
      <c r="D513" s="23"/>
      <c r="E513" s="24"/>
      <c r="H513" s="22"/>
      <c r="K513" s="22"/>
    </row>
    <row r="514">
      <c r="A514" s="22"/>
      <c r="D514" s="23"/>
      <c r="E514" s="24"/>
      <c r="H514" s="22"/>
      <c r="K514" s="22"/>
    </row>
    <row r="515">
      <c r="A515" s="22"/>
      <c r="D515" s="23"/>
      <c r="E515" s="24"/>
      <c r="H515" s="22"/>
      <c r="K515" s="22"/>
    </row>
    <row r="516">
      <c r="A516" s="22"/>
      <c r="D516" s="23"/>
      <c r="E516" s="24"/>
      <c r="H516" s="22"/>
      <c r="K516" s="22"/>
    </row>
    <row r="517">
      <c r="A517" s="22"/>
      <c r="D517" s="23"/>
      <c r="E517" s="24"/>
      <c r="H517" s="22"/>
      <c r="K517" s="22"/>
    </row>
    <row r="518">
      <c r="A518" s="22"/>
      <c r="D518" s="23"/>
      <c r="E518" s="24"/>
      <c r="H518" s="22"/>
      <c r="K518" s="22"/>
    </row>
    <row r="519">
      <c r="A519" s="22"/>
      <c r="D519" s="23"/>
      <c r="E519" s="24"/>
      <c r="H519" s="22"/>
      <c r="K519" s="22"/>
    </row>
    <row r="520">
      <c r="A520" s="22"/>
      <c r="D520" s="23"/>
      <c r="E520" s="24"/>
      <c r="H520" s="22"/>
      <c r="K520" s="22"/>
    </row>
    <row r="521">
      <c r="A521" s="22"/>
      <c r="D521" s="23"/>
      <c r="E521" s="24"/>
      <c r="H521" s="22"/>
      <c r="K521" s="22"/>
    </row>
    <row r="522">
      <c r="A522" s="22"/>
      <c r="D522" s="23"/>
      <c r="E522" s="24"/>
      <c r="H522" s="22"/>
      <c r="K522" s="22"/>
    </row>
    <row r="523">
      <c r="A523" s="22"/>
      <c r="D523" s="23"/>
      <c r="E523" s="24"/>
      <c r="H523" s="22"/>
      <c r="K523" s="22"/>
    </row>
    <row r="524">
      <c r="A524" s="22"/>
      <c r="D524" s="23"/>
      <c r="E524" s="24"/>
      <c r="H524" s="22"/>
      <c r="K524" s="22"/>
    </row>
    <row r="525">
      <c r="A525" s="22"/>
      <c r="D525" s="23"/>
      <c r="E525" s="24"/>
      <c r="H525" s="22"/>
      <c r="K525" s="22"/>
    </row>
    <row r="526">
      <c r="A526" s="22"/>
      <c r="D526" s="23"/>
      <c r="E526" s="24"/>
      <c r="H526" s="22"/>
      <c r="K526" s="22"/>
    </row>
    <row r="527">
      <c r="A527" s="22"/>
      <c r="D527" s="23"/>
      <c r="E527" s="24"/>
      <c r="H527" s="22"/>
      <c r="K527" s="22"/>
    </row>
    <row r="528">
      <c r="A528" s="22"/>
      <c r="D528" s="23"/>
      <c r="E528" s="24"/>
      <c r="H528" s="22"/>
      <c r="K528" s="22"/>
    </row>
    <row r="529">
      <c r="A529" s="22"/>
      <c r="D529" s="23"/>
      <c r="E529" s="24"/>
      <c r="H529" s="22"/>
      <c r="K529" s="22"/>
    </row>
    <row r="530">
      <c r="A530" s="22"/>
      <c r="D530" s="23"/>
      <c r="E530" s="24"/>
      <c r="H530" s="22"/>
      <c r="K530" s="22"/>
    </row>
    <row r="531">
      <c r="A531" s="22"/>
      <c r="D531" s="23"/>
      <c r="E531" s="24"/>
      <c r="H531" s="22"/>
      <c r="K531" s="22"/>
    </row>
    <row r="532">
      <c r="A532" s="22"/>
      <c r="D532" s="23"/>
      <c r="E532" s="24"/>
      <c r="H532" s="22"/>
      <c r="K532" s="22"/>
    </row>
    <row r="533">
      <c r="A533" s="22"/>
      <c r="D533" s="23"/>
      <c r="E533" s="24"/>
      <c r="H533" s="22"/>
      <c r="K533" s="22"/>
    </row>
    <row r="534">
      <c r="A534" s="22"/>
      <c r="D534" s="23"/>
      <c r="E534" s="24"/>
      <c r="H534" s="22"/>
      <c r="K534" s="22"/>
    </row>
    <row r="535">
      <c r="A535" s="22"/>
      <c r="D535" s="23"/>
      <c r="E535" s="24"/>
      <c r="H535" s="22"/>
      <c r="K535" s="22"/>
    </row>
    <row r="536">
      <c r="A536" s="22"/>
      <c r="D536" s="23"/>
      <c r="E536" s="24"/>
      <c r="H536" s="22"/>
      <c r="K536" s="22"/>
    </row>
    <row r="537">
      <c r="A537" s="22"/>
      <c r="D537" s="23"/>
      <c r="E537" s="24"/>
      <c r="H537" s="22"/>
      <c r="K537" s="22"/>
    </row>
    <row r="538">
      <c r="A538" s="22"/>
      <c r="D538" s="23"/>
      <c r="E538" s="24"/>
      <c r="H538" s="22"/>
      <c r="K538" s="22"/>
    </row>
    <row r="539">
      <c r="A539" s="22"/>
      <c r="D539" s="23"/>
      <c r="E539" s="24"/>
      <c r="H539" s="22"/>
      <c r="K539" s="22"/>
    </row>
    <row r="540">
      <c r="A540" s="22"/>
      <c r="D540" s="23"/>
      <c r="E540" s="24"/>
      <c r="H540" s="22"/>
      <c r="K540" s="22"/>
    </row>
    <row r="541">
      <c r="A541" s="22"/>
      <c r="D541" s="23"/>
      <c r="E541" s="24"/>
      <c r="H541" s="22"/>
      <c r="K541" s="22"/>
    </row>
    <row r="542">
      <c r="A542" s="22"/>
      <c r="D542" s="23"/>
      <c r="E542" s="24"/>
      <c r="H542" s="22"/>
      <c r="K542" s="22"/>
    </row>
    <row r="543">
      <c r="A543" s="22"/>
      <c r="D543" s="23"/>
      <c r="E543" s="24"/>
      <c r="H543" s="22"/>
      <c r="K543" s="22"/>
    </row>
    <row r="544">
      <c r="A544" s="22"/>
      <c r="D544" s="23"/>
      <c r="E544" s="24"/>
      <c r="H544" s="22"/>
      <c r="K544" s="22"/>
    </row>
    <row r="545">
      <c r="A545" s="22"/>
      <c r="D545" s="23"/>
      <c r="E545" s="24"/>
      <c r="H545" s="22"/>
      <c r="K545" s="22"/>
    </row>
    <row r="546">
      <c r="A546" s="22"/>
      <c r="D546" s="23"/>
      <c r="E546" s="24"/>
      <c r="H546" s="22"/>
      <c r="K546" s="22"/>
    </row>
    <row r="547">
      <c r="A547" s="22"/>
      <c r="D547" s="23"/>
      <c r="E547" s="24"/>
      <c r="H547" s="22"/>
      <c r="K547" s="22"/>
    </row>
    <row r="548">
      <c r="A548" s="22"/>
      <c r="D548" s="23"/>
      <c r="E548" s="24"/>
      <c r="H548" s="22"/>
      <c r="K548" s="22"/>
    </row>
    <row r="549">
      <c r="A549" s="22"/>
      <c r="D549" s="23"/>
      <c r="E549" s="24"/>
      <c r="H549" s="22"/>
      <c r="K549" s="22"/>
    </row>
    <row r="550">
      <c r="A550" s="22"/>
      <c r="D550" s="23"/>
      <c r="E550" s="24"/>
      <c r="H550" s="22"/>
      <c r="K550" s="22"/>
    </row>
    <row r="551">
      <c r="A551" s="22"/>
      <c r="D551" s="23"/>
      <c r="E551" s="24"/>
      <c r="H551" s="22"/>
      <c r="K551" s="22"/>
    </row>
    <row r="552">
      <c r="A552" s="22"/>
      <c r="D552" s="23"/>
      <c r="E552" s="24"/>
      <c r="H552" s="22"/>
      <c r="K552" s="22"/>
    </row>
    <row r="553">
      <c r="A553" s="22"/>
      <c r="D553" s="23"/>
      <c r="E553" s="24"/>
      <c r="H553" s="22"/>
      <c r="K553" s="22"/>
    </row>
    <row r="554">
      <c r="A554" s="22"/>
      <c r="D554" s="23"/>
      <c r="E554" s="24"/>
      <c r="H554" s="22"/>
      <c r="K554" s="22"/>
    </row>
    <row r="555">
      <c r="A555" s="22"/>
      <c r="D555" s="23"/>
      <c r="E555" s="24"/>
      <c r="H555" s="22"/>
      <c r="K555" s="22"/>
    </row>
    <row r="556">
      <c r="A556" s="22"/>
      <c r="D556" s="23"/>
      <c r="E556" s="24"/>
      <c r="H556" s="22"/>
      <c r="K556" s="22"/>
    </row>
    <row r="557">
      <c r="A557" s="22"/>
      <c r="D557" s="23"/>
      <c r="E557" s="24"/>
      <c r="H557" s="22"/>
      <c r="K557" s="22"/>
    </row>
    <row r="558">
      <c r="A558" s="22"/>
      <c r="D558" s="23"/>
      <c r="E558" s="24"/>
      <c r="H558" s="22"/>
      <c r="K558" s="22"/>
    </row>
    <row r="559">
      <c r="A559" s="22"/>
      <c r="D559" s="23"/>
      <c r="E559" s="24"/>
      <c r="H559" s="22"/>
      <c r="K559" s="22"/>
    </row>
    <row r="560">
      <c r="A560" s="22"/>
      <c r="D560" s="23"/>
      <c r="E560" s="24"/>
      <c r="H560" s="22"/>
      <c r="K560" s="22"/>
    </row>
    <row r="561">
      <c r="A561" s="22"/>
      <c r="D561" s="23"/>
      <c r="E561" s="24"/>
      <c r="H561" s="22"/>
      <c r="K561" s="22"/>
    </row>
    <row r="562">
      <c r="A562" s="22"/>
      <c r="D562" s="23"/>
      <c r="E562" s="24"/>
      <c r="H562" s="22"/>
      <c r="K562" s="22"/>
    </row>
    <row r="563">
      <c r="A563" s="22"/>
      <c r="D563" s="23"/>
      <c r="E563" s="24"/>
      <c r="H563" s="22"/>
      <c r="K563" s="22"/>
    </row>
    <row r="564">
      <c r="A564" s="22"/>
      <c r="D564" s="23"/>
      <c r="E564" s="24"/>
      <c r="H564" s="22"/>
      <c r="K564" s="22"/>
    </row>
    <row r="565">
      <c r="A565" s="22"/>
      <c r="D565" s="23"/>
      <c r="E565" s="24"/>
      <c r="H565" s="22"/>
      <c r="K565" s="22"/>
    </row>
    <row r="566">
      <c r="A566" s="22"/>
      <c r="D566" s="23"/>
      <c r="E566" s="24"/>
      <c r="H566" s="22"/>
      <c r="K566" s="22"/>
    </row>
    <row r="567">
      <c r="A567" s="22"/>
      <c r="D567" s="23"/>
      <c r="E567" s="24"/>
      <c r="H567" s="22"/>
      <c r="K567" s="22"/>
    </row>
    <row r="568">
      <c r="A568" s="22"/>
      <c r="D568" s="23"/>
      <c r="E568" s="24"/>
      <c r="H568" s="22"/>
      <c r="K568" s="22"/>
    </row>
    <row r="569">
      <c r="A569" s="22"/>
      <c r="D569" s="23"/>
      <c r="E569" s="24"/>
      <c r="H569" s="22"/>
      <c r="K569" s="22"/>
    </row>
    <row r="570">
      <c r="A570" s="22"/>
      <c r="D570" s="23"/>
      <c r="E570" s="24"/>
      <c r="H570" s="22"/>
      <c r="K570" s="22"/>
    </row>
    <row r="571">
      <c r="A571" s="22"/>
      <c r="D571" s="23"/>
      <c r="E571" s="24"/>
      <c r="H571" s="22"/>
      <c r="K571" s="22"/>
    </row>
    <row r="572">
      <c r="A572" s="22"/>
      <c r="D572" s="23"/>
      <c r="E572" s="24"/>
      <c r="H572" s="22"/>
      <c r="K572" s="22"/>
    </row>
    <row r="573">
      <c r="A573" s="22"/>
      <c r="D573" s="23"/>
      <c r="E573" s="24"/>
      <c r="H573" s="22"/>
      <c r="K573" s="22"/>
    </row>
    <row r="574">
      <c r="A574" s="22"/>
      <c r="D574" s="23"/>
      <c r="E574" s="24"/>
      <c r="H574" s="22"/>
      <c r="K574" s="22"/>
    </row>
    <row r="575">
      <c r="A575" s="22"/>
      <c r="D575" s="23"/>
      <c r="E575" s="24"/>
      <c r="H575" s="22"/>
      <c r="K575" s="22"/>
    </row>
    <row r="576">
      <c r="A576" s="22"/>
      <c r="D576" s="23"/>
      <c r="E576" s="24"/>
      <c r="H576" s="22"/>
      <c r="K576" s="22"/>
    </row>
    <row r="577">
      <c r="A577" s="22"/>
      <c r="D577" s="23"/>
      <c r="E577" s="24"/>
      <c r="H577" s="22"/>
      <c r="K577" s="22"/>
    </row>
    <row r="578">
      <c r="A578" s="22"/>
      <c r="D578" s="23"/>
      <c r="E578" s="24"/>
      <c r="H578" s="22"/>
      <c r="K578" s="22"/>
    </row>
    <row r="579">
      <c r="A579" s="22"/>
      <c r="D579" s="23"/>
      <c r="E579" s="24"/>
      <c r="H579" s="22"/>
      <c r="K579" s="22"/>
    </row>
    <row r="580">
      <c r="A580" s="22"/>
      <c r="D580" s="23"/>
      <c r="E580" s="24"/>
      <c r="H580" s="22"/>
      <c r="K580" s="22"/>
    </row>
    <row r="581">
      <c r="A581" s="22"/>
      <c r="D581" s="23"/>
      <c r="E581" s="24"/>
      <c r="H581" s="22"/>
      <c r="K581" s="22"/>
    </row>
    <row r="582">
      <c r="A582" s="22"/>
      <c r="D582" s="23"/>
      <c r="E582" s="24"/>
      <c r="H582" s="22"/>
      <c r="K582" s="22"/>
    </row>
    <row r="583">
      <c r="A583" s="22"/>
      <c r="D583" s="23"/>
      <c r="E583" s="24"/>
      <c r="H583" s="22"/>
      <c r="K583" s="22"/>
    </row>
    <row r="584">
      <c r="A584" s="22"/>
      <c r="D584" s="23"/>
      <c r="E584" s="24"/>
      <c r="H584" s="22"/>
      <c r="K584" s="22"/>
    </row>
    <row r="585">
      <c r="A585" s="22"/>
      <c r="D585" s="23"/>
      <c r="E585" s="24"/>
      <c r="H585" s="22"/>
      <c r="K585" s="22"/>
    </row>
    <row r="586">
      <c r="A586" s="22"/>
      <c r="D586" s="23"/>
      <c r="E586" s="24"/>
      <c r="H586" s="22"/>
      <c r="K586" s="22"/>
    </row>
    <row r="587">
      <c r="A587" s="22"/>
      <c r="D587" s="23"/>
      <c r="E587" s="24"/>
      <c r="H587" s="22"/>
      <c r="K587" s="22"/>
    </row>
    <row r="588">
      <c r="A588" s="22"/>
      <c r="D588" s="23"/>
      <c r="E588" s="24"/>
      <c r="H588" s="22"/>
      <c r="K588" s="22"/>
    </row>
    <row r="589">
      <c r="A589" s="22"/>
      <c r="D589" s="23"/>
      <c r="E589" s="24"/>
      <c r="H589" s="22"/>
      <c r="K589" s="22"/>
    </row>
    <row r="590">
      <c r="A590" s="22"/>
      <c r="D590" s="23"/>
      <c r="E590" s="24"/>
      <c r="H590" s="22"/>
      <c r="K590" s="22"/>
    </row>
    <row r="591">
      <c r="A591" s="22"/>
      <c r="D591" s="23"/>
      <c r="E591" s="24"/>
      <c r="H591" s="22"/>
      <c r="K591" s="22"/>
    </row>
    <row r="592">
      <c r="A592" s="22"/>
      <c r="D592" s="23"/>
      <c r="E592" s="24"/>
      <c r="H592" s="22"/>
      <c r="K592" s="22"/>
    </row>
    <row r="593">
      <c r="A593" s="22"/>
      <c r="D593" s="23"/>
      <c r="E593" s="24"/>
      <c r="H593" s="22"/>
      <c r="K593" s="22"/>
    </row>
    <row r="594">
      <c r="A594" s="22"/>
      <c r="D594" s="23"/>
      <c r="E594" s="24"/>
      <c r="H594" s="22"/>
      <c r="K594" s="22"/>
    </row>
    <row r="595">
      <c r="A595" s="22"/>
      <c r="D595" s="23"/>
      <c r="E595" s="24"/>
      <c r="H595" s="22"/>
      <c r="K595" s="22"/>
    </row>
    <row r="596">
      <c r="A596" s="22"/>
      <c r="D596" s="23"/>
      <c r="E596" s="24"/>
      <c r="H596" s="22"/>
      <c r="K596" s="22"/>
    </row>
    <row r="597">
      <c r="A597" s="22"/>
      <c r="D597" s="23"/>
      <c r="E597" s="24"/>
      <c r="H597" s="22"/>
      <c r="K597" s="22"/>
    </row>
    <row r="598">
      <c r="A598" s="22"/>
      <c r="D598" s="23"/>
      <c r="E598" s="24"/>
      <c r="H598" s="22"/>
      <c r="K598" s="22"/>
    </row>
    <row r="599">
      <c r="A599" s="22"/>
      <c r="D599" s="23"/>
      <c r="E599" s="24"/>
      <c r="H599" s="22"/>
      <c r="K599" s="22"/>
    </row>
    <row r="600">
      <c r="A600" s="22"/>
      <c r="D600" s="23"/>
      <c r="E600" s="24"/>
      <c r="H600" s="22"/>
      <c r="K600" s="22"/>
    </row>
    <row r="601">
      <c r="A601" s="22"/>
      <c r="D601" s="23"/>
      <c r="E601" s="24"/>
      <c r="H601" s="22"/>
      <c r="K601" s="22"/>
    </row>
    <row r="602">
      <c r="A602" s="22"/>
      <c r="D602" s="23"/>
      <c r="E602" s="24"/>
      <c r="H602" s="22"/>
      <c r="K602" s="22"/>
    </row>
    <row r="603">
      <c r="A603" s="22"/>
      <c r="D603" s="23"/>
      <c r="E603" s="24"/>
      <c r="H603" s="22"/>
      <c r="K603" s="22"/>
    </row>
    <row r="604">
      <c r="A604" s="22"/>
      <c r="D604" s="23"/>
      <c r="E604" s="24"/>
      <c r="H604" s="22"/>
      <c r="K604" s="22"/>
    </row>
    <row r="605">
      <c r="A605" s="22"/>
      <c r="D605" s="23"/>
      <c r="E605" s="24"/>
      <c r="H605" s="22"/>
      <c r="K605" s="22"/>
    </row>
    <row r="606">
      <c r="A606" s="22"/>
      <c r="D606" s="23"/>
      <c r="E606" s="24"/>
      <c r="H606" s="22"/>
      <c r="K606" s="22"/>
    </row>
    <row r="607">
      <c r="A607" s="22"/>
      <c r="D607" s="23"/>
      <c r="E607" s="24"/>
      <c r="H607" s="22"/>
      <c r="K607" s="22"/>
    </row>
    <row r="608">
      <c r="A608" s="22"/>
      <c r="D608" s="23"/>
      <c r="E608" s="24"/>
      <c r="H608" s="22"/>
      <c r="K608" s="22"/>
    </row>
    <row r="609">
      <c r="A609" s="22"/>
      <c r="D609" s="23"/>
      <c r="E609" s="24"/>
      <c r="H609" s="22"/>
      <c r="K609" s="22"/>
    </row>
    <row r="610">
      <c r="A610" s="22"/>
      <c r="D610" s="23"/>
      <c r="E610" s="24"/>
      <c r="H610" s="22"/>
      <c r="K610" s="22"/>
    </row>
    <row r="611">
      <c r="A611" s="22"/>
      <c r="D611" s="23"/>
      <c r="E611" s="24"/>
      <c r="H611" s="22"/>
      <c r="K611" s="22"/>
    </row>
    <row r="612">
      <c r="A612" s="22"/>
      <c r="D612" s="23"/>
      <c r="E612" s="24"/>
      <c r="H612" s="22"/>
      <c r="K612" s="22"/>
    </row>
    <row r="613">
      <c r="A613" s="22"/>
      <c r="D613" s="23"/>
      <c r="E613" s="24"/>
      <c r="H613" s="22"/>
      <c r="K613" s="22"/>
    </row>
    <row r="614">
      <c r="A614" s="22"/>
      <c r="D614" s="23"/>
      <c r="E614" s="24"/>
      <c r="H614" s="22"/>
      <c r="K614" s="22"/>
    </row>
    <row r="615">
      <c r="A615" s="22"/>
      <c r="D615" s="23"/>
      <c r="E615" s="24"/>
      <c r="H615" s="22"/>
      <c r="K615" s="22"/>
    </row>
    <row r="616">
      <c r="A616" s="22"/>
      <c r="D616" s="23"/>
      <c r="E616" s="24"/>
      <c r="H616" s="22"/>
      <c r="K616" s="22"/>
    </row>
    <row r="617">
      <c r="A617" s="22"/>
      <c r="D617" s="23"/>
      <c r="E617" s="24"/>
      <c r="H617" s="22"/>
      <c r="K617" s="22"/>
    </row>
    <row r="618">
      <c r="A618" s="22"/>
      <c r="D618" s="23"/>
      <c r="E618" s="24"/>
      <c r="H618" s="22"/>
      <c r="K618" s="22"/>
    </row>
    <row r="619">
      <c r="A619" s="22"/>
      <c r="D619" s="23"/>
      <c r="E619" s="24"/>
      <c r="H619" s="22"/>
      <c r="K619" s="22"/>
    </row>
    <row r="620">
      <c r="A620" s="22"/>
      <c r="D620" s="23"/>
      <c r="E620" s="24"/>
      <c r="H620" s="22"/>
      <c r="K620" s="22"/>
    </row>
    <row r="621">
      <c r="A621" s="22"/>
      <c r="D621" s="23"/>
      <c r="E621" s="24"/>
      <c r="H621" s="22"/>
      <c r="K621" s="22"/>
    </row>
    <row r="622">
      <c r="A622" s="22"/>
      <c r="D622" s="23"/>
      <c r="E622" s="24"/>
      <c r="H622" s="22"/>
      <c r="K622" s="22"/>
    </row>
    <row r="623">
      <c r="A623" s="22"/>
      <c r="D623" s="23"/>
      <c r="E623" s="24"/>
      <c r="H623" s="22"/>
      <c r="K623" s="22"/>
    </row>
    <row r="624">
      <c r="A624" s="22"/>
      <c r="D624" s="23"/>
      <c r="E624" s="24"/>
      <c r="H624" s="22"/>
      <c r="K624" s="22"/>
    </row>
    <row r="625">
      <c r="A625" s="22"/>
      <c r="D625" s="23"/>
      <c r="E625" s="24"/>
      <c r="H625" s="22"/>
      <c r="K625" s="22"/>
    </row>
    <row r="626">
      <c r="A626" s="22"/>
      <c r="D626" s="23"/>
      <c r="E626" s="24"/>
      <c r="H626" s="22"/>
      <c r="K626" s="22"/>
    </row>
    <row r="627">
      <c r="A627" s="22"/>
      <c r="D627" s="23"/>
      <c r="E627" s="24"/>
      <c r="H627" s="22"/>
      <c r="K627" s="22"/>
    </row>
    <row r="628">
      <c r="A628" s="22"/>
      <c r="D628" s="23"/>
      <c r="E628" s="24"/>
      <c r="H628" s="22"/>
      <c r="K628" s="22"/>
    </row>
    <row r="629">
      <c r="A629" s="22"/>
      <c r="D629" s="23"/>
      <c r="E629" s="24"/>
      <c r="H629" s="22"/>
      <c r="K629" s="22"/>
    </row>
    <row r="630">
      <c r="A630" s="22"/>
      <c r="D630" s="23"/>
      <c r="E630" s="24"/>
      <c r="H630" s="22"/>
      <c r="K630" s="22"/>
    </row>
    <row r="631">
      <c r="A631" s="22"/>
      <c r="D631" s="23"/>
      <c r="E631" s="24"/>
      <c r="H631" s="22"/>
      <c r="K631" s="22"/>
    </row>
    <row r="632">
      <c r="A632" s="22"/>
      <c r="D632" s="23"/>
      <c r="E632" s="24"/>
      <c r="H632" s="22"/>
      <c r="K632" s="22"/>
    </row>
    <row r="633">
      <c r="A633" s="22"/>
      <c r="D633" s="23"/>
      <c r="E633" s="24"/>
      <c r="H633" s="22"/>
      <c r="K633" s="22"/>
    </row>
    <row r="634">
      <c r="A634" s="22"/>
      <c r="D634" s="23"/>
      <c r="E634" s="24"/>
      <c r="H634" s="22"/>
      <c r="K634" s="22"/>
    </row>
    <row r="635">
      <c r="A635" s="22"/>
      <c r="D635" s="23"/>
      <c r="E635" s="24"/>
      <c r="H635" s="22"/>
      <c r="K635" s="22"/>
    </row>
    <row r="636">
      <c r="A636" s="22"/>
      <c r="D636" s="23"/>
      <c r="E636" s="24"/>
      <c r="H636" s="22"/>
      <c r="K636" s="22"/>
    </row>
    <row r="637">
      <c r="A637" s="22"/>
      <c r="D637" s="23"/>
      <c r="E637" s="24"/>
      <c r="H637" s="22"/>
      <c r="K637" s="22"/>
    </row>
    <row r="638">
      <c r="A638" s="22"/>
      <c r="D638" s="23"/>
      <c r="E638" s="24"/>
      <c r="H638" s="22"/>
      <c r="K638" s="22"/>
    </row>
    <row r="639">
      <c r="A639" s="22"/>
      <c r="D639" s="23"/>
      <c r="E639" s="24"/>
      <c r="H639" s="22"/>
      <c r="K639" s="22"/>
    </row>
    <row r="640">
      <c r="A640" s="22"/>
      <c r="D640" s="23"/>
      <c r="E640" s="24"/>
      <c r="H640" s="22"/>
      <c r="K640" s="22"/>
    </row>
    <row r="641">
      <c r="A641" s="22"/>
      <c r="D641" s="23"/>
      <c r="E641" s="24"/>
      <c r="H641" s="22"/>
      <c r="K641" s="22"/>
    </row>
    <row r="642">
      <c r="A642" s="22"/>
      <c r="D642" s="23"/>
      <c r="E642" s="24"/>
      <c r="H642" s="22"/>
      <c r="K642" s="22"/>
    </row>
    <row r="643">
      <c r="A643" s="22"/>
      <c r="D643" s="23"/>
      <c r="E643" s="24"/>
      <c r="H643" s="22"/>
      <c r="K643" s="22"/>
    </row>
    <row r="644">
      <c r="A644" s="22"/>
      <c r="D644" s="23"/>
      <c r="E644" s="24"/>
      <c r="H644" s="22"/>
      <c r="K644" s="22"/>
    </row>
    <row r="645">
      <c r="A645" s="22"/>
      <c r="D645" s="23"/>
      <c r="E645" s="24"/>
      <c r="H645" s="22"/>
      <c r="K645" s="22"/>
    </row>
    <row r="646">
      <c r="A646" s="22"/>
      <c r="D646" s="23"/>
      <c r="E646" s="24"/>
      <c r="H646" s="22"/>
      <c r="K646" s="22"/>
    </row>
    <row r="647">
      <c r="A647" s="22"/>
      <c r="D647" s="23"/>
      <c r="E647" s="24"/>
      <c r="H647" s="22"/>
      <c r="K647" s="22"/>
    </row>
    <row r="648">
      <c r="A648" s="22"/>
      <c r="D648" s="23"/>
      <c r="E648" s="24"/>
      <c r="H648" s="22"/>
      <c r="K648" s="22"/>
    </row>
    <row r="649">
      <c r="A649" s="22"/>
      <c r="D649" s="23"/>
      <c r="E649" s="24"/>
      <c r="H649" s="22"/>
      <c r="K649" s="22"/>
    </row>
    <row r="650">
      <c r="A650" s="22"/>
      <c r="D650" s="23"/>
      <c r="E650" s="24"/>
      <c r="H650" s="22"/>
      <c r="K650" s="22"/>
    </row>
    <row r="651">
      <c r="A651" s="22"/>
      <c r="D651" s="23"/>
      <c r="E651" s="24"/>
      <c r="H651" s="22"/>
      <c r="K651" s="22"/>
    </row>
    <row r="652">
      <c r="A652" s="22"/>
      <c r="D652" s="23"/>
      <c r="E652" s="24"/>
      <c r="H652" s="22"/>
      <c r="K652" s="22"/>
    </row>
    <row r="653">
      <c r="A653" s="22"/>
      <c r="D653" s="23"/>
      <c r="E653" s="24"/>
      <c r="H653" s="22"/>
      <c r="K653" s="22"/>
    </row>
    <row r="654">
      <c r="A654" s="22"/>
      <c r="D654" s="23"/>
      <c r="E654" s="24"/>
      <c r="H654" s="22"/>
      <c r="K654" s="22"/>
    </row>
    <row r="655">
      <c r="A655" s="22"/>
      <c r="D655" s="23"/>
      <c r="E655" s="24"/>
      <c r="H655" s="22"/>
      <c r="K655" s="22"/>
    </row>
    <row r="656">
      <c r="A656" s="22"/>
      <c r="D656" s="23"/>
      <c r="E656" s="24"/>
      <c r="H656" s="22"/>
      <c r="K656" s="22"/>
    </row>
    <row r="657">
      <c r="A657" s="22"/>
      <c r="D657" s="23"/>
      <c r="E657" s="24"/>
      <c r="H657" s="22"/>
      <c r="K657" s="22"/>
    </row>
    <row r="658">
      <c r="A658" s="22"/>
      <c r="D658" s="23"/>
      <c r="E658" s="24"/>
      <c r="H658" s="22"/>
      <c r="K658" s="22"/>
    </row>
    <row r="659">
      <c r="A659" s="22"/>
      <c r="D659" s="23"/>
      <c r="E659" s="24"/>
      <c r="H659" s="22"/>
      <c r="K659" s="22"/>
    </row>
    <row r="660">
      <c r="A660" s="22"/>
      <c r="D660" s="23"/>
      <c r="E660" s="24"/>
      <c r="H660" s="22"/>
      <c r="K660" s="22"/>
    </row>
    <row r="661">
      <c r="A661" s="22"/>
      <c r="D661" s="23"/>
      <c r="E661" s="24"/>
      <c r="H661" s="22"/>
      <c r="K661" s="22"/>
    </row>
    <row r="662">
      <c r="A662" s="22"/>
      <c r="D662" s="23"/>
      <c r="E662" s="24"/>
      <c r="H662" s="22"/>
      <c r="K662" s="22"/>
    </row>
    <row r="663">
      <c r="A663" s="22"/>
      <c r="D663" s="23"/>
      <c r="E663" s="24"/>
      <c r="H663" s="22"/>
      <c r="K663" s="22"/>
    </row>
    <row r="664">
      <c r="A664" s="22"/>
      <c r="D664" s="23"/>
      <c r="E664" s="24"/>
      <c r="H664" s="22"/>
      <c r="K664" s="22"/>
    </row>
    <row r="665">
      <c r="A665" s="22"/>
      <c r="D665" s="23"/>
      <c r="E665" s="24"/>
      <c r="H665" s="22"/>
      <c r="K665" s="22"/>
    </row>
    <row r="666">
      <c r="A666" s="22"/>
      <c r="D666" s="23"/>
      <c r="E666" s="24"/>
      <c r="H666" s="22"/>
      <c r="K666" s="22"/>
    </row>
    <row r="667">
      <c r="A667" s="22"/>
      <c r="D667" s="23"/>
      <c r="E667" s="24"/>
      <c r="H667" s="22"/>
      <c r="K667" s="22"/>
    </row>
    <row r="668">
      <c r="A668" s="22"/>
      <c r="D668" s="23"/>
      <c r="E668" s="24"/>
      <c r="H668" s="22"/>
      <c r="K668" s="22"/>
    </row>
    <row r="669">
      <c r="A669" s="22"/>
      <c r="D669" s="23"/>
      <c r="E669" s="24"/>
      <c r="H669" s="22"/>
      <c r="K669" s="22"/>
    </row>
    <row r="670">
      <c r="A670" s="22"/>
      <c r="D670" s="23"/>
      <c r="E670" s="24"/>
      <c r="H670" s="22"/>
      <c r="K670" s="22"/>
    </row>
    <row r="671">
      <c r="A671" s="22"/>
      <c r="D671" s="23"/>
      <c r="E671" s="24"/>
      <c r="H671" s="22"/>
      <c r="K671" s="22"/>
    </row>
    <row r="672">
      <c r="A672" s="22"/>
      <c r="D672" s="23"/>
      <c r="E672" s="24"/>
      <c r="H672" s="22"/>
      <c r="K672" s="22"/>
    </row>
    <row r="673">
      <c r="A673" s="22"/>
      <c r="D673" s="23"/>
      <c r="E673" s="24"/>
      <c r="H673" s="22"/>
      <c r="K673" s="22"/>
    </row>
    <row r="674">
      <c r="A674" s="22"/>
      <c r="D674" s="23"/>
      <c r="E674" s="24"/>
      <c r="H674" s="22"/>
      <c r="K674" s="22"/>
    </row>
    <row r="675">
      <c r="A675" s="22"/>
      <c r="D675" s="23"/>
      <c r="E675" s="24"/>
      <c r="H675" s="22"/>
      <c r="K675" s="22"/>
    </row>
    <row r="676">
      <c r="A676" s="22"/>
      <c r="D676" s="23"/>
      <c r="E676" s="24"/>
      <c r="H676" s="22"/>
      <c r="K676" s="22"/>
    </row>
    <row r="677">
      <c r="A677" s="22"/>
      <c r="D677" s="23"/>
      <c r="E677" s="24"/>
      <c r="H677" s="22"/>
      <c r="K677" s="22"/>
    </row>
    <row r="678">
      <c r="A678" s="22"/>
      <c r="D678" s="23"/>
      <c r="E678" s="24"/>
      <c r="H678" s="22"/>
      <c r="K678" s="22"/>
    </row>
    <row r="679">
      <c r="A679" s="22"/>
      <c r="D679" s="23"/>
      <c r="E679" s="24"/>
      <c r="H679" s="22"/>
      <c r="K679" s="22"/>
    </row>
    <row r="680">
      <c r="A680" s="22"/>
      <c r="D680" s="23"/>
      <c r="E680" s="24"/>
      <c r="H680" s="22"/>
      <c r="K680" s="22"/>
    </row>
    <row r="681">
      <c r="A681" s="22"/>
      <c r="D681" s="23"/>
      <c r="E681" s="24"/>
      <c r="H681" s="22"/>
      <c r="K681" s="22"/>
    </row>
    <row r="682">
      <c r="A682" s="22"/>
      <c r="D682" s="23"/>
      <c r="E682" s="24"/>
      <c r="H682" s="22"/>
      <c r="K682" s="22"/>
    </row>
    <row r="683">
      <c r="A683" s="22"/>
      <c r="D683" s="23"/>
      <c r="E683" s="24"/>
      <c r="H683" s="22"/>
      <c r="K683" s="22"/>
    </row>
    <row r="684">
      <c r="A684" s="22"/>
      <c r="D684" s="23"/>
      <c r="E684" s="24"/>
      <c r="H684" s="22"/>
      <c r="K684" s="22"/>
    </row>
    <row r="685">
      <c r="A685" s="22"/>
      <c r="D685" s="23"/>
      <c r="E685" s="24"/>
      <c r="H685" s="22"/>
      <c r="K685" s="22"/>
    </row>
    <row r="686">
      <c r="A686" s="22"/>
      <c r="D686" s="23"/>
      <c r="E686" s="24"/>
      <c r="H686" s="22"/>
      <c r="K686" s="22"/>
    </row>
    <row r="687">
      <c r="A687" s="22"/>
      <c r="D687" s="23"/>
      <c r="E687" s="24"/>
      <c r="H687" s="22"/>
      <c r="K687" s="22"/>
    </row>
    <row r="688">
      <c r="A688" s="22"/>
      <c r="D688" s="23"/>
      <c r="E688" s="24"/>
      <c r="H688" s="22"/>
      <c r="K688" s="22"/>
    </row>
    <row r="689">
      <c r="A689" s="22"/>
      <c r="D689" s="23"/>
      <c r="E689" s="24"/>
      <c r="H689" s="22"/>
      <c r="K689" s="22"/>
    </row>
    <row r="690">
      <c r="A690" s="22"/>
      <c r="D690" s="23"/>
      <c r="E690" s="24"/>
      <c r="H690" s="22"/>
      <c r="K690" s="22"/>
    </row>
    <row r="691">
      <c r="A691" s="22"/>
      <c r="D691" s="23"/>
      <c r="E691" s="24"/>
      <c r="H691" s="22"/>
      <c r="K691" s="22"/>
    </row>
    <row r="692">
      <c r="A692" s="22"/>
      <c r="D692" s="23"/>
      <c r="E692" s="24"/>
      <c r="H692" s="22"/>
      <c r="K692" s="22"/>
    </row>
    <row r="693">
      <c r="A693" s="22"/>
      <c r="D693" s="23"/>
      <c r="E693" s="24"/>
      <c r="H693" s="22"/>
      <c r="K693" s="22"/>
    </row>
    <row r="694">
      <c r="A694" s="22"/>
      <c r="D694" s="23"/>
      <c r="E694" s="24"/>
      <c r="H694" s="22"/>
      <c r="K694" s="22"/>
    </row>
    <row r="695">
      <c r="A695" s="22"/>
      <c r="D695" s="23"/>
      <c r="E695" s="24"/>
      <c r="H695" s="22"/>
      <c r="K695" s="22"/>
    </row>
    <row r="696">
      <c r="A696" s="22"/>
      <c r="D696" s="23"/>
      <c r="E696" s="24"/>
      <c r="H696" s="22"/>
      <c r="K696" s="22"/>
    </row>
    <row r="697">
      <c r="A697" s="22"/>
      <c r="D697" s="23"/>
      <c r="E697" s="24"/>
      <c r="H697" s="22"/>
      <c r="K697" s="22"/>
    </row>
    <row r="698">
      <c r="A698" s="22"/>
      <c r="D698" s="23"/>
      <c r="E698" s="24"/>
      <c r="H698" s="22"/>
      <c r="K698" s="22"/>
    </row>
    <row r="699">
      <c r="A699" s="22"/>
      <c r="D699" s="23"/>
      <c r="E699" s="24"/>
      <c r="H699" s="22"/>
      <c r="K699" s="22"/>
    </row>
    <row r="700">
      <c r="A700" s="22"/>
      <c r="D700" s="23"/>
      <c r="E700" s="24"/>
      <c r="H700" s="22"/>
      <c r="K700" s="22"/>
    </row>
    <row r="701">
      <c r="A701" s="22"/>
      <c r="D701" s="23"/>
      <c r="E701" s="24"/>
      <c r="H701" s="22"/>
      <c r="K701" s="22"/>
    </row>
    <row r="702">
      <c r="A702" s="22"/>
      <c r="D702" s="23"/>
      <c r="E702" s="24"/>
      <c r="H702" s="22"/>
      <c r="K702" s="22"/>
    </row>
    <row r="703">
      <c r="A703" s="22"/>
      <c r="D703" s="23"/>
      <c r="E703" s="24"/>
      <c r="H703" s="22"/>
      <c r="K703" s="22"/>
    </row>
    <row r="704">
      <c r="A704" s="22"/>
      <c r="D704" s="23"/>
      <c r="E704" s="24"/>
      <c r="H704" s="22"/>
      <c r="K704" s="22"/>
    </row>
    <row r="705">
      <c r="A705" s="22"/>
      <c r="D705" s="23"/>
      <c r="E705" s="24"/>
      <c r="H705" s="22"/>
      <c r="K705" s="22"/>
    </row>
    <row r="706">
      <c r="A706" s="22"/>
      <c r="D706" s="23"/>
      <c r="E706" s="24"/>
      <c r="H706" s="22"/>
      <c r="K706" s="22"/>
    </row>
    <row r="707">
      <c r="A707" s="22"/>
      <c r="D707" s="23"/>
      <c r="E707" s="24"/>
      <c r="H707" s="22"/>
      <c r="K707" s="22"/>
    </row>
    <row r="708">
      <c r="A708" s="22"/>
      <c r="D708" s="23"/>
      <c r="E708" s="24"/>
      <c r="H708" s="22"/>
      <c r="K708" s="22"/>
    </row>
    <row r="709">
      <c r="A709" s="22"/>
      <c r="D709" s="23"/>
      <c r="E709" s="24"/>
      <c r="H709" s="22"/>
      <c r="K709" s="22"/>
    </row>
    <row r="710">
      <c r="A710" s="22"/>
      <c r="D710" s="23"/>
      <c r="E710" s="24"/>
      <c r="H710" s="22"/>
      <c r="K710" s="22"/>
    </row>
    <row r="711">
      <c r="A711" s="22"/>
      <c r="D711" s="23"/>
      <c r="E711" s="24"/>
      <c r="H711" s="22"/>
      <c r="K711" s="22"/>
    </row>
    <row r="712">
      <c r="A712" s="22"/>
      <c r="D712" s="23"/>
      <c r="E712" s="24"/>
      <c r="H712" s="22"/>
      <c r="K712" s="22"/>
    </row>
    <row r="713">
      <c r="A713" s="22"/>
      <c r="D713" s="23"/>
      <c r="E713" s="24"/>
      <c r="H713" s="22"/>
      <c r="K713" s="22"/>
    </row>
    <row r="714">
      <c r="A714" s="22"/>
      <c r="D714" s="23"/>
      <c r="E714" s="24"/>
      <c r="H714" s="22"/>
      <c r="K714" s="22"/>
    </row>
    <row r="715">
      <c r="A715" s="22"/>
      <c r="D715" s="23"/>
      <c r="E715" s="24"/>
      <c r="H715" s="22"/>
      <c r="K715" s="22"/>
    </row>
    <row r="716">
      <c r="A716" s="22"/>
      <c r="D716" s="23"/>
      <c r="E716" s="24"/>
      <c r="H716" s="22"/>
      <c r="K716" s="22"/>
    </row>
    <row r="717">
      <c r="A717" s="22"/>
      <c r="D717" s="23"/>
      <c r="E717" s="24"/>
      <c r="H717" s="22"/>
      <c r="K717" s="22"/>
    </row>
    <row r="718">
      <c r="A718" s="22"/>
      <c r="D718" s="23"/>
      <c r="E718" s="24"/>
      <c r="H718" s="22"/>
      <c r="K718" s="22"/>
    </row>
    <row r="719">
      <c r="A719" s="22"/>
      <c r="D719" s="23"/>
      <c r="E719" s="24"/>
      <c r="H719" s="22"/>
      <c r="K719" s="22"/>
    </row>
    <row r="720">
      <c r="A720" s="22"/>
      <c r="D720" s="23"/>
      <c r="E720" s="24"/>
      <c r="H720" s="22"/>
      <c r="K720" s="22"/>
    </row>
    <row r="721">
      <c r="A721" s="22"/>
      <c r="D721" s="23"/>
      <c r="E721" s="24"/>
      <c r="H721" s="22"/>
      <c r="K721" s="22"/>
    </row>
    <row r="722">
      <c r="A722" s="22"/>
      <c r="D722" s="23"/>
      <c r="E722" s="24"/>
      <c r="H722" s="22"/>
      <c r="K722" s="22"/>
    </row>
    <row r="723">
      <c r="A723" s="22"/>
      <c r="D723" s="23"/>
      <c r="E723" s="24"/>
      <c r="H723" s="22"/>
      <c r="K723" s="22"/>
    </row>
    <row r="724">
      <c r="A724" s="22"/>
      <c r="D724" s="23"/>
      <c r="E724" s="24"/>
      <c r="H724" s="22"/>
      <c r="K724" s="22"/>
    </row>
    <row r="725">
      <c r="A725" s="22"/>
      <c r="D725" s="23"/>
      <c r="E725" s="24"/>
      <c r="H725" s="22"/>
      <c r="K725" s="22"/>
    </row>
    <row r="726">
      <c r="A726" s="22"/>
      <c r="D726" s="23"/>
      <c r="E726" s="24"/>
      <c r="H726" s="22"/>
      <c r="K726" s="22"/>
    </row>
    <row r="727">
      <c r="A727" s="22"/>
      <c r="D727" s="23"/>
      <c r="E727" s="24"/>
      <c r="H727" s="22"/>
      <c r="K727" s="22"/>
    </row>
    <row r="728">
      <c r="A728" s="22"/>
      <c r="D728" s="23"/>
      <c r="E728" s="24"/>
      <c r="H728" s="22"/>
      <c r="K728" s="22"/>
    </row>
    <row r="729">
      <c r="A729" s="22"/>
      <c r="D729" s="23"/>
      <c r="E729" s="24"/>
      <c r="H729" s="22"/>
      <c r="K729" s="22"/>
    </row>
    <row r="730">
      <c r="A730" s="22"/>
      <c r="D730" s="23"/>
      <c r="E730" s="24"/>
      <c r="H730" s="22"/>
      <c r="K730" s="22"/>
    </row>
    <row r="731">
      <c r="A731" s="22"/>
      <c r="D731" s="23"/>
      <c r="E731" s="24"/>
      <c r="H731" s="22"/>
      <c r="K731" s="22"/>
    </row>
    <row r="732">
      <c r="A732" s="22"/>
      <c r="D732" s="23"/>
      <c r="E732" s="24"/>
      <c r="H732" s="22"/>
      <c r="K732" s="22"/>
    </row>
    <row r="733">
      <c r="A733" s="22"/>
      <c r="D733" s="23"/>
      <c r="E733" s="24"/>
      <c r="H733" s="22"/>
      <c r="K733" s="22"/>
    </row>
    <row r="734">
      <c r="A734" s="22"/>
      <c r="D734" s="23"/>
      <c r="E734" s="24"/>
      <c r="H734" s="22"/>
      <c r="K734" s="22"/>
    </row>
    <row r="735">
      <c r="A735" s="22"/>
      <c r="D735" s="23"/>
      <c r="E735" s="24"/>
      <c r="H735" s="22"/>
      <c r="K735" s="22"/>
    </row>
    <row r="736">
      <c r="A736" s="22"/>
      <c r="D736" s="23"/>
      <c r="E736" s="24"/>
      <c r="H736" s="22"/>
      <c r="K736" s="22"/>
    </row>
    <row r="737">
      <c r="A737" s="22"/>
      <c r="D737" s="23"/>
      <c r="E737" s="24"/>
      <c r="H737" s="22"/>
      <c r="K737" s="22"/>
    </row>
    <row r="738">
      <c r="A738" s="22"/>
      <c r="D738" s="23"/>
      <c r="E738" s="24"/>
      <c r="H738" s="22"/>
      <c r="K738" s="22"/>
    </row>
    <row r="739">
      <c r="A739" s="22"/>
      <c r="D739" s="23"/>
      <c r="E739" s="24"/>
      <c r="H739" s="22"/>
      <c r="K739" s="22"/>
    </row>
    <row r="740">
      <c r="A740" s="22"/>
      <c r="D740" s="23"/>
      <c r="E740" s="24"/>
      <c r="H740" s="22"/>
      <c r="K740" s="22"/>
    </row>
    <row r="741">
      <c r="A741" s="22"/>
      <c r="D741" s="23"/>
      <c r="E741" s="24"/>
      <c r="H741" s="22"/>
      <c r="K741" s="22"/>
    </row>
    <row r="742">
      <c r="A742" s="22"/>
      <c r="D742" s="23"/>
      <c r="E742" s="24"/>
      <c r="H742" s="22"/>
      <c r="K742" s="22"/>
    </row>
    <row r="743">
      <c r="A743" s="22"/>
      <c r="D743" s="23"/>
      <c r="E743" s="24"/>
      <c r="H743" s="22"/>
      <c r="K743" s="22"/>
    </row>
    <row r="744">
      <c r="A744" s="22"/>
      <c r="D744" s="23"/>
      <c r="E744" s="24"/>
      <c r="H744" s="22"/>
      <c r="K744" s="22"/>
    </row>
    <row r="745">
      <c r="A745" s="22"/>
      <c r="D745" s="23"/>
      <c r="E745" s="24"/>
      <c r="H745" s="22"/>
      <c r="K745" s="22"/>
    </row>
    <row r="746">
      <c r="A746" s="22"/>
      <c r="D746" s="23"/>
      <c r="E746" s="24"/>
      <c r="H746" s="22"/>
      <c r="K746" s="22"/>
    </row>
    <row r="747">
      <c r="A747" s="22"/>
      <c r="D747" s="23"/>
      <c r="E747" s="24"/>
      <c r="H747" s="22"/>
      <c r="K747" s="22"/>
    </row>
    <row r="748">
      <c r="A748" s="22"/>
      <c r="D748" s="23"/>
      <c r="E748" s="24"/>
      <c r="H748" s="22"/>
      <c r="K748" s="22"/>
    </row>
    <row r="749">
      <c r="A749" s="22"/>
      <c r="D749" s="23"/>
      <c r="E749" s="24"/>
      <c r="H749" s="22"/>
      <c r="K749" s="22"/>
    </row>
    <row r="750">
      <c r="A750" s="22"/>
      <c r="D750" s="23"/>
      <c r="E750" s="24"/>
      <c r="H750" s="22"/>
      <c r="K750" s="22"/>
    </row>
    <row r="751">
      <c r="A751" s="22"/>
      <c r="D751" s="23"/>
      <c r="E751" s="24"/>
      <c r="H751" s="22"/>
      <c r="K751" s="22"/>
    </row>
    <row r="752">
      <c r="A752" s="22"/>
      <c r="D752" s="23"/>
      <c r="E752" s="24"/>
      <c r="H752" s="22"/>
      <c r="K752" s="22"/>
    </row>
    <row r="753">
      <c r="A753" s="22"/>
      <c r="D753" s="23"/>
      <c r="E753" s="24"/>
      <c r="H753" s="22"/>
      <c r="K753" s="22"/>
    </row>
    <row r="754">
      <c r="A754" s="22"/>
      <c r="D754" s="23"/>
      <c r="E754" s="24"/>
      <c r="H754" s="22"/>
      <c r="K754" s="22"/>
    </row>
    <row r="755">
      <c r="A755" s="22"/>
      <c r="D755" s="23"/>
      <c r="E755" s="24"/>
      <c r="H755" s="22"/>
      <c r="K755" s="22"/>
    </row>
    <row r="756">
      <c r="A756" s="22"/>
      <c r="D756" s="23"/>
      <c r="E756" s="24"/>
      <c r="H756" s="22"/>
      <c r="K756" s="22"/>
    </row>
    <row r="757">
      <c r="A757" s="22"/>
      <c r="D757" s="23"/>
      <c r="E757" s="24"/>
      <c r="H757" s="22"/>
      <c r="K757" s="22"/>
    </row>
    <row r="758">
      <c r="A758" s="22"/>
      <c r="D758" s="23"/>
      <c r="E758" s="24"/>
      <c r="H758" s="22"/>
      <c r="K758" s="22"/>
    </row>
    <row r="759">
      <c r="A759" s="22"/>
      <c r="D759" s="23"/>
      <c r="E759" s="24"/>
      <c r="H759" s="22"/>
      <c r="K759" s="22"/>
    </row>
    <row r="760">
      <c r="A760" s="22"/>
      <c r="D760" s="23"/>
      <c r="E760" s="24"/>
      <c r="H760" s="22"/>
      <c r="K760" s="22"/>
    </row>
    <row r="761">
      <c r="A761" s="22"/>
      <c r="D761" s="23"/>
      <c r="E761" s="24"/>
      <c r="H761" s="22"/>
      <c r="K761" s="22"/>
    </row>
    <row r="762">
      <c r="A762" s="22"/>
      <c r="D762" s="23"/>
      <c r="E762" s="24"/>
      <c r="H762" s="22"/>
      <c r="K762" s="22"/>
    </row>
    <row r="763">
      <c r="A763" s="22"/>
      <c r="D763" s="23"/>
      <c r="E763" s="24"/>
      <c r="H763" s="22"/>
      <c r="K763" s="22"/>
    </row>
    <row r="764">
      <c r="A764" s="22"/>
      <c r="D764" s="23"/>
      <c r="E764" s="24"/>
      <c r="H764" s="22"/>
      <c r="K764" s="22"/>
    </row>
    <row r="765">
      <c r="A765" s="22"/>
      <c r="D765" s="23"/>
      <c r="E765" s="24"/>
      <c r="H765" s="22"/>
      <c r="K765" s="22"/>
    </row>
    <row r="766">
      <c r="A766" s="22"/>
      <c r="D766" s="23"/>
      <c r="E766" s="24"/>
      <c r="H766" s="22"/>
      <c r="K766" s="22"/>
    </row>
    <row r="767">
      <c r="A767" s="22"/>
      <c r="D767" s="23"/>
      <c r="E767" s="24"/>
      <c r="H767" s="22"/>
      <c r="K767" s="22"/>
    </row>
    <row r="768">
      <c r="A768" s="22"/>
      <c r="D768" s="23"/>
      <c r="E768" s="24"/>
      <c r="H768" s="22"/>
      <c r="K768" s="22"/>
    </row>
    <row r="769">
      <c r="A769" s="22"/>
      <c r="D769" s="23"/>
      <c r="E769" s="24"/>
      <c r="H769" s="22"/>
      <c r="K769" s="22"/>
    </row>
    <row r="770">
      <c r="A770" s="22"/>
      <c r="D770" s="23"/>
      <c r="E770" s="24"/>
      <c r="H770" s="22"/>
      <c r="K770" s="22"/>
    </row>
    <row r="771">
      <c r="A771" s="22"/>
      <c r="D771" s="23"/>
      <c r="E771" s="24"/>
      <c r="H771" s="22"/>
      <c r="K771" s="22"/>
    </row>
    <row r="772">
      <c r="A772" s="22"/>
      <c r="D772" s="23"/>
      <c r="E772" s="24"/>
      <c r="H772" s="22"/>
      <c r="K772" s="22"/>
    </row>
    <row r="773">
      <c r="A773" s="22"/>
      <c r="D773" s="23"/>
      <c r="E773" s="24"/>
      <c r="H773" s="22"/>
      <c r="K773" s="22"/>
    </row>
    <row r="774">
      <c r="A774" s="22"/>
      <c r="D774" s="23"/>
      <c r="E774" s="24"/>
      <c r="H774" s="22"/>
      <c r="K774" s="22"/>
    </row>
    <row r="775">
      <c r="A775" s="22"/>
      <c r="D775" s="23"/>
      <c r="E775" s="24"/>
      <c r="H775" s="22"/>
      <c r="K775" s="22"/>
    </row>
    <row r="776">
      <c r="A776" s="22"/>
      <c r="D776" s="23"/>
      <c r="E776" s="24"/>
      <c r="H776" s="22"/>
      <c r="K776" s="22"/>
    </row>
    <row r="777">
      <c r="A777" s="22"/>
      <c r="D777" s="23"/>
      <c r="E777" s="24"/>
      <c r="H777" s="22"/>
      <c r="K777" s="22"/>
    </row>
    <row r="778">
      <c r="A778" s="22"/>
      <c r="D778" s="23"/>
      <c r="E778" s="24"/>
      <c r="H778" s="22"/>
      <c r="K778" s="22"/>
    </row>
    <row r="779">
      <c r="A779" s="22"/>
      <c r="D779" s="23"/>
      <c r="E779" s="24"/>
      <c r="H779" s="22"/>
      <c r="K779" s="22"/>
    </row>
    <row r="780">
      <c r="A780" s="22"/>
      <c r="D780" s="23"/>
      <c r="E780" s="24"/>
      <c r="H780" s="22"/>
      <c r="K780" s="22"/>
    </row>
    <row r="781">
      <c r="A781" s="22"/>
      <c r="D781" s="23"/>
      <c r="E781" s="24"/>
      <c r="H781" s="22"/>
      <c r="K781" s="22"/>
    </row>
    <row r="782">
      <c r="A782" s="22"/>
      <c r="D782" s="23"/>
      <c r="E782" s="24"/>
      <c r="H782" s="22"/>
      <c r="K782" s="22"/>
    </row>
    <row r="783">
      <c r="A783" s="22"/>
      <c r="D783" s="23"/>
      <c r="E783" s="24"/>
      <c r="H783" s="22"/>
      <c r="K783" s="22"/>
    </row>
    <row r="784">
      <c r="A784" s="22"/>
      <c r="D784" s="23"/>
      <c r="E784" s="24"/>
      <c r="H784" s="22"/>
      <c r="K784" s="22"/>
    </row>
    <row r="785">
      <c r="A785" s="22"/>
      <c r="D785" s="23"/>
      <c r="E785" s="24"/>
      <c r="H785" s="22"/>
      <c r="K785" s="22"/>
    </row>
    <row r="786">
      <c r="A786" s="22"/>
      <c r="D786" s="23"/>
      <c r="E786" s="24"/>
      <c r="H786" s="22"/>
      <c r="K786" s="22"/>
    </row>
    <row r="787">
      <c r="A787" s="22"/>
      <c r="D787" s="23"/>
      <c r="E787" s="24"/>
      <c r="H787" s="22"/>
      <c r="K787" s="22"/>
    </row>
    <row r="788">
      <c r="A788" s="22"/>
      <c r="D788" s="23"/>
      <c r="E788" s="24"/>
      <c r="H788" s="22"/>
      <c r="K788" s="22"/>
    </row>
    <row r="789">
      <c r="A789" s="22"/>
      <c r="D789" s="23"/>
      <c r="E789" s="24"/>
      <c r="H789" s="22"/>
      <c r="K789" s="22"/>
    </row>
    <row r="790">
      <c r="A790" s="22"/>
      <c r="D790" s="23"/>
      <c r="E790" s="24"/>
      <c r="H790" s="22"/>
      <c r="K790" s="22"/>
    </row>
    <row r="791">
      <c r="A791" s="22"/>
      <c r="D791" s="23"/>
      <c r="E791" s="24"/>
      <c r="H791" s="22"/>
      <c r="K791" s="22"/>
    </row>
    <row r="792">
      <c r="A792" s="22"/>
      <c r="D792" s="23"/>
      <c r="E792" s="24"/>
      <c r="H792" s="22"/>
      <c r="K792" s="22"/>
    </row>
    <row r="793">
      <c r="A793" s="22"/>
      <c r="D793" s="23"/>
      <c r="E793" s="24"/>
      <c r="H793" s="22"/>
      <c r="K793" s="22"/>
    </row>
    <row r="794">
      <c r="A794" s="22"/>
      <c r="D794" s="23"/>
      <c r="E794" s="24"/>
      <c r="H794" s="22"/>
      <c r="K794" s="22"/>
    </row>
    <row r="795">
      <c r="A795" s="22"/>
      <c r="D795" s="23"/>
      <c r="E795" s="24"/>
      <c r="H795" s="22"/>
      <c r="K795" s="22"/>
    </row>
    <row r="796">
      <c r="A796" s="22"/>
      <c r="D796" s="23"/>
      <c r="E796" s="24"/>
      <c r="H796" s="22"/>
      <c r="K796" s="22"/>
    </row>
    <row r="797">
      <c r="A797" s="22"/>
      <c r="D797" s="23"/>
      <c r="E797" s="24"/>
      <c r="H797" s="22"/>
      <c r="K797" s="22"/>
    </row>
    <row r="798">
      <c r="A798" s="22"/>
      <c r="D798" s="23"/>
      <c r="E798" s="24"/>
      <c r="H798" s="22"/>
      <c r="K798" s="22"/>
    </row>
    <row r="799">
      <c r="A799" s="22"/>
      <c r="D799" s="23"/>
      <c r="E799" s="24"/>
      <c r="H799" s="22"/>
      <c r="K799" s="22"/>
    </row>
    <row r="800">
      <c r="A800" s="22"/>
      <c r="D800" s="23"/>
      <c r="E800" s="24"/>
      <c r="H800" s="22"/>
      <c r="K800" s="22"/>
    </row>
    <row r="801">
      <c r="A801" s="22"/>
      <c r="D801" s="23"/>
      <c r="E801" s="24"/>
      <c r="H801" s="22"/>
      <c r="K801" s="22"/>
    </row>
    <row r="802">
      <c r="A802" s="22"/>
      <c r="D802" s="23"/>
      <c r="E802" s="24"/>
      <c r="H802" s="22"/>
      <c r="K802" s="22"/>
    </row>
    <row r="803">
      <c r="A803" s="22"/>
      <c r="D803" s="23"/>
      <c r="E803" s="24"/>
      <c r="H803" s="22"/>
      <c r="K803" s="22"/>
    </row>
    <row r="804">
      <c r="A804" s="22"/>
      <c r="D804" s="23"/>
      <c r="E804" s="24"/>
      <c r="H804" s="22"/>
      <c r="K804" s="22"/>
    </row>
    <row r="805">
      <c r="A805" s="22"/>
      <c r="D805" s="23"/>
      <c r="E805" s="24"/>
      <c r="H805" s="22"/>
      <c r="K805" s="22"/>
    </row>
    <row r="806">
      <c r="A806" s="22"/>
      <c r="D806" s="23"/>
      <c r="E806" s="24"/>
      <c r="H806" s="22"/>
      <c r="K806" s="22"/>
    </row>
    <row r="807">
      <c r="A807" s="22"/>
      <c r="D807" s="23"/>
      <c r="E807" s="24"/>
      <c r="H807" s="22"/>
      <c r="K807" s="22"/>
    </row>
    <row r="808">
      <c r="A808" s="22"/>
      <c r="D808" s="23"/>
      <c r="E808" s="24"/>
      <c r="H808" s="22"/>
      <c r="K808" s="22"/>
    </row>
    <row r="809">
      <c r="A809" s="22"/>
      <c r="D809" s="23"/>
      <c r="E809" s="24"/>
      <c r="H809" s="22"/>
      <c r="K809" s="22"/>
    </row>
    <row r="810">
      <c r="A810" s="22"/>
      <c r="D810" s="23"/>
      <c r="E810" s="24"/>
      <c r="H810" s="22"/>
      <c r="K810" s="22"/>
    </row>
    <row r="811">
      <c r="A811" s="22"/>
      <c r="D811" s="23"/>
      <c r="E811" s="24"/>
      <c r="H811" s="22"/>
      <c r="K811" s="22"/>
    </row>
    <row r="812">
      <c r="A812" s="22"/>
      <c r="D812" s="23"/>
      <c r="E812" s="24"/>
      <c r="H812" s="22"/>
      <c r="K812" s="22"/>
    </row>
    <row r="813">
      <c r="A813" s="22"/>
      <c r="D813" s="23"/>
      <c r="E813" s="24"/>
      <c r="H813" s="22"/>
      <c r="K813" s="22"/>
    </row>
    <row r="814">
      <c r="A814" s="22"/>
      <c r="D814" s="23"/>
      <c r="E814" s="24"/>
      <c r="H814" s="22"/>
      <c r="K814" s="22"/>
    </row>
    <row r="815">
      <c r="A815" s="22"/>
      <c r="D815" s="23"/>
      <c r="E815" s="24"/>
      <c r="H815" s="22"/>
      <c r="K815" s="22"/>
    </row>
    <row r="816">
      <c r="A816" s="22"/>
      <c r="D816" s="23"/>
      <c r="E816" s="24"/>
      <c r="H816" s="22"/>
      <c r="K816" s="22"/>
    </row>
    <row r="817">
      <c r="A817" s="22"/>
      <c r="D817" s="23"/>
      <c r="E817" s="24"/>
      <c r="H817" s="22"/>
      <c r="K817" s="22"/>
    </row>
    <row r="818">
      <c r="A818" s="22"/>
      <c r="D818" s="23"/>
      <c r="E818" s="24"/>
      <c r="H818" s="22"/>
      <c r="K818" s="22"/>
    </row>
    <row r="819">
      <c r="A819" s="22"/>
      <c r="D819" s="23"/>
      <c r="E819" s="24"/>
      <c r="H819" s="22"/>
      <c r="K819" s="22"/>
    </row>
    <row r="820">
      <c r="A820" s="22"/>
      <c r="D820" s="23"/>
      <c r="E820" s="24"/>
      <c r="H820" s="22"/>
      <c r="K820" s="22"/>
    </row>
    <row r="821">
      <c r="A821" s="22"/>
      <c r="D821" s="23"/>
      <c r="E821" s="24"/>
      <c r="H821" s="22"/>
      <c r="K821" s="22"/>
    </row>
    <row r="822">
      <c r="A822" s="22"/>
      <c r="D822" s="23"/>
      <c r="E822" s="24"/>
      <c r="H822" s="22"/>
      <c r="K822" s="22"/>
    </row>
    <row r="823">
      <c r="A823" s="22"/>
      <c r="D823" s="23"/>
      <c r="E823" s="24"/>
      <c r="H823" s="22"/>
      <c r="K823" s="22"/>
    </row>
    <row r="824">
      <c r="A824" s="22"/>
      <c r="D824" s="23"/>
      <c r="E824" s="24"/>
      <c r="H824" s="22"/>
      <c r="K824" s="22"/>
    </row>
    <row r="825">
      <c r="A825" s="22"/>
      <c r="D825" s="23"/>
      <c r="E825" s="24"/>
      <c r="H825" s="22"/>
      <c r="K825" s="22"/>
    </row>
    <row r="826">
      <c r="A826" s="22"/>
      <c r="D826" s="23"/>
      <c r="E826" s="24"/>
      <c r="H826" s="22"/>
      <c r="K826" s="22"/>
    </row>
    <row r="827">
      <c r="A827" s="22"/>
      <c r="D827" s="23"/>
      <c r="E827" s="24"/>
      <c r="H827" s="22"/>
      <c r="K827" s="22"/>
    </row>
    <row r="828">
      <c r="A828" s="22"/>
      <c r="D828" s="23"/>
      <c r="E828" s="24"/>
      <c r="H828" s="22"/>
      <c r="K828" s="22"/>
    </row>
    <row r="829">
      <c r="A829" s="22"/>
      <c r="D829" s="23"/>
      <c r="E829" s="24"/>
      <c r="H829" s="22"/>
      <c r="K829" s="22"/>
    </row>
    <row r="830">
      <c r="A830" s="22"/>
      <c r="D830" s="23"/>
      <c r="E830" s="24"/>
      <c r="H830" s="22"/>
      <c r="K830" s="22"/>
    </row>
    <row r="831">
      <c r="A831" s="22"/>
      <c r="D831" s="23"/>
      <c r="E831" s="24"/>
      <c r="H831" s="22"/>
      <c r="K831" s="22"/>
    </row>
    <row r="832">
      <c r="A832" s="22"/>
      <c r="D832" s="23"/>
      <c r="E832" s="24"/>
      <c r="H832" s="22"/>
      <c r="K832" s="22"/>
    </row>
    <row r="833">
      <c r="A833" s="22"/>
      <c r="D833" s="23"/>
      <c r="E833" s="24"/>
      <c r="H833" s="22"/>
      <c r="K833" s="22"/>
    </row>
    <row r="834">
      <c r="A834" s="22"/>
      <c r="D834" s="23"/>
      <c r="E834" s="24"/>
      <c r="H834" s="22"/>
      <c r="K834" s="22"/>
    </row>
    <row r="835">
      <c r="A835" s="22"/>
      <c r="D835" s="23"/>
      <c r="E835" s="24"/>
      <c r="H835" s="22"/>
      <c r="K835" s="22"/>
    </row>
    <row r="836">
      <c r="A836" s="22"/>
      <c r="D836" s="23"/>
      <c r="E836" s="24"/>
      <c r="H836" s="22"/>
      <c r="K836" s="22"/>
    </row>
    <row r="837">
      <c r="A837" s="22"/>
      <c r="D837" s="23"/>
      <c r="E837" s="24"/>
      <c r="H837" s="22"/>
      <c r="K837" s="22"/>
    </row>
    <row r="838">
      <c r="A838" s="22"/>
      <c r="D838" s="23"/>
      <c r="E838" s="24"/>
      <c r="H838" s="22"/>
      <c r="K838" s="22"/>
    </row>
    <row r="839">
      <c r="A839" s="22"/>
      <c r="D839" s="23"/>
      <c r="E839" s="24"/>
      <c r="H839" s="22"/>
      <c r="K839" s="22"/>
    </row>
    <row r="840">
      <c r="A840" s="22"/>
      <c r="D840" s="23"/>
      <c r="E840" s="24"/>
      <c r="H840" s="22"/>
      <c r="K840" s="22"/>
    </row>
    <row r="841">
      <c r="A841" s="22"/>
      <c r="D841" s="23"/>
      <c r="E841" s="24"/>
      <c r="H841" s="22"/>
      <c r="K841" s="22"/>
    </row>
    <row r="842">
      <c r="A842" s="22"/>
      <c r="D842" s="23"/>
      <c r="E842" s="24"/>
      <c r="H842" s="22"/>
      <c r="K842" s="22"/>
    </row>
    <row r="843">
      <c r="A843" s="22"/>
      <c r="D843" s="23"/>
      <c r="E843" s="24"/>
      <c r="H843" s="22"/>
      <c r="K843" s="22"/>
    </row>
    <row r="844">
      <c r="A844" s="22"/>
      <c r="D844" s="23"/>
      <c r="E844" s="24"/>
      <c r="H844" s="22"/>
      <c r="K844" s="22"/>
    </row>
    <row r="845">
      <c r="A845" s="22"/>
      <c r="D845" s="23"/>
      <c r="E845" s="24"/>
      <c r="H845" s="22"/>
      <c r="K845" s="22"/>
    </row>
    <row r="846">
      <c r="A846" s="22"/>
      <c r="D846" s="23"/>
      <c r="E846" s="24"/>
      <c r="H846" s="22"/>
      <c r="K846" s="22"/>
    </row>
    <row r="847">
      <c r="A847" s="22"/>
      <c r="D847" s="23"/>
      <c r="E847" s="24"/>
      <c r="H847" s="22"/>
      <c r="K847" s="22"/>
    </row>
    <row r="848">
      <c r="A848" s="22"/>
      <c r="D848" s="23"/>
      <c r="E848" s="24"/>
      <c r="H848" s="22"/>
      <c r="K848" s="22"/>
    </row>
    <row r="849">
      <c r="A849" s="22"/>
      <c r="D849" s="23"/>
      <c r="E849" s="24"/>
      <c r="H849" s="22"/>
      <c r="K849" s="22"/>
    </row>
    <row r="850">
      <c r="A850" s="22"/>
      <c r="D850" s="23"/>
      <c r="E850" s="24"/>
      <c r="H850" s="22"/>
      <c r="K850" s="22"/>
    </row>
    <row r="851">
      <c r="A851" s="22"/>
      <c r="D851" s="23"/>
      <c r="E851" s="24"/>
      <c r="H851" s="22"/>
      <c r="K851" s="22"/>
    </row>
    <row r="852">
      <c r="A852" s="22"/>
      <c r="D852" s="23"/>
      <c r="E852" s="24"/>
      <c r="H852" s="22"/>
      <c r="K852" s="22"/>
    </row>
    <row r="853">
      <c r="A853" s="22"/>
      <c r="D853" s="23"/>
      <c r="E853" s="24"/>
      <c r="H853" s="22"/>
      <c r="K853" s="22"/>
    </row>
    <row r="854">
      <c r="A854" s="22"/>
      <c r="D854" s="23"/>
      <c r="E854" s="24"/>
      <c r="H854" s="22"/>
      <c r="K854" s="22"/>
    </row>
    <row r="855">
      <c r="A855" s="22"/>
      <c r="D855" s="23"/>
      <c r="E855" s="24"/>
      <c r="H855" s="22"/>
      <c r="K855" s="22"/>
    </row>
    <row r="856">
      <c r="A856" s="22"/>
      <c r="D856" s="23"/>
      <c r="E856" s="24"/>
      <c r="H856" s="22"/>
      <c r="K856" s="22"/>
    </row>
    <row r="857">
      <c r="A857" s="22"/>
      <c r="D857" s="23"/>
      <c r="E857" s="24"/>
      <c r="H857" s="22"/>
      <c r="K857" s="22"/>
    </row>
    <row r="858">
      <c r="A858" s="22"/>
      <c r="D858" s="23"/>
      <c r="E858" s="24"/>
      <c r="H858" s="22"/>
      <c r="K858" s="22"/>
    </row>
    <row r="859">
      <c r="A859" s="22"/>
      <c r="D859" s="23"/>
      <c r="E859" s="24"/>
      <c r="H859" s="22"/>
      <c r="K859" s="22"/>
    </row>
    <row r="860">
      <c r="A860" s="22"/>
      <c r="D860" s="23"/>
      <c r="E860" s="24"/>
      <c r="H860" s="22"/>
      <c r="K860" s="22"/>
    </row>
    <row r="861">
      <c r="A861" s="22"/>
      <c r="D861" s="23"/>
      <c r="E861" s="24"/>
      <c r="H861" s="22"/>
      <c r="K861" s="22"/>
    </row>
    <row r="862">
      <c r="A862" s="22"/>
      <c r="D862" s="23"/>
      <c r="E862" s="24"/>
      <c r="H862" s="22"/>
      <c r="K862" s="22"/>
    </row>
    <row r="863">
      <c r="A863" s="22"/>
      <c r="D863" s="23"/>
      <c r="E863" s="24"/>
      <c r="H863" s="22"/>
      <c r="K863" s="22"/>
    </row>
    <row r="864">
      <c r="A864" s="22"/>
      <c r="D864" s="23"/>
      <c r="E864" s="24"/>
      <c r="H864" s="22"/>
      <c r="K864" s="22"/>
    </row>
    <row r="865">
      <c r="A865" s="22"/>
      <c r="D865" s="23"/>
      <c r="E865" s="24"/>
      <c r="H865" s="22"/>
      <c r="K865" s="22"/>
    </row>
    <row r="866">
      <c r="A866" s="22"/>
      <c r="D866" s="23"/>
      <c r="E866" s="24"/>
      <c r="H866" s="22"/>
      <c r="K866" s="22"/>
    </row>
    <row r="867">
      <c r="A867" s="22"/>
      <c r="D867" s="23"/>
      <c r="E867" s="24"/>
      <c r="H867" s="22"/>
      <c r="K867" s="22"/>
    </row>
    <row r="868">
      <c r="A868" s="22"/>
      <c r="D868" s="23"/>
      <c r="E868" s="24"/>
      <c r="H868" s="22"/>
      <c r="K868" s="22"/>
    </row>
    <row r="869">
      <c r="A869" s="22"/>
      <c r="D869" s="23"/>
      <c r="E869" s="24"/>
      <c r="H869" s="22"/>
      <c r="K869" s="22"/>
    </row>
    <row r="870">
      <c r="A870" s="22"/>
      <c r="D870" s="23"/>
      <c r="E870" s="24"/>
      <c r="H870" s="22"/>
      <c r="K870" s="22"/>
    </row>
    <row r="871">
      <c r="A871" s="22"/>
      <c r="D871" s="23"/>
      <c r="E871" s="24"/>
      <c r="H871" s="22"/>
      <c r="K871" s="22"/>
    </row>
    <row r="872">
      <c r="A872" s="22"/>
      <c r="D872" s="23"/>
      <c r="E872" s="24"/>
      <c r="H872" s="22"/>
      <c r="K872" s="22"/>
    </row>
    <row r="873">
      <c r="A873" s="22"/>
      <c r="D873" s="23"/>
      <c r="E873" s="24"/>
      <c r="H873" s="22"/>
      <c r="K873" s="22"/>
    </row>
    <row r="874">
      <c r="A874" s="22"/>
      <c r="D874" s="23"/>
      <c r="E874" s="24"/>
      <c r="H874" s="22"/>
      <c r="K874" s="22"/>
    </row>
    <row r="875">
      <c r="A875" s="22"/>
      <c r="D875" s="23"/>
      <c r="E875" s="24"/>
      <c r="H875" s="22"/>
      <c r="K875" s="22"/>
    </row>
    <row r="876">
      <c r="A876" s="22"/>
      <c r="D876" s="23"/>
      <c r="E876" s="24"/>
      <c r="H876" s="22"/>
      <c r="K876" s="22"/>
    </row>
    <row r="877">
      <c r="A877" s="22"/>
      <c r="D877" s="23"/>
      <c r="E877" s="24"/>
      <c r="H877" s="22"/>
      <c r="K877" s="22"/>
    </row>
    <row r="878">
      <c r="A878" s="22"/>
      <c r="D878" s="23"/>
      <c r="E878" s="24"/>
      <c r="H878" s="22"/>
      <c r="K878" s="22"/>
    </row>
    <row r="879">
      <c r="A879" s="22"/>
      <c r="D879" s="23"/>
      <c r="E879" s="24"/>
      <c r="H879" s="22"/>
      <c r="K879" s="22"/>
    </row>
    <row r="880">
      <c r="A880" s="22"/>
      <c r="D880" s="23"/>
      <c r="E880" s="24"/>
      <c r="H880" s="22"/>
      <c r="K880" s="22"/>
    </row>
    <row r="881">
      <c r="A881" s="22"/>
      <c r="D881" s="23"/>
      <c r="E881" s="24"/>
      <c r="H881" s="22"/>
      <c r="K881" s="22"/>
    </row>
    <row r="882">
      <c r="A882" s="22"/>
      <c r="D882" s="23"/>
      <c r="E882" s="24"/>
      <c r="H882" s="22"/>
      <c r="K882" s="22"/>
    </row>
    <row r="883">
      <c r="A883" s="22"/>
      <c r="D883" s="23"/>
      <c r="E883" s="24"/>
      <c r="H883" s="22"/>
      <c r="K883" s="22"/>
    </row>
    <row r="884">
      <c r="A884" s="22"/>
      <c r="D884" s="23"/>
      <c r="E884" s="24"/>
      <c r="H884" s="22"/>
      <c r="K884" s="22"/>
    </row>
    <row r="885">
      <c r="A885" s="22"/>
      <c r="D885" s="23"/>
      <c r="E885" s="24"/>
      <c r="H885" s="22"/>
      <c r="K885" s="22"/>
    </row>
    <row r="886">
      <c r="A886" s="22"/>
      <c r="D886" s="23"/>
      <c r="E886" s="24"/>
      <c r="H886" s="22"/>
      <c r="K886" s="22"/>
    </row>
    <row r="887">
      <c r="A887" s="22"/>
      <c r="D887" s="23"/>
      <c r="E887" s="24"/>
      <c r="H887" s="22"/>
      <c r="K887" s="22"/>
    </row>
    <row r="888">
      <c r="A888" s="22"/>
      <c r="D888" s="23"/>
      <c r="E888" s="24"/>
      <c r="H888" s="22"/>
      <c r="K888" s="22"/>
    </row>
    <row r="889">
      <c r="A889" s="22"/>
      <c r="D889" s="23"/>
      <c r="E889" s="24"/>
      <c r="H889" s="22"/>
      <c r="K889" s="22"/>
    </row>
    <row r="890">
      <c r="A890" s="22"/>
      <c r="D890" s="23"/>
      <c r="E890" s="24"/>
      <c r="H890" s="22"/>
      <c r="K890" s="22"/>
    </row>
    <row r="891">
      <c r="A891" s="22"/>
      <c r="D891" s="23"/>
      <c r="E891" s="24"/>
      <c r="H891" s="22"/>
      <c r="K891" s="22"/>
    </row>
    <row r="892">
      <c r="A892" s="22"/>
      <c r="D892" s="23"/>
      <c r="E892" s="24"/>
      <c r="H892" s="22"/>
      <c r="K892" s="22"/>
    </row>
    <row r="893">
      <c r="A893" s="22"/>
      <c r="D893" s="23"/>
      <c r="E893" s="24"/>
      <c r="H893" s="22"/>
      <c r="K893" s="22"/>
    </row>
    <row r="894">
      <c r="A894" s="22"/>
      <c r="D894" s="23"/>
      <c r="E894" s="24"/>
      <c r="H894" s="22"/>
      <c r="K894" s="22"/>
    </row>
    <row r="895">
      <c r="A895" s="22"/>
      <c r="D895" s="23"/>
      <c r="E895" s="24"/>
      <c r="H895" s="22"/>
      <c r="K895" s="22"/>
    </row>
    <row r="896">
      <c r="A896" s="22"/>
      <c r="D896" s="23"/>
      <c r="E896" s="24"/>
      <c r="H896" s="22"/>
      <c r="K896" s="22"/>
    </row>
    <row r="897">
      <c r="A897" s="22"/>
      <c r="D897" s="23"/>
      <c r="E897" s="24"/>
      <c r="H897" s="22"/>
      <c r="K897" s="22"/>
    </row>
    <row r="898">
      <c r="A898" s="22"/>
      <c r="D898" s="23"/>
      <c r="E898" s="24"/>
      <c r="H898" s="22"/>
      <c r="K898" s="22"/>
    </row>
    <row r="899">
      <c r="A899" s="22"/>
      <c r="D899" s="23"/>
      <c r="E899" s="24"/>
      <c r="H899" s="22"/>
      <c r="K899" s="22"/>
    </row>
    <row r="900">
      <c r="A900" s="22"/>
      <c r="D900" s="23"/>
      <c r="E900" s="24"/>
      <c r="H900" s="22"/>
      <c r="K900" s="22"/>
    </row>
    <row r="901">
      <c r="A901" s="22"/>
      <c r="D901" s="23"/>
      <c r="E901" s="24"/>
      <c r="H901" s="22"/>
      <c r="K901" s="22"/>
    </row>
    <row r="902">
      <c r="A902" s="22"/>
      <c r="D902" s="23"/>
      <c r="E902" s="24"/>
      <c r="H902" s="22"/>
      <c r="K902" s="22"/>
    </row>
    <row r="903">
      <c r="A903" s="22"/>
      <c r="D903" s="23"/>
      <c r="E903" s="24"/>
      <c r="H903" s="22"/>
      <c r="K903" s="22"/>
    </row>
    <row r="904">
      <c r="A904" s="22"/>
      <c r="D904" s="23"/>
      <c r="E904" s="24"/>
      <c r="H904" s="22"/>
      <c r="K904" s="22"/>
    </row>
    <row r="905">
      <c r="A905" s="22"/>
      <c r="D905" s="23"/>
      <c r="E905" s="24"/>
      <c r="H905" s="22"/>
      <c r="K905" s="22"/>
    </row>
    <row r="906">
      <c r="A906" s="22"/>
      <c r="D906" s="23"/>
      <c r="E906" s="24"/>
      <c r="H906" s="22"/>
      <c r="K906" s="22"/>
    </row>
    <row r="907">
      <c r="A907" s="22"/>
      <c r="D907" s="23"/>
      <c r="E907" s="24"/>
      <c r="H907" s="22"/>
      <c r="K907" s="22"/>
    </row>
    <row r="908">
      <c r="A908" s="22"/>
      <c r="D908" s="23"/>
      <c r="E908" s="24"/>
      <c r="H908" s="22"/>
      <c r="K908" s="22"/>
    </row>
    <row r="909">
      <c r="A909" s="22"/>
      <c r="D909" s="23"/>
      <c r="E909" s="24"/>
      <c r="H909" s="22"/>
      <c r="K909" s="22"/>
    </row>
    <row r="910">
      <c r="A910" s="22"/>
      <c r="D910" s="23"/>
      <c r="E910" s="24"/>
      <c r="H910" s="22"/>
      <c r="K910" s="22"/>
    </row>
    <row r="911">
      <c r="A911" s="22"/>
      <c r="D911" s="23"/>
      <c r="E911" s="24"/>
      <c r="H911" s="22"/>
      <c r="K911" s="22"/>
    </row>
    <row r="912">
      <c r="A912" s="22"/>
      <c r="D912" s="23"/>
      <c r="E912" s="24"/>
      <c r="H912" s="22"/>
      <c r="K912" s="22"/>
    </row>
    <row r="913">
      <c r="A913" s="22"/>
      <c r="D913" s="23"/>
      <c r="E913" s="24"/>
      <c r="H913" s="22"/>
      <c r="K913" s="22"/>
    </row>
    <row r="914">
      <c r="A914" s="22"/>
      <c r="D914" s="23"/>
      <c r="E914" s="24"/>
      <c r="H914" s="22"/>
      <c r="K914" s="22"/>
    </row>
    <row r="915">
      <c r="A915" s="22"/>
      <c r="D915" s="23"/>
      <c r="E915" s="24"/>
      <c r="H915" s="22"/>
      <c r="K915" s="22"/>
    </row>
    <row r="916">
      <c r="A916" s="22"/>
      <c r="D916" s="23"/>
      <c r="E916" s="24"/>
      <c r="H916" s="22"/>
      <c r="K916" s="22"/>
    </row>
    <row r="917">
      <c r="A917" s="22"/>
      <c r="D917" s="23"/>
      <c r="E917" s="24"/>
      <c r="H917" s="22"/>
      <c r="K917" s="22"/>
    </row>
    <row r="918">
      <c r="A918" s="22"/>
      <c r="D918" s="23"/>
      <c r="E918" s="24"/>
      <c r="H918" s="22"/>
      <c r="K918" s="22"/>
    </row>
    <row r="919">
      <c r="A919" s="22"/>
      <c r="D919" s="23"/>
      <c r="E919" s="24"/>
      <c r="H919" s="22"/>
      <c r="K919" s="22"/>
    </row>
    <row r="920">
      <c r="A920" s="22"/>
      <c r="D920" s="23"/>
      <c r="E920" s="24"/>
      <c r="H920" s="22"/>
      <c r="K920" s="22"/>
    </row>
    <row r="921">
      <c r="A921" s="22"/>
      <c r="D921" s="23"/>
      <c r="E921" s="24"/>
      <c r="H921" s="22"/>
      <c r="K921" s="22"/>
    </row>
    <row r="922">
      <c r="A922" s="22"/>
      <c r="D922" s="23"/>
      <c r="E922" s="24"/>
      <c r="H922" s="22"/>
      <c r="K922" s="22"/>
    </row>
    <row r="923">
      <c r="A923" s="22"/>
      <c r="D923" s="23"/>
      <c r="E923" s="24"/>
      <c r="H923" s="22"/>
      <c r="K923" s="22"/>
    </row>
    <row r="924">
      <c r="A924" s="22"/>
      <c r="D924" s="23"/>
      <c r="E924" s="24"/>
      <c r="H924" s="22"/>
      <c r="K924" s="22"/>
    </row>
    <row r="925">
      <c r="A925" s="22"/>
      <c r="D925" s="23"/>
      <c r="E925" s="24"/>
      <c r="H925" s="22"/>
      <c r="K925" s="22"/>
    </row>
    <row r="926">
      <c r="A926" s="22"/>
      <c r="D926" s="23"/>
      <c r="E926" s="24"/>
      <c r="H926" s="22"/>
      <c r="K926" s="22"/>
    </row>
    <row r="927">
      <c r="A927" s="22"/>
      <c r="D927" s="23"/>
      <c r="E927" s="24"/>
      <c r="H927" s="22"/>
      <c r="K927" s="22"/>
    </row>
    <row r="928">
      <c r="A928" s="22"/>
      <c r="D928" s="23"/>
      <c r="E928" s="24"/>
      <c r="H928" s="22"/>
      <c r="K928" s="22"/>
    </row>
    <row r="929">
      <c r="A929" s="22"/>
      <c r="D929" s="23"/>
      <c r="E929" s="24"/>
      <c r="H929" s="22"/>
      <c r="K929" s="22"/>
    </row>
    <row r="930">
      <c r="A930" s="22"/>
      <c r="D930" s="23"/>
      <c r="E930" s="24"/>
      <c r="H930" s="22"/>
      <c r="K930" s="22"/>
    </row>
    <row r="931">
      <c r="A931" s="22"/>
      <c r="D931" s="23"/>
      <c r="E931" s="24"/>
      <c r="H931" s="22"/>
      <c r="K931" s="22"/>
    </row>
    <row r="932">
      <c r="A932" s="22"/>
      <c r="D932" s="23"/>
      <c r="E932" s="24"/>
      <c r="H932" s="22"/>
      <c r="K932" s="22"/>
    </row>
    <row r="933">
      <c r="A933" s="22"/>
      <c r="D933" s="23"/>
      <c r="E933" s="24"/>
      <c r="H933" s="22"/>
      <c r="K933" s="22"/>
    </row>
    <row r="934">
      <c r="A934" s="22"/>
      <c r="D934" s="23"/>
      <c r="E934" s="24"/>
      <c r="H934" s="22"/>
      <c r="K934" s="22"/>
    </row>
    <row r="935">
      <c r="A935" s="22"/>
      <c r="D935" s="23"/>
      <c r="E935" s="24"/>
      <c r="H935" s="22"/>
      <c r="K935" s="22"/>
    </row>
    <row r="936">
      <c r="A936" s="22"/>
      <c r="D936" s="23"/>
      <c r="E936" s="24"/>
      <c r="H936" s="22"/>
      <c r="K936" s="22"/>
    </row>
    <row r="937">
      <c r="A937" s="22"/>
      <c r="D937" s="23"/>
      <c r="E937" s="24"/>
      <c r="H937" s="22"/>
      <c r="K937" s="22"/>
    </row>
    <row r="938">
      <c r="A938" s="22"/>
      <c r="D938" s="23"/>
      <c r="E938" s="24"/>
      <c r="H938" s="22"/>
      <c r="K938" s="22"/>
    </row>
    <row r="939">
      <c r="A939" s="22"/>
      <c r="D939" s="23"/>
      <c r="E939" s="24"/>
      <c r="H939" s="22"/>
      <c r="K939" s="22"/>
    </row>
    <row r="940">
      <c r="A940" s="22"/>
      <c r="D940" s="23"/>
      <c r="E940" s="24"/>
      <c r="H940" s="22"/>
      <c r="K940" s="22"/>
    </row>
    <row r="941">
      <c r="A941" s="22"/>
      <c r="D941" s="23"/>
      <c r="E941" s="24"/>
      <c r="H941" s="22"/>
      <c r="K941" s="22"/>
    </row>
    <row r="942">
      <c r="A942" s="22"/>
      <c r="D942" s="23"/>
      <c r="E942" s="24"/>
      <c r="H942" s="22"/>
      <c r="K942" s="22"/>
    </row>
    <row r="943">
      <c r="A943" s="22"/>
      <c r="D943" s="23"/>
      <c r="E943" s="24"/>
      <c r="H943" s="22"/>
      <c r="K943" s="22"/>
    </row>
    <row r="944">
      <c r="A944" s="22"/>
      <c r="D944" s="23"/>
      <c r="E944" s="24"/>
      <c r="H944" s="22"/>
      <c r="K944" s="22"/>
    </row>
    <row r="945">
      <c r="A945" s="22"/>
      <c r="D945" s="23"/>
      <c r="E945" s="24"/>
      <c r="H945" s="22"/>
      <c r="K945" s="22"/>
    </row>
    <row r="946">
      <c r="A946" s="22"/>
      <c r="D946" s="23"/>
      <c r="E946" s="24"/>
      <c r="H946" s="22"/>
      <c r="K946" s="22"/>
    </row>
    <row r="947">
      <c r="A947" s="22"/>
      <c r="D947" s="23"/>
      <c r="E947" s="24"/>
      <c r="H947" s="22"/>
      <c r="K947" s="22"/>
    </row>
    <row r="948">
      <c r="A948" s="22"/>
      <c r="D948" s="23"/>
      <c r="E948" s="24"/>
      <c r="H948" s="22"/>
      <c r="K948" s="22"/>
    </row>
    <row r="949">
      <c r="A949" s="22"/>
      <c r="D949" s="23"/>
      <c r="E949" s="24"/>
      <c r="H949" s="22"/>
      <c r="K949" s="22"/>
    </row>
    <row r="950">
      <c r="A950" s="22"/>
      <c r="D950" s="23"/>
      <c r="E950" s="24"/>
      <c r="H950" s="22"/>
      <c r="K950" s="22"/>
    </row>
    <row r="951">
      <c r="A951" s="22"/>
      <c r="D951" s="23"/>
      <c r="E951" s="24"/>
      <c r="H951" s="22"/>
      <c r="K951" s="22"/>
    </row>
    <row r="952">
      <c r="A952" s="22"/>
      <c r="D952" s="23"/>
      <c r="E952" s="24"/>
      <c r="H952" s="22"/>
      <c r="K952" s="22"/>
    </row>
    <row r="953">
      <c r="A953" s="22"/>
      <c r="D953" s="23"/>
      <c r="E953" s="24"/>
      <c r="H953" s="22"/>
      <c r="K953" s="22"/>
    </row>
    <row r="954">
      <c r="A954" s="22"/>
      <c r="D954" s="23"/>
      <c r="E954" s="24"/>
      <c r="H954" s="22"/>
      <c r="K954" s="22"/>
    </row>
    <row r="955">
      <c r="A955" s="22"/>
      <c r="D955" s="23"/>
      <c r="E955" s="24"/>
      <c r="H955" s="22"/>
      <c r="K955" s="22"/>
    </row>
    <row r="956">
      <c r="A956" s="22"/>
      <c r="D956" s="23"/>
      <c r="E956" s="24"/>
      <c r="H956" s="22"/>
      <c r="K956" s="22"/>
    </row>
    <row r="957">
      <c r="A957" s="22"/>
      <c r="D957" s="23"/>
      <c r="E957" s="24"/>
      <c r="H957" s="22"/>
      <c r="K957" s="22"/>
    </row>
    <row r="958">
      <c r="A958" s="22"/>
      <c r="D958" s="23"/>
      <c r="E958" s="24"/>
      <c r="H958" s="22"/>
      <c r="K958" s="22"/>
    </row>
    <row r="959">
      <c r="A959" s="22"/>
      <c r="D959" s="23"/>
      <c r="E959" s="24"/>
      <c r="H959" s="22"/>
      <c r="K959" s="22"/>
    </row>
    <row r="960">
      <c r="A960" s="22"/>
      <c r="D960" s="23"/>
      <c r="E960" s="24"/>
      <c r="H960" s="22"/>
      <c r="K960" s="22"/>
    </row>
  </sheetData>
  <autoFilter ref="$A$1:$W$960">
    <sortState ref="A1:W960">
      <sortCondition ref="B1:B960"/>
      <sortCondition ref="A1:A960"/>
    </sortState>
  </autoFilter>
  <drawing r:id="rId1"/>
</worksheet>
</file>