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汇总计划!$A$1:$Q$1706</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<sst xmlns="http://schemas.openxmlformats.org/spreadsheetml/2006/main" count="4685" uniqueCount="426">
  <si>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</si>
  <si>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</si>
  <si>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</si>
  <si>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</si>
  <si>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</si>
  <si>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</si>
  <si>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</si>
  <si>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</si>
  <si>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</si>
  <si>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</si>
  <si>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</si>
  <si>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</si>
  <si>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</si>
  <si>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</si>
  <si>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</si>
  <si>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</si>
  <si>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</si>
  <si>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</si>
  <si>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</si>
  <si>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</si>
  <si>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</si>
  <si>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</si>
  <si>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</si>
  <si>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</si>
  <si>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</si>
  <si>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</si>
  <si>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</si>
  <si>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</si>
  <si>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</si>
  <si>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</si>
  <si>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</si>
  <si>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</si>
  <si>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</si>
  <si>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</si>
  <si>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</si>
  <si>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</si>
  <si>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</si>
  <si>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</si>
  <si>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</si>
  <si>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</si>
  <si>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</si>
  <si>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</si>
  <si>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</si>
  <si>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</si>
  <si>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</si>
  <si>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</si>
  <si>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</si>
  <si>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</si>
  <si>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</si>
  <si>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</si>
  <si>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</si>
  <si>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</si>
  <si>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</si>
  <si>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</si>
  <si>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</si>
  <si>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</si>
  <si>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</si>
  <si>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</si>
  <si>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</si>
  <si>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</si>
  <si>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</si>
  <si>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</si>
  <si>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</si>
  <si>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</si>
  <si>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</si>
  <si>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</si>
  <si>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</si>
  <si>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</si>
  <si>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</si>
  <si>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</si>
  <si>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</si>
  <si>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</si>
  <si>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</si>
  <si>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</si>
  <si>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</si>
  <si>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</si>
  <si>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</si>
  <si>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</si>
  <si>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</si>
  <si>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</si>
  <si>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</si>
  <si>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</si>
  <si>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</si>
  <si>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</si>
  <si>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</si>
  <si>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</si>
  <si>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</si>
  <si>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</si>
  <si>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</si>
  <si>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</si>
  <si>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</si>
  <si>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</si>
  <si>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</si>
  <si>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</si>
  <si>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</si>
  <si>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</si>
  <si>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</si>
  <si>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</si>
  <si>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</si>
  <si>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</si>
  <si>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</si>
  <si>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</si>
  <si>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</si>
  <si>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</si>
  <si>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</si>
  <si>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</si>
  <si>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</si>
  <si>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</si>
  <si>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</si>
  <si>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</si>
  <si>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</si>
  <si>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</si>
  <si>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</si>
  <si>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</si>
  <si>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</si>
  <si>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</si>
  <si>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</si>
  <si>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</si>
  <si>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</si>
  <si>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</si>
  <si>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</si>
  <si>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</si>
  <si>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</si>
  <si>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</si>
  <si>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</si>
  <si>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</si>
  <si>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</si>
  <si>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</si>
  <si>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</si>
  <si>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</si>
  <si>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</si>
  <si>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</si>
  <si>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</si>
  <si>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</si>
  <si>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</si>
  <si>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</si>
  <si>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</si>
  <si>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</si>
  <si>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</si>
  <si>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</si>
  <si>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</si>
  <si>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</si>
  <si>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</si>
  <si>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</si>
  <si>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</si>
  <si>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</si>
  <si>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</si>
  <si>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</si>
  <si>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</si>
  <si>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</si>
  <si>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</si>
  <si>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</si>
  <si>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</si>
  <si>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</si>
  <si>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</si>
  <si>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</si>
  <si>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</si>
  <si>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</si>
  <si>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</si>
  <si>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</si>
  <si>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</si>
  <si>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</si>
  <si>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</si>
  <si>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</si>
  <si>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</si>
  <si>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</si>
  <si>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</si>
  <si>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</si>
  <si>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</si>
  <si>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</si>
  <si>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</si>
  <si>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</si>
  <si>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</si>
  <si>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</si>
  <si>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</si>
  <si>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</si>
  <si>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</si>
  <si>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</si>
  <si>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</si>
  <si>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</si>
  <si>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</si>
  <si>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</si>
  <si>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</si>
  <si>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</si>
  <si>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</si>
  <si>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</si>
  <si>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</si>
  <si>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</si>
  <si>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</si>
  <si>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</si>
  <si>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JWDDCD2025051100032</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</si>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</sst>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1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2" fillId="0" borderId="6" xfId="0" applyNumberFormat="1" applyFont="1" applyBorder="1" applyAlignment="1">
      <alignment horizontal="left" vertical="center"/>
    </xf>
    <xf numFmtId="0" fontId="12" fillId="0" borderId="1" xfId="0" applyNumberFormat="1" applyFont="1" applyBorder="1" applyAlignment="1">
      <alignment horizontal="left" vertical="center"/>
    </xf>
    <xf numFmtId="14" fontId="6" fillId="0" borderId="1" xfId="0" applyNumberFormat="1"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润耀</v>
          </cell>
          <cell r="B3441" t="str">
            <v>盘螺</v>
          </cell>
          <cell r="C3441" t="str">
            <v>HRB400E Φ8</v>
          </cell>
          <cell r="D3441" t="str">
            <v>吨</v>
          </cell>
          <cell r="E3441">
            <v>2</v>
          </cell>
          <cell r="F3441">
            <v>45803</v>
          </cell>
          <cell r="G3441" t="str">
            <v>（华西简阳西城嘉苑）四川省成都市简阳市简城街道高屋村</v>
          </cell>
          <cell r="H3441" t="str">
            <v>张瀚镭</v>
          </cell>
          <cell r="I3441">
            <v>15884666220</v>
          </cell>
        </row>
        <row r="3442">
          <cell r="A3442" t="str">
            <v>润耀</v>
          </cell>
          <cell r="B3442" t="str">
            <v>盘螺</v>
          </cell>
          <cell r="C3442" t="str">
            <v>HRB400E Φ10</v>
          </cell>
          <cell r="D3442" t="str">
            <v>吨</v>
          </cell>
          <cell r="E3442">
            <v>20</v>
          </cell>
          <cell r="F3442">
            <v>45803</v>
          </cell>
          <cell r="G3442" t="str">
            <v>（华西简阳西城嘉苑）四川省成都市简阳市简城街道高屋村</v>
          </cell>
          <cell r="H3442" t="str">
            <v>张瀚镭</v>
          </cell>
          <cell r="I3442">
            <v>15884666220</v>
          </cell>
        </row>
        <row r="3443">
          <cell r="A3443" t="str">
            <v>润耀</v>
          </cell>
          <cell r="B3443" t="str">
            <v>盘螺</v>
          </cell>
          <cell r="C3443" t="str">
            <v>HRB400E Φ12</v>
          </cell>
          <cell r="D3443" t="str">
            <v>吨</v>
          </cell>
          <cell r="E3443">
            <v>6</v>
          </cell>
          <cell r="F3443">
            <v>45803</v>
          </cell>
          <cell r="G3443" t="str">
            <v>（华西简阳西城嘉苑）四川省成都市简阳市简城街道高屋村</v>
          </cell>
          <cell r="H3443" t="str">
            <v>张瀚镭</v>
          </cell>
          <cell r="I3443">
            <v>15884666220</v>
          </cell>
        </row>
        <row r="3444">
          <cell r="A3444" t="str">
            <v>润耀</v>
          </cell>
          <cell r="B3444" t="str">
            <v>螺纹钢</v>
          </cell>
          <cell r="C3444" t="str">
            <v>HRB400E Φ14 9m</v>
          </cell>
          <cell r="D3444" t="str">
            <v>吨</v>
          </cell>
          <cell r="E3444">
            <v>5</v>
          </cell>
          <cell r="F3444">
            <v>45803</v>
          </cell>
          <cell r="G3444" t="str">
            <v>（华西简阳西城嘉苑）四川省成都市简阳市简城街道高屋村</v>
          </cell>
          <cell r="H3444" t="str">
            <v>张瀚镭</v>
          </cell>
          <cell r="I3444">
            <v>15884666220</v>
          </cell>
        </row>
        <row r="3445">
          <cell r="A3445" t="str">
            <v>润耀</v>
          </cell>
          <cell r="B3445" t="str">
            <v>螺纹钢</v>
          </cell>
          <cell r="C3445" t="str">
            <v>HRB400E Φ16 9m</v>
          </cell>
          <cell r="D3445" t="str">
            <v>吨</v>
          </cell>
          <cell r="E3445">
            <v>5</v>
          </cell>
          <cell r="F3445">
            <v>45803</v>
          </cell>
          <cell r="G3445" t="str">
            <v>（华西简阳西城嘉苑）四川省成都市简阳市简城街道高屋村</v>
          </cell>
          <cell r="H3445" t="str">
            <v>张瀚镭</v>
          </cell>
          <cell r="I3445">
            <v>15884666220</v>
          </cell>
        </row>
        <row r="3446">
          <cell r="A3446" t="str">
            <v>润耀</v>
          </cell>
          <cell r="B3446" t="str">
            <v>螺纹钢</v>
          </cell>
          <cell r="C3446" t="str">
            <v>HRB400E Φ18 9m</v>
          </cell>
          <cell r="D3446" t="str">
            <v>吨</v>
          </cell>
          <cell r="E3446">
            <v>5</v>
          </cell>
          <cell r="F3446">
            <v>45803</v>
          </cell>
          <cell r="G3446" t="str">
            <v>（华西简阳西城嘉苑）四川省成都市简阳市简城街道高屋村</v>
          </cell>
          <cell r="H3446" t="str">
            <v>张瀚镭</v>
          </cell>
          <cell r="I3446">
            <v>15884666220</v>
          </cell>
        </row>
        <row r="3447">
          <cell r="A3447" t="str">
            <v>润耀</v>
          </cell>
          <cell r="B3447" t="str">
            <v>螺纹钢</v>
          </cell>
          <cell r="C3447" t="str">
            <v>HRB400E Φ20 9m</v>
          </cell>
          <cell r="D3447" t="str">
            <v>吨</v>
          </cell>
          <cell r="E3447">
            <v>2</v>
          </cell>
          <cell r="F3447">
            <v>45803</v>
          </cell>
          <cell r="G3447" t="str">
            <v>（华西简阳西城嘉苑）四川省成都市简阳市简城街道高屋村</v>
          </cell>
          <cell r="H3447" t="str">
            <v>张瀚镭</v>
          </cell>
          <cell r="I3447">
            <v>15884666220</v>
          </cell>
        </row>
        <row r="3448">
          <cell r="A3448" t="str">
            <v>润耀</v>
          </cell>
          <cell r="B3448" t="str">
            <v>螺纹钢</v>
          </cell>
          <cell r="C3448" t="str">
            <v>HRB500E Φ20</v>
          </cell>
          <cell r="D3448" t="str">
            <v>吨</v>
          </cell>
          <cell r="E3448">
            <v>2.5</v>
          </cell>
          <cell r="F3448">
            <v>45803</v>
          </cell>
          <cell r="G3448" t="str">
            <v>（华西简阳西城嘉苑）四川省成都市简阳市简城街道高屋村</v>
          </cell>
          <cell r="H3448" t="str">
            <v>张瀚镭</v>
          </cell>
          <cell r="I3448">
            <v>15884666220</v>
          </cell>
        </row>
        <row r="3449">
          <cell r="A3449" t="str">
            <v>润耀</v>
          </cell>
          <cell r="B3449" t="str">
            <v>螺纹钢</v>
          </cell>
          <cell r="C3449" t="str">
            <v>HRB500E Φ22</v>
          </cell>
          <cell r="D3449" t="str">
            <v>吨</v>
          </cell>
          <cell r="E3449">
            <v>2.5</v>
          </cell>
          <cell r="F3449">
            <v>45803</v>
          </cell>
          <cell r="G3449" t="str">
            <v>（华西简阳西城嘉苑）四川省成都市简阳市简城街道高屋村</v>
          </cell>
          <cell r="H3449" t="str">
            <v>张瀚镭</v>
          </cell>
          <cell r="I3449">
            <v>15884666220</v>
          </cell>
        </row>
        <row r="3450">
          <cell r="A3450" t="str">
            <v>润耀</v>
          </cell>
          <cell r="B3450" t="str">
            <v>螺纹钢</v>
          </cell>
          <cell r="C3450" t="str">
            <v>HRB500E Φ25</v>
          </cell>
          <cell r="D3450" t="str">
            <v>吨</v>
          </cell>
          <cell r="E3450">
            <v>15</v>
          </cell>
          <cell r="F3450">
            <v>45803</v>
          </cell>
          <cell r="G3450" t="str">
            <v>（华西简阳西城嘉苑）四川省成都市简阳市简城街道高屋村</v>
          </cell>
          <cell r="H3450" t="str">
            <v>张瀚镭</v>
          </cell>
          <cell r="I3450">
            <v>15884666220</v>
          </cell>
        </row>
        <row r="3451">
          <cell r="A3451" t="str">
            <v>湖北商贸</v>
          </cell>
          <cell r="B3451" t="str">
            <v>盘螺</v>
          </cell>
          <cell r="C3451" t="str">
            <v>HRB400E Φ12</v>
          </cell>
          <cell r="D3451" t="str">
            <v>吨</v>
          </cell>
          <cell r="E3451">
            <v>35</v>
          </cell>
          <cell r="F3451">
            <v>45803</v>
          </cell>
          <cell r="G3451" t="str">
            <v>（中铁广州局-资乐高速5标）四川省乐山市井研县希望大道116号</v>
          </cell>
          <cell r="H3451" t="str">
            <v>廖俊杰</v>
          </cell>
          <cell r="I3451">
            <v>15775100965</v>
          </cell>
        </row>
        <row r="3452">
          <cell r="A3452" t="str">
            <v>湖北商贸</v>
          </cell>
          <cell r="B3452" t="str">
            <v>螺纹钢</v>
          </cell>
          <cell r="C3452" t="str">
            <v>HRB400E Φ16 12m</v>
          </cell>
          <cell r="D3452" t="str">
            <v>吨</v>
          </cell>
          <cell r="E3452">
            <v>35</v>
          </cell>
          <cell r="F3452">
            <v>45803</v>
          </cell>
          <cell r="G3452" t="str">
            <v>（中铁广州局-资乐高速5标）四川省乐山市井研县希望大道116号</v>
          </cell>
          <cell r="H3452" t="str">
            <v>廖俊杰</v>
          </cell>
          <cell r="I3452">
            <v>15775100965</v>
          </cell>
        </row>
        <row r="3453">
          <cell r="A3453" t="str">
            <v>湖北商贸</v>
          </cell>
          <cell r="B3453" t="str">
            <v>螺纹钢</v>
          </cell>
          <cell r="C3453" t="str">
            <v>HRB400E Φ22 12m</v>
          </cell>
          <cell r="D3453" t="str">
            <v>吨</v>
          </cell>
          <cell r="E3453">
            <v>35</v>
          </cell>
          <cell r="F3453">
            <v>45803</v>
          </cell>
          <cell r="G3453" t="str">
            <v>（中铁广州局-资乐高速5标）四川省乐山市井研县希望大道116号</v>
          </cell>
          <cell r="H3453" t="str">
            <v>廖俊杰</v>
          </cell>
          <cell r="I3453">
            <v>15775100965</v>
          </cell>
        </row>
        <row r="3454">
          <cell r="A3454" t="str">
            <v>湖北商贸</v>
          </cell>
          <cell r="B3454" t="str">
            <v>螺纹钢</v>
          </cell>
          <cell r="C3454" t="str">
            <v>HRB400E Φ25 12m</v>
          </cell>
          <cell r="D3454" t="str">
            <v>吨</v>
          </cell>
          <cell r="E3454">
            <v>35</v>
          </cell>
          <cell r="F3454">
            <v>45803</v>
          </cell>
          <cell r="G3454" t="str">
            <v>（中铁广州局-资乐高速5标）四川省乐山市井研县希望大道116号</v>
          </cell>
          <cell r="H3454" t="str">
            <v>廖俊杰</v>
          </cell>
          <cell r="I3454">
            <v>15775100965</v>
          </cell>
        </row>
        <row r="3455">
          <cell r="A3455" t="str">
            <v>湖北商贸</v>
          </cell>
          <cell r="B3455" t="str">
            <v>螺纹钢</v>
          </cell>
          <cell r="C3455" t="str">
            <v>HRB400E Φ28 12m</v>
          </cell>
          <cell r="D3455" t="str">
            <v>吨</v>
          </cell>
          <cell r="E3455">
            <v>35</v>
          </cell>
          <cell r="F3455">
            <v>45803</v>
          </cell>
          <cell r="G3455" t="str">
            <v>（中铁广州局-资乐高速5标）四川省乐山市井研县希望大道116号</v>
          </cell>
          <cell r="H3455" t="str">
            <v>廖俊杰</v>
          </cell>
          <cell r="I3455">
            <v>15775100965</v>
          </cell>
        </row>
        <row r="3456">
          <cell r="A3456" t="str">
            <v>湖北商贸</v>
          </cell>
          <cell r="B3456" t="str">
            <v>螺纹钢</v>
          </cell>
          <cell r="C3456" t="str">
            <v>HRB500E Φ25 9m</v>
          </cell>
          <cell r="D3456" t="str">
            <v>吨</v>
          </cell>
          <cell r="E3456">
            <v>35</v>
          </cell>
          <cell r="F3456">
            <v>45803</v>
          </cell>
          <cell r="G3456" t="str">
            <v>（中铁十局-资乐高速4标）四川省眉山市仁寿县彰加镇促进村中铁十局2#钢筋厂</v>
          </cell>
          <cell r="H3456" t="str">
            <v>杨飞</v>
          </cell>
          <cell r="I3456">
            <v>15667998777</v>
          </cell>
        </row>
        <row r="3457">
          <cell r="A3457" t="str">
            <v>湖北商贸</v>
          </cell>
          <cell r="B3457" t="str">
            <v>螺纹钢</v>
          </cell>
          <cell r="C3457" t="str">
            <v>HRB400E Φ14 12m</v>
          </cell>
          <cell r="D3457" t="str">
            <v>吨</v>
          </cell>
          <cell r="E3457">
            <v>35</v>
          </cell>
          <cell r="F3457">
            <v>45803</v>
          </cell>
          <cell r="G3457" t="str">
            <v>（中铁十局-资乐高速4标）四川省眉山市仁寿县彰加镇促进村中铁十局资乐高速1#钢筋场</v>
          </cell>
          <cell r="H3457" t="str">
            <v>杨飞</v>
          </cell>
          <cell r="I3457">
            <v>15667998777</v>
          </cell>
        </row>
        <row r="3458">
          <cell r="A3458" t="str">
            <v>德胜</v>
          </cell>
          <cell r="B3458" t="str">
            <v>螺纹钢</v>
          </cell>
          <cell r="C3458" t="str">
            <v>HRB400EФ12*9mm</v>
          </cell>
          <cell r="D3458" t="str">
            <v>吨</v>
          </cell>
          <cell r="E3458">
            <v>35</v>
          </cell>
          <cell r="F3458">
            <v>45803</v>
          </cell>
          <cell r="G3458" t="str">
            <v>（中核中原-温江北林医养综合体项目）四川省成都市温江区万春大道第三人民医院东</v>
          </cell>
          <cell r="H3458" t="str">
            <v>蔡杰</v>
          </cell>
          <cell r="I3458">
            <v>18875129329</v>
          </cell>
        </row>
        <row r="3459">
          <cell r="A3459" t="str">
            <v>德胜</v>
          </cell>
          <cell r="B3459" t="str">
            <v>螺纹钢</v>
          </cell>
          <cell r="C3459" t="str">
            <v>HRB500EФ25*12mm</v>
          </cell>
          <cell r="D3459" t="str">
            <v>吨</v>
          </cell>
          <cell r="E3459">
            <v>25</v>
          </cell>
          <cell r="F3459">
            <v>45803</v>
          </cell>
          <cell r="G3459" t="str">
            <v>（中核中原-温江北林医养综合体项目）四川省成都市温江区万春大道第三人民医院东</v>
          </cell>
          <cell r="H3459" t="str">
            <v>蔡杰</v>
          </cell>
          <cell r="I3459">
            <v>18875129329</v>
          </cell>
        </row>
        <row r="3460">
          <cell r="A3460" t="str">
            <v>德胜</v>
          </cell>
          <cell r="B3460" t="str">
            <v>螺纹钢</v>
          </cell>
          <cell r="C3460" t="str">
            <v>HRB500EФ28*12mm</v>
          </cell>
          <cell r="D3460" t="str">
            <v>吨</v>
          </cell>
          <cell r="E3460">
            <v>10</v>
          </cell>
          <cell r="F3460">
            <v>45803</v>
          </cell>
          <cell r="G3460" t="str">
            <v>（中核中原-温江北林医养综合体项目）四川省成都市温江区万春大道第三人民医院东</v>
          </cell>
          <cell r="H3460" t="str">
            <v>蔡杰</v>
          </cell>
          <cell r="I3460">
            <v>18875129329</v>
          </cell>
        </row>
        <row r="3461">
          <cell r="A3461" t="str">
            <v>德胜</v>
          </cell>
          <cell r="B3461" t="str">
            <v>螺纹钢</v>
          </cell>
          <cell r="C3461" t="str">
            <v>HRB400E Φ12 9m</v>
          </cell>
          <cell r="D3461" t="str">
            <v>吨</v>
          </cell>
          <cell r="E3461">
            <v>3</v>
          </cell>
          <cell r="F3461">
            <v>45803</v>
          </cell>
          <cell r="G3461" t="str">
            <v>(五冶钢构医学科学产业园建设项目房建一部-四标（3-7）)四川省南充市顺庆区搬罾街道学府大道二段</v>
          </cell>
          <cell r="H3461" t="str">
            <v>胡泽宇</v>
          </cell>
          <cell r="I3461">
            <v>18141337338</v>
          </cell>
        </row>
        <row r="3462">
          <cell r="A3462" t="str">
            <v>德胜</v>
          </cell>
          <cell r="B3462" t="str">
            <v>螺纹钢</v>
          </cell>
          <cell r="C3462" t="str">
            <v>HRB400E Φ14 9m</v>
          </cell>
          <cell r="D3462" t="str">
            <v>吨</v>
          </cell>
          <cell r="E3462">
            <v>30</v>
          </cell>
          <cell r="F3462">
            <v>45803</v>
          </cell>
          <cell r="G3462" t="str">
            <v>(五冶钢构医学科学产业园建设项目房建一部-四标（3-7）)四川省南充市顺庆区搬罾街道学府大道二段</v>
          </cell>
          <cell r="H3462" t="str">
            <v>胡泽宇</v>
          </cell>
          <cell r="I3462">
            <v>18141337338</v>
          </cell>
        </row>
        <row r="3463">
          <cell r="A3463" t="str">
            <v>德胜</v>
          </cell>
          <cell r="B3463" t="str">
            <v>螺纹钢</v>
          </cell>
          <cell r="C3463" t="str">
            <v>HRB400E Φ16 9m</v>
          </cell>
          <cell r="D3463" t="str">
            <v>吨</v>
          </cell>
          <cell r="E3463">
            <v>3</v>
          </cell>
          <cell r="F3463">
            <v>45803</v>
          </cell>
          <cell r="G3463" t="str">
            <v>(五冶钢构医学科学产业园建设项目房建一部-四标（3-7）)四川省南充市顺庆区搬罾街道学府大道二段</v>
          </cell>
          <cell r="H3463" t="str">
            <v>胡泽宇</v>
          </cell>
          <cell r="I3463">
            <v>18141337338</v>
          </cell>
        </row>
        <row r="3464">
          <cell r="A3464" t="str">
            <v>海南海控</v>
          </cell>
          <cell r="B3464" t="str">
            <v>螺纹钢</v>
          </cell>
          <cell r="C3464" t="str">
            <v>HRB400EФ22*9m</v>
          </cell>
          <cell r="D3464" t="str">
            <v>吨</v>
          </cell>
          <cell r="E3464">
            <v>70</v>
          </cell>
          <cell r="F3464">
            <v>45803</v>
          </cell>
          <cell r="G3464" t="str">
            <v>（中铁一局四公司康新高速TJ1-1标贡不卡隧道）四川省甘孜州康定市折多塘村车管所旁</v>
          </cell>
          <cell r="H3464" t="str">
            <v>李彰</v>
          </cell>
          <cell r="I3464">
            <v>18523285235</v>
          </cell>
        </row>
        <row r="3465">
          <cell r="A3465" t="str">
            <v>海南海控</v>
          </cell>
          <cell r="B3465" t="str">
            <v>螺纹钢</v>
          </cell>
          <cell r="C3465" t="str">
            <v>HRB400EФ22*9m</v>
          </cell>
          <cell r="D3465" t="str">
            <v>吨</v>
          </cell>
          <cell r="E3465">
            <v>70</v>
          </cell>
          <cell r="F3465">
            <v>45803</v>
          </cell>
          <cell r="G3465" t="str">
            <v>（中铁一局四公司康新高速TJ1-1标康定隧道）四川省甘孜州康定市榆林街道甘孜州博物馆旁</v>
          </cell>
          <cell r="H3465" t="str">
            <v>王永强</v>
          </cell>
          <cell r="I3465">
            <v>15929204416</v>
          </cell>
        </row>
        <row r="3466">
          <cell r="A3466" t="str">
            <v>晋邦</v>
          </cell>
          <cell r="B3466" t="str">
            <v>直螺纹</v>
          </cell>
          <cell r="C3466" t="str">
            <v>HRB400E Φ12 9m</v>
          </cell>
          <cell r="D3466" t="str">
            <v>吨</v>
          </cell>
          <cell r="E3466">
            <v>55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盘螺</v>
          </cell>
          <cell r="C3467" t="str">
            <v>HRB400E Φ10</v>
          </cell>
          <cell r="D3467" t="str">
            <v>吨</v>
          </cell>
          <cell r="E3467">
            <v>15</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高线</v>
          </cell>
          <cell r="C3468" t="str">
            <v>HPB300Φ10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盘螺</v>
          </cell>
          <cell r="C3469" t="str">
            <v>HRB400E Φ10</v>
          </cell>
          <cell r="D3469" t="str">
            <v>吨</v>
          </cell>
          <cell r="E3469">
            <v>18</v>
          </cell>
          <cell r="F3469">
            <v>45803</v>
          </cell>
          <cell r="G3469" t="str">
            <v>（十九冶-江龙高速一分部）重庆市云阳县X886附近中国十九冶开云高速项目总包部西98米*复兴互通预制梁场</v>
          </cell>
          <cell r="H3469" t="str">
            <v>吴章红</v>
          </cell>
          <cell r="I3469">
            <v>18628165772</v>
          </cell>
        </row>
        <row r="3470">
          <cell r="A3470" t="str">
            <v>晋邦</v>
          </cell>
          <cell r="B3470" t="str">
            <v>直螺纹</v>
          </cell>
          <cell r="C3470" t="str">
            <v>HRB400E Φ14 9m</v>
          </cell>
          <cell r="D3470" t="str">
            <v>吨</v>
          </cell>
          <cell r="E3470">
            <v>33</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Φ20 9m</v>
          </cell>
          <cell r="D3471" t="str">
            <v>吨</v>
          </cell>
          <cell r="E3471">
            <v>90</v>
          </cell>
          <cell r="F3471">
            <v>45803</v>
          </cell>
          <cell r="G3471" t="str">
            <v>（十九冶-江龙高速二分部）重庆市云阳县凤鸣镇平顶村*磨子坪隧道出口</v>
          </cell>
          <cell r="H3471" t="str">
            <v>张鹏</v>
          </cell>
          <cell r="I3471">
            <v>18223006448</v>
          </cell>
        </row>
        <row r="3472">
          <cell r="A3472" t="str">
            <v>晋邦</v>
          </cell>
          <cell r="B3472" t="str">
            <v>直螺纹</v>
          </cell>
          <cell r="C3472" t="str">
            <v>HRB400E Φ12 9m</v>
          </cell>
          <cell r="D3472" t="str">
            <v>吨</v>
          </cell>
          <cell r="E3472">
            <v>60</v>
          </cell>
          <cell r="F3472">
            <v>45803</v>
          </cell>
          <cell r="G3472" t="str">
            <v>（十九冶-江龙高速二分部）重庆市云阳县宝坪镇双塆村*宝坪梁场</v>
          </cell>
          <cell r="H3472" t="str">
            <v>张鹏</v>
          </cell>
          <cell r="I3472">
            <v>18223006448</v>
          </cell>
        </row>
        <row r="3473">
          <cell r="A3473" t="str">
            <v>晋邦</v>
          </cell>
          <cell r="B3473" t="str">
            <v>直螺纹</v>
          </cell>
          <cell r="C3473" t="str">
            <v>HRB400E Φ12 9m</v>
          </cell>
          <cell r="D3473" t="str">
            <v>吨</v>
          </cell>
          <cell r="E3473">
            <v>12</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Φ16 9m</v>
          </cell>
          <cell r="D3474" t="str">
            <v>吨</v>
          </cell>
          <cell r="E3474">
            <v>7</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Φ25 9m</v>
          </cell>
          <cell r="D3475" t="str">
            <v>吨</v>
          </cell>
          <cell r="E3475">
            <v>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Φ28 9m</v>
          </cell>
          <cell r="D3476" t="str">
            <v>吨</v>
          </cell>
          <cell r="E3476">
            <v>9.5</v>
          </cell>
          <cell r="F3476">
            <v>45803</v>
          </cell>
          <cell r="G3476" t="str">
            <v>（十九冶-江龙高速二分部）重庆市云阳县普安乡佛手村*磨刀溪大桥</v>
          </cell>
          <cell r="H3476" t="str">
            <v>张鹏</v>
          </cell>
          <cell r="I3476">
            <v>18223006448</v>
          </cell>
        </row>
        <row r="3477">
          <cell r="A3477" t="str">
            <v>晋邦</v>
          </cell>
          <cell r="B3477" t="str">
            <v>直螺纹</v>
          </cell>
          <cell r="C3477" t="str">
            <v>HRB400E Φ16 9m</v>
          </cell>
          <cell r="D3477" t="str">
            <v>吨</v>
          </cell>
          <cell r="E3477">
            <v>80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Φ12 9m</v>
          </cell>
          <cell r="D3478" t="str">
            <v>吨</v>
          </cell>
          <cell r="E3478">
            <v>20</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Φ25 9m</v>
          </cell>
          <cell r="D3479" t="str">
            <v>吨</v>
          </cell>
          <cell r="E3479">
            <v>5</v>
          </cell>
          <cell r="F3479">
            <v>45803</v>
          </cell>
          <cell r="G3479" t="str">
            <v>（十九冶-江龙高速三分部）重庆市云阳县清水土家族乡云峰乡开云高速（钢厂村）*龙缸匝道桥</v>
          </cell>
          <cell r="H3479" t="str">
            <v>任海军</v>
          </cell>
          <cell r="I3479">
            <v>17725037830</v>
          </cell>
        </row>
        <row r="3480">
          <cell r="A3480" t="str">
            <v>晋邦</v>
          </cell>
          <cell r="B3480" t="str">
            <v>直螺纹</v>
          </cell>
          <cell r="C3480" t="str">
            <v>HRB400E Φ14 9m</v>
          </cell>
          <cell r="D3480" t="str">
            <v>吨</v>
          </cell>
          <cell r="E3480">
            <v>12</v>
          </cell>
          <cell r="F3480">
            <v>45803</v>
          </cell>
          <cell r="G3480" t="str">
            <v>（十九冶-江龙高速三分部）重庆市云阳县龙角镇*皮家营隧道</v>
          </cell>
          <cell r="H3480" t="str">
            <v>任海军</v>
          </cell>
          <cell r="I3480">
            <v>17725037830</v>
          </cell>
        </row>
        <row r="3481">
          <cell r="A3481" t="str">
            <v>晋邦</v>
          </cell>
          <cell r="B3481" t="str">
            <v>直螺纹</v>
          </cell>
          <cell r="C3481" t="str">
            <v>HRB400E Φ12 9m</v>
          </cell>
          <cell r="D3481" t="str">
            <v>吨</v>
          </cell>
          <cell r="E3481">
            <v>40</v>
          </cell>
          <cell r="F3481">
            <v>45803</v>
          </cell>
          <cell r="G3481" t="str">
            <v>（十九冶-江龙高速三分部）重庆市云阳县蔈草镇三坵田*小尖山梁场</v>
          </cell>
          <cell r="H3481" t="str">
            <v>任海军</v>
          </cell>
          <cell r="I3481">
            <v>17725037830</v>
          </cell>
        </row>
        <row r="3482">
          <cell r="A3482" t="str">
            <v>晋邦</v>
          </cell>
          <cell r="B3482" t="str">
            <v>直螺纹</v>
          </cell>
          <cell r="C3482" t="str">
            <v>HRB400E Φ25 9m</v>
          </cell>
          <cell r="D3482" t="str">
            <v>吨</v>
          </cell>
          <cell r="E3482">
            <v>3</v>
          </cell>
          <cell r="F3482">
            <v>45803</v>
          </cell>
          <cell r="G3482" t="str">
            <v>（十九冶-江龙高速三分部）重庆市云阳县蔈草镇三坵田*小尖山梁场</v>
          </cell>
          <cell r="H3482" t="str">
            <v>任海军</v>
          </cell>
          <cell r="I3482">
            <v>17725037830</v>
          </cell>
        </row>
        <row r="3483">
          <cell r="A3483" t="str">
            <v>晋邦</v>
          </cell>
          <cell r="B3483" t="str">
            <v>盘螺</v>
          </cell>
          <cell r="C3483" t="str">
            <v>HRB400E Φ10</v>
          </cell>
          <cell r="D3483" t="str">
            <v>吨</v>
          </cell>
          <cell r="E3483">
            <v>15</v>
          </cell>
          <cell r="F3483">
            <v>45803</v>
          </cell>
          <cell r="G3483" t="str">
            <v>（十九冶-江龙高速二分部）重庆市云阳县S305附近*龙角梁场</v>
          </cell>
          <cell r="H3483" t="str">
            <v>张鹏</v>
          </cell>
          <cell r="I3483">
            <v>18223006448</v>
          </cell>
        </row>
        <row r="3484">
          <cell r="A3484" t="str">
            <v>晋邦</v>
          </cell>
          <cell r="B3484" t="str">
            <v>直螺纹</v>
          </cell>
          <cell r="C3484" t="str">
            <v>HRB400E Φ12 9m</v>
          </cell>
          <cell r="D3484" t="str">
            <v>吨</v>
          </cell>
          <cell r="E3484">
            <v>20</v>
          </cell>
          <cell r="F3484">
            <v>45803</v>
          </cell>
          <cell r="G3484" t="str">
            <v>（十九冶-江龙高速二分部）重庆市云阳县S305附近*龙角梁场</v>
          </cell>
          <cell r="H3484" t="str">
            <v>张鹏</v>
          </cell>
          <cell r="I3484">
            <v>18223006448</v>
          </cell>
        </row>
        <row r="3485">
          <cell r="A3485" t="str">
            <v>陕钢</v>
          </cell>
          <cell r="B3485" t="str">
            <v>盘螺</v>
          </cell>
          <cell r="C3485" t="str">
            <v>HRB400E Φ6</v>
          </cell>
          <cell r="D3485" t="str">
            <v>吨</v>
          </cell>
          <cell r="E3485">
            <v>17.5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Φ10</v>
          </cell>
          <cell r="D3486" t="str">
            <v>吨</v>
          </cell>
          <cell r="E3486">
            <v>2.5</v>
          </cell>
          <cell r="F3486">
            <v>45803</v>
          </cell>
          <cell r="G3486" t="str">
            <v>（华西酒城南）成都市武侯区火车南站西路8号酒城南项目</v>
          </cell>
          <cell r="H3486" t="str">
            <v>龙耀宇</v>
          </cell>
          <cell r="I3486">
            <v>18384145895</v>
          </cell>
        </row>
        <row r="3487">
          <cell r="A3487" t="str">
            <v>陕钢</v>
          </cell>
          <cell r="B3487" t="str">
            <v>盘螺</v>
          </cell>
          <cell r="C3487" t="str">
            <v>HRB400E Φ12</v>
          </cell>
          <cell r="D3487" t="str">
            <v>吨</v>
          </cell>
          <cell r="E3487">
            <v>15</v>
          </cell>
          <cell r="F3487">
            <v>45803</v>
          </cell>
          <cell r="G3487" t="str">
            <v>（华西酒城南）成都市武侯区火车南站西路8号酒城南项目</v>
          </cell>
          <cell r="H3487" t="str">
            <v>龙耀宇</v>
          </cell>
          <cell r="I3487">
            <v>18384145895</v>
          </cell>
        </row>
        <row r="3488">
          <cell r="A3488" t="str">
            <v>润耀</v>
          </cell>
          <cell r="B3488" t="str">
            <v>螺纹钢</v>
          </cell>
          <cell r="C3488" t="str">
            <v>HRB400E Φ25 9m</v>
          </cell>
          <cell r="D3488" t="str">
            <v>吨</v>
          </cell>
          <cell r="E3488">
            <v>35</v>
          </cell>
          <cell r="F3488">
            <v>45804</v>
          </cell>
          <cell r="G3488" t="str">
            <v>（中铁广州局-资乐高速5标）四川省乐山市井研县希望大道116号</v>
          </cell>
          <cell r="H3488" t="str">
            <v>廖俊杰</v>
          </cell>
          <cell r="I3488">
            <v>15775100965</v>
          </cell>
        </row>
        <row r="3489">
          <cell r="A3489" t="str">
            <v>润耀</v>
          </cell>
          <cell r="B3489" t="str">
            <v>螺纹钢</v>
          </cell>
          <cell r="C3489" t="str">
            <v>HRB400E Φ25 12m</v>
          </cell>
          <cell r="D3489" t="str">
            <v>吨</v>
          </cell>
          <cell r="E3489">
            <v>35</v>
          </cell>
          <cell r="F3489">
            <v>45804</v>
          </cell>
          <cell r="G3489" t="str">
            <v>（中铁广州局-资乐高速5标）四川省乐山市井研县希望大道116号</v>
          </cell>
          <cell r="H3489" t="str">
            <v>廖俊杰</v>
          </cell>
          <cell r="I3489">
            <v>15775100965</v>
          </cell>
        </row>
        <row r="3490">
          <cell r="A3490" t="str">
            <v>润耀</v>
          </cell>
          <cell r="B3490" t="str">
            <v>螺纹钢</v>
          </cell>
          <cell r="C3490" t="str">
            <v>HRB400E Φ32 9m</v>
          </cell>
          <cell r="D3490" t="str">
            <v>吨</v>
          </cell>
          <cell r="E3490">
            <v>35</v>
          </cell>
          <cell r="F3490">
            <v>45804</v>
          </cell>
          <cell r="G3490" t="str">
            <v>（中铁广州局-资乐高速5标）四川省乐山市井研县希望大道116号</v>
          </cell>
          <cell r="H3490" t="str">
            <v>廖俊杰</v>
          </cell>
          <cell r="I3490">
            <v>15775100965</v>
          </cell>
        </row>
        <row r="3491">
          <cell r="A3491" t="str">
            <v>润耀</v>
          </cell>
          <cell r="B3491" t="str">
            <v>螺纹钢</v>
          </cell>
          <cell r="C3491" t="str">
            <v>HRB400E Φ28 12m</v>
          </cell>
          <cell r="D3491" t="str">
            <v>吨</v>
          </cell>
          <cell r="E3491">
            <v>44</v>
          </cell>
          <cell r="F3491">
            <v>45804</v>
          </cell>
          <cell r="G3491" t="str">
            <v>（中铁广州局-资乐高速5标）四川省乐山市井研县希望大道116号</v>
          </cell>
          <cell r="H3491" t="str">
            <v>廖俊杰</v>
          </cell>
          <cell r="I3491">
            <v>15775100965</v>
          </cell>
        </row>
        <row r="3492">
          <cell r="A3492" t="str">
            <v>润耀</v>
          </cell>
          <cell r="B3492" t="str">
            <v>螺纹钢</v>
          </cell>
          <cell r="C3492" t="str">
            <v>HRB400E Φ28 9m</v>
          </cell>
          <cell r="D3492" t="str">
            <v>吨</v>
          </cell>
          <cell r="E3492">
            <v>35</v>
          </cell>
          <cell r="F3492">
            <v>45804</v>
          </cell>
          <cell r="G3492" t="str">
            <v>（中铁广州局-资乐高速5标）四川省乐山市井研县希望大道116号</v>
          </cell>
          <cell r="H3492" t="str">
            <v>廖俊杰</v>
          </cell>
          <cell r="I3492">
            <v>15775100965</v>
          </cell>
        </row>
        <row r="3493">
          <cell r="A3493" t="str">
            <v>润耀</v>
          </cell>
          <cell r="B3493" t="str">
            <v>螺纹钢</v>
          </cell>
          <cell r="C3493" t="str">
            <v>HRB400E Φ12 9m</v>
          </cell>
          <cell r="D3493" t="str">
            <v>吨</v>
          </cell>
          <cell r="E3493">
            <v>17</v>
          </cell>
          <cell r="F3493">
            <v>45804</v>
          </cell>
          <cell r="G3493" t="str">
            <v>（中铁广州局-资乐高速5标）四川省乐山市井研县希望大道116号</v>
          </cell>
          <cell r="H3493" t="str">
            <v>廖俊杰</v>
          </cell>
          <cell r="I3493">
            <v>15775100965</v>
          </cell>
        </row>
        <row r="3494">
          <cell r="A3494" t="str">
            <v>润耀</v>
          </cell>
          <cell r="B3494" t="str">
            <v>螺纹钢</v>
          </cell>
          <cell r="C3494" t="str">
            <v>HRB400E Φ16 9m</v>
          </cell>
          <cell r="D3494" t="str">
            <v>吨</v>
          </cell>
          <cell r="E3494">
            <v>17</v>
          </cell>
          <cell r="F3494">
            <v>45804</v>
          </cell>
          <cell r="G3494" t="str">
            <v>（中铁广州局-资乐高速5标）四川省乐山市井研县希望大道116号</v>
          </cell>
          <cell r="H3494" t="str">
            <v>廖俊杰</v>
          </cell>
          <cell r="I3494">
            <v>15775100965</v>
          </cell>
        </row>
        <row r="3495">
          <cell r="A3495" t="str">
            <v>润耀</v>
          </cell>
          <cell r="B3495" t="str">
            <v>螺纹钢</v>
          </cell>
          <cell r="C3495" t="str">
            <v>HRB400E Φ28 9m</v>
          </cell>
          <cell r="D3495" t="str">
            <v>吨</v>
          </cell>
          <cell r="E3495">
            <v>35</v>
          </cell>
          <cell r="F3495">
            <v>45804</v>
          </cell>
          <cell r="G3495" t="str">
            <v>（中铁广州局-资乐高速5标）四川省乐山市井研县希望大道116号</v>
          </cell>
          <cell r="H3495" t="str">
            <v>廖俊杰</v>
          </cell>
          <cell r="I3495">
            <v>15775100965</v>
          </cell>
        </row>
        <row r="3496">
          <cell r="A3496" t="str">
            <v>润耀</v>
          </cell>
          <cell r="B3496" t="str">
            <v>螺纹钢</v>
          </cell>
          <cell r="C3496" t="str">
            <v>HRB400E Φ20 12m</v>
          </cell>
          <cell r="D3496" t="str">
            <v>吨</v>
          </cell>
          <cell r="E3496">
            <v>35</v>
          </cell>
          <cell r="F3496">
            <v>45804</v>
          </cell>
          <cell r="G3496" t="str">
            <v>（中铁广州局-资乐高速5标）四川省乐山市井研县希望大道116号</v>
          </cell>
          <cell r="H3496" t="str">
            <v>廖俊杰</v>
          </cell>
          <cell r="I3496">
            <v>15775100965</v>
          </cell>
        </row>
        <row r="3497">
          <cell r="A3497" t="str">
            <v>润耀</v>
          </cell>
          <cell r="B3497" t="str">
            <v>盘螺</v>
          </cell>
          <cell r="C3497" t="str">
            <v>HRB400E Φ12</v>
          </cell>
          <cell r="D3497" t="str">
            <v>吨</v>
          </cell>
          <cell r="E3497">
            <v>35</v>
          </cell>
          <cell r="F3497">
            <v>45804</v>
          </cell>
          <cell r="G3497" t="str">
            <v>（中铁广州局-资乐高速5标）四川省乐山市井研县希望大道116号</v>
          </cell>
          <cell r="H3497" t="str">
            <v>廖俊杰</v>
          </cell>
          <cell r="I3497">
            <v>15775100965</v>
          </cell>
        </row>
        <row r="3498">
          <cell r="A3498" t="str">
            <v>润耀</v>
          </cell>
          <cell r="B3498" t="str">
            <v>螺纹钢</v>
          </cell>
          <cell r="C3498" t="str">
            <v>HRB400E Φ14 12m</v>
          </cell>
          <cell r="D3498" t="str">
            <v>吨</v>
          </cell>
          <cell r="E3498">
            <v>10</v>
          </cell>
          <cell r="F3498">
            <v>45804</v>
          </cell>
          <cell r="G3498" t="str">
            <v>（中铁广州局-资乐高速5标）四川省乐山市井研县希望大道116号</v>
          </cell>
          <cell r="H3498" t="str">
            <v>廖俊杰</v>
          </cell>
          <cell r="I3498">
            <v>15775100965</v>
          </cell>
        </row>
        <row r="3499">
          <cell r="A3499" t="str">
            <v>润耀</v>
          </cell>
          <cell r="B3499" t="str">
            <v>螺纹钢</v>
          </cell>
          <cell r="C3499" t="str">
            <v>HRB400E Φ16 12m</v>
          </cell>
          <cell r="D3499" t="str">
            <v>吨</v>
          </cell>
          <cell r="E3499">
            <v>25</v>
          </cell>
          <cell r="F3499">
            <v>45804</v>
          </cell>
          <cell r="G3499" t="str">
            <v>（中铁广州局-资乐高速5标）四川省乐山市井研县希望大道116号</v>
          </cell>
          <cell r="H3499" t="str">
            <v>廖俊杰</v>
          </cell>
          <cell r="I3499">
            <v>15775100965</v>
          </cell>
        </row>
        <row r="3500">
          <cell r="A3500" t="str">
            <v>润耀</v>
          </cell>
          <cell r="B3500" t="str">
            <v>螺纹钢</v>
          </cell>
          <cell r="C3500" t="str">
            <v>HRB400E Φ20 12m</v>
          </cell>
          <cell r="D3500" t="str">
            <v>吨</v>
          </cell>
          <cell r="E3500">
            <v>35</v>
          </cell>
          <cell r="F3500">
            <v>45804</v>
          </cell>
          <cell r="G3500" t="str">
            <v>（中铁广州局-资乐高速5标）四川省乐山市井研县希望大道116号</v>
          </cell>
          <cell r="H3500" t="str">
            <v>廖俊杰</v>
          </cell>
          <cell r="I3500">
            <v>15775100965</v>
          </cell>
        </row>
        <row r="3501">
          <cell r="A3501" t="str">
            <v>润耀</v>
          </cell>
          <cell r="B3501" t="str">
            <v>螺纹钢</v>
          </cell>
          <cell r="C3501" t="str">
            <v>HRB400E Φ22 12m</v>
          </cell>
          <cell r="D3501" t="str">
            <v>吨</v>
          </cell>
          <cell r="E3501">
            <v>25</v>
          </cell>
          <cell r="F3501">
            <v>45804</v>
          </cell>
          <cell r="G3501" t="str">
            <v>（中铁广州局-资乐高速5标）四川省乐山市井研县希望大道116号</v>
          </cell>
          <cell r="H3501" t="str">
            <v>廖俊杰</v>
          </cell>
          <cell r="I3501">
            <v>15775100965</v>
          </cell>
        </row>
        <row r="3502">
          <cell r="A3502" t="str">
            <v>润耀</v>
          </cell>
          <cell r="B3502" t="str">
            <v>高线</v>
          </cell>
          <cell r="C3502" t="str">
            <v>HPB300Φ10</v>
          </cell>
          <cell r="D3502" t="str">
            <v>吨</v>
          </cell>
          <cell r="E3502">
            <v>5</v>
          </cell>
          <cell r="F3502">
            <v>45804</v>
          </cell>
          <cell r="G3502" t="str">
            <v>（中铁十局-资乐高速4标）四川省眉山市仁寿县彰加镇促进村中铁十局资乐高速1#钢筋场</v>
          </cell>
          <cell r="H3502" t="str">
            <v>杨飞</v>
          </cell>
          <cell r="I3502">
            <v>15667998777</v>
          </cell>
        </row>
        <row r="3503">
          <cell r="A3503" t="str">
            <v>润耀</v>
          </cell>
          <cell r="B3503" t="str">
            <v>螺纹钢</v>
          </cell>
          <cell r="C3503" t="str">
            <v>HRB400E Φ12 9m</v>
          </cell>
          <cell r="D3503" t="str">
            <v>吨</v>
          </cell>
          <cell r="E3503">
            <v>35</v>
          </cell>
          <cell r="F3503">
            <v>45804</v>
          </cell>
          <cell r="G3503" t="str">
            <v>（中铁十局-资乐高速4标）四川省眉山市仁寿县彰加镇促进村中铁十局资乐高速1#钢筋场</v>
          </cell>
          <cell r="H3503" t="str">
            <v>杨飞</v>
          </cell>
          <cell r="I3503">
            <v>15667998777</v>
          </cell>
        </row>
        <row r="3504">
          <cell r="A3504" t="str">
            <v>润耀</v>
          </cell>
          <cell r="B3504" t="str">
            <v>螺纹钢</v>
          </cell>
          <cell r="C3504" t="str">
            <v>HRB400E Φ16 9m</v>
          </cell>
          <cell r="D3504" t="str">
            <v>吨</v>
          </cell>
          <cell r="E3504">
            <v>25</v>
          </cell>
          <cell r="F3504">
            <v>45804</v>
          </cell>
          <cell r="G3504" t="str">
            <v>（中铁十局-资乐高速4标）四川省眉山市仁寿县彰加镇促进村中铁十局资乐高速1#钢筋场</v>
          </cell>
          <cell r="H3504" t="str">
            <v>杨飞</v>
          </cell>
          <cell r="I3504">
            <v>15667998777</v>
          </cell>
        </row>
        <row r="3505">
          <cell r="A3505" t="str">
            <v>润耀</v>
          </cell>
          <cell r="B3505" t="str">
            <v>螺纹钢</v>
          </cell>
          <cell r="C3505" t="str">
            <v>HRB400E Φ20 9m</v>
          </cell>
          <cell r="D3505" t="str">
            <v>吨</v>
          </cell>
          <cell r="E3505">
            <v>5</v>
          </cell>
          <cell r="F3505">
            <v>45804</v>
          </cell>
          <cell r="G3505" t="str">
            <v>（中铁十局-资乐高速4标）四川省眉山市仁寿县彰加镇促进村中铁十局资乐高速1#钢筋场</v>
          </cell>
          <cell r="H3505" t="str">
            <v>杨飞</v>
          </cell>
          <cell r="I3505">
            <v>15667998777</v>
          </cell>
        </row>
        <row r="3506">
          <cell r="A3506" t="str">
            <v>润耀</v>
          </cell>
          <cell r="B3506" t="str">
            <v>螺纹钢</v>
          </cell>
          <cell r="C3506" t="str">
            <v>HRB400E Φ25 9m</v>
          </cell>
          <cell r="D3506" t="str">
            <v>吨</v>
          </cell>
          <cell r="E3506">
            <v>35</v>
          </cell>
          <cell r="F3506">
            <v>45804</v>
          </cell>
          <cell r="G3506" t="str">
            <v>（中铁十局-资乐高速4标）四川省眉山市仁寿县彰加镇促进村中铁十局资乐高速1#钢筋场</v>
          </cell>
          <cell r="H3506" t="str">
            <v>杨飞</v>
          </cell>
          <cell r="I3506">
            <v>15667998777</v>
          </cell>
        </row>
        <row r="3507">
          <cell r="A3507" t="str">
            <v>润耀</v>
          </cell>
          <cell r="B3507" t="str">
            <v>螺纹钢</v>
          </cell>
          <cell r="C3507" t="str">
            <v>HRB400E Φ28 9m</v>
          </cell>
          <cell r="D3507" t="str">
            <v>吨</v>
          </cell>
          <cell r="E3507">
            <v>35</v>
          </cell>
          <cell r="F3507">
            <v>45804</v>
          </cell>
          <cell r="G3507" t="str">
            <v>（中铁十局-资乐高速4标）四川省眉山市仁寿县彰加镇促进村中铁十局资乐高速1#钢筋场</v>
          </cell>
          <cell r="H3507" t="str">
            <v>杨飞</v>
          </cell>
          <cell r="I3507">
            <v>15667998777</v>
          </cell>
        </row>
        <row r="3508">
          <cell r="A3508" t="str">
            <v>德胜</v>
          </cell>
          <cell r="B3508" t="str">
            <v>螺纹钢</v>
          </cell>
          <cell r="C3508" t="str">
            <v>HRB400E Φ16 9m</v>
          </cell>
          <cell r="D3508" t="str">
            <v>吨</v>
          </cell>
          <cell r="E3508">
            <v>35</v>
          </cell>
          <cell r="F3508">
            <v>45805</v>
          </cell>
          <cell r="G3508" t="str">
            <v>（中铁广州局-资乐高速5标）四川省乐山市井研县希望大道116号</v>
          </cell>
          <cell r="H3508" t="str">
            <v>廖俊杰</v>
          </cell>
          <cell r="I3508">
            <v>15775100965</v>
          </cell>
        </row>
        <row r="3509">
          <cell r="A3509" t="str">
            <v>德胜</v>
          </cell>
          <cell r="B3509" t="str">
            <v>螺纹钢</v>
          </cell>
          <cell r="C3509" t="str">
            <v>HRB400E Φ20 12m</v>
          </cell>
          <cell r="D3509" t="str">
            <v>吨</v>
          </cell>
          <cell r="E3509">
            <v>35</v>
          </cell>
          <cell r="F3509">
            <v>45805</v>
          </cell>
          <cell r="G3509" t="str">
            <v>（中铁广州局-资乐高速5标）四川省乐山市井研县希望大道116号</v>
          </cell>
          <cell r="H3509" t="str">
            <v>廖俊杰</v>
          </cell>
          <cell r="I3509">
            <v>15775100965</v>
          </cell>
        </row>
        <row r="3510">
          <cell r="A3510" t="str">
            <v>德胜</v>
          </cell>
          <cell r="B3510" t="str">
            <v>螺纹钢</v>
          </cell>
          <cell r="C3510" t="str">
            <v>HRB400E Φ25 12m</v>
          </cell>
          <cell r="D3510" t="str">
            <v>吨</v>
          </cell>
          <cell r="E3510">
            <v>15</v>
          </cell>
          <cell r="F3510">
            <v>45805</v>
          </cell>
          <cell r="G3510" t="str">
            <v>（中铁广州局-资乐高速5标）四川省乐山市井研县希望大道116号</v>
          </cell>
          <cell r="H3510" t="str">
            <v>廖俊杰</v>
          </cell>
          <cell r="I3510">
            <v>15775100965</v>
          </cell>
        </row>
        <row r="3511">
          <cell r="A3511" t="str">
            <v>德胜</v>
          </cell>
          <cell r="B3511" t="str">
            <v>螺纹钢</v>
          </cell>
          <cell r="C3511" t="str">
            <v>HRB400E Φ28 12m</v>
          </cell>
          <cell r="D3511" t="str">
            <v>吨</v>
          </cell>
          <cell r="E3511">
            <v>20</v>
          </cell>
          <cell r="F3511">
            <v>45805</v>
          </cell>
          <cell r="G3511" t="str">
            <v>（中铁广州局-资乐高速5标）四川省乐山市井研县希望大道116号</v>
          </cell>
          <cell r="H3511" t="str">
            <v>廖俊杰</v>
          </cell>
          <cell r="I3511">
            <v>15775100965</v>
          </cell>
        </row>
        <row r="3512">
          <cell r="A3512" t="str">
            <v>德胜</v>
          </cell>
          <cell r="B3512" t="str">
            <v>螺纹钢</v>
          </cell>
          <cell r="C3512" t="str">
            <v>HRB500E Φ28×12米</v>
          </cell>
          <cell r="D3512" t="str">
            <v>吨</v>
          </cell>
          <cell r="E3512">
            <v>35</v>
          </cell>
          <cell r="F3512">
            <v>45805</v>
          </cell>
          <cell r="G3512" t="str">
            <v>自永4标一局四公司（四川省内江市隆昌市金鹅街道自永4标一局四公司钢筋棚）</v>
          </cell>
          <cell r="H3512" t="str">
            <v>郝优</v>
          </cell>
          <cell r="I3512">
            <v>13891371707</v>
          </cell>
        </row>
        <row r="3513">
          <cell r="A3513" t="str">
            <v>德胜</v>
          </cell>
          <cell r="B3513" t="str">
            <v>螺纹钢</v>
          </cell>
          <cell r="C3513" t="str">
            <v>HRB500E Φ28×9米</v>
          </cell>
          <cell r="D3513" t="str">
            <v>吨</v>
          </cell>
          <cell r="E3513">
            <v>35</v>
          </cell>
          <cell r="F3513">
            <v>45805</v>
          </cell>
          <cell r="G3513" t="str">
            <v>自永4标一局四公司（四川省内江市隆昌市金鹅街道自永4标一局四公司钢筋棚）</v>
          </cell>
          <cell r="H3513" t="str">
            <v>郝优</v>
          </cell>
          <cell r="I3513">
            <v>13891371707</v>
          </cell>
        </row>
        <row r="3514">
          <cell r="A3514" t="str">
            <v>德胜</v>
          </cell>
          <cell r="B3514" t="str">
            <v>螺纹钢</v>
          </cell>
          <cell r="C3514" t="str">
            <v>HRB400E Φ28×9米</v>
          </cell>
          <cell r="D3514" t="str">
            <v>吨</v>
          </cell>
          <cell r="E3514">
            <v>35</v>
          </cell>
          <cell r="F3514">
            <v>45805</v>
          </cell>
          <cell r="G3514" t="str">
            <v>自永4标一局四公司（四川省内江市隆昌市金鹅街道自永4标一局四公司钢筋棚）</v>
          </cell>
          <cell r="H3514" t="str">
            <v>郝优</v>
          </cell>
          <cell r="I3514">
            <v>13891371707</v>
          </cell>
        </row>
        <row r="3515">
          <cell r="A3515" t="str">
            <v>润耀</v>
          </cell>
          <cell r="B3515" t="str">
            <v>螺纹钢</v>
          </cell>
          <cell r="C3515" t="str">
            <v>HRB400E Φ28 12m</v>
          </cell>
          <cell r="D3515" t="str">
            <v>吨</v>
          </cell>
          <cell r="E3515">
            <v>35</v>
          </cell>
          <cell r="F3515">
            <v>45805</v>
          </cell>
          <cell r="G3515" t="str">
            <v>（中铁广州局-资乐高速5标）四川省乐山市井研县希望大道116号</v>
          </cell>
          <cell r="H3515" t="str">
            <v>廖俊杰</v>
          </cell>
          <cell r="I3515">
            <v>15775100965</v>
          </cell>
        </row>
        <row r="3516">
          <cell r="A3516" t="str">
            <v>润耀</v>
          </cell>
          <cell r="B3516" t="str">
            <v>盘螺</v>
          </cell>
          <cell r="C3516" t="str">
            <v>HRB400E Φ12</v>
          </cell>
          <cell r="D3516" t="str">
            <v>吨</v>
          </cell>
          <cell r="E3516">
            <v>35</v>
          </cell>
          <cell r="F3516">
            <v>45805</v>
          </cell>
          <cell r="G3516" t="str">
            <v>（中铁广州局-资乐高速5标）四川省乐山市井研县希望大道116号</v>
          </cell>
          <cell r="H3516" t="str">
            <v>廖俊杰</v>
          </cell>
          <cell r="I3516">
            <v>15775100965</v>
          </cell>
        </row>
        <row r="3517">
          <cell r="A3517" t="str">
            <v>润耀</v>
          </cell>
          <cell r="B3517" t="str">
            <v>螺纹钢</v>
          </cell>
          <cell r="C3517" t="str">
            <v>HRB400E Φ12 9m</v>
          </cell>
          <cell r="D3517" t="str">
            <v>吨</v>
          </cell>
          <cell r="E3517">
            <v>35</v>
          </cell>
          <cell r="F3517">
            <v>45805</v>
          </cell>
          <cell r="G3517" t="str">
            <v>（中铁十局-资乐高速4标）四川省眉山市仁寿县彰加镇促进村中铁十局资乐高速1#钢筋场</v>
          </cell>
          <cell r="H3517" t="str">
            <v>杨飞</v>
          </cell>
          <cell r="I3517">
            <v>15667998777</v>
          </cell>
        </row>
        <row r="3518">
          <cell r="A3518" t="str">
            <v>达钢</v>
          </cell>
          <cell r="B3518" t="str">
            <v>盘螺</v>
          </cell>
          <cell r="C3518" t="str">
            <v>HRB400E Φ8</v>
          </cell>
          <cell r="D3518" t="str">
            <v>吨</v>
          </cell>
          <cell r="E3518">
            <v>24</v>
          </cell>
          <cell r="F3518">
            <v>45805</v>
          </cell>
          <cell r="G3518" t="str">
            <v>（商投建工达州中医药科技园-4工区-7号楼）达州市通川区达州中医药职业学院犀牛大道北段</v>
          </cell>
          <cell r="H3518" t="str">
            <v>张扬</v>
          </cell>
          <cell r="I3518">
            <v>18381904567</v>
          </cell>
        </row>
        <row r="3519">
          <cell r="A3519" t="str">
            <v>达钢</v>
          </cell>
          <cell r="B3519" t="str">
            <v>螺纹钢</v>
          </cell>
          <cell r="C3519" t="str">
            <v>HRB500E Φ25</v>
          </cell>
          <cell r="D3519" t="str">
            <v>吨</v>
          </cell>
          <cell r="E3519">
            <v>27</v>
          </cell>
          <cell r="F3519">
            <v>45805</v>
          </cell>
          <cell r="G3519" t="str">
            <v>（商投建工达州中医药科技园-3工区）达州市通川区达州中医药职业学院犀牛大道北段</v>
          </cell>
          <cell r="H3519" t="str">
            <v>程黄刚</v>
          </cell>
          <cell r="I3519">
            <v>15108211617</v>
          </cell>
        </row>
        <row r="3520">
          <cell r="A3520" t="str">
            <v>晋邦</v>
          </cell>
          <cell r="B3520" t="str">
            <v>螺纹钢</v>
          </cell>
          <cell r="C3520" t="str">
            <v>HRB500E Φ12</v>
          </cell>
          <cell r="D3520" t="str">
            <v>吨</v>
          </cell>
          <cell r="E3520">
            <v>6</v>
          </cell>
          <cell r="F3520">
            <v>45805</v>
          </cell>
          <cell r="G3520" t="str">
            <v>（商投建工达州中医药科技园-3工区）达州市通川区达州中医药职业学院犀牛大道北段</v>
          </cell>
          <cell r="H3520" t="str">
            <v>程黄刚</v>
          </cell>
          <cell r="I3520">
            <v>15108211617</v>
          </cell>
        </row>
        <row r="3521">
          <cell r="A3521" t="str">
            <v>晋邦</v>
          </cell>
          <cell r="B3521" t="str">
            <v>螺纹钢</v>
          </cell>
          <cell r="C3521" t="str">
            <v>HRB500E Φ14</v>
          </cell>
          <cell r="D3521" t="str">
            <v>吨</v>
          </cell>
          <cell r="E3521">
            <v>6</v>
          </cell>
          <cell r="F3521">
            <v>45805</v>
          </cell>
          <cell r="G3521" t="str">
            <v>（商投建工达州中医药科技园-3工区）达州市通川区达州中医药职业学院犀牛大道北段</v>
          </cell>
          <cell r="H3521" t="str">
            <v>程黄刚</v>
          </cell>
          <cell r="I3521">
            <v>15108211617</v>
          </cell>
        </row>
        <row r="3522">
          <cell r="A3522" t="str">
            <v>晋邦</v>
          </cell>
          <cell r="B3522" t="str">
            <v>螺纹钢</v>
          </cell>
          <cell r="C3522" t="str">
            <v>HRB500E Φ16</v>
          </cell>
          <cell r="D3522" t="str">
            <v>吨</v>
          </cell>
          <cell r="E3522">
            <v>6</v>
          </cell>
          <cell r="F3522">
            <v>45805</v>
          </cell>
          <cell r="G3522" t="str">
            <v>（商投建工达州中医药科技园-3工区）达州市通川区达州中医药职业学院犀牛大道北段</v>
          </cell>
          <cell r="H3522" t="str">
            <v>程黄刚</v>
          </cell>
          <cell r="I3522">
            <v>15108211617</v>
          </cell>
        </row>
        <row r="3523">
          <cell r="A3523" t="str">
            <v>晋邦</v>
          </cell>
          <cell r="B3523" t="str">
            <v>螺纹钢</v>
          </cell>
          <cell r="C3523" t="str">
            <v>HRB500E Φ18</v>
          </cell>
          <cell r="D3523" t="str">
            <v>吨</v>
          </cell>
          <cell r="E3523">
            <v>6</v>
          </cell>
          <cell r="F3523">
            <v>45805</v>
          </cell>
          <cell r="G3523" t="str">
            <v>（商投建工达州中医药科技园-3工区）达州市通川区达州中医药职业学院犀牛大道北段</v>
          </cell>
          <cell r="H3523" t="str">
            <v>程黄刚</v>
          </cell>
          <cell r="I3523">
            <v>15108211617</v>
          </cell>
        </row>
        <row r="3524">
          <cell r="A3524" t="str">
            <v>晋邦</v>
          </cell>
          <cell r="B3524" t="str">
            <v>螺纹钢</v>
          </cell>
          <cell r="C3524" t="str">
            <v>HRB500E Φ20</v>
          </cell>
          <cell r="D3524" t="str">
            <v>吨</v>
          </cell>
          <cell r="E3524">
            <v>6</v>
          </cell>
          <cell r="F3524">
            <v>45805</v>
          </cell>
          <cell r="G3524" t="str">
            <v>（商投建工达州中医药科技园-3工区）达州市通川区达州中医药职业学院犀牛大道北段</v>
          </cell>
          <cell r="H3524" t="str">
            <v>程黄刚</v>
          </cell>
          <cell r="I3524">
            <v>15108211617</v>
          </cell>
        </row>
        <row r="3525">
          <cell r="A3525" t="str">
            <v>晋邦</v>
          </cell>
          <cell r="B3525" t="str">
            <v>螺纹钢</v>
          </cell>
          <cell r="C3525" t="str">
            <v>HRB500E Φ22</v>
          </cell>
          <cell r="D3525" t="str">
            <v>吨</v>
          </cell>
          <cell r="E3525">
            <v>6</v>
          </cell>
          <cell r="F3525">
            <v>45805</v>
          </cell>
          <cell r="G3525" t="str">
            <v>（商投建工达州中医药科技园-3工区）达州市通川区达州中医药职业学院犀牛大道北段</v>
          </cell>
          <cell r="H3525" t="str">
            <v>程黄刚</v>
          </cell>
          <cell r="I3525">
            <v>15108211617</v>
          </cell>
        </row>
        <row r="3526">
          <cell r="A3526" t="str">
            <v>海南海控</v>
          </cell>
          <cell r="B3526" t="str">
            <v>高线</v>
          </cell>
          <cell r="C3526" t="str">
            <v>HPB300Ф12</v>
          </cell>
          <cell r="D3526" t="str">
            <v>吨</v>
          </cell>
          <cell r="E3526">
            <v>35</v>
          </cell>
          <cell r="F3526">
            <v>45806</v>
          </cell>
          <cell r="G3526" t="str">
            <v>（中铁一局四公司康新高速TJ1-1标康定隧道）四川省甘孜州康定市榆林街道甘孜州博物馆旁</v>
          </cell>
          <cell r="H3526" t="str">
            <v>王永强</v>
          </cell>
          <cell r="I3526">
            <v>15929204416</v>
          </cell>
        </row>
        <row r="3527">
          <cell r="A3527" t="str">
            <v>海南海控</v>
          </cell>
          <cell r="B3527" t="str">
            <v>螺纹钢</v>
          </cell>
          <cell r="C3527" t="str">
            <v>HRB400EФ22*9m</v>
          </cell>
          <cell r="D3527" t="str">
            <v>吨</v>
          </cell>
          <cell r="E3527">
            <v>35</v>
          </cell>
          <cell r="F3527">
            <v>45806</v>
          </cell>
          <cell r="G3527" t="str">
            <v>（中铁一局四公司康新高速TJ1-1标康定隧道）四川省甘孜州康定市榆林街道甘孜州博物馆旁</v>
          </cell>
          <cell r="H3527" t="str">
            <v>王永强</v>
          </cell>
          <cell r="I3527">
            <v>15929204416</v>
          </cell>
        </row>
        <row r="3528">
          <cell r="A3528" t="str">
            <v>海南海控</v>
          </cell>
          <cell r="B3528" t="str">
            <v>螺纹钢</v>
          </cell>
          <cell r="C3528" t="str">
            <v>HRB400EФ22*9m</v>
          </cell>
          <cell r="D3528" t="str">
            <v>吨</v>
          </cell>
          <cell r="E3528">
            <v>105</v>
          </cell>
          <cell r="F3528">
            <v>45806</v>
          </cell>
          <cell r="G3528" t="str">
            <v>（中铁一局四公司康新高速TJ1-1标贡不卡隧道）四川省甘孜州康定市折多塘村车管所旁</v>
          </cell>
          <cell r="H3528" t="str">
            <v>李彰</v>
          </cell>
          <cell r="I3528">
            <v>18523285235</v>
          </cell>
        </row>
        <row r="3529">
          <cell r="A3529" t="str">
            <v>海南海控</v>
          </cell>
          <cell r="B3529" t="str">
            <v>盘螺</v>
          </cell>
          <cell r="C3529" t="str">
            <v>HRB400EФ10</v>
          </cell>
          <cell r="D3529" t="str">
            <v>吨</v>
          </cell>
          <cell r="E3529">
            <v>35</v>
          </cell>
          <cell r="F3529">
            <v>45806</v>
          </cell>
          <cell r="G3529" t="str">
            <v>（中铁六局呼和公司康新高速TJ4-2标）四川省甘孜藏族自治州康定市新都桥镇东俄罗三村中建八局搅拌站旁</v>
          </cell>
          <cell r="H3529" t="str">
            <v>冯德瑞</v>
          </cell>
          <cell r="I3529">
            <v>18649545619</v>
          </cell>
        </row>
        <row r="3530">
          <cell r="A3530" t="str">
            <v>海南海控</v>
          </cell>
          <cell r="B3530" t="str">
            <v>螺纹钢</v>
          </cell>
          <cell r="C3530" t="str">
            <v>HRB400EФ12*9m</v>
          </cell>
          <cell r="D3530" t="str">
            <v>吨</v>
          </cell>
          <cell r="E3530">
            <v>35</v>
          </cell>
          <cell r="F3530">
            <v>45806</v>
          </cell>
          <cell r="G3530" t="str">
            <v>（中铁六局呼和公司康新高速TJ4-2标）四川省甘孜藏族自治州康定市新都桥镇东俄罗三村中建八局搅拌站旁</v>
          </cell>
          <cell r="H3530" t="str">
            <v>冯德瑞</v>
          </cell>
          <cell r="I3530">
            <v>18649545619</v>
          </cell>
        </row>
        <row r="3531">
          <cell r="A3531" t="str">
            <v>海南海控</v>
          </cell>
          <cell r="B3531" t="str">
            <v>高线</v>
          </cell>
          <cell r="C3531" t="str">
            <v>HPB300Ф12</v>
          </cell>
          <cell r="D3531" t="str">
            <v>吨</v>
          </cell>
          <cell r="E3531">
            <v>30</v>
          </cell>
          <cell r="F3531">
            <v>45806</v>
          </cell>
          <cell r="G3531" t="str">
            <v>（中铁六局呼和公司康新高速TJ4-2标）四川省甘孜藏族自治州康定市新都桥镇东俄罗三村中建八局搅拌站旁</v>
          </cell>
          <cell r="H3531" t="str">
            <v>王龙</v>
          </cell>
          <cell r="I3531">
            <v>18809490151</v>
          </cell>
        </row>
        <row r="3532">
          <cell r="A3532" t="str">
            <v>海南海控</v>
          </cell>
          <cell r="B3532" t="str">
            <v>盘螺</v>
          </cell>
          <cell r="C3532" t="str">
            <v>HRB400EФ6</v>
          </cell>
          <cell r="D3532" t="str">
            <v>吨</v>
          </cell>
          <cell r="E3532">
            <v>4</v>
          </cell>
          <cell r="F3532">
            <v>45806</v>
          </cell>
          <cell r="G3532" t="str">
            <v>（中铁六局呼和公司康新高速TJ4-2标）四川省甘孜藏族自治州康定市新都桥镇东俄罗三村中建八局搅拌站旁</v>
          </cell>
          <cell r="H3532" t="str">
            <v>王龙</v>
          </cell>
          <cell r="I3532">
            <v>18809490151</v>
          </cell>
        </row>
        <row r="3533">
          <cell r="A3533" t="str">
            <v>海南海控</v>
          </cell>
          <cell r="B3533" t="str">
            <v>螺纹钢</v>
          </cell>
          <cell r="C3533" t="str">
            <v>HRB400EФ12*9m</v>
          </cell>
          <cell r="D3533" t="str">
            <v>吨</v>
          </cell>
          <cell r="E3533">
            <v>70</v>
          </cell>
          <cell r="F3533">
            <v>45806</v>
          </cell>
          <cell r="G3533" t="str">
            <v>（中铁八局康新高速TJ4-1标）四川省甘孜州康定市新都桥镇超限载检测站</v>
          </cell>
          <cell r="H3533" t="str">
            <v>刘俊</v>
          </cell>
          <cell r="I3533">
            <v>18587764925</v>
          </cell>
        </row>
        <row r="3534">
          <cell r="A3534" t="str">
            <v>海南海控</v>
          </cell>
          <cell r="B3534" t="str">
            <v>螺纹钢</v>
          </cell>
          <cell r="C3534" t="str">
            <v>HRB400EФ14*9m</v>
          </cell>
          <cell r="D3534" t="str">
            <v>吨</v>
          </cell>
          <cell r="E3534">
            <v>35</v>
          </cell>
          <cell r="F3534">
            <v>45806</v>
          </cell>
          <cell r="G3534" t="str">
            <v>（中铁八局康新高速TJ4-1标）四川省甘孜州康定市新都桥镇超限载检测站</v>
          </cell>
          <cell r="H3534" t="str">
            <v>刘俊</v>
          </cell>
          <cell r="I3534">
            <v>18587764925</v>
          </cell>
        </row>
        <row r="3535">
          <cell r="A3535" t="str">
            <v>德胜</v>
          </cell>
          <cell r="B3535" t="str">
            <v>螺纹钢</v>
          </cell>
          <cell r="C3535" t="str">
            <v>HRB500E Φ25 12m</v>
          </cell>
          <cell r="D3535" t="str">
            <v>吨</v>
          </cell>
          <cell r="E3535">
            <v>35</v>
          </cell>
          <cell r="F3535">
            <v>45806</v>
          </cell>
          <cell r="G3535" t="str">
            <v>（中铁十局-资乐高速4标）四川省眉山市仁寿县彰加镇促进村中铁十局资乐高速1#钢筋场</v>
          </cell>
          <cell r="H3535" t="str">
            <v>杨飞</v>
          </cell>
          <cell r="I3535">
            <v>15667998777</v>
          </cell>
        </row>
        <row r="3536">
          <cell r="A3536" t="str">
            <v>晋邦</v>
          </cell>
          <cell r="B3536" t="str">
            <v>螺纹钢</v>
          </cell>
          <cell r="C3536" t="str">
            <v>HRB500E Φ12</v>
          </cell>
          <cell r="D3536" t="str">
            <v>吨</v>
          </cell>
          <cell r="E3536">
            <v>6</v>
          </cell>
          <cell r="F3536">
            <v>45806</v>
          </cell>
          <cell r="G3536" t="str">
            <v>（商投建工达州中医药科技园-4工区-7号楼）达州市通川区达州中医药职业学院犀牛大道北段</v>
          </cell>
          <cell r="H3536" t="str">
            <v>张扬</v>
          </cell>
          <cell r="I3536">
            <v>18381904567</v>
          </cell>
        </row>
        <row r="3537">
          <cell r="A3537" t="str">
            <v>晋邦</v>
          </cell>
          <cell r="B3537" t="str">
            <v>螺纹钢</v>
          </cell>
          <cell r="C3537" t="str">
            <v>HRB500E Φ16</v>
          </cell>
          <cell r="D3537" t="str">
            <v>吨</v>
          </cell>
          <cell r="E3537">
            <v>9</v>
          </cell>
          <cell r="F3537">
            <v>45806</v>
          </cell>
          <cell r="G3537" t="str">
            <v>（商投建工达州中医药科技园-4工区-7号楼）达州市通川区达州中医药职业学院犀牛大道北段</v>
          </cell>
          <cell r="H3537" t="str">
            <v>张扬</v>
          </cell>
          <cell r="I3537">
            <v>18381904567</v>
          </cell>
        </row>
        <row r="3538">
          <cell r="A3538" t="str">
            <v>晋邦</v>
          </cell>
          <cell r="B3538" t="str">
            <v>螺纹钢</v>
          </cell>
          <cell r="C3538" t="str">
            <v>HRB500E Φ20</v>
          </cell>
          <cell r="D3538" t="str">
            <v>吨</v>
          </cell>
          <cell r="E3538">
            <v>12</v>
          </cell>
          <cell r="F3538">
            <v>45806</v>
          </cell>
          <cell r="G3538" t="str">
            <v>（商投建工达州中医药科技园-4工区-7号楼）达州市通川区达州中医药职业学院犀牛大道北段</v>
          </cell>
          <cell r="H3538" t="str">
            <v>张扬</v>
          </cell>
          <cell r="I3538">
            <v>18381904567</v>
          </cell>
        </row>
        <row r="3539">
          <cell r="A3539" t="str">
            <v>晋邦</v>
          </cell>
          <cell r="B3539" t="str">
            <v>螺纹钢</v>
          </cell>
          <cell r="C3539" t="str">
            <v>HRB500E Φ25</v>
          </cell>
          <cell r="D3539" t="str">
            <v>吨</v>
          </cell>
          <cell r="E3539">
            <v>9</v>
          </cell>
          <cell r="F3539">
            <v>45806</v>
          </cell>
          <cell r="G3539" t="str">
            <v>（商投建工达州中医药科技园-4工区-7号楼）达州市通川区达州中医药职业学院犀牛大道北段</v>
          </cell>
          <cell r="H3539" t="str">
            <v>张扬</v>
          </cell>
          <cell r="I3539">
            <v>18381904567</v>
          </cell>
        </row>
        <row r="3540">
          <cell r="A3540" t="str">
            <v>润耀</v>
          </cell>
          <cell r="B3540" t="str">
            <v>盘螺</v>
          </cell>
          <cell r="C3540" t="str">
            <v>HRB400E Φ8</v>
          </cell>
          <cell r="D3540" t="str">
            <v>吨</v>
          </cell>
          <cell r="E3540">
            <v>12</v>
          </cell>
          <cell r="F3540">
            <v>45806</v>
          </cell>
          <cell r="G3540" t="str">
            <v>（华西萌海科创农业生态谷）成都市简阳市白金山水库</v>
          </cell>
          <cell r="H3540" t="str">
            <v>石清国</v>
          </cell>
          <cell r="I3540">
            <v>13458642015</v>
          </cell>
        </row>
        <row r="3541">
          <cell r="A3541" t="str">
            <v>润耀</v>
          </cell>
          <cell r="B3541" t="str">
            <v>盘螺</v>
          </cell>
          <cell r="C3541" t="str">
            <v>HRB400E Φ10</v>
          </cell>
          <cell r="D3541" t="str">
            <v>吨</v>
          </cell>
          <cell r="E3541">
            <v>15</v>
          </cell>
          <cell r="F3541">
            <v>45806</v>
          </cell>
          <cell r="G3541" t="str">
            <v>（华西萌海科创农业生态谷）成都市简阳市白金山水库</v>
          </cell>
          <cell r="H3541" t="str">
            <v>石清国</v>
          </cell>
          <cell r="I3541">
            <v>13458642015</v>
          </cell>
        </row>
        <row r="3542">
          <cell r="A3542" t="str">
            <v>润耀</v>
          </cell>
          <cell r="B3542" t="str">
            <v>螺纹钢</v>
          </cell>
          <cell r="C3542" t="str">
            <v>HRB400E Φ12 9m</v>
          </cell>
          <cell r="D3542" t="str">
            <v>吨</v>
          </cell>
          <cell r="E3542">
            <v>5</v>
          </cell>
          <cell r="F3542">
            <v>45806</v>
          </cell>
          <cell r="G3542" t="str">
            <v>（华西萌海科创农业生态谷）成都市简阳市白金山水库</v>
          </cell>
          <cell r="H3542" t="str">
            <v>石清国</v>
          </cell>
          <cell r="I3542">
            <v>13458642015</v>
          </cell>
        </row>
        <row r="3543">
          <cell r="A3543" t="str">
            <v>润耀</v>
          </cell>
          <cell r="B3543" t="str">
            <v>螺纹钢</v>
          </cell>
          <cell r="C3543" t="str">
            <v>HRB400E Φ14 9m</v>
          </cell>
          <cell r="D3543" t="str">
            <v>吨</v>
          </cell>
          <cell r="E3543">
            <v>3</v>
          </cell>
          <cell r="F3543">
            <v>45806</v>
          </cell>
          <cell r="G3543" t="str">
            <v>（华西萌海科创农业生态谷）成都市简阳市白金山水库</v>
          </cell>
          <cell r="H3543" t="str">
            <v>石清国</v>
          </cell>
          <cell r="I3543">
            <v>13458642015</v>
          </cell>
        </row>
        <row r="3544">
          <cell r="A3544" t="str">
            <v>润耀</v>
          </cell>
          <cell r="B3544" t="str">
            <v>螺纹钢</v>
          </cell>
          <cell r="C3544" t="str">
            <v>HRB500E Φ14</v>
          </cell>
          <cell r="D3544" t="str">
            <v>吨</v>
          </cell>
          <cell r="E3544">
            <v>3</v>
          </cell>
          <cell r="F3544">
            <v>45806</v>
          </cell>
          <cell r="G3544" t="str">
            <v>（华西萌海科创农业生态谷）成都市简阳市白金山水库</v>
          </cell>
          <cell r="H3544" t="str">
            <v>石清国</v>
          </cell>
          <cell r="I3544">
            <v>13458642015</v>
          </cell>
        </row>
        <row r="3545">
          <cell r="A3545" t="str">
            <v>润耀</v>
          </cell>
          <cell r="B3545" t="str">
            <v>螺纹钢</v>
          </cell>
          <cell r="C3545" t="str">
            <v>HRB500E Φ16</v>
          </cell>
          <cell r="D3545" t="str">
            <v>吨</v>
          </cell>
          <cell r="E3545">
            <v>3</v>
          </cell>
          <cell r="F3545">
            <v>45806</v>
          </cell>
          <cell r="G3545" t="str">
            <v>（华西萌海科创农业生态谷）成都市简阳市白金山水库</v>
          </cell>
          <cell r="H3545" t="str">
            <v>石清国</v>
          </cell>
          <cell r="I3545">
            <v>13458642015</v>
          </cell>
        </row>
        <row r="3546">
          <cell r="A3546" t="str">
            <v>润耀</v>
          </cell>
          <cell r="B3546" t="str">
            <v>螺纹钢</v>
          </cell>
          <cell r="C3546" t="str">
            <v>HRB500E Φ20</v>
          </cell>
          <cell r="D3546" t="str">
            <v>吨</v>
          </cell>
          <cell r="E3546">
            <v>3</v>
          </cell>
          <cell r="F3546">
            <v>45806</v>
          </cell>
          <cell r="G3546" t="str">
            <v>（华西萌海科创农业生态谷）成都市简阳市白金山水库</v>
          </cell>
          <cell r="H3546" t="str">
            <v>石清国</v>
          </cell>
          <cell r="I3546">
            <v>13458642015</v>
          </cell>
        </row>
        <row r="3547">
          <cell r="A3547" t="str">
            <v>润耀</v>
          </cell>
          <cell r="B3547" t="str">
            <v>螺纹钢</v>
          </cell>
          <cell r="C3547" t="str">
            <v>HRB500E Φ25</v>
          </cell>
          <cell r="D3547" t="str">
            <v>吨</v>
          </cell>
          <cell r="E3547">
            <v>26</v>
          </cell>
          <cell r="F3547">
            <v>45806</v>
          </cell>
          <cell r="G3547" t="str">
            <v>（华西萌海科创农业生态谷）成都市简阳市白金山水库</v>
          </cell>
          <cell r="H3547" t="str">
            <v>石清国</v>
          </cell>
          <cell r="I3547">
            <v>13458642015</v>
          </cell>
        </row>
        <row r="3548">
          <cell r="A3548" t="str">
            <v>润耀</v>
          </cell>
          <cell r="B3548" t="str">
            <v>盘螺</v>
          </cell>
          <cell r="C3548" t="str">
            <v>HRB400E Φ6</v>
          </cell>
          <cell r="D3548" t="str">
            <v>吨</v>
          </cell>
          <cell r="E3548">
            <v>2</v>
          </cell>
          <cell r="F3548">
            <v>45806</v>
          </cell>
          <cell r="G3548" t="str">
            <v>（华西简阳西城嘉苑）四川省成都市简阳市简城街道高屋村</v>
          </cell>
          <cell r="H3548" t="str">
            <v>张瀚镭</v>
          </cell>
          <cell r="I3548">
            <v>15884666220</v>
          </cell>
        </row>
        <row r="3549">
          <cell r="A3549" t="str">
            <v>润耀</v>
          </cell>
          <cell r="B3549" t="str">
            <v>盘螺</v>
          </cell>
          <cell r="C3549" t="str">
            <v>HRB400E Φ8</v>
          </cell>
          <cell r="D3549" t="str">
            <v>吨</v>
          </cell>
          <cell r="E3549">
            <v>15</v>
          </cell>
          <cell r="F3549">
            <v>45806</v>
          </cell>
          <cell r="G3549" t="str">
            <v>（华西简阳西城嘉苑）四川省成都市简阳市简城街道高屋村</v>
          </cell>
          <cell r="H3549" t="str">
            <v>张瀚镭</v>
          </cell>
          <cell r="I3549">
            <v>15884666220</v>
          </cell>
        </row>
        <row r="3550">
          <cell r="A3550" t="str">
            <v>润耀</v>
          </cell>
          <cell r="B3550" t="str">
            <v>盘螺</v>
          </cell>
          <cell r="C3550" t="str">
            <v>HRB400E Φ10</v>
          </cell>
          <cell r="D3550" t="str">
            <v>吨</v>
          </cell>
          <cell r="E3550">
            <v>30</v>
          </cell>
          <cell r="F3550">
            <v>45806</v>
          </cell>
          <cell r="G3550" t="str">
            <v>（华西简阳西城嘉苑）四川省成都市简阳市简城街道高屋村</v>
          </cell>
          <cell r="H3550" t="str">
            <v>张瀚镭</v>
          </cell>
          <cell r="I3550">
            <v>15884666220</v>
          </cell>
        </row>
        <row r="3551">
          <cell r="A3551" t="str">
            <v>润耀</v>
          </cell>
          <cell r="B3551" t="str">
            <v>盘螺</v>
          </cell>
          <cell r="C3551" t="str">
            <v>HRB400E Φ12</v>
          </cell>
          <cell r="D3551" t="str">
            <v>吨</v>
          </cell>
          <cell r="E3551">
            <v>30</v>
          </cell>
          <cell r="F3551">
            <v>45806</v>
          </cell>
          <cell r="G3551" t="str">
            <v>（华西简阳西城嘉苑）四川省成都市简阳市简城街道高屋村</v>
          </cell>
          <cell r="H3551" t="str">
            <v>张瀚镭</v>
          </cell>
          <cell r="I3551">
            <v>15884666220</v>
          </cell>
        </row>
        <row r="3552">
          <cell r="A3552" t="str">
            <v>润耀</v>
          </cell>
          <cell r="B3552" t="str">
            <v>螺纹钢</v>
          </cell>
          <cell r="C3552" t="str">
            <v>HRB400E Φ16 9m</v>
          </cell>
          <cell r="D3552" t="str">
            <v>吨</v>
          </cell>
          <cell r="E3552">
            <v>6</v>
          </cell>
          <cell r="F3552">
            <v>45806</v>
          </cell>
          <cell r="G3552" t="str">
            <v>（华西简阳西城嘉苑）四川省成都市简阳市简城街道高屋村</v>
          </cell>
          <cell r="H3552" t="str">
            <v>张瀚镭</v>
          </cell>
          <cell r="I3552">
            <v>15884666220</v>
          </cell>
        </row>
        <row r="3553">
          <cell r="A3553" t="str">
            <v>润耀</v>
          </cell>
          <cell r="B3553" t="str">
            <v>螺纹钢</v>
          </cell>
          <cell r="C3553" t="str">
            <v>HRB400E Φ18 9m</v>
          </cell>
          <cell r="D3553" t="str">
            <v>吨</v>
          </cell>
          <cell r="E3553">
            <v>21</v>
          </cell>
          <cell r="F3553">
            <v>45806</v>
          </cell>
          <cell r="G3553" t="str">
            <v>（华西简阳西城嘉苑）四川省成都市简阳市简城街道高屋村</v>
          </cell>
          <cell r="H3553" t="str">
            <v>张瀚镭</v>
          </cell>
          <cell r="I3553">
            <v>15884666220</v>
          </cell>
        </row>
        <row r="3554">
          <cell r="A3554" t="str">
            <v>润耀</v>
          </cell>
          <cell r="B3554" t="str">
            <v>螺纹钢</v>
          </cell>
          <cell r="C3554" t="str">
            <v>HRB400E Φ20 9m</v>
          </cell>
          <cell r="D3554" t="str">
            <v>吨</v>
          </cell>
          <cell r="E3554">
            <v>33</v>
          </cell>
          <cell r="F3554">
            <v>45806</v>
          </cell>
          <cell r="G3554" t="str">
            <v>（华西简阳西城嘉苑）四川省成都市简阳市简城街道高屋村</v>
          </cell>
          <cell r="H3554" t="str">
            <v>张瀚镭</v>
          </cell>
          <cell r="I3554">
            <v>15884666220</v>
          </cell>
        </row>
        <row r="3555">
          <cell r="A3555" t="str">
            <v>润耀</v>
          </cell>
          <cell r="B3555" t="str">
            <v>螺纹钢</v>
          </cell>
          <cell r="C3555" t="str">
            <v>HRB400E Φ22 9m</v>
          </cell>
          <cell r="D3555" t="str">
            <v>吨</v>
          </cell>
          <cell r="E3555">
            <v>3</v>
          </cell>
          <cell r="F3555">
            <v>45806</v>
          </cell>
          <cell r="G3555" t="str">
            <v>（华西简阳西城嘉苑）四川省成都市简阳市简城街道高屋村</v>
          </cell>
          <cell r="H3555" t="str">
            <v>张瀚镭</v>
          </cell>
          <cell r="I3555">
            <v>15884666220</v>
          </cell>
        </row>
        <row r="3556">
          <cell r="A3556" t="str">
            <v>润耀</v>
          </cell>
          <cell r="B3556" t="str">
            <v>螺纹钢</v>
          </cell>
          <cell r="C3556" t="str">
            <v>HRB400E Φ25 9m</v>
          </cell>
          <cell r="D3556" t="str">
            <v>吨</v>
          </cell>
          <cell r="E3556">
            <v>3</v>
          </cell>
          <cell r="F3556">
            <v>45806</v>
          </cell>
          <cell r="G3556" t="str">
            <v>（华西简阳西城嘉苑）四川省成都市简阳市简城街道高屋村</v>
          </cell>
          <cell r="H3556" t="str">
            <v>张瀚镭</v>
          </cell>
          <cell r="I3556">
            <v>15884666220</v>
          </cell>
        </row>
        <row r="3557">
          <cell r="A3557" t="str">
            <v>润耀</v>
          </cell>
          <cell r="B3557" t="str">
            <v>盘螺</v>
          </cell>
          <cell r="C3557" t="str">
            <v>HRB400EΦ10</v>
          </cell>
          <cell r="D3557" t="str">
            <v>吨</v>
          </cell>
          <cell r="E3557">
            <v>9.4</v>
          </cell>
          <cell r="F3557">
            <v>45806</v>
          </cell>
          <cell r="G3557" t="str">
            <v>（成铁西物-自贡）自贡市大安区和平街道茴香坳</v>
          </cell>
          <cell r="H3557" t="str">
            <v>黄永福</v>
          </cell>
          <cell r="I3557" t="str">
            <v>15982823571</v>
          </cell>
        </row>
        <row r="3558">
          <cell r="A3558" t="str">
            <v>润耀</v>
          </cell>
          <cell r="B3558" t="str">
            <v>螺纹钢</v>
          </cell>
          <cell r="C3558" t="str">
            <v>HRB400EФ16*9m</v>
          </cell>
          <cell r="D3558" t="str">
            <v>吨</v>
          </cell>
          <cell r="E3558">
            <v>12.4</v>
          </cell>
          <cell r="F3558">
            <v>45806</v>
          </cell>
          <cell r="G3558" t="str">
            <v>（成铁西物-自贡）自贡市大安区和平街道茴香坳</v>
          </cell>
          <cell r="H3558" t="str">
            <v>黄永福</v>
          </cell>
          <cell r="I3558" t="str">
            <v>15982823571</v>
          </cell>
        </row>
        <row r="3559">
          <cell r="A3559" t="str">
            <v>润耀</v>
          </cell>
          <cell r="B3559" t="str">
            <v>螺纹钢</v>
          </cell>
          <cell r="C3559" t="str">
            <v>HRB400EФ22*9m</v>
          </cell>
          <cell r="D3559" t="str">
            <v>吨</v>
          </cell>
          <cell r="E3559">
            <v>12.2</v>
          </cell>
          <cell r="F3559">
            <v>45806</v>
          </cell>
          <cell r="G3559" t="str">
            <v>（成铁西物-自贡）自贡市大安区和平街道茴香坳</v>
          </cell>
          <cell r="H3559" t="str">
            <v>黄永福</v>
          </cell>
          <cell r="I3559" t="str">
            <v>15982823571</v>
          </cell>
        </row>
        <row r="3560">
          <cell r="A3560" t="str">
            <v>润耀</v>
          </cell>
          <cell r="B3560" t="str">
            <v>螺纹钢</v>
          </cell>
          <cell r="C3560" t="str">
            <v>HRB400E Φ12 9m</v>
          </cell>
          <cell r="D3560" t="str">
            <v>吨</v>
          </cell>
          <cell r="E3560">
            <v>35</v>
          </cell>
          <cell r="F3560">
            <v>45806</v>
          </cell>
          <cell r="G3560" t="str">
            <v>（中铁十局-资乐高速4标）四川省眉山市仁寿县彰加镇促进村中铁十局2#钢筋厂</v>
          </cell>
          <cell r="H3560" t="str">
            <v>杨飞</v>
          </cell>
          <cell r="I3560">
            <v>15667998777</v>
          </cell>
        </row>
        <row r="3561">
          <cell r="A3561" t="str">
            <v>润耀</v>
          </cell>
          <cell r="B3561" t="str">
            <v>螺纹钢</v>
          </cell>
          <cell r="C3561" t="str">
            <v>HRB400E Φ16 9m</v>
          </cell>
          <cell r="D3561" t="str">
            <v>吨</v>
          </cell>
          <cell r="E3561">
            <v>30</v>
          </cell>
          <cell r="F3561">
            <v>45806</v>
          </cell>
          <cell r="G3561" t="str">
            <v>（中铁十局-资乐高速4标）四川省眉山市仁寿县彰加镇促进村中铁十局2#钢筋厂</v>
          </cell>
          <cell r="H3561" t="str">
            <v>杨飞</v>
          </cell>
          <cell r="I3561">
            <v>15667998777</v>
          </cell>
        </row>
        <row r="3562">
          <cell r="A3562" t="str">
            <v>润耀</v>
          </cell>
          <cell r="B3562" t="str">
            <v>螺纹钢</v>
          </cell>
          <cell r="C3562" t="str">
            <v>HRB400E Φ20 9m</v>
          </cell>
          <cell r="D3562" t="str">
            <v>吨</v>
          </cell>
          <cell r="E3562">
            <v>5</v>
          </cell>
          <cell r="F3562">
            <v>45806</v>
          </cell>
          <cell r="G3562" t="str">
            <v>（中铁十局-资乐高速4标）四川省眉山市仁寿县彰加镇促进村中铁十局2#钢筋厂</v>
          </cell>
          <cell r="H3562" t="str">
            <v>杨飞</v>
          </cell>
          <cell r="I3562">
            <v>15667998777</v>
          </cell>
        </row>
        <row r="3563">
          <cell r="A3563" t="str">
            <v>八局</v>
          </cell>
          <cell r="B3563" t="str">
            <v>高线</v>
          </cell>
          <cell r="C3563" t="str">
            <v>HPB300Φ12</v>
          </cell>
          <cell r="D3563" t="str">
            <v>吨</v>
          </cell>
          <cell r="E3563">
            <v>35</v>
          </cell>
          <cell r="F3563">
            <v>45806</v>
          </cell>
          <cell r="G3563" t="str">
            <v>（中铁北京局-资乐高速6标）四川省乐山市市中区土主镇资乐高速TJ6标项目试验室</v>
          </cell>
          <cell r="H3563" t="str">
            <v>刘岩</v>
          </cell>
          <cell r="I3563">
            <v>18543566469</v>
          </cell>
        </row>
        <row r="3564">
          <cell r="A3564" t="str">
            <v>湖北商贸</v>
          </cell>
          <cell r="B3564" t="str">
            <v>螺纹钢</v>
          </cell>
          <cell r="C3564" t="str">
            <v>HRB400E Φ28 9m</v>
          </cell>
          <cell r="D3564" t="str">
            <v>吨</v>
          </cell>
          <cell r="E3564">
            <v>26</v>
          </cell>
          <cell r="F3564">
            <v>45806</v>
          </cell>
          <cell r="G3564" t="str">
            <v>（中铁北京局-资乐高速6标）四川省乐山市市中区土主镇资乐高速TJ6标项目试验室</v>
          </cell>
          <cell r="H3564" t="str">
            <v>刘岩</v>
          </cell>
          <cell r="I3564">
            <v>18543566469</v>
          </cell>
        </row>
        <row r="3565">
          <cell r="A3565" t="str">
            <v>湖北商贸</v>
          </cell>
          <cell r="B3565" t="str">
            <v>螺纹钢</v>
          </cell>
          <cell r="C3565" t="str">
            <v>HRB400E Φ16 9m</v>
          </cell>
          <cell r="D3565" t="str">
            <v>吨</v>
          </cell>
          <cell r="E3565">
            <v>3</v>
          </cell>
          <cell r="F3565">
            <v>45806</v>
          </cell>
          <cell r="G3565" t="str">
            <v>（中铁北京局-资乐高速6标）四川省乐山市市中区土主镇资乐高速TJ6标项目试验室</v>
          </cell>
          <cell r="H3565" t="str">
            <v>刘岩</v>
          </cell>
          <cell r="I3565">
            <v>18543566469</v>
          </cell>
        </row>
        <row r="3566">
          <cell r="A3566" t="str">
            <v>湖北商贸</v>
          </cell>
          <cell r="B3566" t="str">
            <v>螺纹钢</v>
          </cell>
          <cell r="C3566" t="str">
            <v>HRB400E Φ25 9m</v>
          </cell>
          <cell r="D3566" t="str">
            <v>吨</v>
          </cell>
          <cell r="E3566">
            <v>10</v>
          </cell>
          <cell r="F3566">
            <v>45806</v>
          </cell>
          <cell r="G3566" t="str">
            <v>（中铁北京局-资乐高速6标）四川省乐山市市中区土主镇资乐高速TJ6标项目试验室</v>
          </cell>
          <cell r="H3566" t="str">
            <v>刘岩</v>
          </cell>
          <cell r="I3566">
            <v>18543566469</v>
          </cell>
        </row>
        <row r="3567">
          <cell r="A3567" t="str">
            <v>湖北商贸</v>
          </cell>
          <cell r="B3567" t="str">
            <v>螺纹钢</v>
          </cell>
          <cell r="C3567" t="str">
            <v>HRB400E Φ14 9m</v>
          </cell>
          <cell r="D3567" t="str">
            <v>吨</v>
          </cell>
          <cell r="E3567">
            <v>3</v>
          </cell>
          <cell r="F3567">
            <v>45806</v>
          </cell>
          <cell r="G3567" t="str">
            <v>（中铁北京局-资乐高速6标）四川省乐山市市中区土主镇资乐高速TJ6标项目试验室</v>
          </cell>
          <cell r="H3567" t="str">
            <v>刘岩</v>
          </cell>
          <cell r="I3567">
            <v>18543566469</v>
          </cell>
        </row>
        <row r="3568">
          <cell r="A3568" t="str">
            <v>湖北商贸</v>
          </cell>
          <cell r="B3568" t="str">
            <v>螺纹钢</v>
          </cell>
          <cell r="C3568" t="str">
            <v>HRB400E Φ12 9m</v>
          </cell>
          <cell r="D3568" t="str">
            <v>吨</v>
          </cell>
          <cell r="E3568">
            <v>9.5</v>
          </cell>
          <cell r="F3568">
            <v>45806</v>
          </cell>
          <cell r="G3568" t="str">
            <v>（中铁北京局-资乐高速6标）四川省乐山市市中区土主镇资乐高速TJ6标项目试验室</v>
          </cell>
          <cell r="H3568" t="str">
            <v>刘岩</v>
          </cell>
          <cell r="I3568">
            <v>18543566469</v>
          </cell>
        </row>
        <row r="3569">
          <cell r="A3569" t="str">
            <v>湖北商贸</v>
          </cell>
          <cell r="B3569" t="str">
            <v>螺纹钢</v>
          </cell>
          <cell r="C3569" t="str">
            <v>HRB400E Φ20 9m</v>
          </cell>
          <cell r="D3569" t="str">
            <v>吨</v>
          </cell>
          <cell r="E3569">
            <v>20</v>
          </cell>
          <cell r="F3569">
            <v>45806</v>
          </cell>
          <cell r="G3569" t="str">
            <v>（中铁北京局-资乐高速6标）四川省乐山市市中区土主镇资乐高速TJ6标项目试验室</v>
          </cell>
          <cell r="H3569" t="str">
            <v>刘岩</v>
          </cell>
          <cell r="I3569">
            <v>18543566469</v>
          </cell>
        </row>
        <row r="3570">
          <cell r="A3570" t="str">
            <v>湖北商贸</v>
          </cell>
          <cell r="B3570" t="str">
            <v>螺纹钢</v>
          </cell>
          <cell r="C3570" t="str">
            <v>HRB400E Φ12 9m</v>
          </cell>
          <cell r="D3570" t="str">
            <v>吨</v>
          </cell>
          <cell r="E3570">
            <v>35</v>
          </cell>
          <cell r="F3570">
            <v>45806</v>
          </cell>
          <cell r="G3570" t="str">
            <v>（中铁北京局-资乐高速6标）四川省乐山市市中区土主镇资乐高速TJ6标项目试验室</v>
          </cell>
          <cell r="H3570" t="str">
            <v>刘岩</v>
          </cell>
          <cell r="I3570">
            <v>18543566469</v>
          </cell>
        </row>
        <row r="3571">
          <cell r="A3571" t="str">
            <v>湖北商贸</v>
          </cell>
          <cell r="B3571" t="str">
            <v>盘螺</v>
          </cell>
          <cell r="C3571" t="str">
            <v>HRB400E Φ12</v>
          </cell>
          <cell r="D3571" t="str">
            <v>吨</v>
          </cell>
          <cell r="E3571">
            <v>35</v>
          </cell>
          <cell r="F3571">
            <v>45806</v>
          </cell>
          <cell r="G3571" t="str">
            <v>（中铁北京局-资乐高速6标）四川省乐山市市中区土主镇资乐高速TJ6标项目试验室</v>
          </cell>
          <cell r="H3571" t="str">
            <v>刘岩</v>
          </cell>
          <cell r="I3571">
            <v>18543566469</v>
          </cell>
        </row>
        <row r="3572">
          <cell r="A3572" t="str">
            <v>山东高速</v>
          </cell>
          <cell r="B3572" t="str">
            <v>高线</v>
          </cell>
          <cell r="C3572" t="str">
            <v>HPB300Φ12</v>
          </cell>
          <cell r="D3572" t="str">
            <v>吨</v>
          </cell>
          <cell r="E3572">
            <v>35</v>
          </cell>
          <cell r="F3572">
            <v>45806</v>
          </cell>
          <cell r="G3572" t="str">
            <v>（中铁广州局-成渝扩容2标）四川省内江市资中县双龙镇朱家房子成渝扩容ZCB3-2标1#钢筋厂</v>
          </cell>
          <cell r="H3572" t="str">
            <v>邓志强</v>
          </cell>
          <cell r="I3572">
            <v>17603045490</v>
          </cell>
        </row>
        <row r="3573">
          <cell r="A3573" t="str">
            <v>山东高速</v>
          </cell>
          <cell r="B3573" t="str">
            <v>螺纹钢</v>
          </cell>
          <cell r="C3573" t="str">
            <v>HRB400E Φ25 12m</v>
          </cell>
          <cell r="D3573" t="str">
            <v>吨</v>
          </cell>
          <cell r="E3573">
            <v>70</v>
          </cell>
          <cell r="F3573">
            <v>45806</v>
          </cell>
          <cell r="G3573" t="str">
            <v>（中铁广州局-成渝扩容2标）四川省资阳市雁江区南双路杨家糖房</v>
          </cell>
          <cell r="H3573" t="str">
            <v>邓志强</v>
          </cell>
          <cell r="I3573">
            <v>17603045490</v>
          </cell>
        </row>
        <row r="3574">
          <cell r="A3574" t="str">
            <v>山东高速</v>
          </cell>
          <cell r="B3574" t="str">
            <v>高线</v>
          </cell>
          <cell r="C3574" t="str">
            <v>HPB300Φ12</v>
          </cell>
          <cell r="D3574" t="str">
            <v>吨</v>
          </cell>
          <cell r="E3574">
            <v>35</v>
          </cell>
          <cell r="F3574">
            <v>45806</v>
          </cell>
          <cell r="G3574" t="str">
            <v>（中铁广州局-成渝扩容2标）成渝扩容项目ZCB3-2标2＃拌和站【雁江区联盟桥东北50米(资资路) 】</v>
          </cell>
          <cell r="H3574" t="str">
            <v>刘沛琦</v>
          </cell>
          <cell r="I3574">
            <v>18011784798</v>
          </cell>
        </row>
        <row r="3575">
          <cell r="A3575" t="str">
            <v>山东高速</v>
          </cell>
          <cell r="B3575" t="str">
            <v>螺纹钢</v>
          </cell>
          <cell r="C3575" t="str">
            <v>HRB400E Φ25 12m</v>
          </cell>
          <cell r="D3575" t="str">
            <v>吨</v>
          </cell>
          <cell r="E3575">
            <v>180</v>
          </cell>
          <cell r="F3575">
            <v>45806</v>
          </cell>
          <cell r="G3575" t="str">
            <v>（中铁广州局-成渝扩容2标）成渝扩容项目ZCB3-2标2＃拌和站【雁江区联盟桥东北50米(资资路) 】</v>
          </cell>
          <cell r="H3575" t="str">
            <v>刘沛琦</v>
          </cell>
          <cell r="I3575">
            <v>18011784798</v>
          </cell>
        </row>
        <row r="3576">
          <cell r="A3576" t="str">
            <v>德胜</v>
          </cell>
          <cell r="B3576" t="str">
            <v>螺纹钢</v>
          </cell>
          <cell r="C3576" t="str">
            <v>HRB400E Φ16 9m</v>
          </cell>
          <cell r="D3576" t="str">
            <v>吨</v>
          </cell>
          <cell r="E3576">
            <v>35</v>
          </cell>
          <cell r="F3576">
            <v>45807</v>
          </cell>
          <cell r="G3576" t="str">
            <v>（中铁十局-资乐高速4标）四川省眉山市仁寿县彰加镇促进村中铁十局资乐高速1#钢筋场</v>
          </cell>
          <cell r="H3576" t="str">
            <v>杨飞</v>
          </cell>
          <cell r="I3576">
            <v>15667998777</v>
          </cell>
        </row>
        <row r="3577">
          <cell r="A3577" t="str">
            <v>德胜</v>
          </cell>
          <cell r="B3577" t="str">
            <v>螺纹钢</v>
          </cell>
          <cell r="C3577" t="str">
            <v>HRB400E Φ25 9m</v>
          </cell>
          <cell r="D3577" t="str">
            <v>吨</v>
          </cell>
          <cell r="E3577">
            <v>35</v>
          </cell>
          <cell r="F3577">
            <v>45807</v>
          </cell>
          <cell r="G3577" t="str">
            <v>（中铁十局-资乐高速4标）四川省眉山市仁寿县彰加镇促进村中铁十局资乐高速1#钢筋场</v>
          </cell>
          <cell r="H3577" t="str">
            <v>杨飞</v>
          </cell>
          <cell r="I3577">
            <v>15667998777</v>
          </cell>
        </row>
        <row r="3578">
          <cell r="A3578" t="str">
            <v>德胜</v>
          </cell>
          <cell r="B3578" t="str">
            <v>螺纹钢</v>
          </cell>
          <cell r="C3578" t="str">
            <v>HRB400E Φ28 9m</v>
          </cell>
          <cell r="D3578" t="str">
            <v>吨</v>
          </cell>
          <cell r="E3578">
            <v>35</v>
          </cell>
          <cell r="F3578">
            <v>45807</v>
          </cell>
          <cell r="G3578" t="str">
            <v>（中铁十局-资乐高速4标）四川省眉山市仁寿县彰加镇促进村中铁十局资乐高速1#钢筋场</v>
          </cell>
          <cell r="H3578" t="str">
            <v>杨飞</v>
          </cell>
          <cell r="I3578">
            <v>15667998777</v>
          </cell>
        </row>
        <row r="3579">
          <cell r="A3579" t="str">
            <v>德胜</v>
          </cell>
          <cell r="B3579" t="str">
            <v>螺纹钢</v>
          </cell>
          <cell r="C3579" t="str">
            <v>HRB400E Φ12 9m</v>
          </cell>
          <cell r="D3579" t="str">
            <v>吨</v>
          </cell>
          <cell r="E3579">
            <v>35</v>
          </cell>
          <cell r="F3579">
            <v>45807</v>
          </cell>
          <cell r="G3579" t="str">
            <v>（中铁十局-资乐高速4标）四川省眉山市仁寿县彰加镇促进村中铁十局2#钢筋厂</v>
          </cell>
          <cell r="H3579" t="str">
            <v>杨飞</v>
          </cell>
          <cell r="I3579">
            <v>15667998777</v>
          </cell>
        </row>
        <row r="3580">
          <cell r="A3580" t="str">
            <v>德胜</v>
          </cell>
          <cell r="B3580" t="str">
            <v>螺纹钢</v>
          </cell>
          <cell r="C3580" t="str">
            <v>HRB400E Φ16 9m</v>
          </cell>
          <cell r="D3580" t="str">
            <v>吨</v>
          </cell>
          <cell r="E3580">
            <v>35</v>
          </cell>
          <cell r="F3580">
            <v>45807</v>
          </cell>
          <cell r="G3580" t="str">
            <v>（中铁十局-资乐高速4标）四川省眉山市仁寿县彰加镇促进村中铁十局2#钢筋厂</v>
          </cell>
          <cell r="H3580" t="str">
            <v>杨飞</v>
          </cell>
          <cell r="I3580">
            <v>15667998777</v>
          </cell>
        </row>
        <row r="3581">
          <cell r="A3581" t="str">
            <v>德胜</v>
          </cell>
          <cell r="B3581" t="str">
            <v>螺纹钢</v>
          </cell>
          <cell r="C3581" t="str">
            <v>HRB400E Φ25 9m</v>
          </cell>
          <cell r="D3581" t="str">
            <v>吨</v>
          </cell>
          <cell r="E3581">
            <v>35</v>
          </cell>
          <cell r="F3581">
            <v>45807</v>
          </cell>
          <cell r="G3581" t="str">
            <v>（中铁十局-资乐高速4标）四川省眉山市仁寿县彰加镇促进村中铁十局2#钢筋厂</v>
          </cell>
          <cell r="H3581" t="str">
            <v>杨飞</v>
          </cell>
          <cell r="I3581">
            <v>15667998777</v>
          </cell>
        </row>
        <row r="3582">
          <cell r="A3582" t="str">
            <v>德胜</v>
          </cell>
          <cell r="B3582" t="str">
            <v>螺纹钢</v>
          </cell>
          <cell r="C3582" t="str">
            <v>HRB400E Φ28 9m</v>
          </cell>
          <cell r="D3582" t="str">
            <v>吨</v>
          </cell>
          <cell r="E3582">
            <v>35</v>
          </cell>
          <cell r="F3582">
            <v>45807</v>
          </cell>
          <cell r="G3582" t="str">
            <v>（中铁十局-资乐高速4标）四川省眉山市仁寿县彰加镇促进村中铁十局2#钢筋厂</v>
          </cell>
          <cell r="H3582" t="str">
            <v>杨飞</v>
          </cell>
          <cell r="I3582">
            <v>15667998777</v>
          </cell>
        </row>
        <row r="3583">
          <cell r="A3583" t="str">
            <v>德胜</v>
          </cell>
          <cell r="B3583" t="str">
            <v>螺纹钢</v>
          </cell>
          <cell r="C3583" t="str">
            <v>HRB400E Φ28 12m</v>
          </cell>
          <cell r="D3583" t="str">
            <v>吨</v>
          </cell>
          <cell r="E3583">
            <v>35</v>
          </cell>
          <cell r="F3583">
            <v>45807</v>
          </cell>
          <cell r="G3583" t="str">
            <v>（中铁广州局-资乐高速5标）四川省乐山市井研县希望大道116号</v>
          </cell>
          <cell r="H3583" t="str">
            <v>廖俊杰</v>
          </cell>
          <cell r="I3583">
            <v>15775100965</v>
          </cell>
        </row>
        <row r="3584">
          <cell r="A3584" t="str">
            <v>德胜</v>
          </cell>
          <cell r="B3584" t="str">
            <v>螺纹钢</v>
          </cell>
          <cell r="C3584" t="str">
            <v>HRB400E Φ20 12m</v>
          </cell>
          <cell r="D3584" t="str">
            <v>吨</v>
          </cell>
          <cell r="E3584">
            <v>35</v>
          </cell>
          <cell r="F3584">
            <v>45807</v>
          </cell>
          <cell r="G3584" t="str">
            <v>（中铁广州局-资乐高速5标）四川省乐山市井研县希望大道116号</v>
          </cell>
          <cell r="H3584" t="str">
            <v>廖俊杰</v>
          </cell>
          <cell r="I3584">
            <v>15775100965</v>
          </cell>
        </row>
        <row r="3585">
          <cell r="A3585" t="str">
            <v>湖北商贸</v>
          </cell>
          <cell r="B3585" t="str">
            <v>高线</v>
          </cell>
          <cell r="C3585" t="str">
            <v>HPB300Φ12</v>
          </cell>
          <cell r="D3585" t="str">
            <v>吨</v>
          </cell>
          <cell r="E3585">
            <v>35</v>
          </cell>
          <cell r="F3585">
            <v>45807</v>
          </cell>
          <cell r="G3585" t="str">
            <v>（中铁十局-资乐高速4标）四川省眉山市仁寿县彰加镇促进村中铁十局资乐高速1#钢筋场</v>
          </cell>
          <cell r="H3585" t="str">
            <v>杨飞</v>
          </cell>
          <cell r="I3585">
            <v>15667998777</v>
          </cell>
        </row>
        <row r="3586">
          <cell r="A3586" t="str">
            <v>湖北商贸</v>
          </cell>
          <cell r="B3586" t="str">
            <v>螺纹钢</v>
          </cell>
          <cell r="C3586" t="str">
            <v>HRB500E Φ28 12m</v>
          </cell>
          <cell r="D3586" t="str">
            <v>吨</v>
          </cell>
          <cell r="E3586">
            <v>35</v>
          </cell>
          <cell r="F3586">
            <v>45807</v>
          </cell>
          <cell r="G3586" t="str">
            <v>（中铁十局-资乐高速4标）四川省眉山市仁寿县彰加镇促进村中铁十局资乐高速1#钢筋场</v>
          </cell>
          <cell r="H3586" t="str">
            <v>杨飞</v>
          </cell>
          <cell r="I3586">
            <v>15667998777</v>
          </cell>
        </row>
        <row r="3587">
          <cell r="A3587" t="str">
            <v>湖北商贸</v>
          </cell>
          <cell r="B3587" t="str">
            <v>盘螺</v>
          </cell>
          <cell r="C3587" t="str">
            <v>HRB400E Φ12</v>
          </cell>
          <cell r="D3587" t="str">
            <v>吨</v>
          </cell>
          <cell r="E3587">
            <v>35</v>
          </cell>
          <cell r="F3587">
            <v>45807</v>
          </cell>
          <cell r="G3587" t="str">
            <v>（中铁广州局-资乐高速5标）四川省乐山市井研县希望大道116号</v>
          </cell>
          <cell r="H3587" t="str">
            <v>廖俊杰</v>
          </cell>
          <cell r="I3587">
            <v>15775100965</v>
          </cell>
        </row>
        <row r="3588">
          <cell r="A3588" t="str">
            <v>湖北商贸</v>
          </cell>
          <cell r="B3588" t="str">
            <v>螺纹钢</v>
          </cell>
          <cell r="C3588" t="str">
            <v>HRB400E Φ28 12m</v>
          </cell>
          <cell r="D3588" t="str">
            <v>吨</v>
          </cell>
          <cell r="E3588">
            <v>35</v>
          </cell>
          <cell r="F3588">
            <v>45807</v>
          </cell>
          <cell r="G3588" t="str">
            <v>（中铁广州局-资乐高速5标）四川省乐山市井研县希望大道116号</v>
          </cell>
          <cell r="H3588" t="str">
            <v>廖俊杰</v>
          </cell>
          <cell r="I3588">
            <v>15775100965</v>
          </cell>
        </row>
        <row r="3589">
          <cell r="A3589" t="str">
            <v>晋邦</v>
          </cell>
          <cell r="B3589" t="str">
            <v>直螺纹</v>
          </cell>
          <cell r="C3589" t="str">
            <v>HRB400E Φ18 9m</v>
          </cell>
          <cell r="D3589" t="str">
            <v>吨</v>
          </cell>
          <cell r="E3589">
            <v>3</v>
          </cell>
          <cell r="F3589">
            <v>45807</v>
          </cell>
          <cell r="G3589" t="str">
            <v>（十九冶-江龙高速一分部）重庆市云阳县X886附近中国十九冶开云高速项目总包部西98米*复兴互通预制梁场</v>
          </cell>
          <cell r="H3589" t="str">
            <v>吴章红</v>
          </cell>
          <cell r="I3589">
            <v>18628165772</v>
          </cell>
        </row>
        <row r="3590">
          <cell r="A3590" t="str">
            <v>晋邦</v>
          </cell>
          <cell r="B3590" t="str">
            <v>直螺纹</v>
          </cell>
          <cell r="C3590" t="str">
            <v>HRB400E Φ20 9m</v>
          </cell>
          <cell r="D3590" t="str">
            <v>吨</v>
          </cell>
          <cell r="E3590">
            <v>9</v>
          </cell>
          <cell r="F3590">
            <v>45807</v>
          </cell>
          <cell r="G3590" t="str">
            <v>（十九冶-江龙高速一分部）重庆市云阳县X886附近中国十九冶开云高速项目总包部西98米*复兴互通预制梁场</v>
          </cell>
          <cell r="H3590" t="str">
            <v>吴章红</v>
          </cell>
          <cell r="I3590">
            <v>18628165772</v>
          </cell>
        </row>
        <row r="3591">
          <cell r="A3591" t="str">
            <v>晋邦</v>
          </cell>
          <cell r="B3591" t="str">
            <v>直螺纹</v>
          </cell>
          <cell r="C3591" t="str">
            <v>HRB400E Φ22 9m</v>
          </cell>
          <cell r="D3591" t="str">
            <v>吨</v>
          </cell>
          <cell r="E3591">
            <v>12</v>
          </cell>
          <cell r="F3591">
            <v>45807</v>
          </cell>
          <cell r="G3591" t="str">
            <v>（十九冶-江龙高速一分部）重庆市云阳县X886附近中国十九冶开云高速项目总包部西98米*复兴互通预制梁场</v>
          </cell>
          <cell r="H3591" t="str">
            <v>吴章红</v>
          </cell>
          <cell r="I3591">
            <v>18628165772</v>
          </cell>
        </row>
        <row r="3592">
          <cell r="A3592" t="str">
            <v>晋邦</v>
          </cell>
          <cell r="B3592" t="str">
            <v>直螺纹</v>
          </cell>
          <cell r="C3592" t="str">
            <v>HRB400E Φ32 9m</v>
          </cell>
          <cell r="D3592" t="str">
            <v>吨</v>
          </cell>
          <cell r="E3592">
            <v>9</v>
          </cell>
          <cell r="F3592">
            <v>45807</v>
          </cell>
          <cell r="G3592" t="str">
            <v>（十九冶-江龙高速一分部）重庆市云阳县X886附近中国十九冶开云高速项目总包部西98米*复兴互通预制梁场</v>
          </cell>
          <cell r="H3592" t="str">
            <v>吴章红</v>
          </cell>
          <cell r="I3592">
            <v>18628165772</v>
          </cell>
        </row>
        <row r="3593">
          <cell r="A3593" t="str">
            <v>晋邦</v>
          </cell>
          <cell r="B3593" t="str">
            <v>盘螺</v>
          </cell>
          <cell r="C3593" t="str">
            <v>HRB400E Φ10</v>
          </cell>
          <cell r="D3593" t="str">
            <v>吨</v>
          </cell>
          <cell r="E3593">
            <v>2.5</v>
          </cell>
          <cell r="F3593">
            <v>45807</v>
          </cell>
          <cell r="G3593" t="str">
            <v>（十九冶-江龙高速一分部）重庆市云阳县X886附近中国十九冶开云高速项目总包部西98米*复兴互通预制梁场</v>
          </cell>
          <cell r="H3593" t="str">
            <v>吴章红</v>
          </cell>
          <cell r="I3593">
            <v>18628165772</v>
          </cell>
        </row>
        <row r="3594">
          <cell r="A3594" t="str">
            <v>德胜</v>
          </cell>
          <cell r="B3594" t="str">
            <v>螺纹钢</v>
          </cell>
          <cell r="C3594" t="str">
            <v>HRB400E Φ28 12m</v>
          </cell>
          <cell r="D3594" t="str">
            <v>吨</v>
          </cell>
          <cell r="E3594">
            <v>35</v>
          </cell>
          <cell r="F3594">
            <v>45809</v>
          </cell>
          <cell r="G3594" t="str">
            <v>（中铁广州局-资乐高速5标）四川省乐山市井研县希望大道116号</v>
          </cell>
          <cell r="H3594" t="str">
            <v>廖俊杰</v>
          </cell>
          <cell r="I3594">
            <v>15775100965</v>
          </cell>
        </row>
        <row r="3595">
          <cell r="A3595" t="str">
            <v>德胜</v>
          </cell>
          <cell r="B3595" t="str">
            <v>螺纹钢</v>
          </cell>
          <cell r="C3595" t="str">
            <v>HRB400E Φ20 12m</v>
          </cell>
          <cell r="D3595" t="str">
            <v>吨</v>
          </cell>
          <cell r="E3595">
            <v>35</v>
          </cell>
          <cell r="F3595">
            <v>45809</v>
          </cell>
          <cell r="G3595" t="str">
            <v>（中铁广州局-资乐高速5标）四川省乐山市井研县希望大道116号</v>
          </cell>
          <cell r="H3595" t="str">
            <v>廖俊杰</v>
          </cell>
          <cell r="I3595">
            <v>15775100965</v>
          </cell>
        </row>
        <row r="3596">
          <cell r="A3596" t="str">
            <v>德胜</v>
          </cell>
          <cell r="B3596" t="str">
            <v>螺纹钢</v>
          </cell>
          <cell r="C3596" t="str">
            <v>HRB400E Φ12 9m</v>
          </cell>
          <cell r="D3596" t="str">
            <v>吨</v>
          </cell>
          <cell r="E3596">
            <v>35</v>
          </cell>
          <cell r="F3596">
            <v>45809</v>
          </cell>
          <cell r="G3596" t="str">
            <v>（中铁十局-资乐高速4标）四川省眉山市仁寿县彰加镇促进村中铁十局资乐高速1#钢筋场</v>
          </cell>
          <cell r="H3596" t="str">
            <v>杨飞</v>
          </cell>
          <cell r="I3596">
            <v>15667998777</v>
          </cell>
        </row>
        <row r="3597">
          <cell r="A3597" t="str">
            <v>德胜</v>
          </cell>
          <cell r="B3597" t="str">
            <v>螺纹钢</v>
          </cell>
          <cell r="C3597" t="str">
            <v>HRB400E Φ16 9m</v>
          </cell>
          <cell r="D3597" t="str">
            <v>吨</v>
          </cell>
          <cell r="E3597">
            <v>35</v>
          </cell>
          <cell r="F3597">
            <v>45809</v>
          </cell>
          <cell r="G3597" t="str">
            <v>（中铁十局-资乐高速4标）四川省眉山市仁寿县彰加镇促进村中铁十局资乐高速1#钢筋场</v>
          </cell>
          <cell r="H3597" t="str">
            <v>杨飞</v>
          </cell>
          <cell r="I3597">
            <v>15667998777</v>
          </cell>
        </row>
        <row r="3598">
          <cell r="A3598" t="str">
            <v>德胜</v>
          </cell>
          <cell r="B3598" t="str">
            <v>螺纹钢</v>
          </cell>
          <cell r="C3598" t="str">
            <v>HRB400E Φ25 9m</v>
          </cell>
          <cell r="D3598" t="str">
            <v>吨</v>
          </cell>
          <cell r="E3598">
            <v>35</v>
          </cell>
          <cell r="F3598">
            <v>45809</v>
          </cell>
          <cell r="G3598" t="str">
            <v>（中铁十局-资乐高速4标）四川省眉山市仁寿县彰加镇促进村中铁十局资乐高速1#钢筋场</v>
          </cell>
          <cell r="H3598" t="str">
            <v>杨飞</v>
          </cell>
          <cell r="I3598">
            <v>15667998777</v>
          </cell>
        </row>
        <row r="3599">
          <cell r="A3599" t="str">
            <v>德胜</v>
          </cell>
          <cell r="B3599" t="str">
            <v>螺纹钢</v>
          </cell>
          <cell r="C3599" t="str">
            <v>HRB400E Φ12 9m</v>
          </cell>
          <cell r="D3599" t="str">
            <v>吨</v>
          </cell>
          <cell r="E3599">
            <v>35</v>
          </cell>
          <cell r="F3599">
            <v>45809</v>
          </cell>
          <cell r="G3599" t="str">
            <v>（北京工程局乐山机场项目）乐山市五通桥区冠英镇</v>
          </cell>
          <cell r="H3599" t="str">
            <v>王治</v>
          </cell>
          <cell r="I3599">
            <v>18811564698</v>
          </cell>
        </row>
        <row r="3600">
          <cell r="A3600" t="str">
            <v>润耀</v>
          </cell>
          <cell r="B3600" t="str">
            <v>盘螺</v>
          </cell>
          <cell r="C3600" t="str">
            <v>HRB400E Φ10</v>
          </cell>
          <cell r="D3600" t="str">
            <v>吨</v>
          </cell>
          <cell r="E3600">
            <v>12</v>
          </cell>
          <cell r="F3600">
            <v>45809</v>
          </cell>
          <cell r="G3600" t="str">
            <v>（北京工程局乐山机场项目）乐山市五通桥区冠英镇</v>
          </cell>
          <cell r="H3600" t="str">
            <v>王治</v>
          </cell>
          <cell r="I3600">
            <v>18811564698</v>
          </cell>
        </row>
        <row r="3601">
          <cell r="A3601" t="str">
            <v>润耀</v>
          </cell>
          <cell r="B3601" t="str">
            <v>盘螺</v>
          </cell>
          <cell r="C3601" t="str">
            <v>HRB400E Φ12</v>
          </cell>
          <cell r="D3601" t="str">
            <v>吨</v>
          </cell>
          <cell r="E3601">
            <v>6</v>
          </cell>
          <cell r="F3601">
            <v>45809</v>
          </cell>
          <cell r="G3601" t="str">
            <v>（北京工程局乐山机场项目）乐山市五通桥区冠英镇</v>
          </cell>
          <cell r="H3601" t="str">
            <v>王治</v>
          </cell>
          <cell r="I3601">
            <v>18811564698</v>
          </cell>
        </row>
        <row r="3602">
          <cell r="A3602" t="str">
            <v>润耀</v>
          </cell>
          <cell r="B3602" t="str">
            <v>螺纹钢</v>
          </cell>
          <cell r="C3602" t="str">
            <v>HRB400E Φ14 9m</v>
          </cell>
          <cell r="D3602" t="str">
            <v>吨</v>
          </cell>
          <cell r="E3602">
            <v>35</v>
          </cell>
          <cell r="F3602">
            <v>45809</v>
          </cell>
          <cell r="G3602" t="str">
            <v>（北京工程局乐山机场项目）乐山市五通桥区冠英镇</v>
          </cell>
          <cell r="H3602" t="str">
            <v>王治</v>
          </cell>
          <cell r="I3602">
            <v>18811564698</v>
          </cell>
        </row>
        <row r="3603">
          <cell r="A3603" t="str">
            <v>润耀</v>
          </cell>
          <cell r="B3603" t="str">
            <v>螺纹钢</v>
          </cell>
          <cell r="C3603" t="str">
            <v>HRB400E Φ16 9m</v>
          </cell>
          <cell r="D3603" t="str">
            <v>吨</v>
          </cell>
          <cell r="E3603">
            <v>22</v>
          </cell>
          <cell r="F3603">
            <v>45809</v>
          </cell>
          <cell r="G3603" t="str">
            <v>（北京工程局乐山机场项目）乐山市五通桥区冠英镇</v>
          </cell>
          <cell r="H3603" t="str">
            <v>王治</v>
          </cell>
          <cell r="I3603">
            <v>18811564698</v>
          </cell>
        </row>
        <row r="3604">
          <cell r="A3604" t="str">
            <v>润耀</v>
          </cell>
          <cell r="B3604" t="str">
            <v>盘螺</v>
          </cell>
          <cell r="C3604" t="str">
            <v>HRB400E Φ10</v>
          </cell>
          <cell r="D3604" t="str">
            <v>吨</v>
          </cell>
          <cell r="E3604">
            <v>8</v>
          </cell>
          <cell r="F3604">
            <v>45809</v>
          </cell>
          <cell r="G3604" t="str">
            <v>（北京工程局乐山机场项目）乐山市五通桥区冠英镇</v>
          </cell>
          <cell r="H3604" t="str">
            <v>王治</v>
          </cell>
          <cell r="I3604">
            <v>18811564698</v>
          </cell>
        </row>
        <row r="3605">
          <cell r="A3605" t="str">
            <v>润耀</v>
          </cell>
          <cell r="B3605" t="str">
            <v>盘螺</v>
          </cell>
          <cell r="C3605" t="str">
            <v>HRB400E Φ10</v>
          </cell>
          <cell r="D3605" t="str">
            <v>吨</v>
          </cell>
          <cell r="E3605">
            <v>35</v>
          </cell>
          <cell r="F3605">
            <v>45809</v>
          </cell>
          <cell r="G3605" t="str">
            <v>（北京工程局乐山机场项目）乐山市五通桥区冠英镇</v>
          </cell>
          <cell r="H3605" t="str">
            <v>王治</v>
          </cell>
          <cell r="I3605">
            <v>18811564698</v>
          </cell>
        </row>
        <row r="3606">
          <cell r="A3606" t="str">
            <v>润耀</v>
          </cell>
          <cell r="B3606" t="str">
            <v>盘螺</v>
          </cell>
          <cell r="C3606" t="str">
            <v>HRB400E Φ10</v>
          </cell>
          <cell r="D3606" t="str">
            <v>吨</v>
          </cell>
          <cell r="E3606">
            <v>15</v>
          </cell>
          <cell r="F3606">
            <v>45809</v>
          </cell>
          <cell r="G3606" t="str">
            <v>（北京工程局乐山机场项目）乐山市五通桥区冠英镇</v>
          </cell>
          <cell r="H3606" t="str">
            <v>王治</v>
          </cell>
          <cell r="I3606">
            <v>18811564698</v>
          </cell>
        </row>
        <row r="3607">
          <cell r="A3607" t="str">
            <v>润耀</v>
          </cell>
          <cell r="B3607" t="str">
            <v>螺纹钢</v>
          </cell>
          <cell r="C3607" t="str">
            <v>HRB400E Φ16 9m</v>
          </cell>
          <cell r="D3607" t="str">
            <v>吨</v>
          </cell>
          <cell r="E3607">
            <v>12</v>
          </cell>
          <cell r="F3607">
            <v>45809</v>
          </cell>
          <cell r="G3607" t="str">
            <v>（北京工程局乐山机场项目）乐山市五通桥区冠英镇</v>
          </cell>
          <cell r="H3607" t="str">
            <v>王治</v>
          </cell>
          <cell r="I3607">
            <v>18811564698</v>
          </cell>
        </row>
        <row r="3608">
          <cell r="A3608" t="str">
            <v>润耀</v>
          </cell>
          <cell r="B3608" t="str">
            <v>螺纹钢</v>
          </cell>
          <cell r="C3608" t="str">
            <v>HRB400E Φ20 9m</v>
          </cell>
          <cell r="D3608" t="str">
            <v>吨</v>
          </cell>
          <cell r="E3608">
            <v>20</v>
          </cell>
          <cell r="F3608">
            <v>45809</v>
          </cell>
          <cell r="G3608" t="str">
            <v>（北京工程局乐山机场项目）乐山市五通桥区冠英镇</v>
          </cell>
          <cell r="H3608" t="str">
            <v>王治</v>
          </cell>
          <cell r="I3608">
            <v>18811564698</v>
          </cell>
        </row>
        <row r="3609">
          <cell r="A3609" t="str">
            <v>润耀</v>
          </cell>
          <cell r="B3609" t="str">
            <v>螺纹钢</v>
          </cell>
          <cell r="C3609" t="str">
            <v>HRB400E Φ22 9m</v>
          </cell>
          <cell r="D3609" t="str">
            <v>吨</v>
          </cell>
          <cell r="E3609">
            <v>16</v>
          </cell>
          <cell r="F3609">
            <v>45809</v>
          </cell>
          <cell r="G3609" t="str">
            <v>（北京工程局乐山机场项目）乐山市五通桥区冠英镇</v>
          </cell>
          <cell r="H3609" t="str">
            <v>王治</v>
          </cell>
          <cell r="I3609">
            <v>18811564698</v>
          </cell>
        </row>
        <row r="3610">
          <cell r="A3610" t="str">
            <v>润耀</v>
          </cell>
          <cell r="B3610" t="str">
            <v>螺纹钢</v>
          </cell>
          <cell r="C3610" t="str">
            <v>HRB400E Φ25 9m</v>
          </cell>
          <cell r="D3610" t="str">
            <v>吨</v>
          </cell>
          <cell r="E3610">
            <v>30</v>
          </cell>
          <cell r="F3610">
            <v>45809</v>
          </cell>
          <cell r="G3610" t="str">
            <v>（北京工程局乐山机场项目）乐山市五通桥区冠英镇</v>
          </cell>
          <cell r="H3610" t="str">
            <v>王治</v>
          </cell>
          <cell r="I3610">
            <v>18811564698</v>
          </cell>
        </row>
        <row r="3611">
          <cell r="A3611" t="str">
            <v>湖北商贸</v>
          </cell>
          <cell r="B3611" t="str">
            <v>高线</v>
          </cell>
          <cell r="C3611" t="str">
            <v>HPB300Φ8</v>
          </cell>
          <cell r="D3611" t="str">
            <v>吨</v>
          </cell>
          <cell r="E3611">
            <v>35</v>
          </cell>
          <cell r="F3611">
            <v>45809</v>
          </cell>
          <cell r="G3611" t="str">
            <v>（中铁十局-资乐高速4标）四川省眉山市仁寿县彰加镇促进村中铁十局资乐高速1#钢筋场</v>
          </cell>
          <cell r="H3611" t="str">
            <v>杨飞</v>
          </cell>
          <cell r="I3611">
            <v>15667998777</v>
          </cell>
        </row>
        <row r="3612">
          <cell r="A3612" t="str">
            <v>湖北商贸</v>
          </cell>
          <cell r="B3612" t="str">
            <v>高线</v>
          </cell>
          <cell r="C3612" t="str">
            <v>HPB300Φ10</v>
          </cell>
          <cell r="D3612" t="str">
            <v>吨</v>
          </cell>
          <cell r="E3612">
            <v>30</v>
          </cell>
          <cell r="F3612">
            <v>45809</v>
          </cell>
          <cell r="G3612" t="str">
            <v>（中铁十局-资乐高速4标）四川省眉山市仁寿县彰加镇促进村中铁十局资乐高速1#钢筋场</v>
          </cell>
          <cell r="H3612" t="str">
            <v>杨飞</v>
          </cell>
          <cell r="I3612">
            <v>15667998777</v>
          </cell>
        </row>
        <row r="3613">
          <cell r="A3613" t="str">
            <v>湖北商贸</v>
          </cell>
          <cell r="B3613" t="str">
            <v>螺纹钢</v>
          </cell>
          <cell r="C3613" t="str">
            <v>HRB400E Φ12 9m</v>
          </cell>
          <cell r="D3613" t="str">
            <v>吨</v>
          </cell>
          <cell r="E3613">
            <v>5</v>
          </cell>
          <cell r="F3613">
            <v>45809</v>
          </cell>
          <cell r="G3613" t="str">
            <v>（中铁十局-资乐高速4标）四川省眉山市仁寿县彰加镇促进村中铁十局资乐高速1#钢筋场</v>
          </cell>
          <cell r="H3613" t="str">
            <v>杨飞</v>
          </cell>
          <cell r="I3613">
            <v>15667998777</v>
          </cell>
        </row>
        <row r="3614">
          <cell r="A3614" t="str">
            <v>湖北商贸</v>
          </cell>
          <cell r="B3614" t="str">
            <v>高线</v>
          </cell>
          <cell r="C3614" t="str">
            <v>HPB300Φ10</v>
          </cell>
          <cell r="D3614" t="str">
            <v>吨</v>
          </cell>
          <cell r="E3614">
            <v>35</v>
          </cell>
          <cell r="F3614">
            <v>45809</v>
          </cell>
          <cell r="G3614" t="str">
            <v>（中铁北京局-资乐高速6标）四川省乐山市市中区土主镇资乐高速TJ6标项目试验室</v>
          </cell>
          <cell r="H3614" t="str">
            <v>刘岩</v>
          </cell>
          <cell r="I3614">
            <v>18543566469</v>
          </cell>
        </row>
        <row r="3615">
          <cell r="A3615" t="str">
            <v>德胜</v>
          </cell>
          <cell r="B3615" t="str">
            <v>螺纹钢</v>
          </cell>
          <cell r="C3615" t="str">
            <v>HRB400E Φ14 9m</v>
          </cell>
          <cell r="D3615" t="str">
            <v>吨</v>
          </cell>
          <cell r="E3615">
            <v>35</v>
          </cell>
          <cell r="F3615">
            <v>45810</v>
          </cell>
          <cell r="G3615" t="str">
            <v>（北京工程局乐山机场项目）乐山市五通桥区冠英镇</v>
          </cell>
          <cell r="H3615" t="str">
            <v>王治</v>
          </cell>
          <cell r="I3615">
            <v>18811564698</v>
          </cell>
        </row>
        <row r="3616">
          <cell r="A3616" t="str">
            <v>德胜</v>
          </cell>
          <cell r="B3616" t="str">
            <v>螺纹钢</v>
          </cell>
          <cell r="C3616" t="str">
            <v>HRB400E Φ18 9m</v>
          </cell>
          <cell r="D3616" t="str">
            <v>吨</v>
          </cell>
          <cell r="E3616">
            <v>35</v>
          </cell>
          <cell r="F3616">
            <v>45810</v>
          </cell>
          <cell r="G3616" t="str">
            <v>（北京工程局乐山机场项目）乐山市五通桥区冠英镇</v>
          </cell>
          <cell r="H3616" t="str">
            <v>王治</v>
          </cell>
          <cell r="I3616">
            <v>18811564698</v>
          </cell>
        </row>
        <row r="3617">
          <cell r="A3617" t="str">
            <v>晋邦</v>
          </cell>
          <cell r="B3617" t="str">
            <v>盘螺</v>
          </cell>
          <cell r="C3617" t="str">
            <v>HRB400E Φ8</v>
          </cell>
          <cell r="D3617" t="str">
            <v>吨</v>
          </cell>
          <cell r="E3617">
            <v>2</v>
          </cell>
          <cell r="F3617">
            <v>45810</v>
          </cell>
          <cell r="G3617" t="str">
            <v>（十九冶-华电重庆奉节）重庆市奉节县康乐镇七星村</v>
          </cell>
          <cell r="H3617" t="str">
            <v>岑甲乐</v>
          </cell>
          <cell r="I3617">
            <v>17349037782</v>
          </cell>
        </row>
        <row r="3618">
          <cell r="A3618" t="str">
            <v>晋邦</v>
          </cell>
          <cell r="B3618" t="str">
            <v>盘螺</v>
          </cell>
          <cell r="C3618" t="str">
            <v>HRB400E Φ10</v>
          </cell>
          <cell r="D3618" t="str">
            <v>吨</v>
          </cell>
          <cell r="E3618">
            <v>12</v>
          </cell>
          <cell r="F3618">
            <v>45810</v>
          </cell>
          <cell r="G3618" t="str">
            <v>（十九冶-华电重庆奉节）重庆市奉节县康乐镇七星村</v>
          </cell>
          <cell r="H3618" t="str">
            <v>岑甲乐</v>
          </cell>
          <cell r="I3618">
            <v>17349037782</v>
          </cell>
        </row>
        <row r="3619">
          <cell r="A3619" t="str">
            <v>晋邦</v>
          </cell>
          <cell r="B3619" t="str">
            <v>螺纹钢</v>
          </cell>
          <cell r="C3619" t="str">
            <v>HRB400E Φ16 9m</v>
          </cell>
          <cell r="D3619" t="str">
            <v>吨</v>
          </cell>
          <cell r="E3619">
            <v>13</v>
          </cell>
          <cell r="F3619">
            <v>45810</v>
          </cell>
          <cell r="G3619" t="str">
            <v>（十九冶-华电重庆奉节）重庆市奉节县康乐镇七星村</v>
          </cell>
          <cell r="H3619" t="str">
            <v>岑甲乐</v>
          </cell>
          <cell r="I3619">
            <v>17349037782</v>
          </cell>
        </row>
        <row r="3620">
          <cell r="A3620" t="str">
            <v>晋邦</v>
          </cell>
          <cell r="B3620" t="str">
            <v>螺纹钢</v>
          </cell>
          <cell r="C3620" t="str">
            <v>HRB400E Φ18 9m</v>
          </cell>
          <cell r="D3620" t="str">
            <v>吨</v>
          </cell>
          <cell r="E3620">
            <v>5</v>
          </cell>
          <cell r="F3620">
            <v>45810</v>
          </cell>
          <cell r="G3620" t="str">
            <v>（十九冶-华电重庆奉节）重庆市奉节县康乐镇七星村</v>
          </cell>
          <cell r="H3620" t="str">
            <v>岑甲乐</v>
          </cell>
          <cell r="I3620">
            <v>17349037782</v>
          </cell>
        </row>
        <row r="3621">
          <cell r="A3621" t="str">
            <v>晋邦</v>
          </cell>
          <cell r="B3621" t="str">
            <v>螺纹钢</v>
          </cell>
          <cell r="C3621" t="str">
            <v>HRB400E Φ20 9m</v>
          </cell>
          <cell r="D3621" t="str">
            <v>吨</v>
          </cell>
          <cell r="E3621">
            <v>2</v>
          </cell>
          <cell r="F3621">
            <v>45810</v>
          </cell>
          <cell r="G3621" t="str">
            <v>（十九冶-华电重庆奉节）重庆市奉节县康乐镇七星村</v>
          </cell>
          <cell r="H3621" t="str">
            <v>岑甲乐</v>
          </cell>
          <cell r="I3621">
            <v>17349037782</v>
          </cell>
        </row>
        <row r="3622">
          <cell r="A3622" t="str">
            <v>晋邦</v>
          </cell>
          <cell r="B3622" t="str">
            <v>螺纹钢</v>
          </cell>
          <cell r="C3622" t="str">
            <v>HRB400E Φ22 9m</v>
          </cell>
          <cell r="D3622" t="str">
            <v>吨</v>
          </cell>
          <cell r="E3622">
            <v>5</v>
          </cell>
          <cell r="F3622">
            <v>45810</v>
          </cell>
          <cell r="G3622" t="str">
            <v>（十九冶-华电重庆奉节）重庆市奉节县康乐镇七星村</v>
          </cell>
          <cell r="H3622" t="str">
            <v>岑甲乐</v>
          </cell>
          <cell r="I3622">
            <v>17349037782</v>
          </cell>
        </row>
        <row r="3623">
          <cell r="A3623" t="str">
            <v>晋邦</v>
          </cell>
          <cell r="B3623" t="str">
            <v>螺纹钢</v>
          </cell>
          <cell r="C3623" t="str">
            <v>HRB400E Φ25 9m</v>
          </cell>
          <cell r="D3623" t="str">
            <v>吨</v>
          </cell>
          <cell r="E3623">
            <v>30</v>
          </cell>
          <cell r="F3623">
            <v>45810</v>
          </cell>
          <cell r="G3623" t="str">
            <v>（十九冶-华电重庆奉节）重庆市奉节县康乐镇七星村</v>
          </cell>
          <cell r="H3623" t="str">
            <v>岑甲乐</v>
          </cell>
          <cell r="I3623">
            <v>17349037782</v>
          </cell>
        </row>
        <row r="3624">
          <cell r="A3624" t="str">
            <v>晋邦</v>
          </cell>
          <cell r="B3624" t="str">
            <v>螺纹钢</v>
          </cell>
          <cell r="C3624" t="str">
            <v>HRB400E Φ28 9m</v>
          </cell>
          <cell r="D3624" t="str">
            <v>吨</v>
          </cell>
          <cell r="E3624">
            <v>2</v>
          </cell>
          <cell r="F3624">
            <v>45810</v>
          </cell>
          <cell r="G3624" t="str">
            <v>（十九冶-华电重庆奉节）重庆市奉节县康乐镇七星村</v>
          </cell>
          <cell r="H3624" t="str">
            <v>岑甲乐</v>
          </cell>
          <cell r="I3624">
            <v>17349037782</v>
          </cell>
        </row>
        <row r="3625">
          <cell r="A3625" t="str">
            <v>德胜</v>
          </cell>
          <cell r="B3625" t="str">
            <v>螺纹钢</v>
          </cell>
          <cell r="C3625" t="str">
            <v>HRB400EΦ12*9m</v>
          </cell>
          <cell r="D3625" t="str">
            <v>吨</v>
          </cell>
          <cell r="E3625">
            <v>17</v>
          </cell>
          <cell r="F3625">
            <v>45810</v>
          </cell>
          <cell r="G3625" t="str">
            <v>乐山市峨边县沙坪镇核桃坪S309中铁一局大渡河大桥项目</v>
          </cell>
          <cell r="H3625" t="str">
            <v>吕春春</v>
          </cell>
          <cell r="I3625" t="str">
            <v>18329268222</v>
          </cell>
        </row>
        <row r="3626">
          <cell r="A3626" t="str">
            <v>德胜</v>
          </cell>
          <cell r="B3626" t="str">
            <v>螺纹钢</v>
          </cell>
          <cell r="C3626" t="str">
            <v>HRB400EΦ16*9m</v>
          </cell>
          <cell r="D3626" t="str">
            <v>吨</v>
          </cell>
          <cell r="E3626">
            <v>35</v>
          </cell>
          <cell r="F3626">
            <v>45810</v>
          </cell>
          <cell r="G3626" t="str">
            <v>乐山市峨边县沙坪镇中铁一局钢筋加工厂（污水处理厂）</v>
          </cell>
          <cell r="H3626" t="str">
            <v>吕春春</v>
          </cell>
          <cell r="I3626" t="str">
            <v>18329268222</v>
          </cell>
        </row>
        <row r="3627">
          <cell r="A3627" t="str">
            <v>德胜</v>
          </cell>
          <cell r="B3627" t="str">
            <v>螺纹钢</v>
          </cell>
          <cell r="C3627" t="str">
            <v>HRB400EΦ20*9m</v>
          </cell>
          <cell r="D3627" t="str">
            <v>吨</v>
          </cell>
          <cell r="E3627">
            <v>17</v>
          </cell>
          <cell r="F3627">
            <v>45810</v>
          </cell>
          <cell r="G3627" t="str">
            <v>乐山市峨边县沙坪镇中铁一局钢筋加工厂（污水处理厂）</v>
          </cell>
          <cell r="H3627" t="str">
            <v>吕春春</v>
          </cell>
          <cell r="I3627" t="str">
            <v>18329268222</v>
          </cell>
        </row>
        <row r="3628">
          <cell r="A3628" t="str">
            <v>德胜</v>
          </cell>
          <cell r="B3628" t="str">
            <v>螺纹钢</v>
          </cell>
          <cell r="C3628" t="str">
            <v>HRB400EΦ25*9m</v>
          </cell>
          <cell r="D3628" t="str">
            <v>吨</v>
          </cell>
          <cell r="E3628">
            <v>35</v>
          </cell>
          <cell r="F3628">
            <v>45810</v>
          </cell>
          <cell r="G3628" t="str">
            <v>乐山市峨边县沙坪镇中铁一局钢筋加工厂（污水处理厂）</v>
          </cell>
          <cell r="H3628" t="str">
            <v>吕春春</v>
          </cell>
          <cell r="I3628" t="str">
            <v>18329268222</v>
          </cell>
        </row>
        <row r="3629">
          <cell r="A3629" t="str">
            <v>德胜</v>
          </cell>
          <cell r="B3629" t="str">
            <v>螺纹钢</v>
          </cell>
          <cell r="C3629" t="str">
            <v>HRB400EΦ28*9m</v>
          </cell>
          <cell r="D3629" t="str">
            <v>吨</v>
          </cell>
          <cell r="E3629">
            <v>35</v>
          </cell>
          <cell r="F3629">
            <v>45810</v>
          </cell>
          <cell r="G3629" t="str">
            <v>乐山市峨边县沙坪镇中铁一局钢筋加工厂（污水处理厂）</v>
          </cell>
          <cell r="H3629" t="str">
            <v>吕春春</v>
          </cell>
          <cell r="I3629" t="str">
            <v>18329268222</v>
          </cell>
        </row>
        <row r="3630">
          <cell r="A3630" t="str">
            <v>润耀</v>
          </cell>
          <cell r="B3630" t="str">
            <v>盘螺</v>
          </cell>
          <cell r="C3630" t="str">
            <v>HRB400E Φ8</v>
          </cell>
          <cell r="D3630" t="str">
            <v>吨</v>
          </cell>
          <cell r="E3630">
            <v>11</v>
          </cell>
          <cell r="F3630">
            <v>45810</v>
          </cell>
          <cell r="G3630" t="str">
            <v>（华西简阳西城嘉苑）四川省成都市简阳市简城街道高屋村</v>
          </cell>
          <cell r="H3630" t="str">
            <v>张瀚镭</v>
          </cell>
          <cell r="I3630">
            <v>15884666220</v>
          </cell>
        </row>
        <row r="3631">
          <cell r="A3631" t="str">
            <v>润耀</v>
          </cell>
          <cell r="B3631" t="str">
            <v>盘螺</v>
          </cell>
          <cell r="C3631" t="str">
            <v>HRB400E Φ10</v>
          </cell>
          <cell r="D3631" t="str">
            <v>吨</v>
          </cell>
          <cell r="E3631">
            <v>24</v>
          </cell>
          <cell r="F3631">
            <v>45810</v>
          </cell>
          <cell r="G3631" t="str">
            <v>（华西简阳西城嘉苑）四川省成都市简阳市简城街道高屋村</v>
          </cell>
          <cell r="H3631" t="str">
            <v>张瀚镭</v>
          </cell>
          <cell r="I3631">
            <v>15884666220</v>
          </cell>
        </row>
        <row r="3632">
          <cell r="A3632" t="str">
            <v>润耀</v>
          </cell>
          <cell r="B3632" t="str">
            <v>盘螺</v>
          </cell>
          <cell r="C3632" t="str">
            <v>HRB400E Φ12</v>
          </cell>
          <cell r="D3632" t="str">
            <v>吨</v>
          </cell>
          <cell r="E3632">
            <v>35</v>
          </cell>
          <cell r="F3632">
            <v>45810</v>
          </cell>
          <cell r="G3632" t="str">
            <v>（华西简阳西城嘉苑）四川省成都市简阳市简城街道高屋村</v>
          </cell>
          <cell r="H3632" t="str">
            <v>张瀚镭</v>
          </cell>
          <cell r="I3632">
            <v>15884666220</v>
          </cell>
        </row>
        <row r="3633">
          <cell r="A3633" t="str">
            <v>德胜</v>
          </cell>
          <cell r="B3633" t="str">
            <v>螺纹钢</v>
          </cell>
          <cell r="C3633" t="str">
            <v>HRB400E Φ14 9m</v>
          </cell>
          <cell r="D3633" t="str">
            <v>吨</v>
          </cell>
          <cell r="E3633">
            <v>17</v>
          </cell>
          <cell r="F3633">
            <v>45810</v>
          </cell>
          <cell r="G3633" t="str">
            <v>（华西简阳西城嘉苑）四川省成都市简阳市简城街道高屋村</v>
          </cell>
          <cell r="H3633" t="str">
            <v>张瀚镭</v>
          </cell>
          <cell r="I3633">
            <v>15884666220</v>
          </cell>
        </row>
        <row r="3634">
          <cell r="A3634" t="str">
            <v>德胜</v>
          </cell>
          <cell r="B3634" t="str">
            <v>螺纹钢</v>
          </cell>
          <cell r="C3634" t="str">
            <v>HRB400E Φ16 9m</v>
          </cell>
          <cell r="D3634" t="str">
            <v>吨</v>
          </cell>
          <cell r="E3634">
            <v>68</v>
          </cell>
          <cell r="F3634">
            <v>45810</v>
          </cell>
          <cell r="G3634" t="str">
            <v>（华西简阳西城嘉苑）四川省成都市简阳市简城街道高屋村</v>
          </cell>
          <cell r="H3634" t="str">
            <v>张瀚镭</v>
          </cell>
          <cell r="I3634">
            <v>15884666220</v>
          </cell>
        </row>
        <row r="3635">
          <cell r="A3635" t="str">
            <v>德胜</v>
          </cell>
          <cell r="B3635" t="str">
            <v>螺纹钢</v>
          </cell>
          <cell r="C3635" t="str">
            <v>HRB400E Φ18 9m</v>
          </cell>
          <cell r="D3635" t="str">
            <v>吨</v>
          </cell>
          <cell r="E3635">
            <v>20</v>
          </cell>
          <cell r="F3635">
            <v>45810</v>
          </cell>
          <cell r="G3635" t="str">
            <v>（华西简阳西城嘉苑）四川省成都市简阳市简城街道高屋村</v>
          </cell>
          <cell r="H3635" t="str">
            <v>张瀚镭</v>
          </cell>
          <cell r="I3635">
            <v>15884666220</v>
          </cell>
        </row>
        <row r="3636">
          <cell r="A3636" t="str">
            <v>德胜</v>
          </cell>
          <cell r="B3636" t="str">
            <v>螺纹钢</v>
          </cell>
          <cell r="C3636" t="str">
            <v>HRB400E Φ20 9m</v>
          </cell>
          <cell r="D3636" t="str">
            <v>吨</v>
          </cell>
          <cell r="E3636">
            <v>94</v>
          </cell>
          <cell r="F3636">
            <v>45810</v>
          </cell>
          <cell r="G3636" t="str">
            <v>（华西简阳西城嘉苑）四川省成都市简阳市简城街道高屋村</v>
          </cell>
          <cell r="H3636" t="str">
            <v>张瀚镭</v>
          </cell>
          <cell r="I3636">
            <v>15884666220</v>
          </cell>
        </row>
        <row r="3637">
          <cell r="A3637" t="str">
            <v>德胜</v>
          </cell>
          <cell r="B3637" t="str">
            <v>螺纹钢</v>
          </cell>
          <cell r="C3637" t="str">
            <v>HRB400E Φ22 9m</v>
          </cell>
          <cell r="D3637" t="str">
            <v>吨</v>
          </cell>
          <cell r="E3637">
            <v>12</v>
          </cell>
          <cell r="F3637">
            <v>45810</v>
          </cell>
          <cell r="G3637" t="str">
            <v>（华西简阳西城嘉苑）四川省成都市简阳市简城街道高屋村</v>
          </cell>
          <cell r="H3637" t="str">
            <v>张瀚镭</v>
          </cell>
          <cell r="I3637">
            <v>15884666220</v>
          </cell>
        </row>
        <row r="3638">
          <cell r="A3638" t="str">
            <v>德胜</v>
          </cell>
          <cell r="B3638" t="str">
            <v>螺纹钢</v>
          </cell>
          <cell r="C3638" t="str">
            <v>HRB400E Φ25 9m</v>
          </cell>
          <cell r="D3638" t="str">
            <v>吨</v>
          </cell>
          <cell r="E3638">
            <v>36</v>
          </cell>
          <cell r="F3638">
            <v>45810</v>
          </cell>
          <cell r="G3638" t="str">
            <v>（华西简阳西城嘉苑）四川省成都市简阳市简城街道高屋村</v>
          </cell>
          <cell r="H3638" t="str">
            <v>张瀚镭</v>
          </cell>
          <cell r="I3638">
            <v>15884666220</v>
          </cell>
        </row>
        <row r="3639">
          <cell r="A3639" t="str">
            <v>泸钢</v>
          </cell>
          <cell r="B3639" t="str">
            <v>盘螺</v>
          </cell>
          <cell r="C3639" t="str">
            <v>HRB400E Φ6</v>
          </cell>
          <cell r="D3639" t="str">
            <v>吨</v>
          </cell>
          <cell r="E3639">
            <v>15</v>
          </cell>
          <cell r="F3639">
            <v>45810</v>
          </cell>
          <cell r="G3639" t="str">
            <v>（四川商建-射洪城乡一体化项目）遂宁市射洪市忠新幼儿园北侧约220米新溪小区</v>
          </cell>
          <cell r="H3639" t="str">
            <v>柏子刚</v>
          </cell>
          <cell r="I3639">
            <v>15692885305</v>
          </cell>
        </row>
        <row r="3640">
          <cell r="A3640" t="str">
            <v>泸钢</v>
          </cell>
          <cell r="B3640" t="str">
            <v>螺纹钢</v>
          </cell>
          <cell r="C3640" t="str">
            <v>HRB500E Φ12</v>
          </cell>
          <cell r="D3640" t="str">
            <v>吨</v>
          </cell>
          <cell r="E3640">
            <v>6</v>
          </cell>
          <cell r="F3640">
            <v>45810</v>
          </cell>
          <cell r="G3640" t="str">
            <v>（四川商建-射洪城乡一体化项目）遂宁市射洪市忠新幼儿园北侧约220米新溪小区</v>
          </cell>
          <cell r="H3640" t="str">
            <v>柏子刚</v>
          </cell>
          <cell r="I3640">
            <v>15692885305</v>
          </cell>
        </row>
        <row r="3641">
          <cell r="A3641" t="str">
            <v>泸钢</v>
          </cell>
          <cell r="B3641" t="str">
            <v>螺纹钢</v>
          </cell>
          <cell r="C3641" t="str">
            <v>HRB500E Φ22</v>
          </cell>
          <cell r="D3641" t="str">
            <v>吨</v>
          </cell>
          <cell r="E3641">
            <v>9</v>
          </cell>
          <cell r="F3641">
            <v>45810</v>
          </cell>
          <cell r="G3641" t="str">
            <v>（四川商建-射洪城乡一体化项目）遂宁市射洪市忠新幼儿园北侧约220米新溪小区</v>
          </cell>
          <cell r="H3641" t="str">
            <v>柏子刚</v>
          </cell>
          <cell r="I3641">
            <v>15692885305</v>
          </cell>
        </row>
        <row r="3642">
          <cell r="A3642" t="str">
            <v>泸钢</v>
          </cell>
          <cell r="B3642" t="str">
            <v>螺纹钢</v>
          </cell>
          <cell r="C3642" t="str">
            <v>HRB500E Φ25</v>
          </cell>
          <cell r="D3642" t="str">
            <v>吨</v>
          </cell>
          <cell r="E3642">
            <v>40</v>
          </cell>
          <cell r="F3642">
            <v>45810</v>
          </cell>
          <cell r="G3642" t="str">
            <v>（四川商建-射洪城乡一体化项目）遂宁市射洪市忠新幼儿园北侧约220米新溪小区</v>
          </cell>
          <cell r="H3642" t="str">
            <v>柏子刚</v>
          </cell>
          <cell r="I3642">
            <v>15692885305</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06"/>
  <sheetViews>
    <sheetView tabSelected="1" workbookViewId="0">
      <pane ySplit="1" topLeftCell="A2" activePane="bottomLeft" state="frozen"/>
      <selection/>
      <selection pane="bottomLeft" activeCell="F1718" sqref="F1718"/>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7" width="6.25" style="45" customWidth="1"/>
    <col min="8" max="8" width="6.1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108</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108</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108</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108</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108</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108</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108</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108</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108</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108</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108</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108</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108</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108</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109</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109</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109</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109</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108</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108</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108</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108</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108</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108</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109</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109</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109</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109</v>
      </c>
      <c r="Q345" s="14" t="str">
        <f>VLOOKUP(B345,辅助信息!E:M,9,FALSE)</f>
        <v>ZTWM-CDGS-XS-2024-0189-华西集采-酒城南项目</v>
      </c>
    </row>
    <row r="346" ht="36" hidden="1" customHeight="1" spans="2:18">
      <c r="B346" s="27" t="s">
        <v>81</v>
      </c>
      <c r="C346" s="55">
        <v>45701</v>
      </c>
      <c r="D346" s="27" t="str">
        <f>VLOOKUP(B346,辅助信息!E:K,7,FALSE)</f>
        <v>JWDDCD2025051100032</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110</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109</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109</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109</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108</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108</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108</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107</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107</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107</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107</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106</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106</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106</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106</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106</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106</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106</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106</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106</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106</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106</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107</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107</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107</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107</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107</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107</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107</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107</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107</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107</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107</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107</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107</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107</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107</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108</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108</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108</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107</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107</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107</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107</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106</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106</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106</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106</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106</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106</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106</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106</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106</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107</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107</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107</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107</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106</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106</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106</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102</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102</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102</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102</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105</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105</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100</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100</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100</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100</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108</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108</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108</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107</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107</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106</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106</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106</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106</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106</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107</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107</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107</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107</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106</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106</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106</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102</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105</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105</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100</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100</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100</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100</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105</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105</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105</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105</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108</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108</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108</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106</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106</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106</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106</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106</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107</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107</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107</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107</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106</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106</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106</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102</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105</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105</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100</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100</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100</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100</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105</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105</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105</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105</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105</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105</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105</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105</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105</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105</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105</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105</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104</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104</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104</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104</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103</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103</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103</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103</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103</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103</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103</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103</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103</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103</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103</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103</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103</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103</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103</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108</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108</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108</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108</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106</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106</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106</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106</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107</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106</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106</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102</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105</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105</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100</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100</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100</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100</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105</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105</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105</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105</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103</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103</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103</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103</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103</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103</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103</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103</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103</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103</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103</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103</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103</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103</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103</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103</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103</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103</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106</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106</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106</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106</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107</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106</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106</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102</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105</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105</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100</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100</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100</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100</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105</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105</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105</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103</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103</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103</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103</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103</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102</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102</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102</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102</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102</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102</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103</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103</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103</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103</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103</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103</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103</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103</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103</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103</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103</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103</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103</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101</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107</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106</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106</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106</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106</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102</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105</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105</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100</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100</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100</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100</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105</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105</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105</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103</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103</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103</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103</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102</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102</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102</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102</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102</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102</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103</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103</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101</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JWDDCD2025051100032</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100</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107</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101</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101</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106</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106</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106</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106</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100</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100</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100</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100</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102</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102</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102</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102</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102</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102</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103</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103</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JWDDCD2025051100032</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100</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107</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106</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106</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106</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106</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100</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100</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100</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100</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102</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102</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102</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102</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102</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102</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103</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103</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99</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99</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99</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99</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99</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99</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93</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93</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93</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93</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93</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97</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97</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95</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95</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95</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95</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95</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99</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99</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99</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99</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97</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97</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95</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95</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95</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97</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97</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97</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97</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97</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97</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102</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102</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102</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102</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102</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95</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95</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95</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95</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95</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95</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95</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95</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95</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95</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95</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95</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95</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95</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95</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94</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94</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94</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94</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94</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95</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95</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95</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95</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95</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95</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95</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95</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95</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95</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95</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95</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95</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95</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95</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95</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95</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95</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95</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95</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95</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95</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94</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94</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94</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94</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94</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95</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95</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95</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95</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95</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95</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95</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95</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95</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94</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94</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94</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94</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94</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95</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95</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95</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95</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95</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95</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94</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93</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93</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93</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93</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93</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93</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91</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91</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93</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93</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93</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92</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92</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87</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87</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93</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93</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92</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92</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92</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92</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92</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92</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92</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94</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94</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94</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95</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95</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91</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93</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93</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89</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89</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89</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89</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89</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88</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88</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89</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89</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89</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89</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89</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89</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89</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95</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95</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91</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93</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93</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89</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89</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89</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89</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89</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89</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89</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89</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87</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87</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87</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87</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88</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88</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88</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88</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88</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JWDDCD2025051100032</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88</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95</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95</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91</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85</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85</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89</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89</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89</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89</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89</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89</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89</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89</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87</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87</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87</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87</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85</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83</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83</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85</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85</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85</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85</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84</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84</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84</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84</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84</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84</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84</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84</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84</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84</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84</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84</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84</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84</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83</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83</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83</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83</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80</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80</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80</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83</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83</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83</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83</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83</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83</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83</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83</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83</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83</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83</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83</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83</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83</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83</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83</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83</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83</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83</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83</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85</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85</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85</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85</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85</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85</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85</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83</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83</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84</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84</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84</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84</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84</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83</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83</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83</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83</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83</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83</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85</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85</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85</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80</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80</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80</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80</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83</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83</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83</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83</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83</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83</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85</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85</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85</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80</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80</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80</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80</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78</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78</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78</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78</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73</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73</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73</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73</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78</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78</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78</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78</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78</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78</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78</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78</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78</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78</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78</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78</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78</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78</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78</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78</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78</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78</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78</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77</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80</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78</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78</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75</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73</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73</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73</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73</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73</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73</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73</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73</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73</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73</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73</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73</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73</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73</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73</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73</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73</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70</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70</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70</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73</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73</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73</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73</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73</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59</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59</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59</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59</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65</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65</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64</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64</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64</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64</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64</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64</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64</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61</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61</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61</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61</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61</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61</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61</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61</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61</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62</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62</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62</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62</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61</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61</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64</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64</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64</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64</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64</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64</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64</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64</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64</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64</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64</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64</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64</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43</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43</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43</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43</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43</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43</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43</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43</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43</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43</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43</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42</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42</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42</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42</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42</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42</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42</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42</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42</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42</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JWDDCD2025051100032</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42</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JWDDCD2025051100032</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42</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JWDDCD2025051100032</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42</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JWDDCD2025051100032</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42</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JWDDCD2025051100032</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42</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JWDDCD2025051100032</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42</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43</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42</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42</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42</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42</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42</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42</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39</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39</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39</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39</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39</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42</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42</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42</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42</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42</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42</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42</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42</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42</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42</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42</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42</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42</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42</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42</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42</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42</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42</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42</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42</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48</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48</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48</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48</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39</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39</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39</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39</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39</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39</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JWDDCD2025051100032</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42</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JWDDCD2025051100032</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42</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43</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39</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39</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39</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39</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39</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45</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45</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45</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45</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42</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42</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42</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42</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48</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48</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48</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48</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43</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43</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39</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39</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39</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39</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39</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39</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39</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39</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39</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39</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38</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38</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38</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38</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38</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38</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38</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38</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38</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38</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38</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38</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38</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38</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38</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38</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38</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38</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38</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38</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38</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38</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38</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38</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38</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38</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38</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38</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38</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38</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38</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38</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38</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38</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JWDDCD2025051100032</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42</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JWDDCD2025051100032</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42</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48</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48</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48</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48</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43</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43</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39</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39</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39</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39</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39</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38</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38</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38</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38</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38</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38</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32</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32</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32</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32</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32</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32</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32</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32</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32</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38</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38</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38</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38</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38</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38</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38</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38</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38</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38</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38</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38</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38</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38</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38</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38</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38</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38</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38</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38</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JWDDCD2025051100032</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36</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JWDDCD2025051100032</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36</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JWDDCD2025051100032</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36</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36</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36</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36</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36</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36</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36</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36</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JWDDCD2025051100032</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42</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JWDDCD2025051100032</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42</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JWDDCD2025051100032</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36</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JWDDCD2025051100032</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36</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JWDDCD2025051100032</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36</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32</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32</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32</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32</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32</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32</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36</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JWDDCD2025051100032</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34</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JWDDCD2025051100032</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34</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JWDDCD2025051100032</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34</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JWDDCD2025051100032</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34</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JWDDCD2025051100032</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34</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JWDDCD2025051100032</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34</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JWDDCD2025051100032</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34</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JWDDCD2025051100032</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34</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JWDDCD2025051100032</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34</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JWDDCD2025051100032</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34</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34</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34</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34</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34</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34</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34</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34</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34</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34</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34</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34</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34</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34</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32</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32</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32</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32</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32</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33</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33</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33</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33</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33</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33</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33</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33</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31</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31</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31</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32</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32</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32</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32</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32</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32</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36</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34</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34</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34</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34</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34</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34</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33</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33</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33</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33</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31</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31</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31</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JWDDCD2025051100032</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29</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JWDDCD2025051100032</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29</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JWDDCD2025051100032</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29</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JWDDCD2025051100032</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29</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JWDDCD2025051100032</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29</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JWDDCD2025051100032</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29</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JWDDCD2025051100032</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29</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JWDDCD2025051100032</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29</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JWDDCD2025051100032</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29</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JWDDCD2025051100032</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29</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JWDDCD2025051100032</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29</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31</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31</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32</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32</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34</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34</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34</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34</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31</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31</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31</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31</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31</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31</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JWDDCD2025051100032</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29</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JWDDCD2025051100032</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29</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JWDDCD2025051100032</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29</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JWDDCD2025051100032</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29</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JWDDCD2025051100032</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29</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JWDDCD2025051100032</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29</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JWDDCD2025051100032</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29</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JWDDCD2025051100032</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29</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JWDDCD2025051100032</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29</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JWDDCD2025051100032</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29</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31</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31</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JWDDCD2025051100032</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27</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JWDDCD2025051100032</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27</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JWDDCD2025051100032</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27</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JWDDCD2025051100032</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27</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JWDDCD2025051100032</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27</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JWDDCD2025051100032</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27</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JWDDCD2025051100032</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27</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JWDDCD2025051100032</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27</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JWDDCD2025051100032</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27</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JWDDCD2025051100032</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27</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JWDDCD2025051100032</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27</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27</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27</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27</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27</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27</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27</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27</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27</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27</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27</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27</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27</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JWDDCD2025051100032</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27</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27</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27</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27</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27</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27</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26</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26</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26</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26</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26</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26</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26</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26</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26</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26</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26</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26</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26</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JWDDCD2025051100032</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24</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JWDDCD2025051100032</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24</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JWDDCD2025051100032</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24</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JWDDCD2025051100032</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24</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JWDDCD2025051100032</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24</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JWDDCD2025051100032</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24</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JWDDCD2025051100032</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24</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JWDDCD2025051100032</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24</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JWDDCD2025051100032</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24</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JWDDCD2025051100032</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24</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JWDDCD2025051100032</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24</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JWDDCD2025051100032</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24</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JWDDCD2025051100032</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24</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JWDDCD2025051100032</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24</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24</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JWDDCD2025051100032</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27</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27</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27</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27</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26</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26</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26</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26</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26</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26</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26</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26</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26</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26</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26</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26</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JWDDCD2025051100032</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24</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JWDDCD2025051100032</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24</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JWDDCD2025051100032</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24</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JWDDCD2025051100032</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24</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JWDDCD2025051100032</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24</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JWDDCD2025051100032</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24</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JWDDCD2025051100032</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24</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JWDDCD2025051100032</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24</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JWDDCD2025051100032</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24</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JWDDCD2025051100032</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24</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24</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24</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24</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24</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24</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24</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24</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24</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JWDDCD2025051100032</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24</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JWDDCD2025051100032</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24</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JWDDCD2025051100032</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24</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JWDDCD2025051100032</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24</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JWDDCD2025051100032</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24</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JWDDCD2025051100032</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24</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JWDDCD2025051100032</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24</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JWDDCD2025051100032</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24</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JWDDCD2025051100032</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24</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JWDDCD2025051100032</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24</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JWDDCD2025051100032</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24</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JWDDCD2025051100032</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24</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JWDDCD2025051100032</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24</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JWDDCD2025051100032</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24</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JWDDCD2025051100032</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24</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JWDDCD2025051100032</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24</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JWDDCD2025051100032</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24</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JWDDCD2025051100032</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24</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27</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27</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26</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26</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26</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26</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26</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26</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26</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26</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26</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26</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24</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24</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24</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JWDDCD2025051100032</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24</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JWDDCD2025051100032</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23</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JWDDCD2025051100032</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23</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JWDDCD2025051100032</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24</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JWDDCD2025051100032</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24</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JWDDCD2025051100032</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24</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JWDDCD2025051100032</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24</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JWDDCD2025051100032</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24</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JWDDCD2025051100032</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24</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JWDDCD2025051100032</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24</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JWDDCD2025051100032</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24</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JWDDCD2025051100032</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23</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JWDDCD2025051100032</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23</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JWDDCD2025051100032</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23</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JWDDCD2025051100032</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23</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JWDDCD2025051100032</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23</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JWDDCD2025051100032</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23</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JWDDCD2025051100032</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23</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23</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19</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19</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19</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27</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27</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26</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26</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26</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26</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26</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JWDDCD2025051100032</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24</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JWDDCD2025051100032</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23</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JWDDCD2025051100032</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23</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JWDDCD2025051100032</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24</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JWDDCD2025051100032</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24</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JWDDCD2025051100032</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24</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JWDDCD2025051100032</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24</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JWDDCD2025051100032</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24</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JWDDCD2025051100032</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23</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JWDDCD2025051100032</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23</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23</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19</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19</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19</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27</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27</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26</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26</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26</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JWDDCD2025051100032</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24</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JWDDCD2025051100032</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23</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JWDDCD2025051100032</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23</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JWDDCD2025051100032</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24</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JWDDCD2025051100032</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24</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JWDDCD2025051100032</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24</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JWDDCD2025051100032</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24</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JWDDCD2025051100032</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24</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JWDDCD2025051100032</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23</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JWDDCD2025051100032</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23</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19</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19</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19</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17</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17</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18</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18</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18</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18</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18</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JWDDCD2025051100032</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14</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JWDDCD2025051100032</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14</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JWDDCD2025051100032</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14</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JWDDCD2025051100032</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14</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JWDDCD2025051100032</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14</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JWDDCD2025051100032</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14</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JWDDCD2025051100032</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14</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JWDDCD2025051100032</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14</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JWDDCD2025051100032</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14</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JWDDCD2025051100032</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14</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JWDDCD2025051100032</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14</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JWDDCD2025051100032</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14</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JWDDCD2025051100032</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14</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JWDDCD2025051100032</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14</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JWDDCD2025051100032</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14</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JWDDCD2025051100032</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14</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14</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14</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JWDDCD2025051100032</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11</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JWDDCD2025051100032</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11</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JWDDCD2025051100032</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11</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JWDDCD2025051100032</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11</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JWDDCD2025051100032</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11</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JWDDCD2025051100032</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11</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JWDDCD2025051100032</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11</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JWDDCD2025051100032</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11</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JWDDCD2025051100032</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11</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JWDDCD2025051100032</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11</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14</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14</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14</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11</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11</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11</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JWDDCD2025051100032</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11</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JWDDCD2025051100032</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11</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JWDDCD2025051100032</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11</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JWDDCD2025051100032</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11</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JWDDCD2025051100032</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11</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12</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12</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12</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12</v>
      </c>
      <c r="Q1613" s="48" t="str">
        <f>VLOOKUP(B1613,辅助信息!E:M,9,FALSE)</f>
        <v>ZTWM-CDGS-XS-2024-0134-商投建工达州中医药科技成果示范园项目</v>
      </c>
    </row>
    <row r="1614" hidden="1" spans="2:17">
      <c r="B1614" s="27" t="s">
        <v>81</v>
      </c>
      <c r="C1614" s="55">
        <v>45798</v>
      </c>
      <c r="D1614" s="104" t="str">
        <f>VLOOKUP(B1614,辅助信息!E:K,7,FALSE)</f>
        <v>JWDDCD2025051100032</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12</v>
      </c>
      <c r="Q1614" s="48" t="str">
        <f>VLOOKUP(B1614,辅助信息!E:M,9,FALSE)</f>
        <v>ZTWM-CDGS-XS-2024-0030-华西集采-简州大道</v>
      </c>
    </row>
    <row r="1615" hidden="1" spans="2:17">
      <c r="B1615" s="27" t="s">
        <v>81</v>
      </c>
      <c r="C1615" s="55">
        <v>45798</v>
      </c>
      <c r="D1615" s="104" t="str">
        <f>VLOOKUP(B1615,辅助信息!E:K,7,FALSE)</f>
        <v>JWDDCD2025051100032</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12</v>
      </c>
      <c r="Q1615" s="48" t="str">
        <f>VLOOKUP(B1615,辅助信息!E:M,9,FALSE)</f>
        <v>ZTWM-CDGS-XS-2024-0030-华西集采-简州大道</v>
      </c>
    </row>
    <row r="1616" hidden="1" spans="2:17">
      <c r="B1616" s="27" t="s">
        <v>81</v>
      </c>
      <c r="C1616" s="55">
        <v>45798</v>
      </c>
      <c r="D1616" s="104" t="str">
        <f>VLOOKUP(B1616,辅助信息!E:K,7,FALSE)</f>
        <v>JWDDCD2025051100032</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12</v>
      </c>
      <c r="Q1616" s="48" t="str">
        <f>VLOOKUP(B1616,辅助信息!E:M,9,FALSE)</f>
        <v>ZTWM-CDGS-XS-2024-0030-华西集采-简州大道</v>
      </c>
    </row>
    <row r="1617" hidden="1" spans="2:17">
      <c r="B1617" s="27" t="s">
        <v>81</v>
      </c>
      <c r="C1617" s="55">
        <v>45798</v>
      </c>
      <c r="D1617" s="104" t="str">
        <f>VLOOKUP(B1617,辅助信息!E:K,7,FALSE)</f>
        <v>JWDDCD2025051100032</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12</v>
      </c>
      <c r="Q1617" s="48" t="str">
        <f>VLOOKUP(B1617,辅助信息!E:M,9,FALSE)</f>
        <v>ZTWM-CDGS-XS-2024-0030-华西集采-简州大道</v>
      </c>
    </row>
    <row r="1618" hidden="1" spans="2:17">
      <c r="B1618" s="27" t="s">
        <v>81</v>
      </c>
      <c r="C1618" s="55">
        <v>45798</v>
      </c>
      <c r="D1618" s="104" t="str">
        <f>VLOOKUP(B1618,辅助信息!E:K,7,FALSE)</f>
        <v>JWDDCD2025051100032</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12</v>
      </c>
      <c r="Q1618" s="48" t="str">
        <f>VLOOKUP(B1618,辅助信息!E:M,9,FALSE)</f>
        <v>ZTWM-CDGS-XS-2024-0030-华西集采-简州大道</v>
      </c>
    </row>
    <row r="1619" hidden="1" spans="2:17">
      <c r="B1619" s="27" t="s">
        <v>81</v>
      </c>
      <c r="C1619" s="55">
        <v>45798</v>
      </c>
      <c r="D1619" s="104" t="str">
        <f>VLOOKUP(B1619,辅助信息!E:K,7,FALSE)</f>
        <v>JWDDCD2025051100032</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12</v>
      </c>
      <c r="Q1619" s="48" t="str">
        <f>VLOOKUP(B1619,辅助信息!E:M,9,FALSE)</f>
        <v>ZTWM-CDGS-XS-2024-0030-华西集采-简州大道</v>
      </c>
    </row>
    <row r="1620" hidden="1" spans="2:17">
      <c r="B1620" s="27" t="s">
        <v>81</v>
      </c>
      <c r="C1620" s="55">
        <v>45798</v>
      </c>
      <c r="D1620" s="104" t="str">
        <f>VLOOKUP(B1620,辅助信息!E:K,7,FALSE)</f>
        <v>JWDDCD2025051100032</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12</v>
      </c>
      <c r="Q1620" s="48" t="str">
        <f>VLOOKUP(B1620,辅助信息!E:M,9,FALSE)</f>
        <v>ZTWM-CDGS-XS-2024-0030-华西集采-简州大道</v>
      </c>
    </row>
    <row r="1621" hidden="1" spans="2:17">
      <c r="B1621" s="27" t="s">
        <v>81</v>
      </c>
      <c r="C1621" s="55">
        <v>45798</v>
      </c>
      <c r="D1621" s="104" t="str">
        <f>VLOOKUP(B1621,辅助信息!E:K,7,FALSE)</f>
        <v>JWDDCD2025051100032</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12</v>
      </c>
      <c r="Q1621" s="48" t="str">
        <f>VLOOKUP(B1621,辅助信息!E:M,9,FALSE)</f>
        <v>ZTWM-CDGS-XS-2024-0030-华西集采-简州大道</v>
      </c>
    </row>
    <row r="1622" hidden="1" spans="2:17">
      <c r="B1622" s="27" t="s">
        <v>81</v>
      </c>
      <c r="C1622" s="55">
        <v>45798</v>
      </c>
      <c r="D1622" s="104" t="str">
        <f>VLOOKUP(B1622,辅助信息!E:K,7,FALSE)</f>
        <v>JWDDCD2025051100032</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12</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12</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12</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12</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12</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12</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12</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12</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8</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8</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8</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8</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8</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8</v>
      </c>
      <c r="Q1635" s="48" t="str">
        <f>VLOOKUP(B1635,辅助信息!E:M,9,FALSE)</f>
        <v>ZTWM-CDGS-XS-2024-0134-商投建工达州中医药科技成果示范园项目</v>
      </c>
      <c r="R1635" s="48" t="str">
        <f>_xlfn._xlws.FILTER(辅助信息!D:D,辅助信息!E:E=B1635)</f>
        <v>商投建工达州中医药科技园</v>
      </c>
    </row>
    <row r="1636" hidden="1" spans="2:18">
      <c r="B1636" s="27" t="s">
        <v>56</v>
      </c>
      <c r="C1636" s="55">
        <v>45803</v>
      </c>
      <c r="D1636" s="104" t="str">
        <f>VLOOKUP(B1636,辅助信息!E:K,7,FALSE)</f>
        <v>JWDDCD2025052800131</v>
      </c>
      <c r="E1636" s="104" t="str">
        <f>VLOOKUP(F1636,辅助信息!A:B,2,FALSE)</f>
        <v>盘螺</v>
      </c>
      <c r="F1636" s="27" t="s">
        <v>49</v>
      </c>
      <c r="G1636" s="23">
        <v>12</v>
      </c>
      <c r="H1636" s="105" t="str">
        <f>_xlfn.XLOOKUP(C1636&amp;F1636&amp;I1636&amp;J1636,'[1]2025年已发货'!$F:$F&amp;'[1]2025年已发货'!$C:$C&amp;'[1]2025年已发货'!$G:$G&amp;'[1]2025年已发货'!$H:$H,'[1]2025年已发货'!$E:$E,"未发货")</f>
        <v>未发货</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6</v>
      </c>
      <c r="Q1636" s="48" t="str">
        <f>VLOOKUP(B1636,辅助信息!E:M,9,FALSE)</f>
        <v>ZTWM-CDGS-XS-2024-0134-商投建工达州中医药科技成果示范园项目</v>
      </c>
      <c r="R1636" s="48" t="str">
        <f>_xlfn._xlws.FILTER(辅助信息!D:D,辅助信息!E:E=B1636)</f>
        <v>商投建工达州中医药科技园</v>
      </c>
    </row>
    <row r="1637" hidden="1" spans="2:18">
      <c r="B1637" s="27" t="s">
        <v>56</v>
      </c>
      <c r="C1637" s="55">
        <v>45803</v>
      </c>
      <c r="D1637" s="104" t="str">
        <f>VLOOKUP(B1637,辅助信息!E:K,7,FALSE)</f>
        <v>JWDDCD2025052800131</v>
      </c>
      <c r="E1637" s="104" t="str">
        <f>VLOOKUP(F1637,辅助信息!A:B,2,FALSE)</f>
        <v>盘螺</v>
      </c>
      <c r="F1637" s="27" t="s">
        <v>40</v>
      </c>
      <c r="G1637" s="23">
        <v>24</v>
      </c>
      <c r="H1637" s="105" t="str">
        <f>_xlfn.XLOOKUP(C1637&amp;F1637&amp;I1637&amp;J1637,'[1]2025年已发货'!$F:$F&amp;'[1]2025年已发货'!$C:$C&amp;'[1]2025年已发货'!$G:$G&amp;'[1]2025年已发货'!$H:$H,'[1]2025年已发货'!$E:$E,"未发货")</f>
        <v>未发货</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6</v>
      </c>
      <c r="Q1637" s="48" t="str">
        <f>VLOOKUP(B1637,辅助信息!E:M,9,FALSE)</f>
        <v>ZTWM-CDGS-XS-2024-0134-商投建工达州中医药科技成果示范园项目</v>
      </c>
      <c r="R1637" s="48" t="str">
        <f>_xlfn._xlws.FILTER(辅助信息!D:D,辅助信息!E:E=B1637)</f>
        <v>商投建工达州中医药科技园</v>
      </c>
    </row>
    <row r="1638" hidden="1"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7</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hidden="1"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7</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hidden="1"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7</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hidden="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7</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hidden="1"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7</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hidden="1"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7</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hidden="1"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8</v>
      </c>
      <c r="Q1644" s="48" t="str">
        <f>VLOOKUP(B1644,辅助信息!E:M,9,FALSE)</f>
        <v>ZTWM-CDGS-XS-2025-0073-五冶天府-成都怡心湖片区及龙泉驿医院等项目</v>
      </c>
      <c r="R1644" s="48" t="str">
        <f>_xlfn._xlws.FILTER(辅助信息!D:D,辅助信息!E:E=B1644)</f>
        <v>五冶建设龙泉芙蓉花语项目</v>
      </c>
    </row>
    <row r="1645" hidden="1"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8</v>
      </c>
      <c r="Q1645" s="48" t="str">
        <f>VLOOKUP(B1645,辅助信息!E:M,9,FALSE)</f>
        <v>ZTWM-CDGS-XS-2025-0073-五冶天府-成都怡心湖片区及龙泉驿医院等项目</v>
      </c>
      <c r="R1645" s="48" t="str">
        <f>_xlfn._xlws.FILTER(辅助信息!D:D,辅助信息!E:E=B1645)</f>
        <v>五冶建设龙泉芙蓉花语项目</v>
      </c>
    </row>
    <row r="1646" hidden="1"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7</v>
      </c>
      <c r="Q1646" s="48" t="str">
        <f>VLOOKUP(B1646,辅助信息!E:M,9,FALSE)</f>
        <v>ZTWM-CDGS-XS-2024-0179-四川商投-射洪城乡一体化建设项目</v>
      </c>
      <c r="R1646" s="48" t="str">
        <f>_xlfn._xlws.FILTER(辅助信息!D:D,辅助信息!E:E=B1646)</f>
        <v>四川商建
射洪城乡一体化项目</v>
      </c>
    </row>
    <row r="1647" hidden="1"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7</v>
      </c>
      <c r="Q1647" s="48" t="str">
        <f>VLOOKUP(B1647,辅助信息!E:M,9,FALSE)</f>
        <v>ZTWM-CDGS-XS-2024-0179-四川商投-射洪城乡一体化建设项目</v>
      </c>
      <c r="R1647" s="48" t="str">
        <f>_xlfn._xlws.FILTER(辅助信息!D:D,辅助信息!E:E=B1647)</f>
        <v>四川商建
射洪城乡一体化项目</v>
      </c>
    </row>
    <row r="1648" hidden="1"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7</v>
      </c>
      <c r="Q1648" s="48" t="str">
        <f>VLOOKUP(B1648,辅助信息!E:M,9,FALSE)</f>
        <v>ZTWM-CDGS-XS-2024-0179-四川商投-射洪城乡一体化建设项目</v>
      </c>
      <c r="R1648" s="48" t="str">
        <f>_xlfn._xlws.FILTER(辅助信息!D:D,辅助信息!E:E=B1648)</f>
        <v>四川商建
射洪城乡一体化项目</v>
      </c>
    </row>
    <row r="1649" hidden="1"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7</v>
      </c>
      <c r="Q1649" s="48" t="str">
        <f>VLOOKUP(B1649,辅助信息!E:M,9,FALSE)</f>
        <v>ZTWM-CDGS-XS-2024-0179-四川商投-射洪城乡一体化建设项目</v>
      </c>
      <c r="R1649" s="48" t="str">
        <f>_xlfn._xlws.FILTER(辅助信息!D:D,辅助信息!E:E=B1649)</f>
        <v>四川商建
射洪城乡一体化项目</v>
      </c>
    </row>
    <row r="1650" hidden="1" spans="2:17">
      <c r="B1650" s="27" t="s">
        <v>81</v>
      </c>
      <c r="C1650" s="55">
        <v>45803</v>
      </c>
      <c r="D1650" s="104" t="str">
        <f>VLOOKUP(B1650,辅助信息!E:K,7,FALSE)</f>
        <v>JWDDCD2025051100032</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12</v>
      </c>
      <c r="Q1650" s="48" t="str">
        <f>VLOOKUP(B1650,辅助信息!E:M,9,FALSE)</f>
        <v>ZTWM-CDGS-XS-2024-0030-华西集采-简州大道</v>
      </c>
    </row>
    <row r="1651" hidden="1" spans="2:18">
      <c r="B1651" s="27" t="s">
        <v>81</v>
      </c>
      <c r="C1651" s="55">
        <v>45803</v>
      </c>
      <c r="D1651" s="104" t="str">
        <f>VLOOKUP(B1651,辅助信息!E:K,7,FALSE)</f>
        <v>JWDDCD2025051100032</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0</v>
      </c>
      <c r="P1651" s="47">
        <f ca="1" t="shared" si="88"/>
        <v>4</v>
      </c>
      <c r="Q1651" s="48" t="str">
        <f>VLOOKUP(B1651,辅助信息!E:M,9,FALSE)</f>
        <v>ZTWM-CDGS-XS-2024-0030-华西集采-简州大道</v>
      </c>
      <c r="R1651" s="48" t="str">
        <f>_xlfn._xlws.FILTER(辅助信息!D:D,辅助信息!E:E=B1651)</f>
        <v>华西简阳西城嘉苑</v>
      </c>
    </row>
    <row r="1652" hidden="1"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7</v>
      </c>
      <c r="Q1652" s="48" t="str">
        <f>VLOOKUP(B1652,辅助信息!E:M,9,FALSE)</f>
        <v>ZTWM-CDGS-XS-2024-0189-华西集采-酒城南项目</v>
      </c>
      <c r="R1652" s="48" t="str">
        <f>_xlfn._xlws.FILTER(辅助信息!D:D,辅助信息!E:E=B1652)</f>
        <v>华西酒城南</v>
      </c>
    </row>
    <row r="1653" hidden="1"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7</v>
      </c>
      <c r="Q1653" s="48" t="str">
        <f>VLOOKUP(B1653,辅助信息!E:M,9,FALSE)</f>
        <v>ZTWM-CDGS-XS-2024-0189-华西集采-酒城南项目</v>
      </c>
      <c r="R1653" s="48" t="str">
        <f>_xlfn._xlws.FILTER(辅助信息!D:D,辅助信息!E:E=B1653)</f>
        <v>华西酒城南</v>
      </c>
    </row>
    <row r="1654" hidden="1"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7</v>
      </c>
      <c r="Q1654" s="48" t="str">
        <f>VLOOKUP(B1654,辅助信息!E:M,9,FALSE)</f>
        <v>ZTWM-CDGS-XS-2024-0189-华西集采-酒城南项目</v>
      </c>
      <c r="R1654" s="48" t="str">
        <f>_xlfn._xlws.FILTER(辅助信息!D:D,辅助信息!E:E=B1654)</f>
        <v>华西酒城南</v>
      </c>
    </row>
    <row r="1655" hidden="1" spans="2:18">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c r="O1655" s="47">
        <f ca="1" t="shared" ref="O1655:O1664" si="89">IF(OR(M1655="",N1655&lt;&gt;""),"",MAX(M1655-TODAY(),0))</f>
        <v>0</v>
      </c>
      <c r="P1655" s="47">
        <f ca="1" t="shared" ref="P1655:P1664" si="90">IF(M1655="","",IF(N1655&lt;&gt;"",MAX(N1655-M1655,0),IF(TODAY()&gt;M1655,TODAY()-M1655,0)))</f>
        <v>7</v>
      </c>
      <c r="Q1655" s="48" t="str">
        <f>VLOOKUP(B1655,辅助信息!E:M,9,FALSE)</f>
        <v>ZTWM-CDGS-XS-2024-0248-五冶钢构-南充市医学院项目</v>
      </c>
      <c r="R1655" s="48" t="str">
        <f>_xlfn._xlws.FILTER(辅助信息!D:D,辅助信息!E:E=B1655)</f>
        <v>五冶钢构南充医学科学产业园建设项目</v>
      </c>
    </row>
    <row r="1656" hidden="1" spans="2:18">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c r="O1656" s="47">
        <f ca="1" t="shared" si="89"/>
        <v>0</v>
      </c>
      <c r="P1656" s="47">
        <f ca="1" t="shared" si="90"/>
        <v>7</v>
      </c>
      <c r="Q1656" s="48" t="str">
        <f>VLOOKUP(B1656,辅助信息!E:M,9,FALSE)</f>
        <v>ZTWM-CDGS-XS-2024-0248-五冶钢构-南充市医学院项目</v>
      </c>
      <c r="R1656" s="48" t="str">
        <f>_xlfn._xlws.FILTER(辅助信息!D:D,辅助信息!E:E=B1656)</f>
        <v>五冶钢构南充医学科学产业园建设项目</v>
      </c>
    </row>
    <row r="1657" hidden="1" spans="2:18">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c r="O1657" s="47">
        <f ca="1" t="shared" si="89"/>
        <v>0</v>
      </c>
      <c r="P1657" s="47">
        <f ca="1" t="shared" si="90"/>
        <v>7</v>
      </c>
      <c r="Q1657" s="48" t="str">
        <f>VLOOKUP(B1657,辅助信息!E:M,9,FALSE)</f>
        <v>ZTWM-CDGS-XS-2024-0248-五冶钢构-南充市医学院项目</v>
      </c>
      <c r="R1657" s="48" t="str">
        <f>_xlfn._xlws.FILTER(辅助信息!D:D,辅助信息!E:E=B1657)</f>
        <v>五冶钢构南充医学科学产业园建设项目</v>
      </c>
    </row>
    <row r="1658" hidden="1" spans="2:18">
      <c r="B1658" s="27" t="s">
        <v>159</v>
      </c>
      <c r="C1658" s="55">
        <v>45803</v>
      </c>
      <c r="D1658" s="104" t="str">
        <f>VLOOKUP(B1658,辅助信息!E:K,7,FALSE)</f>
        <v>JWDDCD2025052800131</v>
      </c>
      <c r="E1658" s="104" t="str">
        <f>VLOOKUP(F1658,辅助信息!A:B,2,FALSE)</f>
        <v>螺纹钢</v>
      </c>
      <c r="F1658" s="27" t="s">
        <v>66</v>
      </c>
      <c r="G1658" s="23">
        <v>9</v>
      </c>
      <c r="H1658" s="105" t="str">
        <f>_xlfn.XLOOKUP(C1658&amp;F1658&amp;I1658&amp;J1658,'[1]2025年已发货'!$F:$F&amp;'[1]2025年已发货'!$C:$C&amp;'[1]2025年已发货'!$G:$G&amp;'[1]2025年已发货'!$H:$H,'[1]2025年已发货'!$E:$E,"未发货")</f>
        <v>未发货</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c r="O1658" s="47">
        <f ca="1" t="shared" si="89"/>
        <v>0</v>
      </c>
      <c r="P1658" s="47">
        <f ca="1" t="shared" si="90"/>
        <v>5</v>
      </c>
      <c r="Q1658" s="48" t="str">
        <f>VLOOKUP(B1658,辅助信息!E:M,9,FALSE)</f>
        <v>ZTWM-CDGS-XS-2024-0134-商投建工达州中医药科技成果示范园项目</v>
      </c>
      <c r="R1658" s="48" t="str">
        <f>_xlfn._xlws.FILTER(辅助信息!D:D,辅助信息!E:E=B1658)</f>
        <v>商投建工达州中医药科技园</v>
      </c>
    </row>
    <row r="1659" hidden="1" spans="2:18">
      <c r="B1659" s="27" t="s">
        <v>159</v>
      </c>
      <c r="C1659" s="55">
        <v>45803</v>
      </c>
      <c r="D1659" s="104" t="str">
        <f>VLOOKUP(B1659,辅助信息!E:K,7,FALSE)</f>
        <v>JWDDCD2025052800131</v>
      </c>
      <c r="E1659" s="104" t="str">
        <f>VLOOKUP(F1659,辅助信息!A:B,2,FALSE)</f>
        <v>螺纹钢</v>
      </c>
      <c r="F1659" s="27" t="s">
        <v>82</v>
      </c>
      <c r="G1659" s="23">
        <v>6</v>
      </c>
      <c r="H1659" s="105" t="str">
        <f>_xlfn.XLOOKUP(C1659&amp;F1659&amp;I1659&amp;J1659,'[1]2025年已发货'!$F:$F&amp;'[1]2025年已发货'!$C:$C&amp;'[1]2025年已发货'!$G:$G&amp;'[1]2025年已发货'!$H:$H,'[1]2025年已发货'!$E:$E,"未发货")</f>
        <v>未发货</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c r="O1659" s="47">
        <f ca="1" t="shared" si="89"/>
        <v>0</v>
      </c>
      <c r="P1659" s="47">
        <f ca="1" t="shared" si="90"/>
        <v>5</v>
      </c>
      <c r="Q1659" s="48" t="str">
        <f>VLOOKUP(B1659,辅助信息!E:M,9,FALSE)</f>
        <v>ZTWM-CDGS-XS-2024-0134-商投建工达州中医药科技成果示范园项目</v>
      </c>
      <c r="R1659" s="48" t="str">
        <f>_xlfn._xlws.FILTER(辅助信息!D:D,辅助信息!E:E=B1659)</f>
        <v>商投建工达州中医药科技园</v>
      </c>
    </row>
    <row r="1660" hidden="1" spans="2:18">
      <c r="B1660" s="27" t="s">
        <v>159</v>
      </c>
      <c r="C1660" s="55">
        <v>45803</v>
      </c>
      <c r="D1660" s="104" t="str">
        <f>VLOOKUP(B1660,辅助信息!E:K,7,FALSE)</f>
        <v>JWDDCD2025052800131</v>
      </c>
      <c r="E1660" s="104" t="str">
        <f>VLOOKUP(F1660,辅助信息!A:B,2,FALSE)</f>
        <v>螺纹钢</v>
      </c>
      <c r="F1660" s="27" t="s">
        <v>45</v>
      </c>
      <c r="G1660" s="23">
        <v>6</v>
      </c>
      <c r="H1660" s="105" t="str">
        <f>_xlfn.XLOOKUP(C1660&amp;F1660&amp;I1660&amp;J1660,'[1]2025年已发货'!$F:$F&amp;'[1]2025年已发货'!$C:$C&amp;'[1]2025年已发货'!$G:$G&amp;'[1]2025年已发货'!$H:$H,'[1]2025年已发货'!$E:$E,"未发货")</f>
        <v>未发货</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c r="O1660" s="47">
        <f ca="1" t="shared" si="89"/>
        <v>0</v>
      </c>
      <c r="P1660" s="47">
        <f ca="1" t="shared" si="90"/>
        <v>5</v>
      </c>
      <c r="Q1660" s="48" t="str">
        <f>VLOOKUP(B1660,辅助信息!E:M,9,FALSE)</f>
        <v>ZTWM-CDGS-XS-2024-0134-商投建工达州中医药科技成果示范园项目</v>
      </c>
      <c r="R1660" s="48" t="str">
        <f>_xlfn._xlws.FILTER(辅助信息!D:D,辅助信息!E:E=B1660)</f>
        <v>商投建工达州中医药科技园</v>
      </c>
    </row>
    <row r="1661" hidden="1" spans="2:18">
      <c r="B1661" s="27" t="s">
        <v>159</v>
      </c>
      <c r="C1661" s="55">
        <v>45803</v>
      </c>
      <c r="D1661" s="104" t="str">
        <f>VLOOKUP(B1661,辅助信息!E:K,7,FALSE)</f>
        <v>JWDDCD2025052800131</v>
      </c>
      <c r="E1661" s="104" t="str">
        <f>VLOOKUP(F1661,辅助信息!A:B,2,FALSE)</f>
        <v>螺纹钢</v>
      </c>
      <c r="F1661" s="27" t="s">
        <v>21</v>
      </c>
      <c r="G1661" s="23">
        <v>6</v>
      </c>
      <c r="H1661" s="105" t="str">
        <f>_xlfn.XLOOKUP(C1661&amp;F1661&amp;I1661&amp;J1661,'[1]2025年已发货'!$F:$F&amp;'[1]2025年已发货'!$C:$C&amp;'[1]2025年已发货'!$G:$G&amp;'[1]2025年已发货'!$H:$H,'[1]2025年已发货'!$E:$E,"未发货")</f>
        <v>未发货</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c r="O1661" s="47">
        <f ca="1" t="shared" si="89"/>
        <v>0</v>
      </c>
      <c r="P1661" s="47">
        <f ca="1" t="shared" si="90"/>
        <v>5</v>
      </c>
      <c r="Q1661" s="48" t="str">
        <f>VLOOKUP(B1661,辅助信息!E:M,9,FALSE)</f>
        <v>ZTWM-CDGS-XS-2024-0134-商投建工达州中医药科技成果示范园项目</v>
      </c>
      <c r="R1661" s="48" t="str">
        <f>_xlfn._xlws.FILTER(辅助信息!D:D,辅助信息!E:E=B1661)</f>
        <v>商投建工达州中医药科技园</v>
      </c>
    </row>
    <row r="1662" hidden="1" spans="2:18">
      <c r="B1662" s="27" t="s">
        <v>159</v>
      </c>
      <c r="C1662" s="55">
        <v>45803</v>
      </c>
      <c r="D1662" s="104" t="str">
        <f>VLOOKUP(B1662,辅助信息!E:K,7,FALSE)</f>
        <v>JWDDCD2025052800131</v>
      </c>
      <c r="E1662" s="104" t="str">
        <f>VLOOKUP(F1662,辅助信息!A:B,2,FALSE)</f>
        <v>螺纹钢</v>
      </c>
      <c r="F1662" s="27" t="s">
        <v>58</v>
      </c>
      <c r="G1662" s="23">
        <v>9</v>
      </c>
      <c r="H1662" s="105" t="str">
        <f>_xlfn.XLOOKUP(C1662&amp;F1662&amp;I1662&amp;J1662,'[1]2025年已发货'!$F:$F&amp;'[1]2025年已发货'!$C:$C&amp;'[1]2025年已发货'!$G:$G&amp;'[1]2025年已发货'!$H:$H,'[1]2025年已发货'!$E:$E,"未发货")</f>
        <v>未发货</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c r="O1662" s="47">
        <f ca="1" t="shared" si="89"/>
        <v>0</v>
      </c>
      <c r="P1662" s="47">
        <f ca="1" t="shared" si="90"/>
        <v>5</v>
      </c>
      <c r="Q1662" s="48" t="str">
        <f>VLOOKUP(B1662,辅助信息!E:M,9,FALSE)</f>
        <v>ZTWM-CDGS-XS-2024-0134-商投建工达州中医药科技成果示范园项目</v>
      </c>
      <c r="R1662" s="48" t="str">
        <f>_xlfn._xlws.FILTER(辅助信息!D:D,辅助信息!E:E=B1662)</f>
        <v>商投建工达州中医药科技园</v>
      </c>
    </row>
    <row r="1663" hidden="1" spans="2:18">
      <c r="B1663" s="27" t="s">
        <v>159</v>
      </c>
      <c r="C1663" s="55">
        <v>45803</v>
      </c>
      <c r="D1663" s="104" t="str">
        <f>VLOOKUP(B1663,辅助信息!E:K,7,FALSE)</f>
        <v>JWDDCD2025052800131</v>
      </c>
      <c r="E1663" s="104" t="str">
        <f>VLOOKUP(F1663,辅助信息!A:B,2,FALSE)</f>
        <v>螺纹钢</v>
      </c>
      <c r="F1663" s="27" t="s">
        <v>46</v>
      </c>
      <c r="G1663" s="23">
        <v>9</v>
      </c>
      <c r="H1663" s="105" t="str">
        <f>_xlfn.XLOOKUP(C1663&amp;F1663&amp;I1663&amp;J1663,'[1]2025年已发货'!$F:$F&amp;'[1]2025年已发货'!$C:$C&amp;'[1]2025年已发货'!$G:$G&amp;'[1]2025年已发货'!$H:$H,'[1]2025年已发货'!$E:$E,"未发货")</f>
        <v>未发货</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c r="O1663" s="47">
        <f ca="1" t="shared" si="89"/>
        <v>0</v>
      </c>
      <c r="P1663" s="47">
        <f ca="1" t="shared" si="90"/>
        <v>5</v>
      </c>
      <c r="Q1663" s="48" t="str">
        <f>VLOOKUP(B1663,辅助信息!E:M,9,FALSE)</f>
        <v>ZTWM-CDGS-XS-2024-0134-商投建工达州中医药科技成果示范园项目</v>
      </c>
      <c r="R1663" s="48" t="str">
        <f>_xlfn._xlws.FILTER(辅助信息!D:D,辅助信息!E:E=B1663)</f>
        <v>商投建工达州中医药科技园</v>
      </c>
    </row>
    <row r="1664" hidden="1" spans="2:18">
      <c r="B1664" s="27" t="s">
        <v>159</v>
      </c>
      <c r="C1664" s="55">
        <v>45803</v>
      </c>
      <c r="D1664" s="104" t="str">
        <f>VLOOKUP(B1664,辅助信息!E:K,7,FALSE)</f>
        <v>JWDDCD2025052800131</v>
      </c>
      <c r="E1664" s="104" t="str">
        <f>VLOOKUP(F1664,辅助信息!A:B,2,FALSE)</f>
        <v>螺纹钢</v>
      </c>
      <c r="F1664" s="27" t="s">
        <v>22</v>
      </c>
      <c r="G1664" s="23">
        <v>27</v>
      </c>
      <c r="H1664" s="105" t="str">
        <f>_xlfn.XLOOKUP(C1664&amp;F1664&amp;I1664&amp;J1664,'[1]2025年已发货'!$F:$F&amp;'[1]2025年已发货'!$C:$C&amp;'[1]2025年已发货'!$G:$G&amp;'[1]2025年已发货'!$H:$H,'[1]2025年已发货'!$E:$E,"未发货")</f>
        <v>未发货</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c r="O1664" s="47">
        <f ca="1" t="shared" si="89"/>
        <v>0</v>
      </c>
      <c r="P1664" s="47">
        <f ca="1" t="shared" si="90"/>
        <v>5</v>
      </c>
      <c r="Q1664" s="48" t="str">
        <f>VLOOKUP(B1664,辅助信息!E:M,9,FALSE)</f>
        <v>ZTWM-CDGS-XS-2024-0134-商投建工达州中医药科技成果示范园项目</v>
      </c>
      <c r="R1664" s="48" t="str">
        <f>_xlfn._xlws.FILTER(辅助信息!D:D,辅助信息!E:E=B1664)</f>
        <v>商投建工达州中医药科技园</v>
      </c>
    </row>
    <row r="1665" hidden="1" spans="2:18">
      <c r="B1665" s="27" t="s">
        <v>92</v>
      </c>
      <c r="C1665" s="55">
        <v>45806</v>
      </c>
      <c r="D1665" s="104" t="str">
        <f>VLOOKUP(B1665,辅助信息!E:K,7,FALSE)</f>
        <v>JWDDCD2025051800046</v>
      </c>
      <c r="E1665" s="104" t="str">
        <f>VLOOKUP(F1665,辅助信息!A:B,2,FALSE)</f>
        <v>盘螺</v>
      </c>
      <c r="F1665" s="27" t="s">
        <v>40</v>
      </c>
      <c r="G1665" s="23">
        <v>12</v>
      </c>
      <c r="H1665" s="105">
        <f>_xlfn.XLOOKUP(C1665&amp;F1665&amp;I1665&amp;J1665,'[1]2025年已发货'!$F:$F&amp;'[1]2025年已发货'!$C:$C&amp;'[1]2025年已发货'!$G:$G&amp;'[1]2025年已发货'!$H:$H,'[1]2025年已发货'!$E:$E,"未发货")</f>
        <v>12</v>
      </c>
      <c r="I1665" s="104" t="str">
        <f>VLOOKUP(B1665,辅助信息!E:I,3,FALSE)</f>
        <v>（华西萌海科创农业生态谷）成都市简阳市白金山水库</v>
      </c>
      <c r="J1665" s="104" t="str">
        <f>VLOOKUP(B1665,辅助信息!E:I,4,FALSE)</f>
        <v>石清国</v>
      </c>
      <c r="K1665" s="104">
        <f>VLOOKUP(J1665,辅助信息!H:I,2,FALSE)</f>
        <v>13458642015</v>
      </c>
      <c r="L1665" s="106" t="str">
        <f>VLOOKUP(B1665,辅助信息!E:J,6,FALSE)</f>
        <v>优先威钢,我方卸车,新老国标钢厂不加价可直发</v>
      </c>
      <c r="M1665" s="76">
        <v>45807</v>
      </c>
      <c r="O1665" s="47">
        <f ca="1" t="shared" ref="O1665:O1685" si="91">IF(OR(M1665="",N1665&lt;&gt;""),"",MAX(M1665-TODAY(),0))</f>
        <v>0</v>
      </c>
      <c r="P1665" s="47">
        <f ca="1" t="shared" ref="P1665:P1685" si="92">IF(M1665="","",IF(N1665&lt;&gt;"",MAX(N1665-M1665,0),IF(TODAY()&gt;M1665,TODAY()-M1665,0)))</f>
        <v>4</v>
      </c>
      <c r="Q1665" s="48" t="str">
        <f>VLOOKUP(B1665,辅助信息!E:M,9,FALSE)</f>
        <v>ZTWM-CDGS-XS-2024-0092-华西-萌海科创农业生态谷</v>
      </c>
      <c r="R1665" s="48" t="str">
        <f>_xlfn._xlws.FILTER(辅助信息!D:D,辅助信息!E:E=B1665)</f>
        <v>华西萌海-科创农业生态谷</v>
      </c>
    </row>
    <row r="1666" hidden="1" spans="2:18">
      <c r="B1666" s="27" t="s">
        <v>92</v>
      </c>
      <c r="C1666" s="55">
        <v>45806</v>
      </c>
      <c r="D1666" s="104" t="str">
        <f>VLOOKUP(B1666,辅助信息!E:K,7,FALSE)</f>
        <v>JWDDCD2025051800046</v>
      </c>
      <c r="E1666" s="104" t="str">
        <f>VLOOKUP(F1666,辅助信息!A:B,2,FALSE)</f>
        <v>盘螺</v>
      </c>
      <c r="F1666" s="27" t="s">
        <v>41</v>
      </c>
      <c r="G1666" s="23">
        <v>15</v>
      </c>
      <c r="H1666" s="105">
        <f>_xlfn.XLOOKUP(C1666&amp;F1666&amp;I1666&amp;J1666,'[1]2025年已发货'!$F:$F&amp;'[1]2025年已发货'!$C:$C&amp;'[1]2025年已发货'!$G:$G&amp;'[1]2025年已发货'!$H:$H,'[1]2025年已发货'!$E:$E,"未发货")</f>
        <v>15</v>
      </c>
      <c r="I1666" s="104" t="str">
        <f>VLOOKUP(B1666,辅助信息!E:I,3,FALSE)</f>
        <v>（华西萌海科创农业生态谷）成都市简阳市白金山水库</v>
      </c>
      <c r="J1666" s="104" t="str">
        <f>VLOOKUP(B1666,辅助信息!E:I,4,FALSE)</f>
        <v>石清国</v>
      </c>
      <c r="K1666" s="104">
        <f>VLOOKUP(J1666,辅助信息!H:I,2,FALSE)</f>
        <v>13458642015</v>
      </c>
      <c r="L1666" s="106" t="str">
        <f>VLOOKUP(B1666,辅助信息!E:J,6,FALSE)</f>
        <v>优先威钢,我方卸车,新老国标钢厂不加价可直发</v>
      </c>
      <c r="M1666" s="76">
        <v>45807</v>
      </c>
      <c r="O1666" s="47">
        <f ca="1" t="shared" si="91"/>
        <v>0</v>
      </c>
      <c r="P1666" s="47">
        <f ca="1" t="shared" si="92"/>
        <v>4</v>
      </c>
      <c r="Q1666" s="48" t="str">
        <f>VLOOKUP(B1666,辅助信息!E:M,9,FALSE)</f>
        <v>ZTWM-CDGS-XS-2024-0092-华西-萌海科创农业生态谷</v>
      </c>
      <c r="R1666" s="48" t="str">
        <f>_xlfn._xlws.FILTER(辅助信息!D:D,辅助信息!E:E=B1666)</f>
        <v>华西萌海-科创农业生态谷</v>
      </c>
    </row>
    <row r="1667" hidden="1" spans="2:18">
      <c r="B1667" s="27" t="s">
        <v>92</v>
      </c>
      <c r="C1667" s="55">
        <v>45806</v>
      </c>
      <c r="D1667" s="104" t="str">
        <f>VLOOKUP(B1667,辅助信息!E:K,7,FALSE)</f>
        <v>JWDDCD2025051800046</v>
      </c>
      <c r="E1667" s="104" t="str">
        <f>VLOOKUP(F1667,辅助信息!A:B,2,FALSE)</f>
        <v>螺纹钢</v>
      </c>
      <c r="F1667" s="27" t="s">
        <v>27</v>
      </c>
      <c r="G1667" s="23">
        <v>5</v>
      </c>
      <c r="H1667" s="105">
        <f>_xlfn.XLOOKUP(C1667&amp;F1667&amp;I1667&amp;J1667,'[1]2025年已发货'!$F:$F&amp;'[1]2025年已发货'!$C:$C&amp;'[1]2025年已发货'!$G:$G&amp;'[1]2025年已发货'!$H:$H,'[1]2025年已发货'!$E:$E,"未发货")</f>
        <v>5</v>
      </c>
      <c r="I1667" s="104" t="str">
        <f>VLOOKUP(B1667,辅助信息!E:I,3,FALSE)</f>
        <v>（华西萌海科创农业生态谷）成都市简阳市白金山水库</v>
      </c>
      <c r="J1667" s="104" t="str">
        <f>VLOOKUP(B1667,辅助信息!E:I,4,FALSE)</f>
        <v>石清国</v>
      </c>
      <c r="K1667" s="104">
        <f>VLOOKUP(J1667,辅助信息!H:I,2,FALSE)</f>
        <v>13458642015</v>
      </c>
      <c r="L1667" s="106" t="str">
        <f>VLOOKUP(B1667,辅助信息!E:J,6,FALSE)</f>
        <v>优先威钢,我方卸车,新老国标钢厂不加价可直发</v>
      </c>
      <c r="M1667" s="76">
        <v>45807</v>
      </c>
      <c r="O1667" s="47">
        <f ca="1" t="shared" si="91"/>
        <v>0</v>
      </c>
      <c r="P1667" s="47">
        <f ca="1" t="shared" si="92"/>
        <v>4</v>
      </c>
      <c r="Q1667" s="48" t="str">
        <f>VLOOKUP(B1667,辅助信息!E:M,9,FALSE)</f>
        <v>ZTWM-CDGS-XS-2024-0092-华西-萌海科创农业生态谷</v>
      </c>
      <c r="R1667" s="48" t="str">
        <f>_xlfn._xlws.FILTER(辅助信息!D:D,辅助信息!E:E=B1667)</f>
        <v>华西萌海-科创农业生态谷</v>
      </c>
    </row>
    <row r="1668" hidden="1" spans="2:18">
      <c r="B1668" s="27" t="s">
        <v>92</v>
      </c>
      <c r="C1668" s="55">
        <v>45806</v>
      </c>
      <c r="D1668" s="104" t="str">
        <f>VLOOKUP(B1668,辅助信息!E:K,7,FALSE)</f>
        <v>JWDDCD2025051800046</v>
      </c>
      <c r="E1668" s="104" t="str">
        <f>VLOOKUP(F1668,辅助信息!A:B,2,FALSE)</f>
        <v>螺纹钢</v>
      </c>
      <c r="F1668" s="27" t="s">
        <v>19</v>
      </c>
      <c r="G1668" s="23">
        <v>3</v>
      </c>
      <c r="H1668" s="105">
        <f>_xlfn.XLOOKUP(C1668&amp;F1668&amp;I1668&amp;J1668,'[1]2025年已发货'!$F:$F&amp;'[1]2025年已发货'!$C:$C&amp;'[1]2025年已发货'!$G:$G&amp;'[1]2025年已发货'!$H:$H,'[1]2025年已发货'!$E:$E,"未发货")</f>
        <v>3</v>
      </c>
      <c r="I1668" s="104" t="str">
        <f>VLOOKUP(B1668,辅助信息!E:I,3,FALSE)</f>
        <v>（华西萌海科创农业生态谷）成都市简阳市白金山水库</v>
      </c>
      <c r="J1668" s="104" t="str">
        <f>VLOOKUP(B1668,辅助信息!E:I,4,FALSE)</f>
        <v>石清国</v>
      </c>
      <c r="K1668" s="104">
        <f>VLOOKUP(J1668,辅助信息!H:I,2,FALSE)</f>
        <v>13458642015</v>
      </c>
      <c r="L1668" s="106" t="str">
        <f>VLOOKUP(B1668,辅助信息!E:J,6,FALSE)</f>
        <v>优先威钢,我方卸车,新老国标钢厂不加价可直发</v>
      </c>
      <c r="M1668" s="76">
        <v>45807</v>
      </c>
      <c r="O1668" s="47">
        <f ca="1" t="shared" si="91"/>
        <v>0</v>
      </c>
      <c r="P1668" s="47">
        <f ca="1" t="shared" si="92"/>
        <v>4</v>
      </c>
      <c r="Q1668" s="48" t="str">
        <f>VLOOKUP(B1668,辅助信息!E:M,9,FALSE)</f>
        <v>ZTWM-CDGS-XS-2024-0092-华西-萌海科创农业生态谷</v>
      </c>
      <c r="R1668" s="48" t="str">
        <f>_xlfn._xlws.FILTER(辅助信息!D:D,辅助信息!E:E=B1668)</f>
        <v>华西萌海-科创农业生态谷</v>
      </c>
    </row>
    <row r="1669" hidden="1" spans="2:18">
      <c r="B1669" s="27" t="s">
        <v>92</v>
      </c>
      <c r="C1669" s="55">
        <v>45806</v>
      </c>
      <c r="D1669" s="104" t="str">
        <f>VLOOKUP(B1669,辅助信息!E:K,7,FALSE)</f>
        <v>JWDDCD2025051800046</v>
      </c>
      <c r="E1669" s="104" t="str">
        <f>VLOOKUP(F1669,辅助信息!A:B,2,FALSE)</f>
        <v>螺纹钢</v>
      </c>
      <c r="F1669" s="27" t="s">
        <v>82</v>
      </c>
      <c r="G1669" s="23">
        <v>3</v>
      </c>
      <c r="H1669" s="105">
        <f>_xlfn.XLOOKUP(C1669&amp;F1669&amp;I1669&amp;J1669,'[1]2025年已发货'!$F:$F&amp;'[1]2025年已发货'!$C:$C&amp;'[1]2025年已发货'!$G:$G&amp;'[1]2025年已发货'!$H:$H,'[1]2025年已发货'!$E:$E,"未发货")</f>
        <v>3</v>
      </c>
      <c r="I1669" s="104" t="str">
        <f>VLOOKUP(B1669,辅助信息!E:I,3,FALSE)</f>
        <v>（华西萌海科创农业生态谷）成都市简阳市白金山水库</v>
      </c>
      <c r="J1669" s="104" t="str">
        <f>VLOOKUP(B1669,辅助信息!E:I,4,FALSE)</f>
        <v>石清国</v>
      </c>
      <c r="K1669" s="104">
        <f>VLOOKUP(J1669,辅助信息!H:I,2,FALSE)</f>
        <v>13458642015</v>
      </c>
      <c r="L1669" s="106" t="str">
        <f>VLOOKUP(B1669,辅助信息!E:J,6,FALSE)</f>
        <v>优先威钢,我方卸车,新老国标钢厂不加价可直发</v>
      </c>
      <c r="M1669" s="76">
        <v>45807</v>
      </c>
      <c r="O1669" s="47">
        <f ca="1" t="shared" si="91"/>
        <v>0</v>
      </c>
      <c r="P1669" s="47">
        <f ca="1" t="shared" si="92"/>
        <v>4</v>
      </c>
      <c r="Q1669" s="48" t="str">
        <f>VLOOKUP(B1669,辅助信息!E:M,9,FALSE)</f>
        <v>ZTWM-CDGS-XS-2024-0092-华西-萌海科创农业生态谷</v>
      </c>
      <c r="R1669" s="48" t="str">
        <f>_xlfn._xlws.FILTER(辅助信息!D:D,辅助信息!E:E=B1669)</f>
        <v>华西萌海-科创农业生态谷</v>
      </c>
    </row>
    <row r="1670" hidden="1" spans="2:18">
      <c r="B1670" s="27" t="s">
        <v>92</v>
      </c>
      <c r="C1670" s="55">
        <v>45806</v>
      </c>
      <c r="D1670" s="104" t="str">
        <f>VLOOKUP(B1670,辅助信息!E:K,7,FALSE)</f>
        <v>JWDDCD2025051800046</v>
      </c>
      <c r="E1670" s="104" t="str">
        <f>VLOOKUP(F1670,辅助信息!A:B,2,FALSE)</f>
        <v>螺纹钢</v>
      </c>
      <c r="F1670" s="27" t="s">
        <v>45</v>
      </c>
      <c r="G1670" s="23">
        <v>3</v>
      </c>
      <c r="H1670" s="105">
        <f>_xlfn.XLOOKUP(C1670&amp;F1670&amp;I1670&amp;J1670,'[1]2025年已发货'!$F:$F&amp;'[1]2025年已发货'!$C:$C&amp;'[1]2025年已发货'!$G:$G&amp;'[1]2025年已发货'!$H:$H,'[1]2025年已发货'!$E:$E,"未发货")</f>
        <v>3</v>
      </c>
      <c r="I1670" s="104" t="str">
        <f>VLOOKUP(B1670,辅助信息!E:I,3,FALSE)</f>
        <v>（华西萌海科创农业生态谷）成都市简阳市白金山水库</v>
      </c>
      <c r="J1670" s="104" t="str">
        <f>VLOOKUP(B1670,辅助信息!E:I,4,FALSE)</f>
        <v>石清国</v>
      </c>
      <c r="K1670" s="104">
        <f>VLOOKUP(J1670,辅助信息!H:I,2,FALSE)</f>
        <v>13458642015</v>
      </c>
      <c r="L1670" s="106" t="str">
        <f>VLOOKUP(B1670,辅助信息!E:J,6,FALSE)</f>
        <v>优先威钢,我方卸车,新老国标钢厂不加价可直发</v>
      </c>
      <c r="M1670" s="76">
        <v>45807</v>
      </c>
      <c r="O1670" s="47">
        <f ca="1" t="shared" si="91"/>
        <v>0</v>
      </c>
      <c r="P1670" s="47">
        <f ca="1" t="shared" si="92"/>
        <v>4</v>
      </c>
      <c r="Q1670" s="48" t="str">
        <f>VLOOKUP(B1670,辅助信息!E:M,9,FALSE)</f>
        <v>ZTWM-CDGS-XS-2024-0092-华西-萌海科创农业生态谷</v>
      </c>
      <c r="R1670" s="48" t="str">
        <f>_xlfn._xlws.FILTER(辅助信息!D:D,辅助信息!E:E=B1670)</f>
        <v>华西萌海-科创农业生态谷</v>
      </c>
    </row>
    <row r="1671" hidden="1" spans="2:18">
      <c r="B1671" s="27" t="s">
        <v>92</v>
      </c>
      <c r="C1671" s="55">
        <v>45806</v>
      </c>
      <c r="D1671" s="104" t="str">
        <f>VLOOKUP(B1671,辅助信息!E:K,7,FALSE)</f>
        <v>JWDDCD2025051800046</v>
      </c>
      <c r="E1671" s="104" t="str">
        <f>VLOOKUP(F1671,辅助信息!A:B,2,FALSE)</f>
        <v>螺纹钢</v>
      </c>
      <c r="F1671" s="27" t="s">
        <v>58</v>
      </c>
      <c r="G1671" s="23">
        <v>3</v>
      </c>
      <c r="H1671" s="105">
        <f>_xlfn.XLOOKUP(C1671&amp;F1671&amp;I1671&amp;J1671,'[1]2025年已发货'!$F:$F&amp;'[1]2025年已发货'!$C:$C&amp;'[1]2025年已发货'!$G:$G&amp;'[1]2025年已发货'!$H:$H,'[1]2025年已发货'!$E:$E,"未发货")</f>
        <v>3</v>
      </c>
      <c r="I1671" s="104" t="str">
        <f>VLOOKUP(B1671,辅助信息!E:I,3,FALSE)</f>
        <v>（华西萌海科创农业生态谷）成都市简阳市白金山水库</v>
      </c>
      <c r="J1671" s="104" t="str">
        <f>VLOOKUP(B1671,辅助信息!E:I,4,FALSE)</f>
        <v>石清国</v>
      </c>
      <c r="K1671" s="104">
        <f>VLOOKUP(J1671,辅助信息!H:I,2,FALSE)</f>
        <v>13458642015</v>
      </c>
      <c r="L1671" s="106" t="str">
        <f>VLOOKUP(B1671,辅助信息!E:J,6,FALSE)</f>
        <v>优先威钢,我方卸车,新老国标钢厂不加价可直发</v>
      </c>
      <c r="M1671" s="76">
        <v>45807</v>
      </c>
      <c r="O1671" s="47">
        <f ca="1" t="shared" si="91"/>
        <v>0</v>
      </c>
      <c r="P1671" s="47">
        <f ca="1" t="shared" si="92"/>
        <v>4</v>
      </c>
      <c r="Q1671" s="48" t="str">
        <f>VLOOKUP(B1671,辅助信息!E:M,9,FALSE)</f>
        <v>ZTWM-CDGS-XS-2024-0092-华西-萌海科创农业生态谷</v>
      </c>
      <c r="R1671" s="48" t="str">
        <f>_xlfn._xlws.FILTER(辅助信息!D:D,辅助信息!E:E=B1671)</f>
        <v>华西萌海-科创农业生态谷</v>
      </c>
    </row>
    <row r="1672" hidden="1" spans="2:18">
      <c r="B1672" s="27" t="s">
        <v>92</v>
      </c>
      <c r="C1672" s="55">
        <v>45806</v>
      </c>
      <c r="D1672" s="104" t="str">
        <f>VLOOKUP(B1672,辅助信息!E:K,7,FALSE)</f>
        <v>JWDDCD2025051800046</v>
      </c>
      <c r="E1672" s="104" t="str">
        <f>VLOOKUP(F1672,辅助信息!A:B,2,FALSE)</f>
        <v>螺纹钢</v>
      </c>
      <c r="F1672" s="27" t="s">
        <v>22</v>
      </c>
      <c r="G1672" s="23">
        <v>26</v>
      </c>
      <c r="H1672" s="105">
        <f>_xlfn.XLOOKUP(C1672&amp;F1672&amp;I1672&amp;J1672,'[1]2025年已发货'!$F:$F&amp;'[1]2025年已发货'!$C:$C&amp;'[1]2025年已发货'!$G:$G&amp;'[1]2025年已发货'!$H:$H,'[1]2025年已发货'!$E:$E,"未发货")</f>
        <v>26</v>
      </c>
      <c r="I1672" s="104" t="str">
        <f>VLOOKUP(B1672,辅助信息!E:I,3,FALSE)</f>
        <v>（华西萌海科创农业生态谷）成都市简阳市白金山水库</v>
      </c>
      <c r="J1672" s="104" t="str">
        <f>VLOOKUP(B1672,辅助信息!E:I,4,FALSE)</f>
        <v>石清国</v>
      </c>
      <c r="K1672" s="104">
        <f>VLOOKUP(J1672,辅助信息!H:I,2,FALSE)</f>
        <v>13458642015</v>
      </c>
      <c r="L1672" s="106" t="str">
        <f>VLOOKUP(B1672,辅助信息!E:J,6,FALSE)</f>
        <v>优先威钢,我方卸车,新老国标钢厂不加价可直发</v>
      </c>
      <c r="M1672" s="76">
        <v>45807</v>
      </c>
      <c r="O1672" s="47">
        <f ca="1" t="shared" si="91"/>
        <v>0</v>
      </c>
      <c r="P1672" s="47">
        <f ca="1" t="shared" si="92"/>
        <v>4</v>
      </c>
      <c r="Q1672" s="48" t="str">
        <f>VLOOKUP(B1672,辅助信息!E:M,9,FALSE)</f>
        <v>ZTWM-CDGS-XS-2024-0092-华西-萌海科创农业生态谷</v>
      </c>
      <c r="R1672" s="48" t="str">
        <f>_xlfn._xlws.FILTER(辅助信息!D:D,辅助信息!E:E=B1672)</f>
        <v>华西萌海-科创农业生态谷</v>
      </c>
    </row>
    <row r="1673" hidden="1" spans="2:18">
      <c r="B1673" s="27" t="s">
        <v>56</v>
      </c>
      <c r="C1673" s="55">
        <v>45806</v>
      </c>
      <c r="D1673" s="104" t="str">
        <f>VLOOKUP(B1673,辅助信息!E:K,7,FALSE)</f>
        <v>JWDDCD2025052800131</v>
      </c>
      <c r="E1673" s="104" t="str">
        <f>VLOOKUP(F1673,辅助信息!A:B,2,FALSE)</f>
        <v>螺纹钢</v>
      </c>
      <c r="F1673" s="27" t="s">
        <v>66</v>
      </c>
      <c r="G1673" s="23">
        <v>6</v>
      </c>
      <c r="H1673" s="105">
        <f>_xlfn.XLOOKUP(C1673&amp;F1673&amp;I1673&amp;J1673,'[1]2025年已发货'!$F:$F&amp;'[1]2025年已发货'!$C:$C&amp;'[1]2025年已发货'!$G:$G&amp;'[1]2025年已发货'!$H:$H,'[1]2025年已发货'!$E:$E,"未发货")</f>
        <v>6</v>
      </c>
      <c r="I1673" s="104" t="str">
        <f>VLOOKUP(B1673,辅助信息!E:I,3,FALSE)</f>
        <v>（商投建工达州中医药科技园-4工区-7号楼）达州市通川区达州中医药职业学院犀牛大道北段</v>
      </c>
      <c r="J1673" s="104" t="str">
        <f>VLOOKUP(B1673,辅助信息!E:I,4,FALSE)</f>
        <v>张扬</v>
      </c>
      <c r="K1673" s="104">
        <f>VLOOKUP(J1673,辅助信息!H:I,2,FALSE)</f>
        <v>18381904567</v>
      </c>
      <c r="L1673" s="106" t="str">
        <f>VLOOKUP(B1673,辅助信息!E:J,6,FALSE)</f>
        <v>控制炉批号！多了现场不收！,优先安排达钢,提前联系到场规格及数量</v>
      </c>
      <c r="M1673" s="76">
        <v>45807</v>
      </c>
      <c r="O1673" s="47">
        <f ca="1" t="shared" si="91"/>
        <v>0</v>
      </c>
      <c r="P1673" s="47">
        <f ca="1" t="shared" si="92"/>
        <v>4</v>
      </c>
      <c r="Q1673" s="48" t="str">
        <f>VLOOKUP(B1673,辅助信息!E:M,9,FALSE)</f>
        <v>ZTWM-CDGS-XS-2024-0134-商投建工达州中医药科技成果示范园项目</v>
      </c>
      <c r="R1673" s="48" t="str">
        <f>_xlfn._xlws.FILTER(辅助信息!D:D,辅助信息!E:E=B1673)</f>
        <v>商投建工达州中医药科技园</v>
      </c>
    </row>
    <row r="1674" hidden="1" spans="2:18">
      <c r="B1674" s="27" t="s">
        <v>56</v>
      </c>
      <c r="C1674" s="55">
        <v>45806</v>
      </c>
      <c r="D1674" s="104" t="str">
        <f>VLOOKUP(B1674,辅助信息!E:K,7,FALSE)</f>
        <v>JWDDCD2025052800131</v>
      </c>
      <c r="E1674" s="104" t="str">
        <f>VLOOKUP(F1674,辅助信息!A:B,2,FALSE)</f>
        <v>螺纹钢</v>
      </c>
      <c r="F1674" s="27" t="s">
        <v>45</v>
      </c>
      <c r="G1674" s="23">
        <v>9</v>
      </c>
      <c r="H1674" s="105">
        <f>_xlfn.XLOOKUP(C1674&amp;F1674&amp;I1674&amp;J1674,'[1]2025年已发货'!$F:$F&amp;'[1]2025年已发货'!$C:$C&amp;'[1]2025年已发货'!$G:$G&amp;'[1]2025年已发货'!$H:$H,'[1]2025年已发货'!$E:$E,"未发货")</f>
        <v>9</v>
      </c>
      <c r="I1674" s="104" t="str">
        <f>VLOOKUP(B1674,辅助信息!E:I,3,FALSE)</f>
        <v>（商投建工达州中医药科技园-4工区-7号楼）达州市通川区达州中医药职业学院犀牛大道北段</v>
      </c>
      <c r="J1674" s="104" t="str">
        <f>VLOOKUP(B1674,辅助信息!E:I,4,FALSE)</f>
        <v>张扬</v>
      </c>
      <c r="K1674" s="104">
        <f>VLOOKUP(J1674,辅助信息!H:I,2,FALSE)</f>
        <v>18381904567</v>
      </c>
      <c r="L1674" s="106" t="str">
        <f>VLOOKUP(B1674,辅助信息!E:J,6,FALSE)</f>
        <v>控制炉批号！多了现场不收！,优先安排达钢,提前联系到场规格及数量</v>
      </c>
      <c r="M1674" s="76">
        <v>45807</v>
      </c>
      <c r="O1674" s="47">
        <f ca="1" t="shared" si="91"/>
        <v>0</v>
      </c>
      <c r="P1674" s="47">
        <f ca="1" t="shared" si="92"/>
        <v>4</v>
      </c>
      <c r="Q1674" s="48" t="str">
        <f>VLOOKUP(B1674,辅助信息!E:M,9,FALSE)</f>
        <v>ZTWM-CDGS-XS-2024-0134-商投建工达州中医药科技成果示范园项目</v>
      </c>
      <c r="R1674" s="48" t="str">
        <f>_xlfn._xlws.FILTER(辅助信息!D:D,辅助信息!E:E=B1674)</f>
        <v>商投建工达州中医药科技园</v>
      </c>
    </row>
    <row r="1675" hidden="1" spans="2:18">
      <c r="B1675" s="27" t="s">
        <v>56</v>
      </c>
      <c r="C1675" s="55">
        <v>45806</v>
      </c>
      <c r="D1675" s="104" t="str">
        <f>VLOOKUP(B1675,辅助信息!E:K,7,FALSE)</f>
        <v>JWDDCD2025052800131</v>
      </c>
      <c r="E1675" s="104" t="str">
        <f>VLOOKUP(F1675,辅助信息!A:B,2,FALSE)</f>
        <v>螺纹钢</v>
      </c>
      <c r="F1675" s="27" t="s">
        <v>58</v>
      </c>
      <c r="G1675" s="23">
        <v>12</v>
      </c>
      <c r="H1675" s="105">
        <f>_xlfn.XLOOKUP(C1675&amp;F1675&amp;I1675&amp;J1675,'[1]2025年已发货'!$F:$F&amp;'[1]2025年已发货'!$C:$C&amp;'[1]2025年已发货'!$G:$G&amp;'[1]2025年已发货'!$H:$H,'[1]2025年已发货'!$E:$E,"未发货")</f>
        <v>12</v>
      </c>
      <c r="I1675" s="104" t="str">
        <f>VLOOKUP(B1675,辅助信息!E:I,3,FALSE)</f>
        <v>（商投建工达州中医药科技园-4工区-7号楼）达州市通川区达州中医药职业学院犀牛大道北段</v>
      </c>
      <c r="J1675" s="104" t="str">
        <f>VLOOKUP(B1675,辅助信息!E:I,4,FALSE)</f>
        <v>张扬</v>
      </c>
      <c r="K1675" s="104">
        <f>VLOOKUP(J1675,辅助信息!H:I,2,FALSE)</f>
        <v>18381904567</v>
      </c>
      <c r="L1675" s="106" t="str">
        <f>VLOOKUP(B1675,辅助信息!E:J,6,FALSE)</f>
        <v>控制炉批号！多了现场不收！,优先安排达钢,提前联系到场规格及数量</v>
      </c>
      <c r="M1675" s="76">
        <v>45807</v>
      </c>
      <c r="O1675" s="47">
        <f ca="1" t="shared" si="91"/>
        <v>0</v>
      </c>
      <c r="P1675" s="47">
        <f ca="1" t="shared" si="92"/>
        <v>4</v>
      </c>
      <c r="Q1675" s="48" t="str">
        <f>VLOOKUP(B1675,辅助信息!E:M,9,FALSE)</f>
        <v>ZTWM-CDGS-XS-2024-0134-商投建工达州中医药科技成果示范园项目</v>
      </c>
      <c r="R1675" s="48" t="str">
        <f>_xlfn._xlws.FILTER(辅助信息!D:D,辅助信息!E:E=B1675)</f>
        <v>商投建工达州中医药科技园</v>
      </c>
    </row>
    <row r="1676" hidden="1" spans="2:18">
      <c r="B1676" s="27" t="s">
        <v>56</v>
      </c>
      <c r="C1676" s="55">
        <v>45806</v>
      </c>
      <c r="D1676" s="104" t="str">
        <f>VLOOKUP(B1676,辅助信息!E:K,7,FALSE)</f>
        <v>JWDDCD2025052800131</v>
      </c>
      <c r="E1676" s="104" t="str">
        <f>VLOOKUP(F1676,辅助信息!A:B,2,FALSE)</f>
        <v>螺纹钢</v>
      </c>
      <c r="F1676" s="27" t="s">
        <v>22</v>
      </c>
      <c r="G1676" s="23">
        <v>9</v>
      </c>
      <c r="H1676" s="105">
        <f>_xlfn.XLOOKUP(C1676&amp;F1676&amp;I1676&amp;J1676,'[1]2025年已发货'!$F:$F&amp;'[1]2025年已发货'!$C:$C&amp;'[1]2025年已发货'!$G:$G&amp;'[1]2025年已发货'!$H:$H,'[1]2025年已发货'!$E:$E,"未发货")</f>
        <v>9</v>
      </c>
      <c r="I1676" s="104" t="str">
        <f>VLOOKUP(B1676,辅助信息!E:I,3,FALSE)</f>
        <v>（商投建工达州中医药科技园-4工区-7号楼）达州市通川区达州中医药职业学院犀牛大道北段</v>
      </c>
      <c r="J1676" s="104" t="str">
        <f>VLOOKUP(B1676,辅助信息!E:I,4,FALSE)</f>
        <v>张扬</v>
      </c>
      <c r="K1676" s="104">
        <f>VLOOKUP(J1676,辅助信息!H:I,2,FALSE)</f>
        <v>18381904567</v>
      </c>
      <c r="L1676" s="106" t="str">
        <f>VLOOKUP(B1676,辅助信息!E:J,6,FALSE)</f>
        <v>控制炉批号！多了现场不收！,优先安排达钢,提前联系到场规格及数量</v>
      </c>
      <c r="M1676" s="76">
        <v>45807</v>
      </c>
      <c r="O1676" s="47">
        <f ca="1" t="shared" si="91"/>
        <v>0</v>
      </c>
      <c r="P1676" s="47">
        <f ca="1" t="shared" si="92"/>
        <v>4</v>
      </c>
      <c r="Q1676" s="48" t="str">
        <f>VLOOKUP(B1676,辅助信息!E:M,9,FALSE)</f>
        <v>ZTWM-CDGS-XS-2024-0134-商投建工达州中医药科技成果示范园项目</v>
      </c>
      <c r="R1676" s="48" t="str">
        <f>_xlfn._xlws.FILTER(辅助信息!D:D,辅助信息!E:E=B1676)</f>
        <v>商投建工达州中医药科技园</v>
      </c>
    </row>
    <row r="1677" hidden="1" spans="2:17">
      <c r="B1677" s="104" t="s">
        <v>81</v>
      </c>
      <c r="C1677" s="55">
        <v>45806</v>
      </c>
      <c r="D1677" s="104" t="str">
        <f>VLOOKUP(B1677,辅助信息!E:K,7,FALSE)</f>
        <v>JWDDCD2025051100032</v>
      </c>
      <c r="E1677" s="104" t="str">
        <f>VLOOKUP(F1677,辅助信息!A:B,2,FALSE)</f>
        <v>盘螺</v>
      </c>
      <c r="F1677" s="104" t="s">
        <v>49</v>
      </c>
      <c r="G1677" s="105">
        <v>3</v>
      </c>
      <c r="H1677" s="105">
        <f>_xlfn.XLOOKUP(C1677&amp;F1677&amp;I1677&amp;J1677,'[1]2025年已发货'!$F:$F&amp;'[1]2025年已发货'!$C:$C&amp;'[1]2025年已发货'!$G:$G&amp;'[1]2025年已发货'!$H:$H,'[1]2025年已发货'!$E:$E,"未发货")</f>
        <v>2</v>
      </c>
      <c r="I1677" s="104" t="str">
        <f>VLOOKUP(B1677,辅助信息!E:I,3,FALSE)</f>
        <v>（华西简阳西城嘉苑）四川省成都市简阳市简城街道高屋村</v>
      </c>
      <c r="J1677" s="104" t="str">
        <f>VLOOKUP(B1677,辅助信息!E:I,4,FALSE)</f>
        <v>张瀚镭</v>
      </c>
      <c r="K1677" s="104">
        <f>VLOOKUP(J1677,辅助信息!H:I,2,FALSE)</f>
        <v>15884666220</v>
      </c>
      <c r="L1677" s="106" t="str">
        <f>VLOOKUP(B1677,辅助信息!E:J,6,FALSE)</f>
        <v>优先威钢发货,我方卸车,新老国标钢厂不加价可直发，因陕钢多次出现磅差，项目拒绝使用</v>
      </c>
      <c r="M1677" s="76">
        <v>45807</v>
      </c>
      <c r="O1677" s="47">
        <f ca="1" t="shared" si="91"/>
        <v>0</v>
      </c>
      <c r="P1677" s="47">
        <f ca="1" t="shared" si="92"/>
        <v>4</v>
      </c>
      <c r="Q1677" s="48" t="str">
        <f>VLOOKUP(B1677,辅助信息!E:M,9,FALSE)</f>
        <v>ZTWM-CDGS-XS-2024-0030-华西集采-简州大道</v>
      </c>
    </row>
    <row r="1678" hidden="1" spans="2:17">
      <c r="B1678" s="104" t="s">
        <v>81</v>
      </c>
      <c r="C1678" s="55">
        <v>45806</v>
      </c>
      <c r="D1678" s="104" t="str">
        <f>VLOOKUP(B1678,辅助信息!E:K,7,FALSE)</f>
        <v>JWDDCD2025051100032</v>
      </c>
      <c r="E1678" s="104" t="str">
        <f>VLOOKUP(F1678,辅助信息!A:B,2,FALSE)</f>
        <v>盘螺</v>
      </c>
      <c r="F1678" s="104" t="s">
        <v>40</v>
      </c>
      <c r="G1678" s="105">
        <v>14</v>
      </c>
      <c r="H1678" s="105">
        <f>_xlfn.XLOOKUP(C1678&amp;F1678&amp;I1678&amp;J1678,'[1]2025年已发货'!$F:$F&amp;'[1]2025年已发货'!$C:$C&amp;'[1]2025年已发货'!$G:$G&amp;'[1]2025年已发货'!$H:$H,'[1]2025年已发货'!$E:$E,"未发货")</f>
        <v>15</v>
      </c>
      <c r="I1678" s="104" t="str">
        <f>VLOOKUP(B1678,辅助信息!E:I,3,FALSE)</f>
        <v>（华西简阳西城嘉苑）四川省成都市简阳市简城街道高屋村</v>
      </c>
      <c r="J1678" s="104" t="str">
        <f>VLOOKUP(B1678,辅助信息!E:I,4,FALSE)</f>
        <v>张瀚镭</v>
      </c>
      <c r="K1678" s="104">
        <f>VLOOKUP(J1678,辅助信息!H:I,2,FALSE)</f>
        <v>15884666220</v>
      </c>
      <c r="L1678" s="106" t="str">
        <f>VLOOKUP(B1678,辅助信息!E:J,6,FALSE)</f>
        <v>优先威钢发货,我方卸车,新老国标钢厂不加价可直发，因陕钢多次出现磅差，项目拒绝使用</v>
      </c>
      <c r="M1678" s="76">
        <v>45807</v>
      </c>
      <c r="O1678" s="47">
        <f ca="1" t="shared" si="91"/>
        <v>0</v>
      </c>
      <c r="P1678" s="47">
        <f ca="1" t="shared" si="92"/>
        <v>4</v>
      </c>
      <c r="Q1678" s="48" t="str">
        <f>VLOOKUP(B1678,辅助信息!E:M,9,FALSE)</f>
        <v>ZTWM-CDGS-XS-2024-0030-华西集采-简州大道</v>
      </c>
    </row>
    <row r="1679" hidden="1" spans="2:17">
      <c r="B1679" s="104" t="s">
        <v>81</v>
      </c>
      <c r="C1679" s="55">
        <v>45806</v>
      </c>
      <c r="D1679" s="104" t="str">
        <f>VLOOKUP(B1679,辅助信息!E:K,7,FALSE)</f>
        <v>JWDDCD2025051100032</v>
      </c>
      <c r="E1679" s="104" t="str">
        <f>VLOOKUP(F1679,辅助信息!A:B,2,FALSE)</f>
        <v>盘螺</v>
      </c>
      <c r="F1679" s="104" t="s">
        <v>41</v>
      </c>
      <c r="G1679" s="105">
        <v>30</v>
      </c>
      <c r="H1679" s="105">
        <f>_xlfn.XLOOKUP(C1679&amp;F1679&amp;I1679&amp;J1679,'[1]2025年已发货'!$F:$F&amp;'[1]2025年已发货'!$C:$C&amp;'[1]2025年已发货'!$G:$G&amp;'[1]2025年已发货'!$H:$H,'[1]2025年已发货'!$E:$E,"未发货")</f>
        <v>30</v>
      </c>
      <c r="I1679" s="104" t="str">
        <f>VLOOKUP(B1679,辅助信息!E:I,3,FALSE)</f>
        <v>（华西简阳西城嘉苑）四川省成都市简阳市简城街道高屋村</v>
      </c>
      <c r="J1679" s="104" t="str">
        <f>VLOOKUP(B1679,辅助信息!E:I,4,FALSE)</f>
        <v>张瀚镭</v>
      </c>
      <c r="K1679" s="104">
        <f>VLOOKUP(J1679,辅助信息!H:I,2,FALSE)</f>
        <v>15884666220</v>
      </c>
      <c r="L1679" s="106" t="str">
        <f>VLOOKUP(B1679,辅助信息!E:J,6,FALSE)</f>
        <v>优先威钢发货,我方卸车,新老国标钢厂不加价可直发，因陕钢多次出现磅差，项目拒绝使用</v>
      </c>
      <c r="M1679" s="76">
        <v>45807</v>
      </c>
      <c r="O1679" s="47">
        <f ca="1" t="shared" si="91"/>
        <v>0</v>
      </c>
      <c r="P1679" s="47">
        <f ca="1" t="shared" si="92"/>
        <v>4</v>
      </c>
      <c r="Q1679" s="48" t="str">
        <f>VLOOKUP(B1679,辅助信息!E:M,9,FALSE)</f>
        <v>ZTWM-CDGS-XS-2024-0030-华西集采-简州大道</v>
      </c>
    </row>
    <row r="1680" hidden="1" spans="2:17">
      <c r="B1680" s="104" t="s">
        <v>81</v>
      </c>
      <c r="C1680" s="55">
        <v>45806</v>
      </c>
      <c r="D1680" s="104" t="str">
        <f>VLOOKUP(B1680,辅助信息!E:K,7,FALSE)</f>
        <v>JWDDCD2025051100032</v>
      </c>
      <c r="E1680" s="104" t="str">
        <f>VLOOKUP(F1680,辅助信息!A:B,2,FALSE)</f>
        <v>盘螺</v>
      </c>
      <c r="F1680" s="104" t="s">
        <v>26</v>
      </c>
      <c r="G1680" s="105">
        <v>30</v>
      </c>
      <c r="H1680" s="105">
        <f>_xlfn.XLOOKUP(C1680&amp;F1680&amp;I1680&amp;J1680,'[1]2025年已发货'!$F:$F&amp;'[1]2025年已发货'!$C:$C&amp;'[1]2025年已发货'!$G:$G&amp;'[1]2025年已发货'!$H:$H,'[1]2025年已发货'!$E:$E,"未发货")</f>
        <v>30</v>
      </c>
      <c r="I1680" s="104" t="str">
        <f>VLOOKUP(B1680,辅助信息!E:I,3,FALSE)</f>
        <v>（华西简阳西城嘉苑）四川省成都市简阳市简城街道高屋村</v>
      </c>
      <c r="J1680" s="104" t="str">
        <f>VLOOKUP(B1680,辅助信息!E:I,4,FALSE)</f>
        <v>张瀚镭</v>
      </c>
      <c r="K1680" s="104">
        <f>VLOOKUP(J1680,辅助信息!H:I,2,FALSE)</f>
        <v>15884666220</v>
      </c>
      <c r="L1680" s="106" t="str">
        <f>VLOOKUP(B1680,辅助信息!E:J,6,FALSE)</f>
        <v>优先威钢发货,我方卸车,新老国标钢厂不加价可直发，因陕钢多次出现磅差，项目拒绝使用</v>
      </c>
      <c r="M1680" s="76">
        <v>45807</v>
      </c>
      <c r="O1680" s="47">
        <f ca="1" t="shared" si="91"/>
        <v>0</v>
      </c>
      <c r="P1680" s="47">
        <f ca="1" t="shared" si="92"/>
        <v>4</v>
      </c>
      <c r="Q1680" s="48" t="str">
        <f>VLOOKUP(B1680,辅助信息!E:M,9,FALSE)</f>
        <v>ZTWM-CDGS-XS-2024-0030-华西集采-简州大道</v>
      </c>
    </row>
    <row r="1681" hidden="1" spans="2:17">
      <c r="B1681" s="104" t="s">
        <v>81</v>
      </c>
      <c r="C1681" s="55">
        <v>45806</v>
      </c>
      <c r="D1681" s="104" t="str">
        <f>VLOOKUP(B1681,辅助信息!E:K,7,FALSE)</f>
        <v>JWDDCD2025051100032</v>
      </c>
      <c r="E1681" s="104" t="str">
        <f>VLOOKUP(F1681,辅助信息!A:B,2,FALSE)</f>
        <v>螺纹钢</v>
      </c>
      <c r="F1681" s="104" t="s">
        <v>32</v>
      </c>
      <c r="G1681" s="105">
        <v>5</v>
      </c>
      <c r="H1681" s="105">
        <f>_xlfn.XLOOKUP(C1681&amp;F1681&amp;I1681&amp;J1681,'[1]2025年已发货'!$F:$F&amp;'[1]2025年已发货'!$C:$C&amp;'[1]2025年已发货'!$G:$G&amp;'[1]2025年已发货'!$H:$H,'[1]2025年已发货'!$E:$E,"未发货")</f>
        <v>6</v>
      </c>
      <c r="I1681" s="104" t="str">
        <f>VLOOKUP(B1681,辅助信息!E:I,3,FALSE)</f>
        <v>（华西简阳西城嘉苑）四川省成都市简阳市简城街道高屋村</v>
      </c>
      <c r="J1681" s="104" t="str">
        <f>VLOOKUP(B1681,辅助信息!E:I,4,FALSE)</f>
        <v>张瀚镭</v>
      </c>
      <c r="K1681" s="104">
        <f>VLOOKUP(J1681,辅助信息!H:I,2,FALSE)</f>
        <v>15884666220</v>
      </c>
      <c r="L1681" s="106" t="str">
        <f>VLOOKUP(B1681,辅助信息!E:J,6,FALSE)</f>
        <v>优先威钢发货,我方卸车,新老国标钢厂不加价可直发，因陕钢多次出现磅差，项目拒绝使用</v>
      </c>
      <c r="M1681" s="76">
        <v>45807</v>
      </c>
      <c r="O1681" s="47">
        <f ca="1" t="shared" si="91"/>
        <v>0</v>
      </c>
      <c r="P1681" s="47">
        <f ca="1" t="shared" si="92"/>
        <v>4</v>
      </c>
      <c r="Q1681" s="48" t="str">
        <f>VLOOKUP(B1681,辅助信息!E:M,9,FALSE)</f>
        <v>ZTWM-CDGS-XS-2024-0030-华西集采-简州大道</v>
      </c>
    </row>
    <row r="1682" hidden="1" spans="2:17">
      <c r="B1682" s="104" t="s">
        <v>81</v>
      </c>
      <c r="C1682" s="55">
        <v>45806</v>
      </c>
      <c r="D1682" s="104" t="str">
        <f>VLOOKUP(B1682,辅助信息!E:K,7,FALSE)</f>
        <v>JWDDCD2025051100032</v>
      </c>
      <c r="E1682" s="104" t="str">
        <f>VLOOKUP(F1682,辅助信息!A:B,2,FALSE)</f>
        <v>螺纹钢</v>
      </c>
      <c r="F1682" s="104" t="s">
        <v>30</v>
      </c>
      <c r="G1682" s="105">
        <v>20</v>
      </c>
      <c r="H1682" s="105">
        <f>_xlfn.XLOOKUP(C1682&amp;F1682&amp;I1682&amp;J1682,'[1]2025年已发货'!$F:$F&amp;'[1]2025年已发货'!$C:$C&amp;'[1]2025年已发货'!$G:$G&amp;'[1]2025年已发货'!$H:$H,'[1]2025年已发货'!$E:$E,"未发货")</f>
        <v>21</v>
      </c>
      <c r="I1682" s="104" t="str">
        <f>VLOOKUP(B1682,辅助信息!E:I,3,FALSE)</f>
        <v>（华西简阳西城嘉苑）四川省成都市简阳市简城街道高屋村</v>
      </c>
      <c r="J1682" s="104" t="str">
        <f>VLOOKUP(B1682,辅助信息!E:I,4,FALSE)</f>
        <v>张瀚镭</v>
      </c>
      <c r="K1682" s="104">
        <f>VLOOKUP(J1682,辅助信息!H:I,2,FALSE)</f>
        <v>15884666220</v>
      </c>
      <c r="L1682" s="106" t="str">
        <f>VLOOKUP(B1682,辅助信息!E:J,6,FALSE)</f>
        <v>优先威钢发货,我方卸车,新老国标钢厂不加价可直发，因陕钢多次出现磅差，项目拒绝使用</v>
      </c>
      <c r="M1682" s="76">
        <v>45807</v>
      </c>
      <c r="O1682" s="47">
        <f ca="1" t="shared" si="91"/>
        <v>0</v>
      </c>
      <c r="P1682" s="47">
        <f ca="1" t="shared" si="92"/>
        <v>4</v>
      </c>
      <c r="Q1682" s="48" t="str">
        <f>VLOOKUP(B1682,辅助信息!E:M,9,FALSE)</f>
        <v>ZTWM-CDGS-XS-2024-0030-华西集采-简州大道</v>
      </c>
    </row>
    <row r="1683" hidden="1" spans="2:17">
      <c r="B1683" s="104" t="s">
        <v>81</v>
      </c>
      <c r="C1683" s="55">
        <v>45806</v>
      </c>
      <c r="D1683" s="104" t="str">
        <f>VLOOKUP(B1683,辅助信息!E:K,7,FALSE)</f>
        <v>JWDDCD2025051100032</v>
      </c>
      <c r="E1683" s="104" t="str">
        <f>VLOOKUP(F1683,辅助信息!A:B,2,FALSE)</f>
        <v>螺纹钢</v>
      </c>
      <c r="F1683" s="104" t="s">
        <v>33</v>
      </c>
      <c r="G1683" s="105">
        <v>32</v>
      </c>
      <c r="H1683" s="105">
        <f>_xlfn.XLOOKUP(C1683&amp;F1683&amp;I1683&amp;J1683,'[1]2025年已发货'!$F:$F&amp;'[1]2025年已发货'!$C:$C&amp;'[1]2025年已发货'!$G:$G&amp;'[1]2025年已发货'!$H:$H,'[1]2025年已发货'!$E:$E,"未发货")</f>
        <v>33</v>
      </c>
      <c r="I1683" s="104" t="str">
        <f>VLOOKUP(B1683,辅助信息!E:I,3,FALSE)</f>
        <v>（华西简阳西城嘉苑）四川省成都市简阳市简城街道高屋村</v>
      </c>
      <c r="J1683" s="104" t="str">
        <f>VLOOKUP(B1683,辅助信息!E:I,4,FALSE)</f>
        <v>张瀚镭</v>
      </c>
      <c r="K1683" s="104">
        <f>VLOOKUP(J1683,辅助信息!H:I,2,FALSE)</f>
        <v>15884666220</v>
      </c>
      <c r="L1683" s="106" t="str">
        <f>VLOOKUP(B1683,辅助信息!E:J,6,FALSE)</f>
        <v>优先威钢发货,我方卸车,新老国标钢厂不加价可直发，因陕钢多次出现磅差，项目拒绝使用</v>
      </c>
      <c r="M1683" s="76">
        <v>45807</v>
      </c>
      <c r="O1683" s="47">
        <f ca="1" t="shared" si="91"/>
        <v>0</v>
      </c>
      <c r="P1683" s="47">
        <f ca="1" t="shared" si="92"/>
        <v>4</v>
      </c>
      <c r="Q1683" s="48" t="str">
        <f>VLOOKUP(B1683,辅助信息!E:M,9,FALSE)</f>
        <v>ZTWM-CDGS-XS-2024-0030-华西集采-简州大道</v>
      </c>
    </row>
    <row r="1684" hidden="1" spans="2:17">
      <c r="B1684" s="104" t="s">
        <v>81</v>
      </c>
      <c r="C1684" s="55">
        <v>45806</v>
      </c>
      <c r="D1684" s="104" t="str">
        <f>VLOOKUP(B1684,辅助信息!E:K,7,FALSE)</f>
        <v>JWDDCD2025051100032</v>
      </c>
      <c r="E1684" s="104" t="str">
        <f>VLOOKUP(F1684,辅助信息!A:B,2,FALSE)</f>
        <v>螺纹钢</v>
      </c>
      <c r="F1684" s="104" t="s">
        <v>28</v>
      </c>
      <c r="G1684" s="105">
        <v>3</v>
      </c>
      <c r="H1684" s="105">
        <f>_xlfn.XLOOKUP(C1684&amp;F1684&amp;I1684&amp;J1684,'[1]2025年已发货'!$F:$F&amp;'[1]2025年已发货'!$C:$C&amp;'[1]2025年已发货'!$G:$G&amp;'[1]2025年已发货'!$H:$H,'[1]2025年已发货'!$E:$E,"未发货")</f>
        <v>3</v>
      </c>
      <c r="I1684" s="104" t="str">
        <f>VLOOKUP(B1684,辅助信息!E:I,3,FALSE)</f>
        <v>（华西简阳西城嘉苑）四川省成都市简阳市简城街道高屋村</v>
      </c>
      <c r="J1684" s="104" t="str">
        <f>VLOOKUP(B1684,辅助信息!E:I,4,FALSE)</f>
        <v>张瀚镭</v>
      </c>
      <c r="K1684" s="104">
        <f>VLOOKUP(J1684,辅助信息!H:I,2,FALSE)</f>
        <v>15884666220</v>
      </c>
      <c r="L1684" s="106" t="str">
        <f>VLOOKUP(B1684,辅助信息!E:J,6,FALSE)</f>
        <v>优先威钢发货,我方卸车,新老国标钢厂不加价可直发，因陕钢多次出现磅差，项目拒绝使用</v>
      </c>
      <c r="M1684" s="76">
        <v>45807</v>
      </c>
      <c r="O1684" s="47">
        <f ca="1" t="shared" si="91"/>
        <v>0</v>
      </c>
      <c r="P1684" s="47">
        <f ca="1" t="shared" si="92"/>
        <v>4</v>
      </c>
      <c r="Q1684" s="48" t="str">
        <f>VLOOKUP(B1684,辅助信息!E:M,9,FALSE)</f>
        <v>ZTWM-CDGS-XS-2024-0030-华西集采-简州大道</v>
      </c>
    </row>
    <row r="1685" hidden="1" spans="2:17">
      <c r="B1685" s="104" t="s">
        <v>81</v>
      </c>
      <c r="C1685" s="55">
        <v>45806</v>
      </c>
      <c r="D1685" s="104" t="str">
        <f>VLOOKUP(B1685,辅助信息!E:K,7,FALSE)</f>
        <v>JWDDCD2025051100032</v>
      </c>
      <c r="E1685" s="104" t="str">
        <f>VLOOKUP(F1685,辅助信息!A:B,2,FALSE)</f>
        <v>螺纹钢</v>
      </c>
      <c r="F1685" s="104" t="s">
        <v>18</v>
      </c>
      <c r="G1685" s="105">
        <v>3</v>
      </c>
      <c r="H1685" s="105">
        <f>_xlfn.XLOOKUP(C1685&amp;F1685&amp;I1685&amp;J1685,'[1]2025年已发货'!$F:$F&amp;'[1]2025年已发货'!$C:$C&amp;'[1]2025年已发货'!$G:$G&amp;'[1]2025年已发货'!$H:$H,'[1]2025年已发货'!$E:$E,"未发货")</f>
        <v>3</v>
      </c>
      <c r="I1685" s="104" t="str">
        <f>VLOOKUP(B1685,辅助信息!E:I,3,FALSE)</f>
        <v>（华西简阳西城嘉苑）四川省成都市简阳市简城街道高屋村</v>
      </c>
      <c r="J1685" s="104" t="str">
        <f>VLOOKUP(B1685,辅助信息!E:I,4,FALSE)</f>
        <v>张瀚镭</v>
      </c>
      <c r="K1685" s="104">
        <f>VLOOKUP(J1685,辅助信息!H:I,2,FALSE)</f>
        <v>15884666220</v>
      </c>
      <c r="L1685" s="106" t="str">
        <f>VLOOKUP(B1685,辅助信息!E:J,6,FALSE)</f>
        <v>优先威钢发货,我方卸车,新老国标钢厂不加价可直发，因陕钢多次出现磅差，项目拒绝使用</v>
      </c>
      <c r="M1685" s="76">
        <v>45807</v>
      </c>
      <c r="O1685" s="47">
        <f ca="1" t="shared" si="91"/>
        <v>0</v>
      </c>
      <c r="P1685" s="47">
        <f ca="1" t="shared" si="92"/>
        <v>4</v>
      </c>
      <c r="Q1685" s="48" t="str">
        <f>VLOOKUP(B1685,辅助信息!E:M,9,FALSE)</f>
        <v>ZTWM-CDGS-XS-2024-0030-华西集采-简州大道</v>
      </c>
    </row>
    <row r="1686" hidden="1" spans="2:18">
      <c r="B1686" s="27" t="s">
        <v>31</v>
      </c>
      <c r="C1686" s="55">
        <v>45810</v>
      </c>
      <c r="D1686" s="104" t="str">
        <f>VLOOKUP(B1686,辅助信息!E:K,7,FALSE)</f>
        <v>JWDDCD2024121000136</v>
      </c>
      <c r="E1686" s="104" t="str">
        <f>VLOOKUP(F1686,辅助信息!A:B,2,FALSE)</f>
        <v>盘螺</v>
      </c>
      <c r="F1686" s="27" t="s">
        <v>49</v>
      </c>
      <c r="G1686" s="23">
        <v>15</v>
      </c>
      <c r="H1686" s="105">
        <f>_xlfn.XLOOKUP(C1686&amp;F1686&amp;I1686&amp;J1686,'[1]2025年已发货'!$F:$F&amp;'[1]2025年已发货'!$C:$C&amp;'[1]2025年已发货'!$G:$G&amp;'[1]2025年已发货'!$H:$H,'[1]2025年已发货'!$E:$E,"未发货")</f>
        <v>15</v>
      </c>
      <c r="I1686" s="104" t="str">
        <f>VLOOKUP(B1686,辅助信息!E:I,3,FALSE)</f>
        <v>（四川商建-射洪城乡一体化项目）遂宁市射洪市忠新幼儿园北侧约220米新溪小区</v>
      </c>
      <c r="J1686" s="104" t="str">
        <f>VLOOKUP(B1686,辅助信息!E:I,4,FALSE)</f>
        <v>柏子刚</v>
      </c>
      <c r="K1686" s="104">
        <f>VLOOKUP(J1686,辅助信息!H:I,2,FALSE)</f>
        <v>15692885305</v>
      </c>
      <c r="L1686" s="106" t="str">
        <f>VLOOKUP(B1686,辅助信息!E:J,6,FALSE)</f>
        <v>提前联系到场规格及数量</v>
      </c>
      <c r="M1686" s="76">
        <v>45813</v>
      </c>
      <c r="O1686" s="47">
        <f ca="1" t="shared" ref="O1686:O1711" si="93">IF(OR(M1686="",N1686&lt;&gt;""),"",MAX(M1686-TODAY(),0))</f>
        <v>2</v>
      </c>
      <c r="P1686" s="47">
        <f ca="1" t="shared" ref="P1686:P1711" si="94">IF(M1686="","",IF(N1686&lt;&gt;"",MAX(N1686-M1686,0),IF(TODAY()&gt;M1686,TODAY()-M1686,0)))</f>
        <v>0</v>
      </c>
      <c r="Q1686" s="48" t="str">
        <f>VLOOKUP(B1686,辅助信息!E:M,9,FALSE)</f>
        <v>ZTWM-CDGS-XS-2024-0179-四川商投-射洪城乡一体化建设项目</v>
      </c>
      <c r="R1686" s="48" t="str">
        <f>_xlfn._xlws.FILTER(辅助信息!D:D,辅助信息!E:E=B1686)</f>
        <v>四川商建
射洪城乡一体化项目</v>
      </c>
    </row>
    <row r="1687" hidden="1" spans="2:18">
      <c r="B1687" s="27" t="s">
        <v>31</v>
      </c>
      <c r="C1687" s="55">
        <v>45810</v>
      </c>
      <c r="D1687" s="104" t="str">
        <f>VLOOKUP(B1687,辅助信息!E:K,7,FALSE)</f>
        <v>JWDDCD2024121000136</v>
      </c>
      <c r="E1687" s="104" t="str">
        <f>VLOOKUP(F1687,辅助信息!A:B,2,FALSE)</f>
        <v>螺纹钢</v>
      </c>
      <c r="F1687" s="27" t="s">
        <v>66</v>
      </c>
      <c r="G1687" s="23">
        <v>6</v>
      </c>
      <c r="H1687" s="105">
        <f>_xlfn.XLOOKUP(C1687&amp;F1687&amp;I1687&amp;J1687,'[1]2025年已发货'!$F:$F&amp;'[1]2025年已发货'!$C:$C&amp;'[1]2025年已发货'!$G:$G&amp;'[1]2025年已发货'!$H:$H,'[1]2025年已发货'!$E:$E,"未发货")</f>
        <v>6</v>
      </c>
      <c r="I1687" s="104" t="str">
        <f>VLOOKUP(B1687,辅助信息!E:I,3,FALSE)</f>
        <v>（四川商建-射洪城乡一体化项目）遂宁市射洪市忠新幼儿园北侧约220米新溪小区</v>
      </c>
      <c r="J1687" s="104" t="str">
        <f>VLOOKUP(B1687,辅助信息!E:I,4,FALSE)</f>
        <v>柏子刚</v>
      </c>
      <c r="K1687" s="104">
        <f>VLOOKUP(J1687,辅助信息!H:I,2,FALSE)</f>
        <v>15692885305</v>
      </c>
      <c r="L1687" s="106" t="str">
        <f>VLOOKUP(B1687,辅助信息!E:J,6,FALSE)</f>
        <v>提前联系到场规格及数量</v>
      </c>
      <c r="M1687" s="76">
        <v>45813</v>
      </c>
      <c r="O1687" s="47">
        <f ca="1" t="shared" si="93"/>
        <v>2</v>
      </c>
      <c r="P1687" s="47">
        <f ca="1" t="shared" si="94"/>
        <v>0</v>
      </c>
      <c r="Q1687" s="48" t="str">
        <f>VLOOKUP(B1687,辅助信息!E:M,9,FALSE)</f>
        <v>ZTWM-CDGS-XS-2024-0179-四川商投-射洪城乡一体化建设项目</v>
      </c>
      <c r="R1687" s="48" t="str">
        <f>_xlfn._xlws.FILTER(辅助信息!D:D,辅助信息!E:E=B1687)</f>
        <v>四川商建
射洪城乡一体化项目</v>
      </c>
    </row>
    <row r="1688" hidden="1" spans="2:18">
      <c r="B1688" s="27" t="s">
        <v>31</v>
      </c>
      <c r="C1688" s="55">
        <v>45810</v>
      </c>
      <c r="D1688" s="104" t="str">
        <f>VLOOKUP(B1688,辅助信息!E:K,7,FALSE)</f>
        <v>JWDDCD2024121000136</v>
      </c>
      <c r="E1688" s="104" t="str">
        <f>VLOOKUP(F1688,辅助信息!A:B,2,FALSE)</f>
        <v>螺纹钢</v>
      </c>
      <c r="F1688" s="27" t="s">
        <v>46</v>
      </c>
      <c r="G1688" s="23">
        <v>9</v>
      </c>
      <c r="H1688" s="105">
        <f>_xlfn.XLOOKUP(C1688&amp;F1688&amp;I1688&amp;J1688,'[1]2025年已发货'!$F:$F&amp;'[1]2025年已发货'!$C:$C&amp;'[1]2025年已发货'!$G:$G&amp;'[1]2025年已发货'!$H:$H,'[1]2025年已发货'!$E:$E,"未发货")</f>
        <v>9</v>
      </c>
      <c r="I1688" s="104" t="str">
        <f>VLOOKUP(B1688,辅助信息!E:I,3,FALSE)</f>
        <v>（四川商建-射洪城乡一体化项目）遂宁市射洪市忠新幼儿园北侧约220米新溪小区</v>
      </c>
      <c r="J1688" s="104" t="str">
        <f>VLOOKUP(B1688,辅助信息!E:I,4,FALSE)</f>
        <v>柏子刚</v>
      </c>
      <c r="K1688" s="104">
        <f>VLOOKUP(J1688,辅助信息!H:I,2,FALSE)</f>
        <v>15692885305</v>
      </c>
      <c r="L1688" s="106" t="str">
        <f>VLOOKUP(B1688,辅助信息!E:J,6,FALSE)</f>
        <v>提前联系到场规格及数量</v>
      </c>
      <c r="M1688" s="76">
        <v>45813</v>
      </c>
      <c r="O1688" s="47">
        <f ca="1" t="shared" si="93"/>
        <v>2</v>
      </c>
      <c r="P1688" s="47">
        <f ca="1" t="shared" si="94"/>
        <v>0</v>
      </c>
      <c r="Q1688" s="48" t="str">
        <f>VLOOKUP(B1688,辅助信息!E:M,9,FALSE)</f>
        <v>ZTWM-CDGS-XS-2024-0179-四川商投-射洪城乡一体化建设项目</v>
      </c>
      <c r="R1688" s="48" t="str">
        <f>_xlfn._xlws.FILTER(辅助信息!D:D,辅助信息!E:E=B1688)</f>
        <v>四川商建
射洪城乡一体化项目</v>
      </c>
    </row>
    <row r="1689" hidden="1" spans="2:18">
      <c r="B1689" s="27" t="s">
        <v>31</v>
      </c>
      <c r="C1689" s="55">
        <v>45810</v>
      </c>
      <c r="D1689" s="104" t="str">
        <f>VLOOKUP(B1689,辅助信息!E:K,7,FALSE)</f>
        <v>JWDDCD2024121000136</v>
      </c>
      <c r="E1689" s="104" t="str">
        <f>VLOOKUP(F1689,辅助信息!A:B,2,FALSE)</f>
        <v>螺纹钢</v>
      </c>
      <c r="F1689" s="27" t="s">
        <v>22</v>
      </c>
      <c r="G1689" s="23">
        <v>40</v>
      </c>
      <c r="H1689" s="105">
        <f>_xlfn.XLOOKUP(C1689&amp;F1689&amp;I1689&amp;J1689,'[1]2025年已发货'!$F:$F&amp;'[1]2025年已发货'!$C:$C&amp;'[1]2025年已发货'!$G:$G&amp;'[1]2025年已发货'!$H:$H,'[1]2025年已发货'!$E:$E,"未发货")</f>
        <v>40</v>
      </c>
      <c r="I1689" s="104" t="str">
        <f>VLOOKUP(B1689,辅助信息!E:I,3,FALSE)</f>
        <v>（四川商建-射洪城乡一体化项目）遂宁市射洪市忠新幼儿园北侧约220米新溪小区</v>
      </c>
      <c r="J1689" s="104" t="str">
        <f>VLOOKUP(B1689,辅助信息!E:I,4,FALSE)</f>
        <v>柏子刚</v>
      </c>
      <c r="K1689" s="104">
        <f>VLOOKUP(J1689,辅助信息!H:I,2,FALSE)</f>
        <v>15692885305</v>
      </c>
      <c r="L1689" s="106" t="str">
        <f>VLOOKUP(B1689,辅助信息!E:J,6,FALSE)</f>
        <v>提前联系到场规格及数量</v>
      </c>
      <c r="M1689" s="76">
        <v>45813</v>
      </c>
      <c r="O1689" s="47">
        <f ca="1" t="shared" si="93"/>
        <v>2</v>
      </c>
      <c r="P1689" s="47">
        <f ca="1" t="shared" si="94"/>
        <v>0</v>
      </c>
      <c r="Q1689" s="48" t="str">
        <f>VLOOKUP(B1689,辅助信息!E:M,9,FALSE)</f>
        <v>ZTWM-CDGS-XS-2024-0179-四川商投-射洪城乡一体化建设项目</v>
      </c>
      <c r="R1689" s="48" t="str">
        <f>_xlfn._xlws.FILTER(辅助信息!D:D,辅助信息!E:E=B1689)</f>
        <v>四川商建
射洪城乡一体化项目</v>
      </c>
    </row>
    <row r="1690" hidden="1" spans="2:18">
      <c r="B1690" s="27" t="s">
        <v>81</v>
      </c>
      <c r="C1690" s="55">
        <v>45810</v>
      </c>
      <c r="D1690" s="104" t="str">
        <f>VLOOKUP(B1690,辅助信息!E:K,7,FALSE)</f>
        <v>JWDDCD2025051100032</v>
      </c>
      <c r="E1690" s="104" t="str">
        <f>VLOOKUP(F1690,辅助信息!A:B,2,FALSE)</f>
        <v>高线</v>
      </c>
      <c r="F1690" s="27" t="s">
        <v>53</v>
      </c>
      <c r="G1690" s="23">
        <v>2</v>
      </c>
      <c r="H1690" s="105" t="str">
        <f>_xlfn.XLOOKUP(C1690&amp;F1690&amp;I1690&amp;J1690,'[1]2025年已发货'!$F:$F&amp;'[1]2025年已发货'!$C:$C&amp;'[1]2025年已发货'!$G:$G&amp;'[1]2025年已发货'!$H:$H,'[1]2025年已发货'!$E:$E,"未发货")</f>
        <v>未发货</v>
      </c>
      <c r="I1690" s="104" t="str">
        <f>VLOOKUP(B1690,辅助信息!E:I,3,FALSE)</f>
        <v>（华西简阳西城嘉苑）四川省成都市简阳市简城街道高屋村</v>
      </c>
      <c r="J1690" s="104" t="str">
        <f>VLOOKUP(B1690,辅助信息!E:I,4,FALSE)</f>
        <v>张瀚镭</v>
      </c>
      <c r="K1690" s="104">
        <f>VLOOKUP(J1690,辅助信息!H:I,2,FALSE)</f>
        <v>15884666220</v>
      </c>
      <c r="L1690" s="106" t="str">
        <f>VLOOKUP(B1690,辅助信息!E:J,6,FALSE)</f>
        <v>优先威钢发货,我方卸车,新老国标钢厂不加价可直发，因陕钢多次出现磅差，项目拒绝使用</v>
      </c>
      <c r="M1690" s="76">
        <v>45811</v>
      </c>
      <c r="O1690" s="47">
        <f ca="1" t="shared" si="93"/>
        <v>0</v>
      </c>
      <c r="P1690" s="47">
        <f ca="1" t="shared" si="94"/>
        <v>0</v>
      </c>
      <c r="Q1690" s="48" t="str">
        <f>VLOOKUP(B1690,辅助信息!E:M,9,FALSE)</f>
        <v>ZTWM-CDGS-XS-2024-0030-华西集采-简州大道</v>
      </c>
      <c r="R1690" s="48" t="str">
        <f>_xlfn._xlws.FILTER(辅助信息!D:D,辅助信息!E:E=B1690)</f>
        <v>华西简阳西城嘉苑</v>
      </c>
    </row>
    <row r="1691" hidden="1" spans="2:18">
      <c r="B1691" s="27" t="s">
        <v>81</v>
      </c>
      <c r="C1691" s="55">
        <v>45810</v>
      </c>
      <c r="D1691" s="104" t="str">
        <f>VLOOKUP(B1691,辅助信息!E:K,7,FALSE)</f>
        <v>JWDDCD2025051100032</v>
      </c>
      <c r="E1691" s="104" t="str">
        <f>VLOOKUP(F1691,辅助信息!A:B,2,FALSE)</f>
        <v>盘螺</v>
      </c>
      <c r="F1691" s="27" t="s">
        <v>49</v>
      </c>
      <c r="G1691" s="23">
        <v>4.5</v>
      </c>
      <c r="H1691" s="105" t="str">
        <f>_xlfn.XLOOKUP(C1691&amp;F1691&amp;I1691&amp;J1691,'[1]2025年已发货'!$F:$F&amp;'[1]2025年已发货'!$C:$C&amp;'[1]2025年已发货'!$G:$G&amp;'[1]2025年已发货'!$H:$H,'[1]2025年已发货'!$E:$E,"未发货")</f>
        <v>未发货</v>
      </c>
      <c r="I1691" s="104" t="str">
        <f>VLOOKUP(B1691,辅助信息!E:I,3,FALSE)</f>
        <v>（华西简阳西城嘉苑）四川省成都市简阳市简城街道高屋村</v>
      </c>
      <c r="J1691" s="104" t="str">
        <f>VLOOKUP(B1691,辅助信息!E:I,4,FALSE)</f>
        <v>张瀚镭</v>
      </c>
      <c r="K1691" s="104">
        <f>VLOOKUP(J1691,辅助信息!H:I,2,FALSE)</f>
        <v>15884666220</v>
      </c>
      <c r="L1691" s="106" t="str">
        <f>VLOOKUP(B1691,辅助信息!E:J,6,FALSE)</f>
        <v>优先威钢发货,我方卸车,新老国标钢厂不加价可直发，因陕钢多次出现磅差，项目拒绝使用</v>
      </c>
      <c r="M1691" s="76">
        <v>45811</v>
      </c>
      <c r="O1691" s="47">
        <f ca="1" t="shared" si="93"/>
        <v>0</v>
      </c>
      <c r="P1691" s="47">
        <f ca="1" t="shared" si="94"/>
        <v>0</v>
      </c>
      <c r="Q1691" s="48" t="str">
        <f>VLOOKUP(B1691,辅助信息!E:M,9,FALSE)</f>
        <v>ZTWM-CDGS-XS-2024-0030-华西集采-简州大道</v>
      </c>
      <c r="R1691" s="48" t="str">
        <f>_xlfn._xlws.FILTER(辅助信息!D:D,辅助信息!E:E=B1691)</f>
        <v>华西简阳西城嘉苑</v>
      </c>
    </row>
    <row r="1692" hidden="1" spans="2:18">
      <c r="B1692" s="27" t="s">
        <v>81</v>
      </c>
      <c r="C1692" s="55">
        <v>45810</v>
      </c>
      <c r="D1692" s="104" t="str">
        <f>VLOOKUP(B1692,辅助信息!E:K,7,FALSE)</f>
        <v>JWDDCD2025051100032</v>
      </c>
      <c r="E1692" s="104" t="str">
        <f>VLOOKUP(F1692,辅助信息!A:B,2,FALSE)</f>
        <v>盘螺</v>
      </c>
      <c r="F1692" s="27" t="s">
        <v>40</v>
      </c>
      <c r="G1692" s="23">
        <v>11</v>
      </c>
      <c r="H1692" s="105">
        <f>_xlfn.XLOOKUP(C1692&amp;F1692&amp;I1692&amp;J1692,'[1]2025年已发货'!$F:$F&amp;'[1]2025年已发货'!$C:$C&amp;'[1]2025年已发货'!$G:$G&amp;'[1]2025年已发货'!$H:$H,'[1]2025年已发货'!$E:$E,"未发货")</f>
        <v>11</v>
      </c>
      <c r="I1692" s="104" t="str">
        <f>VLOOKUP(B1692,辅助信息!E:I,3,FALSE)</f>
        <v>（华西简阳西城嘉苑）四川省成都市简阳市简城街道高屋村</v>
      </c>
      <c r="J1692" s="104" t="str">
        <f>VLOOKUP(B1692,辅助信息!E:I,4,FALSE)</f>
        <v>张瀚镭</v>
      </c>
      <c r="K1692" s="104">
        <f>VLOOKUP(J1692,辅助信息!H:I,2,FALSE)</f>
        <v>15884666220</v>
      </c>
      <c r="L1692" s="106" t="str">
        <f>VLOOKUP(B1692,辅助信息!E:J,6,FALSE)</f>
        <v>优先威钢发货,我方卸车,新老国标钢厂不加价可直发，因陕钢多次出现磅差，项目拒绝使用</v>
      </c>
      <c r="M1692" s="76">
        <v>45811</v>
      </c>
      <c r="O1692" s="47">
        <f ca="1" t="shared" si="93"/>
        <v>0</v>
      </c>
      <c r="P1692" s="47">
        <f ca="1" t="shared" si="94"/>
        <v>0</v>
      </c>
      <c r="Q1692" s="48" t="str">
        <f>VLOOKUP(B1692,辅助信息!E:M,9,FALSE)</f>
        <v>ZTWM-CDGS-XS-2024-0030-华西集采-简州大道</v>
      </c>
      <c r="R1692" s="48" t="str">
        <f>_xlfn._xlws.FILTER(辅助信息!D:D,辅助信息!E:E=B1692)</f>
        <v>华西简阳西城嘉苑</v>
      </c>
    </row>
    <row r="1693" hidden="1" spans="2:18">
      <c r="B1693" s="27" t="s">
        <v>81</v>
      </c>
      <c r="C1693" s="55">
        <v>45810</v>
      </c>
      <c r="D1693" s="104" t="str">
        <f>VLOOKUP(B1693,辅助信息!E:K,7,FALSE)</f>
        <v>JWDDCD2025051100032</v>
      </c>
      <c r="E1693" s="104" t="str">
        <f>VLOOKUP(F1693,辅助信息!A:B,2,FALSE)</f>
        <v>盘螺</v>
      </c>
      <c r="F1693" s="27" t="s">
        <v>41</v>
      </c>
      <c r="G1693" s="23">
        <v>72</v>
      </c>
      <c r="H1693" s="105">
        <f>_xlfn.XLOOKUP(C1693&amp;F1693&amp;I1693&amp;J1693,'[1]2025年已发货'!$F:$F&amp;'[1]2025年已发货'!$C:$C&amp;'[1]2025年已发货'!$G:$G&amp;'[1]2025年已发货'!$H:$H,'[1]2025年已发货'!$E:$E,"未发货")</f>
        <v>24</v>
      </c>
      <c r="I1693" s="104" t="str">
        <f>VLOOKUP(B1693,辅助信息!E:I,3,FALSE)</f>
        <v>（华西简阳西城嘉苑）四川省成都市简阳市简城街道高屋村</v>
      </c>
      <c r="J1693" s="104" t="str">
        <f>VLOOKUP(B1693,辅助信息!E:I,4,FALSE)</f>
        <v>张瀚镭</v>
      </c>
      <c r="K1693" s="104">
        <f>VLOOKUP(J1693,辅助信息!H:I,2,FALSE)</f>
        <v>15884666220</v>
      </c>
      <c r="L1693" s="106" t="str">
        <f>VLOOKUP(B1693,辅助信息!E:J,6,FALSE)</f>
        <v>优先威钢发货,我方卸车,新老国标钢厂不加价可直发，因陕钢多次出现磅差，项目拒绝使用</v>
      </c>
      <c r="M1693" s="76">
        <v>45811</v>
      </c>
      <c r="O1693" s="47">
        <f ca="1" t="shared" si="93"/>
        <v>0</v>
      </c>
      <c r="P1693" s="47">
        <f ca="1" t="shared" si="94"/>
        <v>0</v>
      </c>
      <c r="Q1693" s="48" t="str">
        <f>VLOOKUP(B1693,辅助信息!E:M,9,FALSE)</f>
        <v>ZTWM-CDGS-XS-2024-0030-华西集采-简州大道</v>
      </c>
      <c r="R1693" s="48" t="str">
        <f>_xlfn._xlws.FILTER(辅助信息!D:D,辅助信息!E:E=B1693)</f>
        <v>华西简阳西城嘉苑</v>
      </c>
    </row>
    <row r="1694" hidden="1" spans="2:18">
      <c r="B1694" s="27" t="s">
        <v>81</v>
      </c>
      <c r="C1694" s="55">
        <v>45810</v>
      </c>
      <c r="D1694" s="104" t="str">
        <f>VLOOKUP(B1694,辅助信息!E:K,7,FALSE)</f>
        <v>JWDDCD2025051100032</v>
      </c>
      <c r="E1694" s="104" t="str">
        <f>VLOOKUP(F1694,辅助信息!A:B,2,FALSE)</f>
        <v>盘螺</v>
      </c>
      <c r="F1694" s="27" t="s">
        <v>26</v>
      </c>
      <c r="G1694" s="23">
        <v>51</v>
      </c>
      <c r="H1694" s="105">
        <f>_xlfn.XLOOKUP(C1694&amp;F1694&amp;I1694&amp;J1694,'[1]2025年已发货'!$F:$F&amp;'[1]2025年已发货'!$C:$C&amp;'[1]2025年已发货'!$G:$G&amp;'[1]2025年已发货'!$H:$H,'[1]2025年已发货'!$E:$E,"未发货")</f>
        <v>35</v>
      </c>
      <c r="I1694" s="104" t="str">
        <f>VLOOKUP(B1694,辅助信息!E:I,3,FALSE)</f>
        <v>（华西简阳西城嘉苑）四川省成都市简阳市简城街道高屋村</v>
      </c>
      <c r="J1694" s="104" t="str">
        <f>VLOOKUP(B1694,辅助信息!E:I,4,FALSE)</f>
        <v>张瀚镭</v>
      </c>
      <c r="K1694" s="104">
        <f>VLOOKUP(J1694,辅助信息!H:I,2,FALSE)</f>
        <v>15884666220</v>
      </c>
      <c r="L1694" s="106" t="str">
        <f>VLOOKUP(B1694,辅助信息!E:J,6,FALSE)</f>
        <v>优先威钢发货,我方卸车,新老国标钢厂不加价可直发，因陕钢多次出现磅差，项目拒绝使用</v>
      </c>
      <c r="M1694" s="76">
        <v>45811</v>
      </c>
      <c r="O1694" s="47">
        <f ca="1" t="shared" si="93"/>
        <v>0</v>
      </c>
      <c r="P1694" s="47">
        <f ca="1" t="shared" si="94"/>
        <v>0</v>
      </c>
      <c r="Q1694" s="48" t="str">
        <f>VLOOKUP(B1694,辅助信息!E:M,9,FALSE)</f>
        <v>ZTWM-CDGS-XS-2024-0030-华西集采-简州大道</v>
      </c>
      <c r="R1694" s="48" t="str">
        <f>_xlfn._xlws.FILTER(辅助信息!D:D,辅助信息!E:E=B1694)</f>
        <v>华西简阳西城嘉苑</v>
      </c>
    </row>
    <row r="1695" hidden="1" spans="2:18">
      <c r="B1695" s="27" t="s">
        <v>81</v>
      </c>
      <c r="C1695" s="55">
        <v>45810</v>
      </c>
      <c r="D1695" s="104" t="str">
        <f>VLOOKUP(B1695,辅助信息!E:K,7,FALSE)</f>
        <v>JWDDCD2025051100032</v>
      </c>
      <c r="E1695" s="104" t="str">
        <f>VLOOKUP(F1695,辅助信息!A:B,2,FALSE)</f>
        <v>螺纹钢</v>
      </c>
      <c r="F1695" s="27" t="s">
        <v>19</v>
      </c>
      <c r="G1695" s="23">
        <v>17</v>
      </c>
      <c r="H1695" s="105">
        <f>_xlfn.XLOOKUP(C1695&amp;F1695&amp;I1695&amp;J1695,'[1]2025年已发货'!$F:$F&amp;'[1]2025年已发货'!$C:$C&amp;'[1]2025年已发货'!$G:$G&amp;'[1]2025年已发货'!$H:$H,'[1]2025年已发货'!$E:$E,"未发货")</f>
        <v>17</v>
      </c>
      <c r="I1695" s="104" t="str">
        <f>VLOOKUP(B1695,辅助信息!E:I,3,FALSE)</f>
        <v>（华西简阳西城嘉苑）四川省成都市简阳市简城街道高屋村</v>
      </c>
      <c r="J1695" s="104" t="str">
        <f>VLOOKUP(B1695,辅助信息!E:I,4,FALSE)</f>
        <v>张瀚镭</v>
      </c>
      <c r="K1695" s="104">
        <f>VLOOKUP(J1695,辅助信息!H:I,2,FALSE)</f>
        <v>15884666220</v>
      </c>
      <c r="L1695" s="106" t="str">
        <f>VLOOKUP(B1695,辅助信息!E:J,6,FALSE)</f>
        <v>优先威钢发货,我方卸车,新老国标钢厂不加价可直发，因陕钢多次出现磅差，项目拒绝使用</v>
      </c>
      <c r="M1695" s="76">
        <v>45811</v>
      </c>
      <c r="O1695" s="47">
        <f ca="1" t="shared" si="93"/>
        <v>0</v>
      </c>
      <c r="P1695" s="47">
        <f ca="1" t="shared" si="94"/>
        <v>0</v>
      </c>
      <c r="Q1695" s="48" t="str">
        <f>VLOOKUP(B1695,辅助信息!E:M,9,FALSE)</f>
        <v>ZTWM-CDGS-XS-2024-0030-华西集采-简州大道</v>
      </c>
      <c r="R1695" s="48" t="str">
        <f>_xlfn._xlws.FILTER(辅助信息!D:D,辅助信息!E:E=B1695)</f>
        <v>华西简阳西城嘉苑</v>
      </c>
    </row>
    <row r="1696" hidden="1" spans="2:18">
      <c r="B1696" s="27" t="s">
        <v>81</v>
      </c>
      <c r="C1696" s="55">
        <v>45810</v>
      </c>
      <c r="D1696" s="104" t="str">
        <f>VLOOKUP(B1696,辅助信息!E:K,7,FALSE)</f>
        <v>JWDDCD2025051100032</v>
      </c>
      <c r="E1696" s="104" t="str">
        <f>VLOOKUP(F1696,辅助信息!A:B,2,FALSE)</f>
        <v>螺纹钢</v>
      </c>
      <c r="F1696" s="27" t="s">
        <v>32</v>
      </c>
      <c r="G1696" s="23">
        <v>68</v>
      </c>
      <c r="H1696" s="105">
        <f>_xlfn.XLOOKUP(C1696&amp;F1696&amp;I1696&amp;J1696,'[1]2025年已发货'!$F:$F&amp;'[1]2025年已发货'!$C:$C&amp;'[1]2025年已发货'!$G:$G&amp;'[1]2025年已发货'!$H:$H,'[1]2025年已发货'!$E:$E,"未发货")</f>
        <v>68</v>
      </c>
      <c r="I1696" s="104" t="str">
        <f>VLOOKUP(B1696,辅助信息!E:I,3,FALSE)</f>
        <v>（华西简阳西城嘉苑）四川省成都市简阳市简城街道高屋村</v>
      </c>
      <c r="J1696" s="104" t="str">
        <f>VLOOKUP(B1696,辅助信息!E:I,4,FALSE)</f>
        <v>张瀚镭</v>
      </c>
      <c r="K1696" s="104">
        <f>VLOOKUP(J1696,辅助信息!H:I,2,FALSE)</f>
        <v>15884666220</v>
      </c>
      <c r="L1696" s="106" t="str">
        <f>VLOOKUP(B1696,辅助信息!E:J,6,FALSE)</f>
        <v>优先威钢发货,我方卸车,新老国标钢厂不加价可直发，因陕钢多次出现磅差，项目拒绝使用</v>
      </c>
      <c r="M1696" s="76">
        <v>45811</v>
      </c>
      <c r="O1696" s="47">
        <f ca="1" t="shared" si="93"/>
        <v>0</v>
      </c>
      <c r="P1696" s="47">
        <f ca="1" t="shared" si="94"/>
        <v>0</v>
      </c>
      <c r="Q1696" s="48" t="str">
        <f>VLOOKUP(B1696,辅助信息!E:M,9,FALSE)</f>
        <v>ZTWM-CDGS-XS-2024-0030-华西集采-简州大道</v>
      </c>
      <c r="R1696" s="48" t="str">
        <f>_xlfn._xlws.FILTER(辅助信息!D:D,辅助信息!E:E=B1696)</f>
        <v>华西简阳西城嘉苑</v>
      </c>
    </row>
    <row r="1697" hidden="1" spans="2:18">
      <c r="B1697" s="27" t="s">
        <v>81</v>
      </c>
      <c r="C1697" s="55">
        <v>45810</v>
      </c>
      <c r="D1697" s="104" t="str">
        <f>VLOOKUP(B1697,辅助信息!E:K,7,FALSE)</f>
        <v>JWDDCD2025051100032</v>
      </c>
      <c r="E1697" s="104" t="str">
        <f>VLOOKUP(F1697,辅助信息!A:B,2,FALSE)</f>
        <v>螺纹钢</v>
      </c>
      <c r="F1697" s="27" t="s">
        <v>30</v>
      </c>
      <c r="G1697" s="23">
        <v>20</v>
      </c>
      <c r="H1697" s="105">
        <f>_xlfn.XLOOKUP(C1697&amp;F1697&amp;I1697&amp;J1697,'[1]2025年已发货'!$F:$F&amp;'[1]2025年已发货'!$C:$C&amp;'[1]2025年已发货'!$G:$G&amp;'[1]2025年已发货'!$H:$H,'[1]2025年已发货'!$E:$E,"未发货")</f>
        <v>20</v>
      </c>
      <c r="I1697" s="104" t="str">
        <f>VLOOKUP(B1697,辅助信息!E:I,3,FALSE)</f>
        <v>（华西简阳西城嘉苑）四川省成都市简阳市简城街道高屋村</v>
      </c>
      <c r="J1697" s="104" t="str">
        <f>VLOOKUP(B1697,辅助信息!E:I,4,FALSE)</f>
        <v>张瀚镭</v>
      </c>
      <c r="K1697" s="104">
        <f>VLOOKUP(J1697,辅助信息!H:I,2,FALSE)</f>
        <v>15884666220</v>
      </c>
      <c r="L1697" s="106" t="str">
        <f>VLOOKUP(B1697,辅助信息!E:J,6,FALSE)</f>
        <v>优先威钢发货,我方卸车,新老国标钢厂不加价可直发，因陕钢多次出现磅差，项目拒绝使用</v>
      </c>
      <c r="M1697" s="76">
        <v>45811</v>
      </c>
      <c r="O1697" s="47">
        <f ca="1" t="shared" si="93"/>
        <v>0</v>
      </c>
      <c r="P1697" s="47">
        <f ca="1" t="shared" si="94"/>
        <v>0</v>
      </c>
      <c r="Q1697" s="48" t="str">
        <f>VLOOKUP(B1697,辅助信息!E:M,9,FALSE)</f>
        <v>ZTWM-CDGS-XS-2024-0030-华西集采-简州大道</v>
      </c>
      <c r="R1697" s="48" t="str">
        <f>_xlfn._xlws.FILTER(辅助信息!D:D,辅助信息!E:E=B1697)</f>
        <v>华西简阳西城嘉苑</v>
      </c>
    </row>
    <row r="1698" hidden="1" spans="2:18">
      <c r="B1698" s="27" t="s">
        <v>81</v>
      </c>
      <c r="C1698" s="55">
        <v>45810</v>
      </c>
      <c r="D1698" s="104" t="str">
        <f>VLOOKUP(B1698,辅助信息!E:K,7,FALSE)</f>
        <v>JWDDCD2025051100032</v>
      </c>
      <c r="E1698" s="104" t="str">
        <f>VLOOKUP(F1698,辅助信息!A:B,2,FALSE)</f>
        <v>螺纹钢</v>
      </c>
      <c r="F1698" s="27" t="s">
        <v>33</v>
      </c>
      <c r="G1698" s="23">
        <v>94</v>
      </c>
      <c r="H1698" s="105">
        <f>_xlfn.XLOOKUP(C1698&amp;F1698&amp;I1698&amp;J1698,'[1]2025年已发货'!$F:$F&amp;'[1]2025年已发货'!$C:$C&amp;'[1]2025年已发货'!$G:$G&amp;'[1]2025年已发货'!$H:$H,'[1]2025年已发货'!$E:$E,"未发货")</f>
        <v>94</v>
      </c>
      <c r="I1698" s="104" t="str">
        <f>VLOOKUP(B1698,辅助信息!E:I,3,FALSE)</f>
        <v>（华西简阳西城嘉苑）四川省成都市简阳市简城街道高屋村</v>
      </c>
      <c r="J1698" s="104" t="str">
        <f>VLOOKUP(B1698,辅助信息!E:I,4,FALSE)</f>
        <v>张瀚镭</v>
      </c>
      <c r="K1698" s="104">
        <f>VLOOKUP(J1698,辅助信息!H:I,2,FALSE)</f>
        <v>15884666220</v>
      </c>
      <c r="L1698" s="106" t="str">
        <f>VLOOKUP(B1698,辅助信息!E:J,6,FALSE)</f>
        <v>优先威钢发货,我方卸车,新老国标钢厂不加价可直发，因陕钢多次出现磅差，项目拒绝使用</v>
      </c>
      <c r="M1698" s="76">
        <v>45811</v>
      </c>
      <c r="O1698" s="47">
        <f ca="1" t="shared" si="93"/>
        <v>0</v>
      </c>
      <c r="P1698" s="47">
        <f ca="1" t="shared" si="94"/>
        <v>0</v>
      </c>
      <c r="Q1698" s="48" t="str">
        <f>VLOOKUP(B1698,辅助信息!E:M,9,FALSE)</f>
        <v>ZTWM-CDGS-XS-2024-0030-华西集采-简州大道</v>
      </c>
      <c r="R1698" s="48" t="str">
        <f>_xlfn._xlws.FILTER(辅助信息!D:D,辅助信息!E:E=B1698)</f>
        <v>华西简阳西城嘉苑</v>
      </c>
    </row>
    <row r="1699" hidden="1" spans="2:18">
      <c r="B1699" s="27" t="s">
        <v>81</v>
      </c>
      <c r="C1699" s="55">
        <v>45810</v>
      </c>
      <c r="D1699" s="104" t="str">
        <f>VLOOKUP(B1699,辅助信息!E:K,7,FALSE)</f>
        <v>JWDDCD2025051100032</v>
      </c>
      <c r="E1699" s="104" t="str">
        <f>VLOOKUP(F1699,辅助信息!A:B,2,FALSE)</f>
        <v>螺纹钢</v>
      </c>
      <c r="F1699" s="27" t="s">
        <v>28</v>
      </c>
      <c r="G1699" s="23">
        <v>12</v>
      </c>
      <c r="H1699" s="105">
        <f>_xlfn.XLOOKUP(C1699&amp;F1699&amp;I1699&amp;J1699,'[1]2025年已发货'!$F:$F&amp;'[1]2025年已发货'!$C:$C&amp;'[1]2025年已发货'!$G:$G&amp;'[1]2025年已发货'!$H:$H,'[1]2025年已发货'!$E:$E,"未发货")</f>
        <v>12</v>
      </c>
      <c r="I1699" s="104" t="str">
        <f>VLOOKUP(B1699,辅助信息!E:I,3,FALSE)</f>
        <v>（华西简阳西城嘉苑）四川省成都市简阳市简城街道高屋村</v>
      </c>
      <c r="J1699" s="104" t="str">
        <f>VLOOKUP(B1699,辅助信息!E:I,4,FALSE)</f>
        <v>张瀚镭</v>
      </c>
      <c r="K1699" s="104">
        <f>VLOOKUP(J1699,辅助信息!H:I,2,FALSE)</f>
        <v>15884666220</v>
      </c>
      <c r="L1699" s="106" t="str">
        <f>VLOOKUP(B1699,辅助信息!E:J,6,FALSE)</f>
        <v>优先威钢发货,我方卸车,新老国标钢厂不加价可直发，因陕钢多次出现磅差，项目拒绝使用</v>
      </c>
      <c r="M1699" s="76">
        <v>45811</v>
      </c>
      <c r="O1699" s="47">
        <f ca="1" t="shared" si="93"/>
        <v>0</v>
      </c>
      <c r="P1699" s="47">
        <f ca="1" t="shared" si="94"/>
        <v>0</v>
      </c>
      <c r="Q1699" s="48" t="str">
        <f>VLOOKUP(B1699,辅助信息!E:M,9,FALSE)</f>
        <v>ZTWM-CDGS-XS-2024-0030-华西集采-简州大道</v>
      </c>
      <c r="R1699" s="48" t="str">
        <f>_xlfn._xlws.FILTER(辅助信息!D:D,辅助信息!E:E=B1699)</f>
        <v>华西简阳西城嘉苑</v>
      </c>
    </row>
    <row r="1700" hidden="1" spans="2:18">
      <c r="B1700" s="68" t="s">
        <v>81</v>
      </c>
      <c r="C1700" s="69">
        <v>45810</v>
      </c>
      <c r="D1700" s="108" t="str">
        <f>VLOOKUP(B1700,辅助信息!E:K,7,FALSE)</f>
        <v>JWDDCD2025051100032</v>
      </c>
      <c r="E1700" s="108" t="str">
        <f>VLOOKUP(F1700,辅助信息!A:B,2,FALSE)</f>
        <v>螺纹钢</v>
      </c>
      <c r="F1700" s="68" t="s">
        <v>18</v>
      </c>
      <c r="G1700" s="70">
        <v>36</v>
      </c>
      <c r="H1700" s="109">
        <f>_xlfn.XLOOKUP(C1700&amp;F1700&amp;I1700&amp;J1700,'[1]2025年已发货'!$F:$F&amp;'[1]2025年已发货'!$C:$C&amp;'[1]2025年已发货'!$G:$G&amp;'[1]2025年已发货'!$H:$H,'[1]2025年已发货'!$E:$E,"未发货")</f>
        <v>36</v>
      </c>
      <c r="I1700" s="108" t="str">
        <f>VLOOKUP(B1700,辅助信息!E:I,3,FALSE)</f>
        <v>（华西简阳西城嘉苑）四川省成都市简阳市简城街道高屋村</v>
      </c>
      <c r="J1700" s="108" t="str">
        <f>VLOOKUP(B1700,辅助信息!E:I,4,FALSE)</f>
        <v>张瀚镭</v>
      </c>
      <c r="K1700" s="108">
        <f>VLOOKUP(J1700,辅助信息!H:I,2,FALSE)</f>
        <v>15884666220</v>
      </c>
      <c r="L1700" s="115" t="str">
        <f>VLOOKUP(B1700,辅助信息!E:J,6,FALSE)</f>
        <v>优先威钢发货,我方卸车,新老国标钢厂不加价可直发，因陕钢多次出现磅差，项目拒绝使用</v>
      </c>
      <c r="M1700" s="76">
        <v>45811</v>
      </c>
      <c r="O1700" s="47">
        <f ca="1" t="shared" si="93"/>
        <v>0</v>
      </c>
      <c r="P1700" s="47">
        <f ca="1" t="shared" si="94"/>
        <v>0</v>
      </c>
      <c r="Q1700" s="48" t="str">
        <f>VLOOKUP(B1700,辅助信息!E:M,9,FALSE)</f>
        <v>ZTWM-CDGS-XS-2024-0030-华西集采-简州大道</v>
      </c>
      <c r="R1700" s="48" t="str">
        <f>_xlfn._xlws.FILTER(辅助信息!D:D,辅助信息!E:E=B1700)</f>
        <v>华西简阳西城嘉苑</v>
      </c>
    </row>
    <row r="1701" spans="2:18">
      <c r="B1701" s="110" t="s">
        <v>81</v>
      </c>
      <c r="C1701" s="111">
        <v>45811</v>
      </c>
      <c r="D1701" s="110" t="str">
        <f>VLOOKUP(B1701,辅助信息!E:K,7,FALSE)</f>
        <v>JWDDCD2025051100032</v>
      </c>
      <c r="E1701" s="110" t="str">
        <f>VLOOKUP(F1701,辅助信息!A:B,2,FALSE)</f>
        <v>高线</v>
      </c>
      <c r="F1701" s="110" t="s">
        <v>53</v>
      </c>
      <c r="G1701" s="112">
        <v>2</v>
      </c>
      <c r="H1701" s="112" t="str">
        <f>_xlfn.XLOOKUP(C1701&amp;F1701&amp;I1701&amp;J1701,'[1]2025年已发货'!$F:$F&amp;'[1]2025年已发货'!$C:$C&amp;'[1]2025年已发货'!$G:$G&amp;'[1]2025年已发货'!$H:$H,'[1]2025年已发货'!$E:$E,"未发货")</f>
        <v>未发货</v>
      </c>
      <c r="I1701" s="110" t="str">
        <f>VLOOKUP(B1701,辅助信息!E:I,3,FALSE)</f>
        <v>（华西简阳西城嘉苑）四川省成都市简阳市简城街道高屋村</v>
      </c>
      <c r="J1701" s="110" t="str">
        <f>VLOOKUP(B1701,辅助信息!E:I,4,FALSE)</f>
        <v>张瀚镭</v>
      </c>
      <c r="K1701" s="110">
        <f>VLOOKUP(J1701,辅助信息!H:I,2,FALSE)</f>
        <v>15884666220</v>
      </c>
      <c r="L1701" s="116" t="str">
        <f>VLOOKUP(B1701,辅助信息!E:J,6,FALSE)</f>
        <v>优先威钢发货,我方卸车,新老国标钢厂不加价可直发，因陕钢多次出现磅差，项目拒绝使用</v>
      </c>
      <c r="M1701" s="117">
        <v>45812</v>
      </c>
      <c r="O1701" s="47">
        <f ca="1" t="shared" si="93"/>
        <v>1</v>
      </c>
      <c r="P1701" s="47">
        <f ca="1" t="shared" si="94"/>
        <v>0</v>
      </c>
      <c r="Q1701" s="48" t="str">
        <f>VLOOKUP(B1701,辅助信息!E:M,9,FALSE)</f>
        <v>ZTWM-CDGS-XS-2024-0030-华西集采-简州大道</v>
      </c>
      <c r="R1701" s="48" t="str">
        <f>_xlfn._xlws.FILTER(辅助信息!D:D,辅助信息!E:E=B1701)</f>
        <v>华西简阳西城嘉苑</v>
      </c>
    </row>
    <row r="1702" spans="2:18">
      <c r="B1702" s="110" t="s">
        <v>81</v>
      </c>
      <c r="C1702" s="111">
        <v>45811</v>
      </c>
      <c r="D1702" s="110" t="str">
        <f>VLOOKUP(B1702,辅助信息!E:K,7,FALSE)</f>
        <v>JWDDCD2025051100032</v>
      </c>
      <c r="E1702" s="110" t="str">
        <f>VLOOKUP(F1702,辅助信息!A:B,2,FALSE)</f>
        <v>盘螺</v>
      </c>
      <c r="F1702" s="110" t="s">
        <v>49</v>
      </c>
      <c r="G1702" s="112">
        <v>4.5</v>
      </c>
      <c r="H1702" s="112" t="str">
        <f>_xlfn.XLOOKUP(C1702&amp;F1702&amp;I1702&amp;J1702,'[1]2025年已发货'!$F:$F&amp;'[1]2025年已发货'!$C:$C&amp;'[1]2025年已发货'!$G:$G&amp;'[1]2025年已发货'!$H:$H,'[1]2025年已发货'!$E:$E,"未发货")</f>
        <v>未发货</v>
      </c>
      <c r="I1702" s="110" t="str">
        <f>VLOOKUP(B1702,辅助信息!E:I,3,FALSE)</f>
        <v>（华西简阳西城嘉苑）四川省成都市简阳市简城街道高屋村</v>
      </c>
      <c r="J1702" s="110" t="str">
        <f>VLOOKUP(B1702,辅助信息!E:I,4,FALSE)</f>
        <v>张瀚镭</v>
      </c>
      <c r="K1702" s="110">
        <f>VLOOKUP(J1702,辅助信息!H:I,2,FALSE)</f>
        <v>15884666220</v>
      </c>
      <c r="L1702" s="116" t="str">
        <f>VLOOKUP(B1702,辅助信息!E:J,6,FALSE)</f>
        <v>优先威钢发货,我方卸车,新老国标钢厂不加价可直发，因陕钢多次出现磅差，项目拒绝使用</v>
      </c>
      <c r="M1702" s="117">
        <v>45812</v>
      </c>
      <c r="O1702" s="47">
        <f ca="1" t="shared" si="93"/>
        <v>1</v>
      </c>
      <c r="P1702" s="47">
        <f ca="1" t="shared" si="94"/>
        <v>0</v>
      </c>
      <c r="Q1702" s="48" t="str">
        <f>VLOOKUP(B1702,辅助信息!E:M,9,FALSE)</f>
        <v>ZTWM-CDGS-XS-2024-0030-华西集采-简州大道</v>
      </c>
      <c r="R1702" s="48" t="str">
        <f>_xlfn._xlws.FILTER(辅助信息!D:D,辅助信息!E:E=B1702)</f>
        <v>华西简阳西城嘉苑</v>
      </c>
    </row>
    <row r="1703" spans="2:18">
      <c r="B1703" s="110" t="s">
        <v>81</v>
      </c>
      <c r="C1703" s="111">
        <v>45811</v>
      </c>
      <c r="D1703" s="110" t="str">
        <f>VLOOKUP(B1703,辅助信息!E:K,7,FALSE)</f>
        <v>JWDDCD2025051100032</v>
      </c>
      <c r="E1703" s="110" t="str">
        <f>VLOOKUP(F1703,辅助信息!A:B,2,FALSE)</f>
        <v>盘螺</v>
      </c>
      <c r="F1703" s="110" t="s">
        <v>41</v>
      </c>
      <c r="G1703" s="112">
        <f>72-24</f>
        <v>48</v>
      </c>
      <c r="H1703" s="112" t="str">
        <f>_xlfn.XLOOKUP(C1703&amp;F1703&amp;I1703&amp;J1703,'[1]2025年已发货'!$F:$F&amp;'[1]2025年已发货'!$C:$C&amp;'[1]2025年已发货'!$G:$G&amp;'[1]2025年已发货'!$H:$H,'[1]2025年已发货'!$E:$E,"未发货")</f>
        <v>未发货</v>
      </c>
      <c r="I1703" s="110" t="str">
        <f>VLOOKUP(B1703,辅助信息!E:I,3,FALSE)</f>
        <v>（华西简阳西城嘉苑）四川省成都市简阳市简城街道高屋村</v>
      </c>
      <c r="J1703" s="110" t="str">
        <f>VLOOKUP(B1703,辅助信息!E:I,4,FALSE)</f>
        <v>张瀚镭</v>
      </c>
      <c r="K1703" s="110">
        <f>VLOOKUP(J1703,辅助信息!H:I,2,FALSE)</f>
        <v>15884666220</v>
      </c>
      <c r="L1703" s="116" t="str">
        <f>VLOOKUP(B1703,辅助信息!E:J,6,FALSE)</f>
        <v>优先威钢发货,我方卸车,新老国标钢厂不加价可直发，因陕钢多次出现磅差，项目拒绝使用</v>
      </c>
      <c r="M1703" s="117">
        <v>45812</v>
      </c>
      <c r="O1703" s="47">
        <f ca="1">IF(OR(M1703="",N1703&lt;&gt;""),"",MAX(M1703-TODAY(),0))</f>
        <v>1</v>
      </c>
      <c r="P1703" s="47">
        <f ca="1">IF(M1703="","",IF(N1703&lt;&gt;"",MAX(N1703-M1703,0),IF(TODAY()&gt;M1703,TODAY()-M1703,0)))</f>
        <v>0</v>
      </c>
      <c r="Q1703" s="48" t="str">
        <f>VLOOKUP(B1703,辅助信息!E:M,9,FALSE)</f>
        <v>ZTWM-CDGS-XS-2024-0030-华西集采-简州大道</v>
      </c>
      <c r="R1703" s="48" t="str">
        <f>_xlfn._xlws.FILTER(辅助信息!D:D,辅助信息!E:E=B1703)</f>
        <v>华西简阳西城嘉苑</v>
      </c>
    </row>
    <row r="1704" spans="2:13">
      <c r="B1704" s="110" t="s">
        <v>81</v>
      </c>
      <c r="C1704" s="111">
        <v>45811</v>
      </c>
      <c r="D1704" s="110" t="str">
        <f>VLOOKUP(B1704,辅助信息!E:K,7,FALSE)</f>
        <v>JWDDCD2025051100032</v>
      </c>
      <c r="E1704" s="110" t="str">
        <f>VLOOKUP(F1704,辅助信息!A:B,2,FALSE)</f>
        <v>螺纹钢</v>
      </c>
      <c r="F1704" s="113" t="s">
        <v>58</v>
      </c>
      <c r="G1704" s="114">
        <v>9</v>
      </c>
      <c r="H1704" s="112" t="str">
        <f>_xlfn.XLOOKUP(C1704&amp;F1704&amp;I1704&amp;J1704,'[1]2025年已发货'!$F:$F&amp;'[1]2025年已发货'!$C:$C&amp;'[1]2025年已发货'!$G:$G&amp;'[1]2025年已发货'!$H:$H,'[1]2025年已发货'!$E:$E,"未发货")</f>
        <v>未发货</v>
      </c>
      <c r="I1704" s="110" t="str">
        <f>VLOOKUP(B1704,辅助信息!E:I,3,FALSE)</f>
        <v>（华西简阳西城嘉苑）四川省成都市简阳市简城街道高屋村</v>
      </c>
      <c r="J1704" s="110" t="str">
        <f>VLOOKUP(B1704,辅助信息!E:I,4,FALSE)</f>
        <v>张瀚镭</v>
      </c>
      <c r="K1704" s="110">
        <f>VLOOKUP(J1704,辅助信息!H:I,2,FALSE)</f>
        <v>15884666220</v>
      </c>
      <c r="L1704" s="116" t="str">
        <f>VLOOKUP(B1704,辅助信息!E:J,6,FALSE)</f>
        <v>优先威钢发货,我方卸车,新老国标钢厂不加价可直发，因陕钢多次出现磅差，项目拒绝使用</v>
      </c>
      <c r="M1704" s="117">
        <v>45812</v>
      </c>
    </row>
    <row r="1705" spans="2:13">
      <c r="B1705" s="110" t="s">
        <v>81</v>
      </c>
      <c r="C1705" s="111">
        <v>45811</v>
      </c>
      <c r="D1705" s="110" t="str">
        <f>VLOOKUP(B1705,辅助信息!E:K,7,FALSE)</f>
        <v>JWDDCD2025051100032</v>
      </c>
      <c r="E1705" s="110" t="str">
        <f>VLOOKUP(F1705,辅助信息!A:B,2,FALSE)</f>
        <v>螺纹钢</v>
      </c>
      <c r="F1705" s="113" t="s">
        <v>46</v>
      </c>
      <c r="G1705" s="114">
        <v>5</v>
      </c>
      <c r="H1705" s="112" t="str">
        <f>_xlfn.XLOOKUP(C1705&amp;F1705&amp;I1705&amp;J1705,'[1]2025年已发货'!$F:$F&amp;'[1]2025年已发货'!$C:$C&amp;'[1]2025年已发货'!$G:$G&amp;'[1]2025年已发货'!$H:$H,'[1]2025年已发货'!$E:$E,"未发货")</f>
        <v>未发货</v>
      </c>
      <c r="I1705" s="110" t="str">
        <f>VLOOKUP(B1705,辅助信息!E:I,3,FALSE)</f>
        <v>（华西简阳西城嘉苑）四川省成都市简阳市简城街道高屋村</v>
      </c>
      <c r="J1705" s="110" t="str">
        <f>VLOOKUP(B1705,辅助信息!E:I,4,FALSE)</f>
        <v>张瀚镭</v>
      </c>
      <c r="K1705" s="110">
        <f>VLOOKUP(J1705,辅助信息!H:I,2,FALSE)</f>
        <v>15884666220</v>
      </c>
      <c r="L1705" s="116" t="str">
        <f>VLOOKUP(B1705,辅助信息!E:J,6,FALSE)</f>
        <v>优先威钢发货,我方卸车,新老国标钢厂不加价可直发，因陕钢多次出现磅差，项目拒绝使用</v>
      </c>
      <c r="M1705" s="117">
        <v>45812</v>
      </c>
    </row>
    <row r="1706" spans="2:13">
      <c r="B1706" s="110" t="s">
        <v>81</v>
      </c>
      <c r="C1706" s="111">
        <v>45811</v>
      </c>
      <c r="D1706" s="110" t="str">
        <f>VLOOKUP(B1706,辅助信息!E:K,7,FALSE)</f>
        <v>JWDDCD2025051100032</v>
      </c>
      <c r="E1706" s="110" t="str">
        <f>VLOOKUP(F1706,辅助信息!A:B,2,FALSE)</f>
        <v>螺纹钢</v>
      </c>
      <c r="F1706" s="113" t="s">
        <v>22</v>
      </c>
      <c r="G1706" s="114">
        <v>24</v>
      </c>
      <c r="H1706" s="112" t="str">
        <f>_xlfn.XLOOKUP(C1706&amp;F1706&amp;I1706&amp;J1706,'[1]2025年已发货'!$F:$F&amp;'[1]2025年已发货'!$C:$C&amp;'[1]2025年已发货'!$G:$G&amp;'[1]2025年已发货'!$H:$H,'[1]2025年已发货'!$E:$E,"未发货")</f>
        <v>未发货</v>
      </c>
      <c r="I1706" s="110" t="str">
        <f>VLOOKUP(B1706,辅助信息!E:I,3,FALSE)</f>
        <v>（华西简阳西城嘉苑）四川省成都市简阳市简城街道高屋村</v>
      </c>
      <c r="J1706" s="110" t="str">
        <f>VLOOKUP(B1706,辅助信息!E:I,4,FALSE)</f>
        <v>张瀚镭</v>
      </c>
      <c r="K1706" s="110">
        <f>VLOOKUP(J1706,辅助信息!H:I,2,FALSE)</f>
        <v>15884666220</v>
      </c>
      <c r="L1706" s="116" t="str">
        <f>VLOOKUP(B1706,辅助信息!E:J,6,FALSE)</f>
        <v>优先威钢发货,我方卸车,新老国标钢厂不加价可直发，因陕钢多次出现磅差，项目拒绝使用</v>
      </c>
      <c r="M1706" s="117">
        <v>45812</v>
      </c>
    </row>
  </sheetData>
  <autoFilter ref="A1:Q1706">
    <filterColumn colId="2">
      <filters>
        <dateGroupItem year="2025" month="6" day="3"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D1702:D1706">
    <cfRule type="expression" dxfId="4" priority="6947">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E1702:E1706">
    <cfRule type="expression" dxfId="4" priority="6948">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702:H1706">
    <cfRule type="expression" dxfId="4" priority="6945">
      <formula>AND(NOT(HasFormula(#REF!)),#REF!&lt;&gt;"")</formula>
    </cfRule>
    <cfRule type="expression" dxfId="3" priority="6946">
      <formula>AND(NOT(HasFormula(XFD1702)),XFD1702&lt;&gt;"")</formula>
    </cfRule>
  </conditionalFormatting>
  <conditionalFormatting sqref="H1048455:H1048576">
    <cfRule type="expression" dxfId="4" priority="6846">
      <formula>AND(NOT(HasFormula(D1)),D1&lt;&gt;"")</formula>
    </cfRule>
    <cfRule type="expression" dxfId="3" priority="6847">
      <formula>AND(NOT(HasFormula(XFD1048455)),XFD1048455&lt;&gt;"")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 H1707:H1048454">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48">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 D1707:D1048448">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 E1707:E1048448">
    <cfRule type="expression" dxfId="4" priority="6907">
      <formula>AND(NOT(HasFormula(A1565)),A1565&lt;&gt;"")</formula>
    </cfRule>
  </conditionalFormatting>
  <conditionalFormatting sqref="I1564:L1564 I1566:L1588 I1605:L1608 I1610:L1624 I1626:L1628 I1677:L1685 I1701:L1701 I1707:L1048454">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I1702:L1706">
    <cfRule type="expression" dxfId="4" priority="6949">
      <formula>AND(NOT(HasFormula(#REF!)),#REF!&lt;&gt;"")</formula>
    </cfRule>
    <cfRule type="expression" dxfId="3" priority="6950">
      <formula>AND(NOT(HasFormula(A1702)),A1702&lt;&gt;"")</formula>
    </cfRule>
  </conditionalFormatting>
  <conditionalFormatting sqref="D1048449:E1048576">
    <cfRule type="expression" dxfId="4" priority="6806">
      <formula>AND(NOT(HasFormula(XFD1)),XFD1&lt;&gt;"")</formula>
    </cfRule>
    <cfRule type="expression" dxfId="3" priority="6807">
      <formula>AND(NOT(HasFormula(XEZ1048449)),XEZ1048449&lt;&gt;"")</formula>
    </cfRule>
  </conditionalFormatting>
  <conditionalFormatting sqref="I1048455:L1048576">
    <cfRule type="expression" dxfId="4" priority="6908">
      <formula>AND(NOT(HasFormula(E1)),E1&lt;&gt;"")</formula>
    </cfRule>
    <cfRule type="expression" dxfId="3" priority="6909">
      <formula>AND(NOT(HasFormula(A1048455)),A1048455&lt;&gt;"")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D1" activePane="topRight" state="frozen"/>
      <selection/>
      <selection pane="topRight" activeCell="E30" sqref="E30"/>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45811</v>
      </c>
      <c r="B2" s="9" t="s">
        <v>421</v>
      </c>
      <c r="C2" s="9" t="str">
        <f>VLOOKUP(D2,辅助信息!A:B,2,FALSE)</f>
        <v>盘螺</v>
      </c>
      <c r="D2" s="9" t="s">
        <v>41</v>
      </c>
    </row>
    <row r="3" spans="1:4">
      <c r="A3" s="12">
        <f ca="1" t="shared" si="0"/>
        <v>45811</v>
      </c>
      <c r="B3" s="9" t="s">
        <v>421</v>
      </c>
      <c r="C3" s="9" t="str">
        <f>VLOOKUP(D3,辅助信息!A:B,2,FALSE)</f>
        <v>螺纹钢</v>
      </c>
      <c r="D3" s="9" t="s">
        <v>27</v>
      </c>
    </row>
    <row r="4" spans="1:4">
      <c r="A4" s="12">
        <f ca="1" t="shared" si="0"/>
        <v>45811</v>
      </c>
      <c r="B4" s="9" t="s">
        <v>421</v>
      </c>
      <c r="C4" s="9" t="str">
        <f>VLOOKUP(D4,辅助信息!A:B,2,FALSE)</f>
        <v>螺纹钢</v>
      </c>
      <c r="D4" s="9" t="s">
        <v>19</v>
      </c>
    </row>
    <row r="5" spans="1:4">
      <c r="A5" s="12">
        <f ca="1" t="shared" si="0"/>
        <v>45811</v>
      </c>
      <c r="B5" s="9" t="s">
        <v>421</v>
      </c>
      <c r="C5" s="9" t="str">
        <f>VLOOKUP(D5,辅助信息!A:B,2,FALSE)</f>
        <v>螺纹钢</v>
      </c>
      <c r="D5" s="9" t="s">
        <v>28</v>
      </c>
    </row>
    <row r="6" spans="1:4">
      <c r="A6" s="12">
        <f ca="1" t="shared" si="0"/>
        <v>45811</v>
      </c>
      <c r="B6" s="9" t="s">
        <v>421</v>
      </c>
      <c r="C6" s="9" t="str">
        <f>VLOOKUP(D6,辅助信息!A:B,2,FALSE)</f>
        <v>螺纹钢</v>
      </c>
      <c r="D6" s="9" t="s">
        <v>52</v>
      </c>
    </row>
    <row r="7" spans="1:4">
      <c r="A7" s="12">
        <f ca="1" t="shared" si="0"/>
        <v>45811</v>
      </c>
      <c r="B7" s="9" t="s">
        <v>421</v>
      </c>
      <c r="C7" s="9" t="str">
        <f>VLOOKUP(D7,辅助信息!A:B,2,FALSE)</f>
        <v>螺纹钢</v>
      </c>
      <c r="D7" s="9" t="s">
        <v>76</v>
      </c>
    </row>
    <row r="8" spans="1:4">
      <c r="A8" s="12">
        <f ca="1" t="shared" si="0"/>
        <v>45811</v>
      </c>
      <c r="B8" s="9" t="s">
        <v>421</v>
      </c>
      <c r="C8" s="9" t="str">
        <f>VLOOKUP(D8,辅助信息!A:B,2,FALSE)</f>
        <v>螺纹钢</v>
      </c>
      <c r="D8" s="9" t="s">
        <v>86</v>
      </c>
    </row>
    <row r="9" spans="1:4">
      <c r="A9" s="12">
        <f ca="1" t="shared" si="0"/>
        <v>45811</v>
      </c>
      <c r="B9" s="9" t="s">
        <v>421</v>
      </c>
      <c r="C9" s="9" t="str">
        <f>VLOOKUP(D9,辅助信息!A:B,2,FALSE)</f>
        <v>螺纹钢</v>
      </c>
      <c r="D9" s="9" t="s">
        <v>82</v>
      </c>
    </row>
    <row r="10" spans="1:4">
      <c r="A10" s="12">
        <f ca="1" t="shared" si="0"/>
        <v>45811</v>
      </c>
      <c r="B10" s="9" t="s">
        <v>421</v>
      </c>
      <c r="C10" s="9" t="str">
        <f>VLOOKUP(D10,辅助信息!A:B,2,FALSE)</f>
        <v>螺纹钢</v>
      </c>
      <c r="D10" s="9" t="s">
        <v>45</v>
      </c>
    </row>
    <row r="11" spans="1:4">
      <c r="A11" s="12">
        <f ca="1" t="shared" si="0"/>
        <v>45811</v>
      </c>
      <c r="B11" s="9" t="s">
        <v>421</v>
      </c>
      <c r="C11" s="9" t="str">
        <f>VLOOKUP(D11,辅助信息!A:B,2,FALSE)</f>
        <v>螺纹钢</v>
      </c>
      <c r="D11" s="9" t="s">
        <v>21</v>
      </c>
    </row>
    <row r="12" ht="18.95" customHeight="1" spans="1:1">
      <c r="A12" s="12">
        <f ca="1" t="shared" si="0"/>
        <v>45811</v>
      </c>
    </row>
    <row r="13" spans="1:4">
      <c r="A13" s="12">
        <f ca="1" t="shared" ref="A13:A26" si="1">TODAY()</f>
        <v>45811</v>
      </c>
      <c r="B13" s="13" t="s">
        <v>422</v>
      </c>
      <c r="C13" s="9" t="str">
        <f>VLOOKUP(D13,辅助信息!A:B,2,FALSE)</f>
        <v>螺纹钢</v>
      </c>
      <c r="D13" s="9" t="s">
        <v>133</v>
      </c>
    </row>
    <row r="14" spans="1:4">
      <c r="A14" s="12">
        <f ca="1" t="shared" si="1"/>
        <v>45811</v>
      </c>
      <c r="B14" s="13" t="s">
        <v>422</v>
      </c>
      <c r="C14" s="9" t="str">
        <f>VLOOKUP(D14,辅助信息!A:B,2,FALSE)</f>
        <v>螺纹钢</v>
      </c>
      <c r="D14" s="9" t="s">
        <v>91</v>
      </c>
    </row>
    <row r="15" spans="1:4">
      <c r="A15" s="12">
        <f ca="1" t="shared" si="1"/>
        <v>45811</v>
      </c>
      <c r="B15" s="13" t="s">
        <v>422</v>
      </c>
      <c r="C15" s="9" t="str">
        <f>VLOOKUP(D15,辅助信息!A:B,2,FALSE)</f>
        <v>螺纹钢</v>
      </c>
      <c r="D15" s="9" t="s">
        <v>77</v>
      </c>
    </row>
    <row r="16" spans="1:4">
      <c r="A16" s="12">
        <f ca="1" t="shared" si="1"/>
        <v>45811</v>
      </c>
      <c r="B16" s="13" t="s">
        <v>422</v>
      </c>
      <c r="C16" s="9" t="str">
        <f>VLOOKUP(D16,辅助信息!A:B,2,FALSE)</f>
        <v>螺纹钢</v>
      </c>
      <c r="D16" s="9" t="s">
        <v>86</v>
      </c>
    </row>
    <row r="17" spans="1:4">
      <c r="A17" s="12">
        <f ca="1" t="shared" si="1"/>
        <v>45811</v>
      </c>
      <c r="B17" s="13" t="s">
        <v>422</v>
      </c>
      <c r="C17" s="9" t="str">
        <f>VLOOKUP(D17,辅助信息!A:B,2,FALSE)</f>
        <v>螺纹钢</v>
      </c>
      <c r="D17" s="9" t="s">
        <v>66</v>
      </c>
    </row>
    <row r="18" spans="1:4">
      <c r="A18" s="12">
        <f ca="1" t="shared" si="1"/>
        <v>45811</v>
      </c>
      <c r="B18" s="13" t="s">
        <v>422</v>
      </c>
      <c r="C18" s="9" t="str">
        <f>VLOOKUP(D18,辅助信息!A:B,2,FALSE)</f>
        <v>螺纹钢</v>
      </c>
      <c r="D18" s="9" t="s">
        <v>82</v>
      </c>
    </row>
    <row r="19" spans="1:4">
      <c r="A19" s="12">
        <f ca="1" t="shared" si="1"/>
        <v>45811</v>
      </c>
      <c r="B19" s="13" t="s">
        <v>422</v>
      </c>
      <c r="C19" s="9" t="str">
        <f>VLOOKUP(D19,辅助信息!A:B,2,FALSE)</f>
        <v>螺纹钢</v>
      </c>
      <c r="D19" s="9" t="s">
        <v>45</v>
      </c>
    </row>
    <row r="20" spans="1:4">
      <c r="A20" s="12">
        <f ca="1" t="shared" si="1"/>
        <v>45811</v>
      </c>
      <c r="B20" s="13" t="s">
        <v>422</v>
      </c>
      <c r="C20" s="9" t="str">
        <f>VLOOKUP(D20,辅助信息!A:B,2,FALSE)</f>
        <v>螺纹钢</v>
      </c>
      <c r="D20" s="9" t="s">
        <v>21</v>
      </c>
    </row>
    <row r="21" spans="1:4">
      <c r="A21" s="12">
        <f ca="1" t="shared" si="1"/>
        <v>45811</v>
      </c>
      <c r="B21" s="13" t="s">
        <v>422</v>
      </c>
      <c r="C21" s="9" t="str">
        <f>VLOOKUP(D21,辅助信息!A:B,2,FALSE)</f>
        <v>螺纹钢</v>
      </c>
      <c r="D21" s="9" t="s">
        <v>58</v>
      </c>
    </row>
    <row r="22" spans="1:4">
      <c r="A22" s="12">
        <f ca="1" t="shared" si="1"/>
        <v>45811</v>
      </c>
      <c r="B22" s="13" t="s">
        <v>422</v>
      </c>
      <c r="C22" s="9" t="str">
        <f>VLOOKUP(D22,辅助信息!A:B,2,FALSE)</f>
        <v>螺纹钢</v>
      </c>
      <c r="D22" s="9" t="s">
        <v>46</v>
      </c>
    </row>
    <row r="23" spans="1:4">
      <c r="A23" s="12">
        <f ca="1" t="shared" si="1"/>
        <v>45811</v>
      </c>
      <c r="B23" s="13" t="s">
        <v>422</v>
      </c>
      <c r="C23" s="9" t="str">
        <f>VLOOKUP(D23,辅助信息!A:B,2,FALSE)</f>
        <v>螺纹钢</v>
      </c>
      <c r="D23" s="9" t="s">
        <v>22</v>
      </c>
    </row>
    <row r="24" spans="1:4">
      <c r="A24" s="12">
        <f ca="1" t="shared" si="1"/>
        <v>45811</v>
      </c>
      <c r="B24" s="13" t="s">
        <v>422</v>
      </c>
      <c r="C24" s="9" t="str">
        <f>VLOOKUP(D24,辅助信息!A:B,2,FALSE)</f>
        <v>螺纹钢</v>
      </c>
      <c r="D24" s="9" t="s">
        <v>298</v>
      </c>
    </row>
    <row r="25" spans="1:4">
      <c r="A25" s="12">
        <f ca="1" t="shared" si="1"/>
        <v>45811</v>
      </c>
      <c r="B25" s="13" t="s">
        <v>422</v>
      </c>
      <c r="C25" s="9" t="str">
        <f>VLOOKUP(D25,辅助信息!A:B,2,FALSE)</f>
        <v>螺纹钢</v>
      </c>
      <c r="D25" s="9" t="s">
        <v>302</v>
      </c>
    </row>
    <row r="26" spans="1:4">
      <c r="A26" s="12">
        <f ca="1" t="shared" si="1"/>
        <v>45811</v>
      </c>
      <c r="B26" s="9" t="s">
        <v>423</v>
      </c>
      <c r="C26" s="9" t="str">
        <f>VLOOKUP(D26,辅助信息!A:B,2,FALSE)</f>
        <v>盘螺</v>
      </c>
      <c r="D26" s="9" t="s">
        <v>49</v>
      </c>
    </row>
    <row r="27" spans="1:4">
      <c r="A27" s="12">
        <f ca="1" t="shared" ref="A27:A36" si="2">TODAY()</f>
        <v>45811</v>
      </c>
      <c r="B27" s="9" t="s">
        <v>423</v>
      </c>
      <c r="C27" s="9" t="str">
        <f>VLOOKUP(D27,辅助信息!A:B,2,FALSE)</f>
        <v>盘螺</v>
      </c>
      <c r="D27" s="9" t="s">
        <v>40</v>
      </c>
    </row>
    <row r="28" spans="1:4">
      <c r="A28" s="12">
        <f ca="1" t="shared" si="2"/>
        <v>45811</v>
      </c>
      <c r="B28" s="9" t="s">
        <v>423</v>
      </c>
      <c r="C28" s="9" t="str">
        <f>VLOOKUP(D28,辅助信息!A:B,2,FALSE)</f>
        <v>盘螺</v>
      </c>
      <c r="D28" s="9" t="s">
        <v>41</v>
      </c>
    </row>
    <row r="29" spans="1:4">
      <c r="A29" s="12">
        <f ca="1" t="shared" si="2"/>
        <v>45811</v>
      </c>
      <c r="B29" s="9" t="s">
        <v>423</v>
      </c>
      <c r="C29" s="9" t="str">
        <f>VLOOKUP(D29,辅助信息!A:B,2,FALSE)</f>
        <v>盘螺</v>
      </c>
      <c r="D29" s="9" t="s">
        <v>26</v>
      </c>
    </row>
    <row r="30" spans="1:4">
      <c r="A30" s="12">
        <f ca="1" t="shared" si="2"/>
        <v>45811</v>
      </c>
      <c r="B30" s="9" t="s">
        <v>423</v>
      </c>
      <c r="C30" s="9" t="str">
        <f>VLOOKUP(D30,辅助信息!A:B,2,FALSE)</f>
        <v>盘螺</v>
      </c>
      <c r="D30" s="9" t="s">
        <v>208</v>
      </c>
    </row>
    <row r="31" spans="1:4">
      <c r="A31" s="12">
        <f ca="1" t="shared" si="2"/>
        <v>45811</v>
      </c>
      <c r="B31" s="9" t="s">
        <v>423</v>
      </c>
      <c r="C31" s="9" t="str">
        <f>VLOOKUP(D31,辅助信息!A:B,2,FALSE)</f>
        <v>螺纹钢</v>
      </c>
      <c r="D31" s="9" t="s">
        <v>27</v>
      </c>
    </row>
    <row r="32" spans="1:4">
      <c r="A32" s="12">
        <f ca="1" t="shared" si="2"/>
        <v>45811</v>
      </c>
      <c r="B32" s="9" t="s">
        <v>423</v>
      </c>
      <c r="C32" s="9" t="str">
        <f>VLOOKUP(D32,辅助信息!A:B,2,FALSE)</f>
        <v>螺纹钢</v>
      </c>
      <c r="D32" s="9" t="s">
        <v>19</v>
      </c>
    </row>
    <row r="33" spans="1:4">
      <c r="A33" s="12">
        <f ca="1" t="shared" si="2"/>
        <v>45811</v>
      </c>
      <c r="B33" s="9" t="s">
        <v>423</v>
      </c>
      <c r="C33" s="9" t="str">
        <f>VLOOKUP(D33,辅助信息!A:B,2,FALSE)</f>
        <v>螺纹钢</v>
      </c>
      <c r="D33" s="9" t="s">
        <v>32</v>
      </c>
    </row>
    <row r="34" spans="1:4">
      <c r="A34" s="12">
        <f ca="1" t="shared" si="2"/>
        <v>45811</v>
      </c>
      <c r="B34" s="9" t="s">
        <v>423</v>
      </c>
      <c r="C34" s="9" t="str">
        <f>VLOOKUP(D34,辅助信息!A:B,2,FALSE)</f>
        <v>螺纹钢</v>
      </c>
      <c r="D34" s="9" t="s">
        <v>33</v>
      </c>
    </row>
    <row r="35" spans="1:4">
      <c r="A35" s="12">
        <f ca="1" t="shared" si="2"/>
        <v>45811</v>
      </c>
      <c r="B35" s="9" t="s">
        <v>423</v>
      </c>
      <c r="C35" s="9" t="str">
        <f>VLOOKUP(D35,辅助信息!A:B,2,FALSE)</f>
        <v>螺纹钢</v>
      </c>
      <c r="D35" s="9" t="s">
        <v>28</v>
      </c>
    </row>
    <row r="36" spans="1:4">
      <c r="A36" s="12">
        <f ca="1" t="shared" si="2"/>
        <v>45811</v>
      </c>
      <c r="B36" s="9" t="s">
        <v>423</v>
      </c>
      <c r="C36" s="9" t="str">
        <f>VLOOKUP(D36,辅助信息!A:B,2,FALSE)</f>
        <v>螺纹钢</v>
      </c>
      <c r="D36" s="9" t="s">
        <v>18</v>
      </c>
    </row>
    <row r="37" spans="1:4">
      <c r="A37" s="12">
        <f ca="1" t="shared" ref="A37:A46" si="3">TODAY()</f>
        <v>45811</v>
      </c>
      <c r="B37" s="9" t="s">
        <v>423</v>
      </c>
      <c r="C37" s="9" t="str">
        <f>VLOOKUP(D37,辅助信息!A:B,2,FALSE)</f>
        <v>螺纹钢</v>
      </c>
      <c r="D37" s="9" t="s">
        <v>65</v>
      </c>
    </row>
    <row r="38" spans="1:4">
      <c r="A38" s="12">
        <f ca="1" t="shared" si="3"/>
        <v>45811</v>
      </c>
      <c r="B38" s="9" t="s">
        <v>423</v>
      </c>
      <c r="C38" s="9" t="str">
        <f>VLOOKUP(D38,辅助信息!A:B,2,FALSE)</f>
        <v>螺纹钢</v>
      </c>
      <c r="D38" s="9" t="s">
        <v>52</v>
      </c>
    </row>
    <row r="39" spans="1:4">
      <c r="A39" s="12">
        <f ca="1" t="shared" si="3"/>
        <v>45811</v>
      </c>
      <c r="B39" s="9" t="s">
        <v>423</v>
      </c>
      <c r="C39" s="9" t="str">
        <f>VLOOKUP(D39,辅助信息!A:B,2,FALSE)</f>
        <v>螺纹钢</v>
      </c>
      <c r="D39" s="9" t="s">
        <v>111</v>
      </c>
    </row>
    <row r="40" spans="1:4">
      <c r="A40" s="12">
        <f ca="1" t="shared" si="3"/>
        <v>45811</v>
      </c>
      <c r="B40" s="9" t="s">
        <v>423</v>
      </c>
      <c r="C40" s="9" t="str">
        <f>VLOOKUP(D40,辅助信息!A:B,2,FALSE)</f>
        <v>螺纹钢</v>
      </c>
      <c r="D40" s="9" t="s">
        <v>76</v>
      </c>
    </row>
    <row r="41" spans="1:4">
      <c r="A41" s="12">
        <f ca="1" t="shared" si="3"/>
        <v>45811</v>
      </c>
      <c r="B41" s="9" t="s">
        <v>423</v>
      </c>
      <c r="C41" s="9" t="str">
        <f>VLOOKUP(D41,辅助信息!A:B,2,FALSE)</f>
        <v>螺纹钢</v>
      </c>
      <c r="D41" s="9" t="s">
        <v>90</v>
      </c>
    </row>
    <row r="42" spans="1:4">
      <c r="A42" s="12">
        <f ca="1" t="shared" si="3"/>
        <v>45811</v>
      </c>
      <c r="B42" s="9" t="s">
        <v>423</v>
      </c>
      <c r="C42" s="9" t="str">
        <f>VLOOKUP(D42,辅助信息!A:B,2,FALSE)</f>
        <v>螺纹钢</v>
      </c>
      <c r="D42" s="9" t="s">
        <v>130</v>
      </c>
    </row>
    <row r="43" spans="1:4">
      <c r="A43" s="12">
        <f ca="1" t="shared" si="3"/>
        <v>45811</v>
      </c>
      <c r="B43" s="9" t="s">
        <v>423</v>
      </c>
      <c r="C43" s="9" t="str">
        <f>VLOOKUP(D43,辅助信息!A:B,2,FALSE)</f>
        <v>螺纹钢</v>
      </c>
      <c r="D43" s="9" t="s">
        <v>133</v>
      </c>
    </row>
    <row r="44" spans="1:4">
      <c r="A44" s="12">
        <f ca="1" t="shared" si="3"/>
        <v>45811</v>
      </c>
      <c r="B44" s="9" t="s">
        <v>423</v>
      </c>
      <c r="C44" s="9" t="str">
        <f>VLOOKUP(D44,辅助信息!A:B,2,FALSE)</f>
        <v>螺纹钢</v>
      </c>
      <c r="D44" s="9" t="s">
        <v>91</v>
      </c>
    </row>
    <row r="45" spans="1:4">
      <c r="A45" s="12">
        <f ca="1" t="shared" si="3"/>
        <v>45811</v>
      </c>
      <c r="B45" s="9" t="s">
        <v>423</v>
      </c>
      <c r="C45" s="9" t="str">
        <f>VLOOKUP(D45,辅助信息!A:B,2,FALSE)</f>
        <v>螺纹钢</v>
      </c>
      <c r="D45" s="9" t="s">
        <v>77</v>
      </c>
    </row>
    <row r="46" spans="1:4">
      <c r="A46" s="12">
        <f ca="1" t="shared" si="3"/>
        <v>45811</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3385" activePane="bottomLeft" state="frozen"/>
      <selection/>
      <selection pane="bottomLeft" activeCell="G3431" sqref="G343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润耀</v>
      </c>
      <c r="B3441" s="2" t="str">
        <f>'[1]2025年已发货'!B:B</f>
        <v>盘螺</v>
      </c>
      <c r="C3441" s="2" t="str">
        <f>'[1]2025年已发货'!C:C</f>
        <v>HRB400E Φ8</v>
      </c>
      <c r="D3441" s="2" t="str">
        <f>'[1]2025年已发货'!D:D</f>
        <v>吨</v>
      </c>
      <c r="E3441" s="2">
        <f>'[1]2025年已发货'!E:E</f>
        <v>2</v>
      </c>
      <c r="F3441" s="4">
        <f>'[1]2025年已发货'!F:F</f>
        <v>45803</v>
      </c>
      <c r="G3441" s="2" t="str">
        <f>'[1]2025年已发货'!G:G</f>
        <v>（华西简阳西城嘉苑）四川省成都市简阳市简城街道高屋村</v>
      </c>
      <c r="H3441" s="2" t="str">
        <f>'[1]2025年已发货'!H:H</f>
        <v>张瀚镭</v>
      </c>
      <c r="I3441" s="2">
        <f>'[1]2025年已发货'!I:I</f>
        <v>15884666220</v>
      </c>
      <c r="J3441" s="2" t="str">
        <f>_xlfn._xlws.FILTER(辅助信息!D:D,辅助信息!G:G=G3441)</f>
        <v>华西简阳西城嘉苑</v>
      </c>
    </row>
    <row r="3442" hidden="1" spans="1:10">
      <c r="A3442" s="2" t="str">
        <f>'[1]2025年已发货'!A:A</f>
        <v>润耀</v>
      </c>
      <c r="B3442" s="2" t="str">
        <f>'[1]2025年已发货'!B:B</f>
        <v>盘螺</v>
      </c>
      <c r="C3442" s="2" t="str">
        <f>'[1]2025年已发货'!C:C</f>
        <v>HRB400E Φ10</v>
      </c>
      <c r="D3442" s="2" t="str">
        <f>'[1]2025年已发货'!D:D</f>
        <v>吨</v>
      </c>
      <c r="E3442" s="2">
        <f>'[1]2025年已发货'!E:E</f>
        <v>20</v>
      </c>
      <c r="F3442" s="4">
        <f>'[1]2025年已发货'!F:F</f>
        <v>45803</v>
      </c>
      <c r="G3442" s="2" t="str">
        <f>'[1]2025年已发货'!G:G</f>
        <v>（华西简阳西城嘉苑）四川省成都市简阳市简城街道高屋村</v>
      </c>
      <c r="H3442" s="2" t="str">
        <f>'[1]2025年已发货'!H:H</f>
        <v>张瀚镭</v>
      </c>
      <c r="I3442" s="2">
        <f>'[1]2025年已发货'!I:I</f>
        <v>15884666220</v>
      </c>
      <c r="J3442" s="2" t="str">
        <f>_xlfn._xlws.FILTER(辅助信息!D:D,辅助信息!G:G=G3442)</f>
        <v>华西简阳西城嘉苑</v>
      </c>
    </row>
    <row r="3443" hidden="1" spans="1:10">
      <c r="A3443" s="2" t="str">
        <f>'[1]2025年已发货'!A:A</f>
        <v>润耀</v>
      </c>
      <c r="B3443" s="2" t="str">
        <f>'[1]2025年已发货'!B:B</f>
        <v>盘螺</v>
      </c>
      <c r="C3443" s="2" t="str">
        <f>'[1]2025年已发货'!C:C</f>
        <v>HRB400E Φ12</v>
      </c>
      <c r="D3443" s="2" t="str">
        <f>'[1]2025年已发货'!D:D</f>
        <v>吨</v>
      </c>
      <c r="E3443" s="2">
        <f>'[1]2025年已发货'!E:E</f>
        <v>6</v>
      </c>
      <c r="F3443" s="4">
        <f>'[1]2025年已发货'!F:F</f>
        <v>45803</v>
      </c>
      <c r="G3443" s="2" t="str">
        <f>'[1]2025年已发货'!G:G</f>
        <v>（华西简阳西城嘉苑）四川省成都市简阳市简城街道高屋村</v>
      </c>
      <c r="H3443" s="2" t="str">
        <f>'[1]2025年已发货'!H:H</f>
        <v>张瀚镭</v>
      </c>
      <c r="I3443" s="2">
        <f>'[1]2025年已发货'!I:I</f>
        <v>15884666220</v>
      </c>
      <c r="J3443" s="2" t="str">
        <f>_xlfn._xlws.FILTER(辅助信息!D:D,辅助信息!G:G=G3443)</f>
        <v>华西简阳西城嘉苑</v>
      </c>
    </row>
    <row r="3444" hidden="1" spans="1:10">
      <c r="A3444" s="2" t="str">
        <f>'[1]2025年已发货'!A:A</f>
        <v>润耀</v>
      </c>
      <c r="B3444" s="2" t="str">
        <f>'[1]2025年已发货'!B:B</f>
        <v>螺纹钢</v>
      </c>
      <c r="C3444" s="2" t="str">
        <f>'[1]2025年已发货'!C:C</f>
        <v>HRB400E Φ14 9m</v>
      </c>
      <c r="D3444" s="2" t="str">
        <f>'[1]2025年已发货'!D:D</f>
        <v>吨</v>
      </c>
      <c r="E3444" s="2">
        <f>'[1]2025年已发货'!E:E</f>
        <v>5</v>
      </c>
      <c r="F3444" s="4">
        <f>'[1]2025年已发货'!F:F</f>
        <v>45803</v>
      </c>
      <c r="G3444" s="2" t="str">
        <f>'[1]2025年已发货'!G:G</f>
        <v>（华西简阳西城嘉苑）四川省成都市简阳市简城街道高屋村</v>
      </c>
      <c r="H3444" s="2" t="str">
        <f>'[1]2025年已发货'!H:H</f>
        <v>张瀚镭</v>
      </c>
      <c r="I3444" s="2">
        <f>'[1]2025年已发货'!I:I</f>
        <v>15884666220</v>
      </c>
      <c r="J3444" s="2" t="str">
        <f>_xlfn._xlws.FILTER(辅助信息!D:D,辅助信息!G:G=G3444)</f>
        <v>华西简阳西城嘉苑</v>
      </c>
    </row>
    <row r="3445" hidden="1" spans="1:10">
      <c r="A3445" s="2" t="str">
        <f>'[1]2025年已发货'!A:A</f>
        <v>润耀</v>
      </c>
      <c r="B3445" s="2" t="str">
        <f>'[1]2025年已发货'!B:B</f>
        <v>螺纹钢</v>
      </c>
      <c r="C3445" s="2" t="str">
        <f>'[1]2025年已发货'!C:C</f>
        <v>HRB400E Φ16 9m</v>
      </c>
      <c r="D3445" s="2" t="str">
        <f>'[1]2025年已发货'!D:D</f>
        <v>吨</v>
      </c>
      <c r="E3445" s="2">
        <f>'[1]2025年已发货'!E:E</f>
        <v>5</v>
      </c>
      <c r="F3445" s="4">
        <f>'[1]2025年已发货'!F:F</f>
        <v>45803</v>
      </c>
      <c r="G3445" s="2" t="str">
        <f>'[1]2025年已发货'!G:G</f>
        <v>（华西简阳西城嘉苑）四川省成都市简阳市简城街道高屋村</v>
      </c>
      <c r="H3445" s="2" t="str">
        <f>'[1]2025年已发货'!H:H</f>
        <v>张瀚镭</v>
      </c>
      <c r="I3445" s="2">
        <f>'[1]2025年已发货'!I:I</f>
        <v>15884666220</v>
      </c>
      <c r="J3445" s="2" t="str">
        <f>_xlfn._xlws.FILTER(辅助信息!D:D,辅助信息!G:G=G3445)</f>
        <v>华西简阳西城嘉苑</v>
      </c>
    </row>
    <row r="3446" hidden="1" spans="1:10">
      <c r="A3446" s="2" t="str">
        <f>'[1]2025年已发货'!A:A</f>
        <v>润耀</v>
      </c>
      <c r="B3446" s="2" t="str">
        <f>'[1]2025年已发货'!B:B</f>
        <v>螺纹钢</v>
      </c>
      <c r="C3446" s="2" t="str">
        <f>'[1]2025年已发货'!C:C</f>
        <v>HRB400E Φ18 9m</v>
      </c>
      <c r="D3446" s="2" t="str">
        <f>'[1]2025年已发货'!D:D</f>
        <v>吨</v>
      </c>
      <c r="E3446" s="2">
        <f>'[1]2025年已发货'!E:E</f>
        <v>5</v>
      </c>
      <c r="F3446" s="4">
        <f>'[1]2025年已发货'!F:F</f>
        <v>45803</v>
      </c>
      <c r="G3446" s="2" t="str">
        <f>'[1]2025年已发货'!G:G</f>
        <v>（华西简阳西城嘉苑）四川省成都市简阳市简城街道高屋村</v>
      </c>
      <c r="H3446" s="2" t="str">
        <f>'[1]2025年已发货'!H:H</f>
        <v>张瀚镭</v>
      </c>
      <c r="I3446" s="2">
        <f>'[1]2025年已发货'!I:I</f>
        <v>15884666220</v>
      </c>
      <c r="J3446" s="2" t="str">
        <f>_xlfn._xlws.FILTER(辅助信息!D:D,辅助信息!G:G=G3446)</f>
        <v>华西简阳西城嘉苑</v>
      </c>
    </row>
    <row r="3447" hidden="1" spans="1:10">
      <c r="A3447" s="2" t="str">
        <f>'[1]2025年已发货'!A:A</f>
        <v>润耀</v>
      </c>
      <c r="B3447" s="2" t="str">
        <f>'[1]2025年已发货'!B:B</f>
        <v>螺纹钢</v>
      </c>
      <c r="C3447" s="2" t="str">
        <f>'[1]2025年已发货'!C:C</f>
        <v>HRB400E Φ20 9m</v>
      </c>
      <c r="D3447" s="2" t="str">
        <f>'[1]2025年已发货'!D:D</f>
        <v>吨</v>
      </c>
      <c r="E3447" s="2">
        <f>'[1]2025年已发货'!E:E</f>
        <v>2</v>
      </c>
      <c r="F3447" s="4">
        <f>'[1]2025年已发货'!F:F</f>
        <v>45803</v>
      </c>
      <c r="G3447" s="2" t="str">
        <f>'[1]2025年已发货'!G:G</f>
        <v>（华西简阳西城嘉苑）四川省成都市简阳市简城街道高屋村</v>
      </c>
      <c r="H3447" s="2" t="str">
        <f>'[1]2025年已发货'!H:H</f>
        <v>张瀚镭</v>
      </c>
      <c r="I3447" s="2">
        <f>'[1]2025年已发货'!I:I</f>
        <v>15884666220</v>
      </c>
      <c r="J3447" s="2" t="str">
        <f>_xlfn._xlws.FILTER(辅助信息!D:D,辅助信息!G:G=G3447)</f>
        <v>华西简阳西城嘉苑</v>
      </c>
    </row>
    <row r="3448" hidden="1" spans="1:10">
      <c r="A3448" s="2" t="str">
        <f>'[1]2025年已发货'!A:A</f>
        <v>润耀</v>
      </c>
      <c r="B3448" s="2" t="str">
        <f>'[1]2025年已发货'!B:B</f>
        <v>螺纹钢</v>
      </c>
      <c r="C3448" s="2" t="str">
        <f>'[1]2025年已发货'!C:C</f>
        <v>HRB500E Φ20</v>
      </c>
      <c r="D3448" s="2" t="str">
        <f>'[1]2025年已发货'!D:D</f>
        <v>吨</v>
      </c>
      <c r="E3448" s="2">
        <f>'[1]2025年已发货'!E:E</f>
        <v>2.5</v>
      </c>
      <c r="F3448" s="4">
        <f>'[1]2025年已发货'!F:F</f>
        <v>45803</v>
      </c>
      <c r="G3448" s="2" t="str">
        <f>'[1]2025年已发货'!G:G</f>
        <v>（华西简阳西城嘉苑）四川省成都市简阳市简城街道高屋村</v>
      </c>
      <c r="H3448" s="2" t="str">
        <f>'[1]2025年已发货'!H:H</f>
        <v>张瀚镭</v>
      </c>
      <c r="I3448" s="2">
        <f>'[1]2025年已发货'!I:I</f>
        <v>15884666220</v>
      </c>
      <c r="J3448" s="2" t="str">
        <f>_xlfn._xlws.FILTER(辅助信息!D:D,辅助信息!G:G=G3448)</f>
        <v>华西简阳西城嘉苑</v>
      </c>
    </row>
    <row r="3449" hidden="1" spans="1:10">
      <c r="A3449" s="2" t="str">
        <f>'[1]2025年已发货'!A:A</f>
        <v>润耀</v>
      </c>
      <c r="B3449" s="2" t="str">
        <f>'[1]2025年已发货'!B:B</f>
        <v>螺纹钢</v>
      </c>
      <c r="C3449" s="2" t="str">
        <f>'[1]2025年已发货'!C:C</f>
        <v>HRB500E Φ22</v>
      </c>
      <c r="D3449" s="2" t="str">
        <f>'[1]2025年已发货'!D:D</f>
        <v>吨</v>
      </c>
      <c r="E3449" s="2">
        <f>'[1]2025年已发货'!E:E</f>
        <v>2.5</v>
      </c>
      <c r="F3449" s="4">
        <f>'[1]2025年已发货'!F:F</f>
        <v>45803</v>
      </c>
      <c r="G3449" s="2" t="str">
        <f>'[1]2025年已发货'!G:G</f>
        <v>（华西简阳西城嘉苑）四川省成都市简阳市简城街道高屋村</v>
      </c>
      <c r="H3449" s="2" t="str">
        <f>'[1]2025年已发货'!H:H</f>
        <v>张瀚镭</v>
      </c>
      <c r="I3449" s="2">
        <f>'[1]2025年已发货'!I:I</f>
        <v>15884666220</v>
      </c>
      <c r="J3449" s="2" t="str">
        <f>_xlfn._xlws.FILTER(辅助信息!D:D,辅助信息!G:G=G3449)</f>
        <v>华西简阳西城嘉苑</v>
      </c>
    </row>
    <row r="3450" hidden="1" spans="1:10">
      <c r="A3450" s="2" t="str">
        <f>'[1]2025年已发货'!A:A</f>
        <v>润耀</v>
      </c>
      <c r="B3450" s="2" t="str">
        <f>'[1]2025年已发货'!B:B</f>
        <v>螺纹钢</v>
      </c>
      <c r="C3450" s="2" t="str">
        <f>'[1]2025年已发货'!C:C</f>
        <v>HRB500E Φ25</v>
      </c>
      <c r="D3450" s="2" t="str">
        <f>'[1]2025年已发货'!D:D</f>
        <v>吨</v>
      </c>
      <c r="E3450" s="2">
        <f>'[1]2025年已发货'!E:E</f>
        <v>15</v>
      </c>
      <c r="F3450" s="4">
        <f>'[1]2025年已发货'!F:F</f>
        <v>45803</v>
      </c>
      <c r="G3450" s="2" t="str">
        <f>'[1]2025年已发货'!G:G</f>
        <v>（华西简阳西城嘉苑）四川省成都市简阳市简城街道高屋村</v>
      </c>
      <c r="H3450" s="2" t="str">
        <f>'[1]2025年已发货'!H:H</f>
        <v>张瀚镭</v>
      </c>
      <c r="I3450" s="2">
        <f>'[1]2025年已发货'!I:I</f>
        <v>15884666220</v>
      </c>
      <c r="J3450" s="2" t="str">
        <f>_xlfn._xlws.FILTER(辅助信息!D:D,辅助信息!G:G=G3450)</f>
        <v>华西简阳西城嘉苑</v>
      </c>
    </row>
    <row r="3451" spans="1:10">
      <c r="A3451" s="2" t="str">
        <f>'[1]2025年已发货'!A:A</f>
        <v>湖北商贸</v>
      </c>
      <c r="B3451" s="2" t="str">
        <f>'[1]2025年已发货'!B:B</f>
        <v>盘螺</v>
      </c>
      <c r="C3451" s="2" t="str">
        <f>'[1]2025年已发货'!C:C</f>
        <v>HRB400E Φ12</v>
      </c>
      <c r="D3451" s="2" t="str">
        <f>'[1]2025年已发货'!D:D</f>
        <v>吨</v>
      </c>
      <c r="E3451" s="2">
        <f>'[1]2025年已发货'!E:E</f>
        <v>35</v>
      </c>
      <c r="F3451" s="4">
        <f>'[1]2025年已发货'!F:F</f>
        <v>45803</v>
      </c>
      <c r="G3451" s="2" t="str">
        <f>'[1]2025年已发货'!G:G</f>
        <v>（中铁广州局-资乐高速5标）四川省乐山市井研县希望大道116号</v>
      </c>
      <c r="H3451" s="2" t="str">
        <f>'[1]2025年已发货'!H:H</f>
        <v>廖俊杰</v>
      </c>
      <c r="I3451" s="2">
        <f>'[1]2025年已发货'!I:I</f>
        <v>15775100965</v>
      </c>
      <c r="J3451" s="2" vm="1" t="e">
        <f>_xlfn._xlws.FILTER(辅助信息!D:D,辅助信息!G:G=G3451)</f>
        <v>#VALUE!</v>
      </c>
    </row>
    <row r="3452" spans="1:10">
      <c r="A3452" s="2" t="str">
        <f>'[1]2025年已发货'!A:A</f>
        <v>湖北商贸</v>
      </c>
      <c r="B3452" s="2" t="str">
        <f>'[1]2025年已发货'!B:B</f>
        <v>螺纹钢</v>
      </c>
      <c r="C3452" s="2" t="str">
        <f>'[1]2025年已发货'!C:C</f>
        <v>HRB400E Φ16 12m</v>
      </c>
      <c r="D3452" s="2" t="str">
        <f>'[1]2025年已发货'!D:D</f>
        <v>吨</v>
      </c>
      <c r="E3452" s="2">
        <f>'[1]2025年已发货'!E:E</f>
        <v>35</v>
      </c>
      <c r="F3452" s="4">
        <f>'[1]2025年已发货'!F:F</f>
        <v>45803</v>
      </c>
      <c r="G3452" s="2" t="str">
        <f>'[1]2025年已发货'!G:G</f>
        <v>（中铁广州局-资乐高速5标）四川省乐山市井研县希望大道116号</v>
      </c>
      <c r="H3452" s="2" t="str">
        <f>'[1]2025年已发货'!H:H</f>
        <v>廖俊杰</v>
      </c>
      <c r="I3452" s="2">
        <f>'[1]2025年已发货'!I:I</f>
        <v>15775100965</v>
      </c>
      <c r="J3452" s="2" vm="1" t="e">
        <f>_xlfn._xlws.FILTER(辅助信息!D:D,辅助信息!G:G=G3452)</f>
        <v>#VALUE!</v>
      </c>
    </row>
    <row r="3453" spans="1:10">
      <c r="A3453" s="2" t="str">
        <f>'[1]2025年已发货'!A:A</f>
        <v>湖北商贸</v>
      </c>
      <c r="B3453" s="2" t="str">
        <f>'[1]2025年已发货'!B:B</f>
        <v>螺纹钢</v>
      </c>
      <c r="C3453" s="2" t="str">
        <f>'[1]2025年已发货'!C:C</f>
        <v>HRB400E Φ22 12m</v>
      </c>
      <c r="D3453" s="2" t="str">
        <f>'[1]2025年已发货'!D:D</f>
        <v>吨</v>
      </c>
      <c r="E3453" s="2">
        <f>'[1]2025年已发货'!E:E</f>
        <v>35</v>
      </c>
      <c r="F3453" s="4">
        <f>'[1]2025年已发货'!F:F</f>
        <v>45803</v>
      </c>
      <c r="G3453" s="2" t="str">
        <f>'[1]2025年已发货'!G:G</f>
        <v>（中铁广州局-资乐高速5标）四川省乐山市井研县希望大道116号</v>
      </c>
      <c r="H3453" s="2" t="str">
        <f>'[1]2025年已发货'!H:H</f>
        <v>廖俊杰</v>
      </c>
      <c r="I3453" s="2">
        <f>'[1]2025年已发货'!I:I</f>
        <v>15775100965</v>
      </c>
      <c r="J3453" s="2" vm="1" t="e">
        <f>_xlfn._xlws.FILTER(辅助信息!D:D,辅助信息!G:G=G3453)</f>
        <v>#VALUE!</v>
      </c>
    </row>
    <row r="3454" hidden="1" spans="1:10">
      <c r="A3454" s="2" t="str">
        <f>'[1]2025年已发货'!A:A</f>
        <v>湖北商贸</v>
      </c>
      <c r="B3454" s="2" t="str">
        <f>'[1]2025年已发货'!B:B</f>
        <v>螺纹钢</v>
      </c>
      <c r="C3454" s="2" t="str">
        <f>'[1]2025年已发货'!C:C</f>
        <v>HRB400E Φ25 12m</v>
      </c>
      <c r="D3454" s="2" t="str">
        <f>'[1]2025年已发货'!D:D</f>
        <v>吨</v>
      </c>
      <c r="E3454" s="2">
        <f>'[1]2025年已发货'!E:E</f>
        <v>35</v>
      </c>
      <c r="F3454" s="4">
        <f>'[1]2025年已发货'!F:F</f>
        <v>45803</v>
      </c>
      <c r="G3454" s="2" t="str">
        <f>'[1]2025年已发货'!G:G</f>
        <v>（中铁广州局-资乐高速5标）四川省乐山市井研县希望大道116号</v>
      </c>
      <c r="H3454" s="2" t="str">
        <f>'[1]2025年已发货'!H:H</f>
        <v>廖俊杰</v>
      </c>
      <c r="I3454" s="2">
        <f>'[1]2025年已发货'!I:I</f>
        <v>15775100965</v>
      </c>
      <c r="J3454" s="2" vm="1" t="e">
        <f>_xlfn._xlws.FILTER(辅助信息!D:D,辅助信息!G:G=G3454)</f>
        <v>#VALUE!</v>
      </c>
    </row>
    <row r="3455" hidden="1" spans="1:10">
      <c r="A3455" s="2" t="str">
        <f>'[1]2025年已发货'!A:A</f>
        <v>湖北商贸</v>
      </c>
      <c r="B3455" s="2" t="str">
        <f>'[1]2025年已发货'!B:B</f>
        <v>螺纹钢</v>
      </c>
      <c r="C3455" s="2" t="str">
        <f>'[1]2025年已发货'!C:C</f>
        <v>HRB400E Φ28 12m</v>
      </c>
      <c r="D3455" s="2" t="str">
        <f>'[1]2025年已发货'!D:D</f>
        <v>吨</v>
      </c>
      <c r="E3455" s="2">
        <f>'[1]2025年已发货'!E:E</f>
        <v>35</v>
      </c>
      <c r="F3455" s="4">
        <f>'[1]2025年已发货'!F:F</f>
        <v>45803</v>
      </c>
      <c r="G3455" s="2" t="str">
        <f>'[1]2025年已发货'!G:G</f>
        <v>（中铁广州局-资乐高速5标）四川省乐山市井研县希望大道116号</v>
      </c>
      <c r="H3455" s="2" t="str">
        <f>'[1]2025年已发货'!H:H</f>
        <v>廖俊杰</v>
      </c>
      <c r="I3455" s="2">
        <f>'[1]2025年已发货'!I:I</f>
        <v>15775100965</v>
      </c>
      <c r="J3455" s="2" vm="1" t="e">
        <f>_xlfn._xlws.FILTER(辅助信息!D:D,辅助信息!G:G=G3455)</f>
        <v>#VALUE!</v>
      </c>
    </row>
    <row r="3456" spans="1:10">
      <c r="A3456" s="7" t="str">
        <f>'[1]2025年已发货'!A:A</f>
        <v>湖北商贸</v>
      </c>
      <c r="B3456" s="7" t="str">
        <f>'[1]2025年已发货'!B:B</f>
        <v>螺纹钢</v>
      </c>
      <c r="C3456" s="7" t="str">
        <f>'[1]2025年已发货'!C:C</f>
        <v>HRB500E Φ25 9m</v>
      </c>
      <c r="D3456" s="7" t="str">
        <f>'[1]2025年已发货'!D:D</f>
        <v>吨</v>
      </c>
      <c r="E3456" s="7">
        <f>'[1]2025年已发货'!E:E</f>
        <v>35</v>
      </c>
      <c r="F3456" s="4">
        <f>'[1]2025年已发货'!F:F</f>
        <v>45803</v>
      </c>
      <c r="G3456" s="2" t="str">
        <f>'[1]2025年已发货'!G:G</f>
        <v>（中铁十局-资乐高速4标）四川省眉山市仁寿县彰加镇促进村中铁十局2#钢筋厂</v>
      </c>
      <c r="H3456" s="2" t="str">
        <f>'[1]2025年已发货'!H:H</f>
        <v>杨飞</v>
      </c>
      <c r="I3456" s="2">
        <f>'[1]2025年已发货'!I:I</f>
        <v>15667998777</v>
      </c>
      <c r="J3456" s="2" vm="1" t="e">
        <f>_xlfn._xlws.FILTER(辅助信息!D:D,辅助信息!G:G=G3456)</f>
        <v>#VALUE!</v>
      </c>
    </row>
    <row r="3457" spans="1:10">
      <c r="A3457" s="7" t="str">
        <f>'[1]2025年已发货'!A:A</f>
        <v>湖北商贸</v>
      </c>
      <c r="B3457" s="7" t="str">
        <f>'[1]2025年已发货'!B:B</f>
        <v>螺纹钢</v>
      </c>
      <c r="C3457" s="7" t="str">
        <f>'[1]2025年已发货'!C:C</f>
        <v>HRB400E Φ14 12m</v>
      </c>
      <c r="D3457" s="7" t="str">
        <f>'[1]2025年已发货'!D:D</f>
        <v>吨</v>
      </c>
      <c r="E3457" s="7">
        <f>'[1]2025年已发货'!E:E</f>
        <v>35</v>
      </c>
      <c r="F3457" s="4">
        <f>'[1]2025年已发货'!F:F</f>
        <v>45803</v>
      </c>
      <c r="G3457" s="2" t="str">
        <f>'[1]2025年已发货'!G:G</f>
        <v>（中铁十局-资乐高速4标）四川省眉山市仁寿县彰加镇促进村中铁十局资乐高速1#钢筋场</v>
      </c>
      <c r="H3457" s="2" t="str">
        <f>'[1]2025年已发货'!H:H</f>
        <v>杨飞</v>
      </c>
      <c r="I3457" s="2">
        <f>'[1]2025年已发货'!I:I</f>
        <v>15667998777</v>
      </c>
      <c r="J3457" s="2" vm="1" t="e">
        <f>_xlfn._xlws.FILTER(辅助信息!D:D,辅助信息!G:G=G3457)</f>
        <v>#VALUE!</v>
      </c>
    </row>
    <row r="3458" spans="1:10">
      <c r="A3458" s="2" t="str">
        <f>'[1]2025年已发货'!A:A</f>
        <v>德胜</v>
      </c>
      <c r="B3458" s="2" t="str">
        <f>'[1]2025年已发货'!B:B</f>
        <v>螺纹钢</v>
      </c>
      <c r="C3458" s="2" t="str">
        <f>'[1]2025年已发货'!C:C</f>
        <v>HRB400EФ12*9mm</v>
      </c>
      <c r="D3458" s="2" t="str">
        <f>'[1]2025年已发货'!D:D</f>
        <v>吨</v>
      </c>
      <c r="E3458" s="2">
        <f>'[1]2025年已发货'!E:E</f>
        <v>35</v>
      </c>
      <c r="F3458" s="4">
        <f>'[1]2025年已发货'!F:F</f>
        <v>45803</v>
      </c>
      <c r="G3458" s="2" t="str">
        <f>'[1]2025年已发货'!G:G</f>
        <v>（中核中原-温江北林医养综合体项目）四川省成都市温江区万春大道第三人民医院东</v>
      </c>
      <c r="H3458" s="2" t="str">
        <f>'[1]2025年已发货'!H:H</f>
        <v>蔡杰</v>
      </c>
      <c r="I3458" s="2">
        <f>'[1]2025年已发货'!I:I</f>
        <v>18875129329</v>
      </c>
      <c r="J3458" s="2" vm="1" t="e">
        <f>_xlfn._xlws.FILTER(辅助信息!D:D,辅助信息!G:G=G3458)</f>
        <v>#VALUE!</v>
      </c>
    </row>
    <row r="3459" spans="1:10">
      <c r="A3459" s="2" t="str">
        <f>'[1]2025年已发货'!A:A</f>
        <v>德胜</v>
      </c>
      <c r="B3459" s="2" t="str">
        <f>'[1]2025年已发货'!B:B</f>
        <v>螺纹钢</v>
      </c>
      <c r="C3459" s="2" t="str">
        <f>'[1]2025年已发货'!C:C</f>
        <v>HRB500EФ25*12mm</v>
      </c>
      <c r="D3459" s="2" t="str">
        <f>'[1]2025年已发货'!D:D</f>
        <v>吨</v>
      </c>
      <c r="E3459" s="2">
        <f>'[1]2025年已发货'!E:E</f>
        <v>25</v>
      </c>
      <c r="F3459" s="4">
        <f>'[1]2025年已发货'!F:F</f>
        <v>45803</v>
      </c>
      <c r="G3459" s="2" t="str">
        <f>'[1]2025年已发货'!G:G</f>
        <v>（中核中原-温江北林医养综合体项目）四川省成都市温江区万春大道第三人民医院东</v>
      </c>
      <c r="H3459" s="2" t="str">
        <f>'[1]2025年已发货'!H:H</f>
        <v>蔡杰</v>
      </c>
      <c r="I3459" s="2">
        <f>'[1]2025年已发货'!I:I</f>
        <v>18875129329</v>
      </c>
      <c r="J3459" s="2" vm="1" t="e">
        <f>_xlfn._xlws.FILTER(辅助信息!D:D,辅助信息!G:G=G3459)</f>
        <v>#VALUE!</v>
      </c>
    </row>
    <row r="3460" spans="1:10">
      <c r="A3460" s="2" t="str">
        <f>'[1]2025年已发货'!A:A</f>
        <v>德胜</v>
      </c>
      <c r="B3460" s="2" t="str">
        <f>'[1]2025年已发货'!B:B</f>
        <v>螺纹钢</v>
      </c>
      <c r="C3460" s="2" t="str">
        <f>'[1]2025年已发货'!C:C</f>
        <v>HRB500EФ28*12mm</v>
      </c>
      <c r="D3460" s="2" t="str">
        <f>'[1]2025年已发货'!D:D</f>
        <v>吨</v>
      </c>
      <c r="E3460" s="2">
        <f>'[1]2025年已发货'!E:E</f>
        <v>10</v>
      </c>
      <c r="F3460" s="4">
        <f>'[1]2025年已发货'!F:F</f>
        <v>45803</v>
      </c>
      <c r="G3460" s="2" t="str">
        <f>'[1]2025年已发货'!G:G</f>
        <v>（中核中原-温江北林医养综合体项目）四川省成都市温江区万春大道第三人民医院东</v>
      </c>
      <c r="H3460" s="2" t="str">
        <f>'[1]2025年已发货'!H:H</f>
        <v>蔡杰</v>
      </c>
      <c r="I3460" s="2">
        <f>'[1]2025年已发货'!I:I</f>
        <v>18875129329</v>
      </c>
      <c r="J3460" s="2" vm="1" t="e">
        <f>_xlfn._xlws.FILTER(辅助信息!D:D,辅助信息!G:G=G3460)</f>
        <v>#VALUE!</v>
      </c>
    </row>
    <row r="3461" spans="1:10">
      <c r="A3461" s="2" t="str">
        <f>'[1]2025年已发货'!A:A</f>
        <v>德胜</v>
      </c>
      <c r="B3461" s="2" t="str">
        <f>'[1]2025年已发货'!B:B</f>
        <v>螺纹钢</v>
      </c>
      <c r="C3461" s="2" t="str">
        <f>'[1]2025年已发货'!C:C</f>
        <v>HRB400E Φ12 9m</v>
      </c>
      <c r="D3461" s="2" t="str">
        <f>'[1]2025年已发货'!D:D</f>
        <v>吨</v>
      </c>
      <c r="E3461" s="2">
        <f>'[1]2025年已发货'!E:E</f>
        <v>3</v>
      </c>
      <c r="F3461" s="4">
        <f>'[1]2025年已发货'!F:F</f>
        <v>45803</v>
      </c>
      <c r="G3461" s="2" t="str">
        <f>'[1]2025年已发货'!G:G</f>
        <v>(五冶钢构医学科学产业园建设项目房建一部-四标（3-7）)四川省南充市顺庆区搬罾街道学府大道二段</v>
      </c>
      <c r="H3461" s="2" t="str">
        <f>'[1]2025年已发货'!H:H</f>
        <v>胡泽宇</v>
      </c>
      <c r="I3461" s="2">
        <f>'[1]2025年已发货'!I:I</f>
        <v>18141337338</v>
      </c>
      <c r="J3461" s="2" t="str">
        <f>_xlfn._xlws.FILTER(辅助信息!D:D,辅助信息!G:G=G3461)</f>
        <v>五冶钢构南充医学科学产业园建设项目</v>
      </c>
    </row>
    <row r="3462" spans="1:10">
      <c r="A3462" s="2" t="str">
        <f>'[1]2025年已发货'!A:A</f>
        <v>德胜</v>
      </c>
      <c r="B3462" s="2" t="str">
        <f>'[1]2025年已发货'!B:B</f>
        <v>螺纹钢</v>
      </c>
      <c r="C3462" s="2" t="str">
        <f>'[1]2025年已发货'!C:C</f>
        <v>HRB400E Φ14 9m</v>
      </c>
      <c r="D3462" s="2" t="str">
        <f>'[1]2025年已发货'!D:D</f>
        <v>吨</v>
      </c>
      <c r="E3462" s="2">
        <f>'[1]2025年已发货'!E:E</f>
        <v>30</v>
      </c>
      <c r="F3462" s="4">
        <f>'[1]2025年已发货'!F:F</f>
        <v>45803</v>
      </c>
      <c r="G3462" s="2" t="str">
        <f>'[1]2025年已发货'!G:G</f>
        <v>(五冶钢构医学科学产业园建设项目房建一部-四标（3-7）)四川省南充市顺庆区搬罾街道学府大道二段</v>
      </c>
      <c r="H3462" s="2" t="str">
        <f>'[1]2025年已发货'!H:H</f>
        <v>胡泽宇</v>
      </c>
      <c r="I3462" s="2">
        <f>'[1]2025年已发货'!I:I</f>
        <v>18141337338</v>
      </c>
      <c r="J3462" s="2" t="str">
        <f>_xlfn._xlws.FILTER(辅助信息!D:D,辅助信息!G:G=G3462)</f>
        <v>五冶钢构南充医学科学产业园建设项目</v>
      </c>
    </row>
    <row r="3463" spans="1:10">
      <c r="A3463" s="2" t="str">
        <f>'[1]2025年已发货'!A:A</f>
        <v>德胜</v>
      </c>
      <c r="B3463" s="2" t="str">
        <f>'[1]2025年已发货'!B:B</f>
        <v>螺纹钢</v>
      </c>
      <c r="C3463" s="2" t="str">
        <f>'[1]2025年已发货'!C:C</f>
        <v>HRB400E Φ16 9m</v>
      </c>
      <c r="D3463" s="2" t="str">
        <f>'[1]2025年已发货'!D:D</f>
        <v>吨</v>
      </c>
      <c r="E3463" s="2">
        <f>'[1]2025年已发货'!E:E</f>
        <v>3</v>
      </c>
      <c r="F3463" s="4">
        <f>'[1]2025年已发货'!F:F</f>
        <v>45803</v>
      </c>
      <c r="G3463" s="2" t="str">
        <f>'[1]2025年已发货'!G:G</f>
        <v>(五冶钢构医学科学产业园建设项目房建一部-四标（3-7）)四川省南充市顺庆区搬罾街道学府大道二段</v>
      </c>
      <c r="H3463" s="2" t="str">
        <f>'[1]2025年已发货'!H:H</f>
        <v>胡泽宇</v>
      </c>
      <c r="I3463" s="2">
        <f>'[1]2025年已发货'!I:I</f>
        <v>18141337338</v>
      </c>
      <c r="J3463" s="2" t="str">
        <f>_xlfn._xlws.FILTER(辅助信息!D:D,辅助信息!G:G=G3463)</f>
        <v>五冶钢构南充医学科学产业园建设项目</v>
      </c>
    </row>
    <row r="3464" spans="1:10">
      <c r="A3464" s="2" t="str">
        <f>'[1]2025年已发货'!A:A</f>
        <v>海南海控</v>
      </c>
      <c r="B3464" s="2" t="str">
        <f>'[1]2025年已发货'!B:B</f>
        <v>螺纹钢</v>
      </c>
      <c r="C3464" s="2" t="str">
        <f>'[1]2025年已发货'!C:C</f>
        <v>HRB400EФ22*9m</v>
      </c>
      <c r="D3464" s="2" t="str">
        <f>'[1]2025年已发货'!D:D</f>
        <v>吨</v>
      </c>
      <c r="E3464" s="2">
        <f>'[1]2025年已发货'!E:E</f>
        <v>70</v>
      </c>
      <c r="F3464" s="4">
        <f>'[1]2025年已发货'!F:F</f>
        <v>45803</v>
      </c>
      <c r="G3464" s="2" t="str">
        <f>'[1]2025年已发货'!G:G</f>
        <v>（中铁一局四公司康新高速TJ1-1标贡不卡隧道）四川省甘孜州康定市折多塘村车管所旁</v>
      </c>
      <c r="H3464" s="2" t="str">
        <f>'[1]2025年已发货'!H:H</f>
        <v>李彰</v>
      </c>
      <c r="I3464" s="2">
        <f>'[1]2025年已发货'!I:I</f>
        <v>18523285235</v>
      </c>
      <c r="J3464" s="2" vm="1" t="e">
        <f>_xlfn._xlws.FILTER(辅助信息!D:D,辅助信息!G:G=G3464)</f>
        <v>#VALUE!</v>
      </c>
    </row>
    <row r="3465" hidden="1" spans="1:10">
      <c r="A3465" s="2" t="str">
        <f>'[1]2025年已发货'!A:A</f>
        <v>海南海控</v>
      </c>
      <c r="B3465" s="2" t="str">
        <f>'[1]2025年已发货'!B:B</f>
        <v>螺纹钢</v>
      </c>
      <c r="C3465" s="2" t="str">
        <f>'[1]2025年已发货'!C:C</f>
        <v>HRB400EФ22*9m</v>
      </c>
      <c r="D3465" s="2" t="str">
        <f>'[1]2025年已发货'!D:D</f>
        <v>吨</v>
      </c>
      <c r="E3465" s="2">
        <f>'[1]2025年已发货'!E:E</f>
        <v>70</v>
      </c>
      <c r="F3465" s="4">
        <f>'[1]2025年已发货'!F:F</f>
        <v>45803</v>
      </c>
      <c r="G3465" s="2" t="str">
        <f>'[1]2025年已发货'!G:G</f>
        <v>（中铁一局四公司康新高速TJ1-1标康定隧道）四川省甘孜州康定市榆林街道甘孜州博物馆旁</v>
      </c>
      <c r="H3465" s="2" t="str">
        <f>'[1]2025年已发货'!H:H</f>
        <v>王永强</v>
      </c>
      <c r="I3465" s="2">
        <f>'[1]2025年已发货'!I:I</f>
        <v>15929204416</v>
      </c>
      <c r="J3465" s="2" vm="1" t="e">
        <f>_xlfn._xlws.FILTER(辅助信息!D:D,辅助信息!G:G=G3465)</f>
        <v>#VALUE!</v>
      </c>
    </row>
    <row r="3466" hidden="1" spans="1:10">
      <c r="A3466" s="2" t="str">
        <f>'[1]2025年已发货'!A:A</f>
        <v>晋邦</v>
      </c>
      <c r="B3466" s="2" t="str">
        <f>'[1]2025年已发货'!B:B</f>
        <v>直螺纹</v>
      </c>
      <c r="C3466" s="2" t="str">
        <f>'[1]2025年已发货'!C:C</f>
        <v>HRB400E Φ12 9m</v>
      </c>
      <c r="D3466" s="2" t="str">
        <f>'[1]2025年已发货'!D:D</f>
        <v>吨</v>
      </c>
      <c r="E3466" s="2">
        <f>'[1]2025年已发货'!E:E</f>
        <v>55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盘螺</v>
      </c>
      <c r="C3467" s="2" t="str">
        <f>'[1]2025年已发货'!C:C</f>
        <v>HRB400E Φ10</v>
      </c>
      <c r="D3467" s="2" t="str">
        <f>'[1]2025年已发货'!D:D</f>
        <v>吨</v>
      </c>
      <c r="E3467" s="2">
        <f>'[1]2025年已发货'!E:E</f>
        <v>15</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高线</v>
      </c>
      <c r="C3468" s="2" t="str">
        <f>'[1]2025年已发货'!C:C</f>
        <v>HPB300Φ10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盘螺</v>
      </c>
      <c r="C3469" s="2" t="str">
        <f>'[1]2025年已发货'!C:C</f>
        <v>HRB400E Φ10</v>
      </c>
      <c r="D3469" s="2" t="str">
        <f>'[1]2025年已发货'!D:D</f>
        <v>吨</v>
      </c>
      <c r="E3469" s="2">
        <f>'[1]2025年已发货'!E:E</f>
        <v>18</v>
      </c>
      <c r="F3469" s="4">
        <f>'[1]2025年已发货'!F:F</f>
        <v>45803</v>
      </c>
      <c r="G3469" s="2" t="str">
        <f>'[1]2025年已发货'!G:G</f>
        <v>（十九冶-江龙高速一分部）重庆市云阳县X886附近中国十九冶开云高速项目总包部西98米*复兴互通预制梁场</v>
      </c>
      <c r="H3469" s="2" t="str">
        <f>'[1]2025年已发货'!H:H</f>
        <v>吴章红</v>
      </c>
      <c r="I3469" s="2">
        <f>'[1]2025年已发货'!I:I</f>
        <v>18628165772</v>
      </c>
      <c r="J3469" s="2" vm="1" t="e">
        <f>_xlfn._xlws.FILTER(辅助信息!D:D,辅助信息!G:G=G3469)</f>
        <v>#VALUE!</v>
      </c>
    </row>
    <row r="3470" hidden="1" spans="1:10">
      <c r="A3470" s="2" t="str">
        <f>'[1]2025年已发货'!A:A</f>
        <v>晋邦</v>
      </c>
      <c r="B3470" s="2" t="str">
        <f>'[1]2025年已发货'!B:B</f>
        <v>直螺纹</v>
      </c>
      <c r="C3470" s="2" t="str">
        <f>'[1]2025年已发货'!C:C</f>
        <v>HRB400E Φ14 9m</v>
      </c>
      <c r="D3470" s="2" t="str">
        <f>'[1]2025年已发货'!D:D</f>
        <v>吨</v>
      </c>
      <c r="E3470" s="2">
        <f>'[1]2025年已发货'!E:E</f>
        <v>33</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Φ20 9m</v>
      </c>
      <c r="D3471" s="2" t="str">
        <f>'[1]2025年已发货'!D:D</f>
        <v>吨</v>
      </c>
      <c r="E3471" s="2">
        <f>'[1]2025年已发货'!E:E</f>
        <v>90</v>
      </c>
      <c r="F3471" s="4">
        <f>'[1]2025年已发货'!F:F</f>
        <v>45803</v>
      </c>
      <c r="G3471" s="2" t="str">
        <f>'[1]2025年已发货'!G:G</f>
        <v>（十九冶-江龙高速二分部）重庆市云阳县凤鸣镇平顶村*磨子坪隧道出口</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60</v>
      </c>
      <c r="F3472" s="4">
        <f>'[1]2025年已发货'!F:F</f>
        <v>45803</v>
      </c>
      <c r="G3472" s="2" t="str">
        <f>'[1]2025年已发货'!G:G</f>
        <v>（十九冶-江龙高速二分部）重庆市云阳县宝坪镇双塆村*宝坪梁场</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Φ12 9m</v>
      </c>
      <c r="D3473" s="2" t="str">
        <f>'[1]2025年已发货'!D:D</f>
        <v>吨</v>
      </c>
      <c r="E3473" s="2">
        <f>'[1]2025年已发货'!E:E</f>
        <v>12</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Φ16 9m</v>
      </c>
      <c r="D3474" s="2" t="str">
        <f>'[1]2025年已发货'!D:D</f>
        <v>吨</v>
      </c>
      <c r="E3474" s="2">
        <f>'[1]2025年已发货'!E:E</f>
        <v>7</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Φ25 9m</v>
      </c>
      <c r="D3475" s="2" t="str">
        <f>'[1]2025年已发货'!D:D</f>
        <v>吨</v>
      </c>
      <c r="E3475" s="2">
        <f>'[1]2025年已发货'!E:E</f>
        <v>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Φ28 9m</v>
      </c>
      <c r="D3476" s="2" t="str">
        <f>'[1]2025年已发货'!D:D</f>
        <v>吨</v>
      </c>
      <c r="E3476" s="2">
        <f>'[1]2025年已发货'!E:E</f>
        <v>9.5</v>
      </c>
      <c r="F3476" s="4">
        <f>'[1]2025年已发货'!F:F</f>
        <v>45803</v>
      </c>
      <c r="G3476" s="2" t="str">
        <f>'[1]2025年已发货'!G:G</f>
        <v>（十九冶-江龙高速二分部）重庆市云阳县普安乡佛手村*磨刀溪大桥</v>
      </c>
      <c r="H3476" s="2" t="str">
        <f>'[1]2025年已发货'!H:H</f>
        <v>张鹏</v>
      </c>
      <c r="I3476" s="2">
        <f>'[1]2025年已发货'!I:I</f>
        <v>18223006448</v>
      </c>
      <c r="J3476" s="2" vm="1" t="e">
        <f>_xlfn._xlws.FILTER(辅助信息!D:D,辅助信息!G:G=G3476)</f>
        <v>#VALUE!</v>
      </c>
    </row>
    <row r="3477" hidden="1" spans="1:10">
      <c r="A3477" s="2" t="str">
        <f>'[1]2025年已发货'!A:A</f>
        <v>晋邦</v>
      </c>
      <c r="B3477" s="2" t="str">
        <f>'[1]2025年已发货'!B:B</f>
        <v>直螺纹</v>
      </c>
      <c r="C3477" s="2" t="str">
        <f>'[1]2025年已发货'!C:C</f>
        <v>HRB400E Φ16 9m</v>
      </c>
      <c r="D3477" s="2" t="str">
        <f>'[1]2025年已发货'!D:D</f>
        <v>吨</v>
      </c>
      <c r="E3477" s="2">
        <f>'[1]2025年已发货'!E:E</f>
        <v>80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Φ12 9m</v>
      </c>
      <c r="D3478" s="2" t="str">
        <f>'[1]2025年已发货'!D:D</f>
        <v>吨</v>
      </c>
      <c r="E3478" s="2">
        <f>'[1]2025年已发货'!E:E</f>
        <v>20</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Φ25 9m</v>
      </c>
      <c r="D3479" s="2" t="str">
        <f>'[1]2025年已发货'!D:D</f>
        <v>吨</v>
      </c>
      <c r="E3479" s="2">
        <f>'[1]2025年已发货'!E:E</f>
        <v>5</v>
      </c>
      <c r="F3479" s="4">
        <f>'[1]2025年已发货'!F:F</f>
        <v>45803</v>
      </c>
      <c r="G3479" s="2" t="str">
        <f>'[1]2025年已发货'!G:G</f>
        <v>（十九冶-江龙高速三分部）重庆市云阳县清水土家族乡云峰乡开云高速（钢厂村）*龙缸匝道桥</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Φ14 9m</v>
      </c>
      <c r="D3480" s="2" t="str">
        <f>'[1]2025年已发货'!D:D</f>
        <v>吨</v>
      </c>
      <c r="E3480" s="2">
        <f>'[1]2025年已发货'!E:E</f>
        <v>12</v>
      </c>
      <c r="F3480" s="4">
        <f>'[1]2025年已发货'!F:F</f>
        <v>45803</v>
      </c>
      <c r="G3480" s="2" t="str">
        <f>'[1]2025年已发货'!G:G</f>
        <v>（十九冶-江龙高速三分部）重庆市云阳县龙角镇*皮家营隧道</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Φ12 9m</v>
      </c>
      <c r="D3481" s="2" t="str">
        <f>'[1]2025年已发货'!D:D</f>
        <v>吨</v>
      </c>
      <c r="E3481" s="2">
        <f>'[1]2025年已发货'!E:E</f>
        <v>40</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直螺纹</v>
      </c>
      <c r="C3482" s="2" t="str">
        <f>'[1]2025年已发货'!C:C</f>
        <v>HRB400E Φ25 9m</v>
      </c>
      <c r="D3482" s="2" t="str">
        <f>'[1]2025年已发货'!D:D</f>
        <v>吨</v>
      </c>
      <c r="E3482" s="2">
        <f>'[1]2025年已发货'!E:E</f>
        <v>3</v>
      </c>
      <c r="F3482" s="4">
        <f>'[1]2025年已发货'!F:F</f>
        <v>45803</v>
      </c>
      <c r="G3482" s="2" t="str">
        <f>'[1]2025年已发货'!G:G</f>
        <v>（十九冶-江龙高速三分部）重庆市云阳县蔈草镇三坵田*小尖山梁场</v>
      </c>
      <c r="H3482" s="2" t="str">
        <f>'[1]2025年已发货'!H:H</f>
        <v>任海军</v>
      </c>
      <c r="I3482" s="2">
        <f>'[1]2025年已发货'!I:I</f>
        <v>17725037830</v>
      </c>
      <c r="J3482" s="2" vm="1" t="e">
        <f>_xlfn._xlws.FILTER(辅助信息!D:D,辅助信息!G:G=G3482)</f>
        <v>#VALUE!</v>
      </c>
    </row>
    <row r="3483" hidden="1" spans="1:10">
      <c r="A3483" s="2" t="str">
        <f>'[1]2025年已发货'!A:A</f>
        <v>晋邦</v>
      </c>
      <c r="B3483" s="2" t="str">
        <f>'[1]2025年已发货'!B:B</f>
        <v>盘螺</v>
      </c>
      <c r="C3483" s="2" t="str">
        <f>'[1]2025年已发货'!C:C</f>
        <v>HRB400E Φ10</v>
      </c>
      <c r="D3483" s="2" t="str">
        <f>'[1]2025年已发货'!D:D</f>
        <v>吨</v>
      </c>
      <c r="E3483" s="2">
        <f>'[1]2025年已发货'!E:E</f>
        <v>15</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晋邦</v>
      </c>
      <c r="B3484" s="2" t="str">
        <f>'[1]2025年已发货'!B:B</f>
        <v>直螺纹</v>
      </c>
      <c r="C3484" s="2" t="str">
        <f>'[1]2025年已发货'!C:C</f>
        <v>HRB400E Φ12 9m</v>
      </c>
      <c r="D3484" s="2" t="str">
        <f>'[1]2025年已发货'!D:D</f>
        <v>吨</v>
      </c>
      <c r="E3484" s="2">
        <f>'[1]2025年已发货'!E:E</f>
        <v>20</v>
      </c>
      <c r="F3484" s="4">
        <f>'[1]2025年已发货'!F:F</f>
        <v>45803</v>
      </c>
      <c r="G3484" s="2" t="str">
        <f>'[1]2025年已发货'!G:G</f>
        <v>（十九冶-江龙高速二分部）重庆市云阳县S305附近*龙角梁场</v>
      </c>
      <c r="H3484" s="2" t="str">
        <f>'[1]2025年已发货'!H:H</f>
        <v>张鹏</v>
      </c>
      <c r="I3484" s="2">
        <f>'[1]2025年已发货'!I:I</f>
        <v>18223006448</v>
      </c>
      <c r="J3484" s="2" vm="1" t="e">
        <f>_xlfn._xlws.FILTER(辅助信息!D:D,辅助信息!G:G=G3484)</f>
        <v>#VALUE!</v>
      </c>
    </row>
    <row r="3485" spans="1:10">
      <c r="A3485" s="2" t="str">
        <f>'[1]2025年已发货'!A:A</f>
        <v>陕钢</v>
      </c>
      <c r="B3485" s="2" t="str">
        <f>'[1]2025年已发货'!B:B</f>
        <v>盘螺</v>
      </c>
      <c r="C3485" s="2" t="str">
        <f>'[1]2025年已发货'!C:C</f>
        <v>HRB400E Φ6</v>
      </c>
      <c r="D3485" s="2" t="str">
        <f>'[1]2025年已发货'!D:D</f>
        <v>吨</v>
      </c>
      <c r="E3485" s="2">
        <f>'[1]2025年已发货'!E:E</f>
        <v>17.5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Φ10</v>
      </c>
      <c r="D3486" s="2" t="str">
        <f>'[1]2025年已发货'!D:D</f>
        <v>吨</v>
      </c>
      <c r="E3486" s="2">
        <f>'[1]2025年已发货'!E:E</f>
        <v>2.5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t="str">
        <f>'[1]2025年已发货'!A:A</f>
        <v>陕钢</v>
      </c>
      <c r="B3487" s="2" t="str">
        <f>'[1]2025年已发货'!B:B</f>
        <v>盘螺</v>
      </c>
      <c r="C3487" s="2" t="str">
        <f>'[1]2025年已发货'!C:C</f>
        <v>HRB400E Φ12</v>
      </c>
      <c r="D3487" s="2" t="str">
        <f>'[1]2025年已发货'!D:D</f>
        <v>吨</v>
      </c>
      <c r="E3487" s="2">
        <f>'[1]2025年已发货'!E:E</f>
        <v>15</v>
      </c>
      <c r="F3487" s="4">
        <f>'[1]2025年已发货'!F:F</f>
        <v>45803</v>
      </c>
      <c r="G3487" s="2" t="str">
        <f>'[1]2025年已发货'!G:G</f>
        <v>（华西酒城南）成都市武侯区火车南站西路8号酒城南项目</v>
      </c>
      <c r="H3487" s="2" t="str">
        <f>'[1]2025年已发货'!H:H</f>
        <v>龙耀宇</v>
      </c>
      <c r="I3487" s="2">
        <f>'[1]2025年已发货'!I:I</f>
        <v>18384145895</v>
      </c>
      <c r="J3487" s="2" t="str">
        <f>_xlfn._xlws.FILTER(辅助信息!D:D,辅助信息!G:G=G3487)</f>
        <v>华西酒城南</v>
      </c>
    </row>
    <row r="3488" hidden="1" spans="1:10">
      <c r="A3488" s="2" t="str">
        <f>'[1]2025年已发货'!A:A</f>
        <v>润耀</v>
      </c>
      <c r="B3488" s="2" t="str">
        <f>'[1]2025年已发货'!B:B</f>
        <v>螺纹钢</v>
      </c>
      <c r="C3488" s="2" t="str">
        <f>'[1]2025年已发货'!C:C</f>
        <v>HRB400E Φ25 9m</v>
      </c>
      <c r="D3488" s="2" t="str">
        <f>'[1]2025年已发货'!D:D</f>
        <v>吨</v>
      </c>
      <c r="E3488" s="2">
        <f>'[1]2025年已发货'!E:E</f>
        <v>35</v>
      </c>
      <c r="F3488" s="4">
        <f>'[1]2025年已发货'!F:F</f>
        <v>45804</v>
      </c>
      <c r="G3488" s="2" t="str">
        <f>'[1]2025年已发货'!G:G</f>
        <v>（中铁广州局-资乐高速5标）四川省乐山市井研县希望大道116号</v>
      </c>
      <c r="H3488" s="2" t="str">
        <f>'[1]2025年已发货'!H:H</f>
        <v>廖俊杰</v>
      </c>
      <c r="I3488" s="2">
        <f>'[1]2025年已发货'!I:I</f>
        <v>15775100965</v>
      </c>
      <c r="J3488" s="2" vm="1" t="e">
        <f>_xlfn._xlws.FILTER(辅助信息!D:D,辅助信息!G:G=G3488)</f>
        <v>#VALUE!</v>
      </c>
    </row>
    <row r="3489" hidden="1" spans="1:10">
      <c r="A3489" s="2" t="str">
        <f>'[1]2025年已发货'!A:A</f>
        <v>润耀</v>
      </c>
      <c r="B3489" s="2" t="str">
        <f>'[1]2025年已发货'!B:B</f>
        <v>螺纹钢</v>
      </c>
      <c r="C3489" s="2" t="str">
        <f>'[1]2025年已发货'!C:C</f>
        <v>HRB400E Φ25 12m</v>
      </c>
      <c r="D3489" s="2" t="str">
        <f>'[1]2025年已发货'!D:D</f>
        <v>吨</v>
      </c>
      <c r="E3489" s="2">
        <f>'[1]2025年已发货'!E:E</f>
        <v>35</v>
      </c>
      <c r="F3489" s="4">
        <f>'[1]2025年已发货'!F:F</f>
        <v>45804</v>
      </c>
      <c r="G3489" s="2" t="str">
        <f>'[1]2025年已发货'!G:G</f>
        <v>（中铁广州局-资乐高速5标）四川省乐山市井研县希望大道116号</v>
      </c>
      <c r="H3489" s="2" t="str">
        <f>'[1]2025年已发货'!H:H</f>
        <v>廖俊杰</v>
      </c>
      <c r="I3489" s="2">
        <f>'[1]2025年已发货'!I:I</f>
        <v>15775100965</v>
      </c>
      <c r="J3489" s="2" vm="1" t="e">
        <f>_xlfn._xlws.FILTER(辅助信息!D:D,辅助信息!G:G=G3489)</f>
        <v>#VALUE!</v>
      </c>
    </row>
    <row r="3490" hidden="1" spans="1:10">
      <c r="A3490" s="2" t="str">
        <f>'[1]2025年已发货'!A:A</f>
        <v>润耀</v>
      </c>
      <c r="B3490" s="2" t="str">
        <f>'[1]2025年已发货'!B:B</f>
        <v>螺纹钢</v>
      </c>
      <c r="C3490" s="2" t="str">
        <f>'[1]2025年已发货'!C:C</f>
        <v>HRB400E Φ32 9m</v>
      </c>
      <c r="D3490" s="2" t="str">
        <f>'[1]2025年已发货'!D:D</f>
        <v>吨</v>
      </c>
      <c r="E3490" s="2">
        <f>'[1]2025年已发货'!E:E</f>
        <v>35</v>
      </c>
      <c r="F3490" s="4">
        <f>'[1]2025年已发货'!F:F</f>
        <v>45804</v>
      </c>
      <c r="G3490" s="2" t="str">
        <f>'[1]2025年已发货'!G:G</f>
        <v>（中铁广州局-资乐高速5标）四川省乐山市井研县希望大道116号</v>
      </c>
      <c r="H3490" s="2" t="str">
        <f>'[1]2025年已发货'!H:H</f>
        <v>廖俊杰</v>
      </c>
      <c r="I3490" s="2">
        <f>'[1]2025年已发货'!I:I</f>
        <v>15775100965</v>
      </c>
      <c r="J3490" s="2" vm="1" t="e">
        <f>_xlfn._xlws.FILTER(辅助信息!D:D,辅助信息!G:G=G3490)</f>
        <v>#VALUE!</v>
      </c>
    </row>
    <row r="3491" hidden="1" spans="1:10">
      <c r="A3491" s="2" t="str">
        <f>'[1]2025年已发货'!A:A</f>
        <v>润耀</v>
      </c>
      <c r="B3491" s="2" t="str">
        <f>'[1]2025年已发货'!B:B</f>
        <v>螺纹钢</v>
      </c>
      <c r="C3491" s="2" t="str">
        <f>'[1]2025年已发货'!C:C</f>
        <v>HRB400E Φ28 12m</v>
      </c>
      <c r="D3491" s="2" t="str">
        <f>'[1]2025年已发货'!D:D</f>
        <v>吨</v>
      </c>
      <c r="E3491" s="2">
        <f>'[1]2025年已发货'!E:E</f>
        <v>44</v>
      </c>
      <c r="F3491" s="4">
        <f>'[1]2025年已发货'!F:F</f>
        <v>45804</v>
      </c>
      <c r="G3491" s="2" t="str">
        <f>'[1]2025年已发货'!G:G</f>
        <v>（中铁广州局-资乐高速5标）四川省乐山市井研县希望大道116号</v>
      </c>
      <c r="H3491" s="2" t="str">
        <f>'[1]2025年已发货'!H:H</f>
        <v>廖俊杰</v>
      </c>
      <c r="I3491" s="2">
        <f>'[1]2025年已发货'!I:I</f>
        <v>15775100965</v>
      </c>
      <c r="J3491" s="2" vm="1" t="e">
        <f>_xlfn._xlws.FILTER(辅助信息!D:D,辅助信息!G:G=G3491)</f>
        <v>#VALUE!</v>
      </c>
    </row>
    <row r="3492" hidden="1" spans="1:10">
      <c r="A3492" s="2" t="str">
        <f>'[1]2025年已发货'!A:A</f>
        <v>润耀</v>
      </c>
      <c r="B3492" s="2" t="str">
        <f>'[1]2025年已发货'!B:B</f>
        <v>螺纹钢</v>
      </c>
      <c r="C3492" s="2" t="str">
        <f>'[1]2025年已发货'!C:C</f>
        <v>HRB400E Φ28 9m</v>
      </c>
      <c r="D3492" s="2" t="str">
        <f>'[1]2025年已发货'!D:D</f>
        <v>吨</v>
      </c>
      <c r="E3492" s="2">
        <f>'[1]2025年已发货'!E:E</f>
        <v>35</v>
      </c>
      <c r="F3492" s="4">
        <f>'[1]2025年已发货'!F:F</f>
        <v>45804</v>
      </c>
      <c r="G3492" s="2" t="str">
        <f>'[1]2025年已发货'!G:G</f>
        <v>（中铁广州局-资乐高速5标）四川省乐山市井研县希望大道116号</v>
      </c>
      <c r="H3492" s="2" t="str">
        <f>'[1]2025年已发货'!H:H</f>
        <v>廖俊杰</v>
      </c>
      <c r="I3492" s="2">
        <f>'[1]2025年已发货'!I:I</f>
        <v>15775100965</v>
      </c>
      <c r="J3492" s="2" vm="1" t="e">
        <f>_xlfn._xlws.FILTER(辅助信息!D:D,辅助信息!G:G=G3492)</f>
        <v>#VALUE!</v>
      </c>
    </row>
    <row r="3493" hidden="1" spans="1:10">
      <c r="A3493" s="2" t="str">
        <f>'[1]2025年已发货'!A:A</f>
        <v>润耀</v>
      </c>
      <c r="B3493" s="2" t="str">
        <f>'[1]2025年已发货'!B:B</f>
        <v>螺纹钢</v>
      </c>
      <c r="C3493" s="2" t="str">
        <f>'[1]2025年已发货'!C:C</f>
        <v>HRB400E Φ12 9m</v>
      </c>
      <c r="D3493" s="2" t="str">
        <f>'[1]2025年已发货'!D:D</f>
        <v>吨</v>
      </c>
      <c r="E3493" s="2">
        <f>'[1]2025年已发货'!E:E</f>
        <v>17</v>
      </c>
      <c r="F3493" s="4">
        <f>'[1]2025年已发货'!F:F</f>
        <v>45804</v>
      </c>
      <c r="G3493" s="2" t="str">
        <f>'[1]2025年已发货'!G:G</f>
        <v>（中铁广州局-资乐高速5标）四川省乐山市井研县希望大道116号</v>
      </c>
      <c r="H3493" s="2" t="str">
        <f>'[1]2025年已发货'!H:H</f>
        <v>廖俊杰</v>
      </c>
      <c r="I3493" s="2">
        <f>'[1]2025年已发货'!I:I</f>
        <v>15775100965</v>
      </c>
      <c r="J3493" s="2" vm="1" t="e">
        <f>_xlfn._xlws.FILTER(辅助信息!D:D,辅助信息!G:G=G3493)</f>
        <v>#VALUE!</v>
      </c>
    </row>
    <row r="3494" hidden="1" spans="1:10">
      <c r="A3494" s="2" t="str">
        <f>'[1]2025年已发货'!A:A</f>
        <v>润耀</v>
      </c>
      <c r="B3494" s="2" t="str">
        <f>'[1]2025年已发货'!B:B</f>
        <v>螺纹钢</v>
      </c>
      <c r="C3494" s="2" t="str">
        <f>'[1]2025年已发货'!C:C</f>
        <v>HRB400E Φ16 9m</v>
      </c>
      <c r="D3494" s="2" t="str">
        <f>'[1]2025年已发货'!D:D</f>
        <v>吨</v>
      </c>
      <c r="E3494" s="2">
        <f>'[1]2025年已发货'!E:E</f>
        <v>17</v>
      </c>
      <c r="F3494" s="4">
        <f>'[1]2025年已发货'!F:F</f>
        <v>45804</v>
      </c>
      <c r="G3494" s="2" t="str">
        <f>'[1]2025年已发货'!G:G</f>
        <v>（中铁广州局-资乐高速5标）四川省乐山市井研县希望大道116号</v>
      </c>
      <c r="H3494" s="2" t="str">
        <f>'[1]2025年已发货'!H:H</f>
        <v>廖俊杰</v>
      </c>
      <c r="I3494" s="2">
        <f>'[1]2025年已发货'!I:I</f>
        <v>15775100965</v>
      </c>
      <c r="J3494" s="2" vm="1" t="e">
        <f>_xlfn._xlws.FILTER(辅助信息!D:D,辅助信息!G:G=G3494)</f>
        <v>#VALUE!</v>
      </c>
    </row>
    <row r="3495" hidden="1" spans="1:10">
      <c r="A3495" s="2" t="str">
        <f>'[1]2025年已发货'!A:A</f>
        <v>润耀</v>
      </c>
      <c r="B3495" s="2" t="str">
        <f>'[1]2025年已发货'!B:B</f>
        <v>螺纹钢</v>
      </c>
      <c r="C3495" s="2" t="str">
        <f>'[1]2025年已发货'!C:C</f>
        <v>HRB400E Φ28 9m</v>
      </c>
      <c r="D3495" s="2" t="str">
        <f>'[1]2025年已发货'!D:D</f>
        <v>吨</v>
      </c>
      <c r="E3495" s="2">
        <f>'[1]2025年已发货'!E:E</f>
        <v>35</v>
      </c>
      <c r="F3495" s="4">
        <f>'[1]2025年已发货'!F:F</f>
        <v>45804</v>
      </c>
      <c r="G3495" s="2" t="str">
        <f>'[1]2025年已发货'!G:G</f>
        <v>（中铁广州局-资乐高速5标）四川省乐山市井研县希望大道116号</v>
      </c>
      <c r="H3495" s="2" t="str">
        <f>'[1]2025年已发货'!H:H</f>
        <v>廖俊杰</v>
      </c>
      <c r="I3495" s="2">
        <f>'[1]2025年已发货'!I:I</f>
        <v>15775100965</v>
      </c>
      <c r="J3495" s="2" vm="1" t="e">
        <f>_xlfn._xlws.FILTER(辅助信息!D:D,辅助信息!G:G=G3495)</f>
        <v>#VALUE!</v>
      </c>
    </row>
    <row r="3496" hidden="1" spans="1:10">
      <c r="A3496" s="2" t="str">
        <f>'[1]2025年已发货'!A:A</f>
        <v>润耀</v>
      </c>
      <c r="B3496" s="2" t="str">
        <f>'[1]2025年已发货'!B:B</f>
        <v>螺纹钢</v>
      </c>
      <c r="C3496" s="2" t="str">
        <f>'[1]2025年已发货'!C:C</f>
        <v>HRB400E Φ20 12m</v>
      </c>
      <c r="D3496" s="2" t="str">
        <f>'[1]2025年已发货'!D:D</f>
        <v>吨</v>
      </c>
      <c r="E3496" s="2">
        <f>'[1]2025年已发货'!E:E</f>
        <v>35</v>
      </c>
      <c r="F3496" s="4">
        <f>'[1]2025年已发货'!F:F</f>
        <v>45804</v>
      </c>
      <c r="G3496" s="2" t="str">
        <f>'[1]2025年已发货'!G:G</f>
        <v>（中铁广州局-资乐高速5标）四川省乐山市井研县希望大道116号</v>
      </c>
      <c r="H3496" s="2" t="str">
        <f>'[1]2025年已发货'!H:H</f>
        <v>廖俊杰</v>
      </c>
      <c r="I3496" s="2">
        <f>'[1]2025年已发货'!I:I</f>
        <v>15775100965</v>
      </c>
      <c r="J3496" s="2" vm="1" t="e">
        <f>_xlfn._xlws.FILTER(辅助信息!D:D,辅助信息!G:G=G3496)</f>
        <v>#VALUE!</v>
      </c>
    </row>
    <row r="3497" hidden="1" spans="1:10">
      <c r="A3497" s="2" t="str">
        <f>'[1]2025年已发货'!A:A</f>
        <v>润耀</v>
      </c>
      <c r="B3497" s="2" t="str">
        <f>'[1]2025年已发货'!B:B</f>
        <v>盘螺</v>
      </c>
      <c r="C3497" s="2" t="str">
        <f>'[1]2025年已发货'!C:C</f>
        <v>HRB400E Φ12</v>
      </c>
      <c r="D3497" s="2" t="str">
        <f>'[1]2025年已发货'!D:D</f>
        <v>吨</v>
      </c>
      <c r="E3497" s="2">
        <f>'[1]2025年已发货'!E:E</f>
        <v>35</v>
      </c>
      <c r="F3497" s="4">
        <f>'[1]2025年已发货'!F:F</f>
        <v>45804</v>
      </c>
      <c r="G3497" s="2" t="str">
        <f>'[1]2025年已发货'!G:G</f>
        <v>（中铁广州局-资乐高速5标）四川省乐山市井研县希望大道116号</v>
      </c>
      <c r="H3497" s="2" t="str">
        <f>'[1]2025年已发货'!H:H</f>
        <v>廖俊杰</v>
      </c>
      <c r="I3497" s="2">
        <f>'[1]2025年已发货'!I:I</f>
        <v>15775100965</v>
      </c>
      <c r="J3497" s="2" vm="1" t="e">
        <f>_xlfn._xlws.FILTER(辅助信息!D:D,辅助信息!G:G=G3497)</f>
        <v>#VALUE!</v>
      </c>
    </row>
    <row r="3498" hidden="1" spans="1:10">
      <c r="A3498" s="2" t="str">
        <f>'[1]2025年已发货'!A:A</f>
        <v>润耀</v>
      </c>
      <c r="B3498" s="2" t="str">
        <f>'[1]2025年已发货'!B:B</f>
        <v>螺纹钢</v>
      </c>
      <c r="C3498" s="2" t="str">
        <f>'[1]2025年已发货'!C:C</f>
        <v>HRB400E Φ14 12m</v>
      </c>
      <c r="D3498" s="2" t="str">
        <f>'[1]2025年已发货'!D:D</f>
        <v>吨</v>
      </c>
      <c r="E3498" s="2">
        <f>'[1]2025年已发货'!E:E</f>
        <v>10</v>
      </c>
      <c r="F3498" s="4">
        <f>'[1]2025年已发货'!F:F</f>
        <v>45804</v>
      </c>
      <c r="G3498" s="2" t="str">
        <f>'[1]2025年已发货'!G:G</f>
        <v>（中铁广州局-资乐高速5标）四川省乐山市井研县希望大道116号</v>
      </c>
      <c r="H3498" s="2" t="str">
        <f>'[1]2025年已发货'!H:H</f>
        <v>廖俊杰</v>
      </c>
      <c r="I3498" s="2">
        <f>'[1]2025年已发货'!I:I</f>
        <v>15775100965</v>
      </c>
      <c r="J3498" s="2" vm="1" t="e">
        <f>_xlfn._xlws.FILTER(辅助信息!D:D,辅助信息!G:G=G3498)</f>
        <v>#VALUE!</v>
      </c>
    </row>
    <row r="3499" hidden="1" spans="1:10">
      <c r="A3499" s="2" t="str">
        <f>'[1]2025年已发货'!A:A</f>
        <v>润耀</v>
      </c>
      <c r="B3499" s="2" t="str">
        <f>'[1]2025年已发货'!B:B</f>
        <v>螺纹钢</v>
      </c>
      <c r="C3499" s="2" t="str">
        <f>'[1]2025年已发货'!C:C</f>
        <v>HRB400E Φ16 12m</v>
      </c>
      <c r="D3499" s="2" t="str">
        <f>'[1]2025年已发货'!D:D</f>
        <v>吨</v>
      </c>
      <c r="E3499" s="2">
        <f>'[1]2025年已发货'!E:E</f>
        <v>25</v>
      </c>
      <c r="F3499" s="4">
        <f>'[1]2025年已发货'!F:F</f>
        <v>45804</v>
      </c>
      <c r="G3499" s="2" t="str">
        <f>'[1]2025年已发货'!G:G</f>
        <v>（中铁广州局-资乐高速5标）四川省乐山市井研县希望大道116号</v>
      </c>
      <c r="H3499" s="2" t="str">
        <f>'[1]2025年已发货'!H:H</f>
        <v>廖俊杰</v>
      </c>
      <c r="I3499" s="2">
        <f>'[1]2025年已发货'!I:I</f>
        <v>15775100965</v>
      </c>
      <c r="J3499" s="2" vm="1" t="e">
        <f>_xlfn._xlws.FILTER(辅助信息!D:D,辅助信息!G:G=G3499)</f>
        <v>#VALUE!</v>
      </c>
    </row>
    <row r="3500" hidden="1" spans="1:10">
      <c r="A3500" s="2" t="str">
        <f>'[1]2025年已发货'!A:A</f>
        <v>润耀</v>
      </c>
      <c r="B3500" s="2" t="str">
        <f>'[1]2025年已发货'!B:B</f>
        <v>螺纹钢</v>
      </c>
      <c r="C3500" s="2" t="str">
        <f>'[1]2025年已发货'!C:C</f>
        <v>HRB400E Φ20 12m</v>
      </c>
      <c r="D3500" s="2" t="str">
        <f>'[1]2025年已发货'!D:D</f>
        <v>吨</v>
      </c>
      <c r="E3500" s="2">
        <f>'[1]2025年已发货'!E:E</f>
        <v>35</v>
      </c>
      <c r="F3500" s="4">
        <f>'[1]2025年已发货'!F:F</f>
        <v>45804</v>
      </c>
      <c r="G3500" s="2" t="str">
        <f>'[1]2025年已发货'!G:G</f>
        <v>（中铁广州局-资乐高速5标）四川省乐山市井研县希望大道116号</v>
      </c>
      <c r="H3500" s="2" t="str">
        <f>'[1]2025年已发货'!H:H</f>
        <v>廖俊杰</v>
      </c>
      <c r="I3500" s="2">
        <f>'[1]2025年已发货'!I:I</f>
        <v>15775100965</v>
      </c>
      <c r="J3500" s="2" vm="1" t="e">
        <f>_xlfn._xlws.FILTER(辅助信息!D:D,辅助信息!G:G=G3500)</f>
        <v>#VALUE!</v>
      </c>
    </row>
    <row r="3501" hidden="1" spans="1:10">
      <c r="A3501" s="2" t="str">
        <f>'[1]2025年已发货'!A:A</f>
        <v>润耀</v>
      </c>
      <c r="B3501" s="2" t="str">
        <f>'[1]2025年已发货'!B:B</f>
        <v>螺纹钢</v>
      </c>
      <c r="C3501" s="2" t="str">
        <f>'[1]2025年已发货'!C:C</f>
        <v>HRB400E Φ22 12m</v>
      </c>
      <c r="D3501" s="2" t="str">
        <f>'[1]2025年已发货'!D:D</f>
        <v>吨</v>
      </c>
      <c r="E3501" s="2">
        <f>'[1]2025年已发货'!E:E</f>
        <v>25</v>
      </c>
      <c r="F3501" s="4">
        <f>'[1]2025年已发货'!F:F</f>
        <v>45804</v>
      </c>
      <c r="G3501" s="2" t="str">
        <f>'[1]2025年已发货'!G:G</f>
        <v>（中铁广州局-资乐高速5标）四川省乐山市井研县希望大道116号</v>
      </c>
      <c r="H3501" s="2" t="str">
        <f>'[1]2025年已发货'!H:H</f>
        <v>廖俊杰</v>
      </c>
      <c r="I3501" s="2">
        <f>'[1]2025年已发货'!I:I</f>
        <v>15775100965</v>
      </c>
      <c r="J3501" s="2" vm="1" t="e">
        <f>_xlfn._xlws.FILTER(辅助信息!D:D,辅助信息!G:G=G3501)</f>
        <v>#VALUE!</v>
      </c>
    </row>
    <row r="3502" hidden="1" spans="1:10">
      <c r="A3502" s="2" t="str">
        <f>'[1]2025年已发货'!A:A</f>
        <v>润耀</v>
      </c>
      <c r="B3502" s="2" t="str">
        <f>'[1]2025年已发货'!B:B</f>
        <v>高线</v>
      </c>
      <c r="C3502" s="2" t="str">
        <f>'[1]2025年已发货'!C:C</f>
        <v>HPB300Φ10</v>
      </c>
      <c r="D3502" s="2" t="str">
        <f>'[1]2025年已发货'!D:D</f>
        <v>吨</v>
      </c>
      <c r="E3502" s="2">
        <f>'[1]2025年已发货'!E:E</f>
        <v>5</v>
      </c>
      <c r="F3502" s="4">
        <f>'[1]2025年已发货'!F:F</f>
        <v>45804</v>
      </c>
      <c r="G3502" s="2" t="str">
        <f>'[1]2025年已发货'!G:G</f>
        <v>（中铁十局-资乐高速4标）四川省眉山市仁寿县彰加镇促进村中铁十局资乐高速1#钢筋场</v>
      </c>
      <c r="H3502" s="2" t="str">
        <f>'[1]2025年已发货'!H:H</f>
        <v>杨飞</v>
      </c>
      <c r="I3502" s="2">
        <f>'[1]2025年已发货'!I:I</f>
        <v>15667998777</v>
      </c>
      <c r="J3502" s="2" vm="1" t="e">
        <f>_xlfn._xlws.FILTER(辅助信息!D:D,辅助信息!G:G=G3502)</f>
        <v>#VALUE!</v>
      </c>
    </row>
    <row r="3503" hidden="1" spans="1:10">
      <c r="A3503" s="2" t="str">
        <f>'[1]2025年已发货'!A:A</f>
        <v>润耀</v>
      </c>
      <c r="B3503" s="2" t="str">
        <f>'[1]2025年已发货'!B:B</f>
        <v>螺纹钢</v>
      </c>
      <c r="C3503" s="2" t="str">
        <f>'[1]2025年已发货'!C:C</f>
        <v>HRB400E Φ12 9m</v>
      </c>
      <c r="D3503" s="2" t="str">
        <f>'[1]2025年已发货'!D:D</f>
        <v>吨</v>
      </c>
      <c r="E3503" s="2">
        <f>'[1]2025年已发货'!E:E</f>
        <v>35</v>
      </c>
      <c r="F3503" s="4">
        <f>'[1]2025年已发货'!F:F</f>
        <v>45804</v>
      </c>
      <c r="G3503" s="2" t="str">
        <f>'[1]2025年已发货'!G:G</f>
        <v>（中铁十局-资乐高速4标）四川省眉山市仁寿县彰加镇促进村中铁十局资乐高速1#钢筋场</v>
      </c>
      <c r="H3503" s="2" t="str">
        <f>'[1]2025年已发货'!H:H</f>
        <v>杨飞</v>
      </c>
      <c r="I3503" s="2">
        <f>'[1]2025年已发货'!I:I</f>
        <v>15667998777</v>
      </c>
      <c r="J3503" s="2" vm="1" t="e">
        <f>_xlfn._xlws.FILTER(辅助信息!D:D,辅助信息!G:G=G3503)</f>
        <v>#VALUE!</v>
      </c>
    </row>
    <row r="3504" hidden="1" spans="1:10">
      <c r="A3504" s="2" t="str">
        <f>'[1]2025年已发货'!A:A</f>
        <v>润耀</v>
      </c>
      <c r="B3504" s="2" t="str">
        <f>'[1]2025年已发货'!B:B</f>
        <v>螺纹钢</v>
      </c>
      <c r="C3504" s="2" t="str">
        <f>'[1]2025年已发货'!C:C</f>
        <v>HRB400E Φ16 9m</v>
      </c>
      <c r="D3504" s="2" t="str">
        <f>'[1]2025年已发货'!D:D</f>
        <v>吨</v>
      </c>
      <c r="E3504" s="2">
        <f>'[1]2025年已发货'!E:E</f>
        <v>25</v>
      </c>
      <c r="F3504" s="4">
        <f>'[1]2025年已发货'!F:F</f>
        <v>45804</v>
      </c>
      <c r="G3504" s="2" t="str">
        <f>'[1]2025年已发货'!G:G</f>
        <v>（中铁十局-资乐高速4标）四川省眉山市仁寿县彰加镇促进村中铁十局资乐高速1#钢筋场</v>
      </c>
      <c r="H3504" s="2" t="str">
        <f>'[1]2025年已发货'!H:H</f>
        <v>杨飞</v>
      </c>
      <c r="I3504" s="2">
        <f>'[1]2025年已发货'!I:I</f>
        <v>15667998777</v>
      </c>
      <c r="J3504" s="2" vm="1" t="e">
        <f>_xlfn._xlws.FILTER(辅助信息!D:D,辅助信息!G:G=G3504)</f>
        <v>#VALUE!</v>
      </c>
    </row>
    <row r="3505" hidden="1" spans="1:10">
      <c r="A3505" s="2" t="str">
        <f>'[1]2025年已发货'!A:A</f>
        <v>润耀</v>
      </c>
      <c r="B3505" s="2" t="str">
        <f>'[1]2025年已发货'!B:B</f>
        <v>螺纹钢</v>
      </c>
      <c r="C3505" s="2" t="str">
        <f>'[1]2025年已发货'!C:C</f>
        <v>HRB400E Φ20 9m</v>
      </c>
      <c r="D3505" s="2" t="str">
        <f>'[1]2025年已发货'!D:D</f>
        <v>吨</v>
      </c>
      <c r="E3505" s="2">
        <f>'[1]2025年已发货'!E:E</f>
        <v>5</v>
      </c>
      <c r="F3505" s="4">
        <f>'[1]2025年已发货'!F:F</f>
        <v>45804</v>
      </c>
      <c r="G3505" s="2" t="str">
        <f>'[1]2025年已发货'!G:G</f>
        <v>（中铁十局-资乐高速4标）四川省眉山市仁寿县彰加镇促进村中铁十局资乐高速1#钢筋场</v>
      </c>
      <c r="H3505" s="2" t="str">
        <f>'[1]2025年已发货'!H:H</f>
        <v>杨飞</v>
      </c>
      <c r="I3505" s="2">
        <f>'[1]2025年已发货'!I:I</f>
        <v>15667998777</v>
      </c>
      <c r="J3505" s="2" vm="1" t="e">
        <f>_xlfn._xlws.FILTER(辅助信息!D:D,辅助信息!G:G=G3505)</f>
        <v>#VALUE!</v>
      </c>
    </row>
    <row r="3506" hidden="1" spans="1:10">
      <c r="A3506" s="2" t="str">
        <f>'[1]2025年已发货'!A:A</f>
        <v>润耀</v>
      </c>
      <c r="B3506" s="2" t="str">
        <f>'[1]2025年已发货'!B:B</f>
        <v>螺纹钢</v>
      </c>
      <c r="C3506" s="2" t="str">
        <f>'[1]2025年已发货'!C:C</f>
        <v>HRB400E Φ25 9m</v>
      </c>
      <c r="D3506" s="2" t="str">
        <f>'[1]2025年已发货'!D:D</f>
        <v>吨</v>
      </c>
      <c r="E3506" s="2">
        <f>'[1]2025年已发货'!E:E</f>
        <v>35</v>
      </c>
      <c r="F3506" s="4">
        <f>'[1]2025年已发货'!F:F</f>
        <v>45804</v>
      </c>
      <c r="G3506" s="2" t="str">
        <f>'[1]2025年已发货'!G:G</f>
        <v>（中铁十局-资乐高速4标）四川省眉山市仁寿县彰加镇促进村中铁十局资乐高速1#钢筋场</v>
      </c>
      <c r="H3506" s="2" t="str">
        <f>'[1]2025年已发货'!H:H</f>
        <v>杨飞</v>
      </c>
      <c r="I3506" s="2">
        <f>'[1]2025年已发货'!I:I</f>
        <v>15667998777</v>
      </c>
      <c r="J3506" s="2" vm="1" t="e">
        <f>_xlfn._xlws.FILTER(辅助信息!D:D,辅助信息!G:G=G3506)</f>
        <v>#VALUE!</v>
      </c>
    </row>
    <row r="3507" hidden="1" spans="1:10">
      <c r="A3507" s="2" t="str">
        <f>'[1]2025年已发货'!A:A</f>
        <v>润耀</v>
      </c>
      <c r="B3507" s="2" t="str">
        <f>'[1]2025年已发货'!B:B</f>
        <v>螺纹钢</v>
      </c>
      <c r="C3507" s="2" t="str">
        <f>'[1]2025年已发货'!C:C</f>
        <v>HRB400E Φ28 9m</v>
      </c>
      <c r="D3507" s="2" t="str">
        <f>'[1]2025年已发货'!D:D</f>
        <v>吨</v>
      </c>
      <c r="E3507" s="2">
        <f>'[1]2025年已发货'!E:E</f>
        <v>35</v>
      </c>
      <c r="F3507" s="4">
        <f>'[1]2025年已发货'!F:F</f>
        <v>45804</v>
      </c>
      <c r="G3507" s="2" t="str">
        <f>'[1]2025年已发货'!G:G</f>
        <v>（中铁十局-资乐高速4标）四川省眉山市仁寿县彰加镇促进村中铁十局资乐高速1#钢筋场</v>
      </c>
      <c r="H3507" s="2" t="str">
        <f>'[1]2025年已发货'!H:H</f>
        <v>杨飞</v>
      </c>
      <c r="I3507" s="2">
        <f>'[1]2025年已发货'!I:I</f>
        <v>15667998777</v>
      </c>
      <c r="J3507" s="2" vm="1" t="e">
        <f>_xlfn._xlws.FILTER(辅助信息!D:D,辅助信息!G:G=G3507)</f>
        <v>#VALUE!</v>
      </c>
    </row>
    <row r="3508" hidden="1" spans="1:10">
      <c r="A3508" s="2" t="str">
        <f>'[1]2025年已发货'!A:A</f>
        <v>德胜</v>
      </c>
      <c r="B3508" s="2" t="str">
        <f>'[1]2025年已发货'!B:B</f>
        <v>螺纹钢</v>
      </c>
      <c r="C3508" s="2" t="str">
        <f>'[1]2025年已发货'!C:C</f>
        <v>HRB400E Φ16 9m</v>
      </c>
      <c r="D3508" s="2" t="str">
        <f>'[1]2025年已发货'!D:D</f>
        <v>吨</v>
      </c>
      <c r="E3508" s="2">
        <f>'[1]2025年已发货'!E:E</f>
        <v>35</v>
      </c>
      <c r="F3508" s="4">
        <f>'[1]2025年已发货'!F:F</f>
        <v>45805</v>
      </c>
      <c r="G3508" s="2" t="str">
        <f>'[1]2025年已发货'!G:G</f>
        <v>（中铁广州局-资乐高速5标）四川省乐山市井研县希望大道116号</v>
      </c>
      <c r="H3508" s="2" t="str">
        <f>'[1]2025年已发货'!H:H</f>
        <v>廖俊杰</v>
      </c>
      <c r="I3508" s="2">
        <f>'[1]2025年已发货'!I:I</f>
        <v>15775100965</v>
      </c>
      <c r="J3508" s="2" vm="1" t="e">
        <f>_xlfn._xlws.FILTER(辅助信息!D:D,辅助信息!G:G=G3508)</f>
        <v>#VALUE!</v>
      </c>
    </row>
    <row r="3509" hidden="1" spans="1:10">
      <c r="A3509" s="2" t="str">
        <f>'[1]2025年已发货'!A:A</f>
        <v>德胜</v>
      </c>
      <c r="B3509" s="2" t="str">
        <f>'[1]2025年已发货'!B:B</f>
        <v>螺纹钢</v>
      </c>
      <c r="C3509" s="2" t="str">
        <f>'[1]2025年已发货'!C:C</f>
        <v>HRB400E Φ20 12m</v>
      </c>
      <c r="D3509" s="2" t="str">
        <f>'[1]2025年已发货'!D:D</f>
        <v>吨</v>
      </c>
      <c r="E3509" s="2">
        <f>'[1]2025年已发货'!E:E</f>
        <v>35</v>
      </c>
      <c r="F3509" s="4">
        <f>'[1]2025年已发货'!F:F</f>
        <v>45805</v>
      </c>
      <c r="G3509" s="2" t="str">
        <f>'[1]2025年已发货'!G:G</f>
        <v>（中铁广州局-资乐高速5标）四川省乐山市井研县希望大道116号</v>
      </c>
      <c r="H3509" s="2" t="str">
        <f>'[1]2025年已发货'!H:H</f>
        <v>廖俊杰</v>
      </c>
      <c r="I3509" s="2">
        <f>'[1]2025年已发货'!I:I</f>
        <v>15775100965</v>
      </c>
      <c r="J3509" s="2" vm="1" t="e">
        <f>_xlfn._xlws.FILTER(辅助信息!D:D,辅助信息!G:G=G3509)</f>
        <v>#VALUE!</v>
      </c>
    </row>
    <row r="3510" hidden="1" spans="1:10">
      <c r="A3510" s="2" t="str">
        <f>'[1]2025年已发货'!A:A</f>
        <v>德胜</v>
      </c>
      <c r="B3510" s="2" t="str">
        <f>'[1]2025年已发货'!B:B</f>
        <v>螺纹钢</v>
      </c>
      <c r="C3510" s="2" t="str">
        <f>'[1]2025年已发货'!C:C</f>
        <v>HRB400E Φ25 12m</v>
      </c>
      <c r="D3510" s="2" t="str">
        <f>'[1]2025年已发货'!D:D</f>
        <v>吨</v>
      </c>
      <c r="E3510" s="2">
        <f>'[1]2025年已发货'!E:E</f>
        <v>15</v>
      </c>
      <c r="F3510" s="4">
        <f>'[1]2025年已发货'!F:F</f>
        <v>45805</v>
      </c>
      <c r="G3510" s="2" t="str">
        <f>'[1]2025年已发货'!G:G</f>
        <v>（中铁广州局-资乐高速5标）四川省乐山市井研县希望大道116号</v>
      </c>
      <c r="H3510" s="2" t="str">
        <f>'[1]2025年已发货'!H:H</f>
        <v>廖俊杰</v>
      </c>
      <c r="I3510" s="2">
        <f>'[1]2025年已发货'!I:I</f>
        <v>15775100965</v>
      </c>
      <c r="J3510" s="2" vm="1" t="e">
        <f>_xlfn._xlws.FILTER(辅助信息!D:D,辅助信息!G:G=G3510)</f>
        <v>#VALUE!</v>
      </c>
    </row>
    <row r="3511" hidden="1" spans="1:10">
      <c r="A3511" s="2" t="str">
        <f>'[1]2025年已发货'!A:A</f>
        <v>德胜</v>
      </c>
      <c r="B3511" s="2" t="str">
        <f>'[1]2025年已发货'!B:B</f>
        <v>螺纹钢</v>
      </c>
      <c r="C3511" s="2" t="str">
        <f>'[1]2025年已发货'!C:C</f>
        <v>HRB400E Φ28 12m</v>
      </c>
      <c r="D3511" s="2" t="str">
        <f>'[1]2025年已发货'!D:D</f>
        <v>吨</v>
      </c>
      <c r="E3511" s="2">
        <f>'[1]2025年已发货'!E:E</f>
        <v>20</v>
      </c>
      <c r="F3511" s="4">
        <f>'[1]2025年已发货'!F:F</f>
        <v>45805</v>
      </c>
      <c r="G3511" s="2" t="str">
        <f>'[1]2025年已发货'!G:G</f>
        <v>（中铁广州局-资乐高速5标）四川省乐山市井研县希望大道116号</v>
      </c>
      <c r="H3511" s="2" t="str">
        <f>'[1]2025年已发货'!H:H</f>
        <v>廖俊杰</v>
      </c>
      <c r="I3511" s="2">
        <f>'[1]2025年已发货'!I:I</f>
        <v>15775100965</v>
      </c>
      <c r="J3511" s="2" vm="1" t="e">
        <f>_xlfn._xlws.FILTER(辅助信息!D:D,辅助信息!G:G=G3511)</f>
        <v>#VALUE!</v>
      </c>
    </row>
    <row r="3512" hidden="1" spans="1:10">
      <c r="A3512" s="2" t="str">
        <f>'[1]2025年已发货'!A:A</f>
        <v>德胜</v>
      </c>
      <c r="B3512" s="2" t="str">
        <f>'[1]2025年已发货'!B:B</f>
        <v>螺纹钢</v>
      </c>
      <c r="C3512" s="2" t="str">
        <f>'[1]2025年已发货'!C:C</f>
        <v>HRB500E Φ28×12米</v>
      </c>
      <c r="D3512" s="2" t="str">
        <f>'[1]2025年已发货'!D:D</f>
        <v>吨</v>
      </c>
      <c r="E3512" s="2">
        <f>'[1]2025年已发货'!E:E</f>
        <v>35</v>
      </c>
      <c r="F3512" s="4">
        <f>'[1]2025年已发货'!F:F</f>
        <v>45805</v>
      </c>
      <c r="G3512" s="2" t="str">
        <f>'[1]2025年已发货'!G:G</f>
        <v>自永4标一局四公司（四川省内江市隆昌市金鹅街道自永4标一局四公司钢筋棚）</v>
      </c>
      <c r="H3512" s="2" t="str">
        <f>'[1]2025年已发货'!H:H</f>
        <v>郝优</v>
      </c>
      <c r="I3512" s="2">
        <f>'[1]2025年已发货'!I:I</f>
        <v>13891371707</v>
      </c>
      <c r="J3512" s="2" vm="1" t="e">
        <f>_xlfn._xlws.FILTER(辅助信息!D:D,辅助信息!G:G=G3512)</f>
        <v>#VALUE!</v>
      </c>
    </row>
    <row r="3513" hidden="1" spans="1:10">
      <c r="A3513" s="2" t="str">
        <f>'[1]2025年已发货'!A:A</f>
        <v>德胜</v>
      </c>
      <c r="B3513" s="2" t="str">
        <f>'[1]2025年已发货'!B:B</f>
        <v>螺纹钢</v>
      </c>
      <c r="C3513" s="2" t="str">
        <f>'[1]2025年已发货'!C:C</f>
        <v>HRB500E Φ28×9米</v>
      </c>
      <c r="D3513" s="2" t="str">
        <f>'[1]2025年已发货'!D:D</f>
        <v>吨</v>
      </c>
      <c r="E3513" s="2">
        <f>'[1]2025年已发货'!E:E</f>
        <v>35</v>
      </c>
      <c r="F3513" s="4">
        <f>'[1]2025年已发货'!F:F</f>
        <v>45805</v>
      </c>
      <c r="G3513" s="2" t="str">
        <f>'[1]2025年已发货'!G:G</f>
        <v>自永4标一局四公司（四川省内江市隆昌市金鹅街道自永4标一局四公司钢筋棚）</v>
      </c>
      <c r="H3513" s="2" t="str">
        <f>'[1]2025年已发货'!H:H</f>
        <v>郝优</v>
      </c>
      <c r="I3513" s="2">
        <f>'[1]2025年已发货'!I:I</f>
        <v>13891371707</v>
      </c>
      <c r="J3513" s="2" vm="1" t="e">
        <f>_xlfn._xlws.FILTER(辅助信息!D:D,辅助信息!G:G=G3513)</f>
        <v>#VALUE!</v>
      </c>
    </row>
    <row r="3514" hidden="1" spans="1:10">
      <c r="A3514" s="2" t="str">
        <f>'[1]2025年已发货'!A:A</f>
        <v>德胜</v>
      </c>
      <c r="B3514" s="2" t="str">
        <f>'[1]2025年已发货'!B:B</f>
        <v>螺纹钢</v>
      </c>
      <c r="C3514" s="2" t="str">
        <f>'[1]2025年已发货'!C:C</f>
        <v>HRB400E Φ28×9米</v>
      </c>
      <c r="D3514" s="2" t="str">
        <f>'[1]2025年已发货'!D:D</f>
        <v>吨</v>
      </c>
      <c r="E3514" s="2">
        <f>'[1]2025年已发货'!E:E</f>
        <v>35</v>
      </c>
      <c r="F3514" s="4">
        <f>'[1]2025年已发货'!F:F</f>
        <v>45805</v>
      </c>
      <c r="G3514" s="2" t="str">
        <f>'[1]2025年已发货'!G:G</f>
        <v>自永4标一局四公司（四川省内江市隆昌市金鹅街道自永4标一局四公司钢筋棚）</v>
      </c>
      <c r="H3514" s="2" t="str">
        <f>'[1]2025年已发货'!H:H</f>
        <v>郝优</v>
      </c>
      <c r="I3514" s="2">
        <f>'[1]2025年已发货'!I:I</f>
        <v>13891371707</v>
      </c>
      <c r="J3514" s="2" vm="1" t="e">
        <f>_xlfn._xlws.FILTER(辅助信息!D:D,辅助信息!G:G=G3514)</f>
        <v>#VALUE!</v>
      </c>
    </row>
    <row r="3515" hidden="1" spans="1:10">
      <c r="A3515" s="2" t="str">
        <f>'[1]2025年已发货'!A:A</f>
        <v>润耀</v>
      </c>
      <c r="B3515" s="2" t="str">
        <f>'[1]2025年已发货'!B:B</f>
        <v>螺纹钢</v>
      </c>
      <c r="C3515" s="2" t="str">
        <f>'[1]2025年已发货'!C:C</f>
        <v>HRB400E Φ28 12m</v>
      </c>
      <c r="D3515" s="2" t="str">
        <f>'[1]2025年已发货'!D:D</f>
        <v>吨</v>
      </c>
      <c r="E3515" s="2">
        <f>'[1]2025年已发货'!E:E</f>
        <v>35</v>
      </c>
      <c r="F3515" s="4">
        <f>'[1]2025年已发货'!F:F</f>
        <v>45805</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润耀</v>
      </c>
      <c r="B3516" s="2" t="str">
        <f>'[1]2025年已发货'!B:B</f>
        <v>盘螺</v>
      </c>
      <c r="C3516" s="2" t="str">
        <f>'[1]2025年已发货'!C:C</f>
        <v>HRB400E Φ12</v>
      </c>
      <c r="D3516" s="2" t="str">
        <f>'[1]2025年已发货'!D:D</f>
        <v>吨</v>
      </c>
      <c r="E3516" s="2">
        <f>'[1]2025年已发货'!E:E</f>
        <v>35</v>
      </c>
      <c r="F3516" s="4">
        <f>'[1]2025年已发货'!F:F</f>
        <v>45805</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润耀</v>
      </c>
      <c r="B3517" s="2" t="str">
        <f>'[1]2025年已发货'!B:B</f>
        <v>螺纹钢</v>
      </c>
      <c r="C3517" s="2" t="str">
        <f>'[1]2025年已发货'!C:C</f>
        <v>HRB400E Φ12 9m</v>
      </c>
      <c r="D3517" s="2" t="str">
        <f>'[1]2025年已发货'!D:D</f>
        <v>吨</v>
      </c>
      <c r="E3517" s="2">
        <f>'[1]2025年已发货'!E:E</f>
        <v>35</v>
      </c>
      <c r="F3517" s="4">
        <f>'[1]2025年已发货'!F:F</f>
        <v>45805</v>
      </c>
      <c r="G3517" s="2" t="str">
        <f>'[1]2025年已发货'!G:G</f>
        <v>（中铁十局-资乐高速4标）四川省眉山市仁寿县彰加镇促进村中铁十局资乐高速1#钢筋场</v>
      </c>
      <c r="H3517" s="2" t="str">
        <f>'[1]2025年已发货'!H:H</f>
        <v>杨飞</v>
      </c>
      <c r="I3517" s="2">
        <f>'[1]2025年已发货'!I:I</f>
        <v>15667998777</v>
      </c>
      <c r="J3517" s="2" vm="1" t="e">
        <f>_xlfn._xlws.FILTER(辅助信息!D:D,辅助信息!G:G=G3517)</f>
        <v>#VALUE!</v>
      </c>
    </row>
    <row r="3518" hidden="1" spans="1:10">
      <c r="A3518" s="2" t="str">
        <f>'[1]2025年已发货'!A:A</f>
        <v>达钢</v>
      </c>
      <c r="B3518" s="2" t="str">
        <f>'[1]2025年已发货'!B:B</f>
        <v>盘螺</v>
      </c>
      <c r="C3518" s="2" t="str">
        <f>'[1]2025年已发货'!C:C</f>
        <v>HRB400E Φ8</v>
      </c>
      <c r="D3518" s="2" t="str">
        <f>'[1]2025年已发货'!D:D</f>
        <v>吨</v>
      </c>
      <c r="E3518" s="2">
        <f>'[1]2025年已发货'!E:E</f>
        <v>24</v>
      </c>
      <c r="F3518" s="4">
        <f>'[1]2025年已发货'!F:F</f>
        <v>45805</v>
      </c>
      <c r="G3518" s="2" t="str">
        <f>'[1]2025年已发货'!G:G</f>
        <v>（商投建工达州中医药科技园-4工区-7号楼）达州市通川区达州中医药职业学院犀牛大道北段</v>
      </c>
      <c r="H3518" s="2" t="str">
        <f>'[1]2025年已发货'!H:H</f>
        <v>张扬</v>
      </c>
      <c r="I3518" s="2">
        <f>'[1]2025年已发货'!I:I</f>
        <v>18381904567</v>
      </c>
      <c r="J3518" s="2" t="str">
        <f>_xlfn._xlws.FILTER(辅助信息!D:D,辅助信息!G:G=G3518)</f>
        <v>商投建工达州中医药科技园</v>
      </c>
    </row>
    <row r="3519" hidden="1" spans="1:10">
      <c r="A3519" s="2" t="str">
        <f>'[1]2025年已发货'!A:A</f>
        <v>达钢</v>
      </c>
      <c r="B3519" s="2" t="str">
        <f>'[1]2025年已发货'!B:B</f>
        <v>螺纹钢</v>
      </c>
      <c r="C3519" s="2" t="str">
        <f>'[1]2025年已发货'!C:C</f>
        <v>HRB500E Φ25</v>
      </c>
      <c r="D3519" s="2" t="str">
        <f>'[1]2025年已发货'!D:D</f>
        <v>吨</v>
      </c>
      <c r="E3519" s="2">
        <f>'[1]2025年已发货'!E:E</f>
        <v>27</v>
      </c>
      <c r="F3519" s="4">
        <f>'[1]2025年已发货'!F:F</f>
        <v>45805</v>
      </c>
      <c r="G3519" s="2" t="str">
        <f>'[1]2025年已发货'!G:G</f>
        <v>（商投建工达州中医药科技园-3工区）达州市通川区达州中医药职业学院犀牛大道北段</v>
      </c>
      <c r="H3519" s="2" t="str">
        <f>'[1]2025年已发货'!H:H</f>
        <v>程黄刚</v>
      </c>
      <c r="I3519" s="2">
        <f>'[1]2025年已发货'!I:I</f>
        <v>15108211617</v>
      </c>
      <c r="J3519" s="2" t="str">
        <f>_xlfn._xlws.FILTER(辅助信息!D:D,辅助信息!G:G=G3519)</f>
        <v>商投建工达州中医药科技园</v>
      </c>
    </row>
    <row r="3520" hidden="1" spans="1:10">
      <c r="A3520" s="2" t="str">
        <f>'[1]2025年已发货'!A:A</f>
        <v>晋邦</v>
      </c>
      <c r="B3520" s="2" t="str">
        <f>'[1]2025年已发货'!B:B</f>
        <v>螺纹钢</v>
      </c>
      <c r="C3520" s="2" t="str">
        <f>'[1]2025年已发货'!C:C</f>
        <v>HRB500E Φ12</v>
      </c>
      <c r="D3520" s="2" t="str">
        <f>'[1]2025年已发货'!D:D</f>
        <v>吨</v>
      </c>
      <c r="E3520" s="2">
        <f>'[1]2025年已发货'!E:E</f>
        <v>6</v>
      </c>
      <c r="F3520" s="4">
        <f>'[1]2025年已发货'!F:F</f>
        <v>45805</v>
      </c>
      <c r="G3520" s="2" t="str">
        <f>'[1]2025年已发货'!G:G</f>
        <v>（商投建工达州中医药科技园-3工区）达州市通川区达州中医药职业学院犀牛大道北段</v>
      </c>
      <c r="H3520" s="2" t="str">
        <f>'[1]2025年已发货'!H:H</f>
        <v>程黄刚</v>
      </c>
      <c r="I3520" s="2">
        <f>'[1]2025年已发货'!I:I</f>
        <v>15108211617</v>
      </c>
      <c r="J3520" s="2" t="str">
        <f>_xlfn._xlws.FILTER(辅助信息!D:D,辅助信息!G:G=G3520)</f>
        <v>商投建工达州中医药科技园</v>
      </c>
    </row>
    <row r="3521" hidden="1" spans="1:10">
      <c r="A3521" s="2" t="str">
        <f>'[1]2025年已发货'!A:A</f>
        <v>晋邦</v>
      </c>
      <c r="B3521" s="2" t="str">
        <f>'[1]2025年已发货'!B:B</f>
        <v>螺纹钢</v>
      </c>
      <c r="C3521" s="2" t="str">
        <f>'[1]2025年已发货'!C:C</f>
        <v>HRB500E Φ14</v>
      </c>
      <c r="D3521" s="2" t="str">
        <f>'[1]2025年已发货'!D:D</f>
        <v>吨</v>
      </c>
      <c r="E3521" s="2">
        <f>'[1]2025年已发货'!E:E</f>
        <v>6</v>
      </c>
      <c r="F3521" s="4">
        <f>'[1]2025年已发货'!F:F</f>
        <v>45805</v>
      </c>
      <c r="G3521" s="2" t="str">
        <f>'[1]2025年已发货'!G:G</f>
        <v>（商投建工达州中医药科技园-3工区）达州市通川区达州中医药职业学院犀牛大道北段</v>
      </c>
      <c r="H3521" s="2" t="str">
        <f>'[1]2025年已发货'!H:H</f>
        <v>程黄刚</v>
      </c>
      <c r="I3521" s="2">
        <f>'[1]2025年已发货'!I:I</f>
        <v>15108211617</v>
      </c>
      <c r="J3521" s="2" t="str">
        <f>_xlfn._xlws.FILTER(辅助信息!D:D,辅助信息!G:G=G3521)</f>
        <v>商投建工达州中医药科技园</v>
      </c>
    </row>
    <row r="3522" hidden="1" spans="1:10">
      <c r="A3522" s="2" t="str">
        <f>'[1]2025年已发货'!A:A</f>
        <v>晋邦</v>
      </c>
      <c r="B3522" s="2" t="str">
        <f>'[1]2025年已发货'!B:B</f>
        <v>螺纹钢</v>
      </c>
      <c r="C3522" s="2" t="str">
        <f>'[1]2025年已发货'!C:C</f>
        <v>HRB500E Φ16</v>
      </c>
      <c r="D3522" s="2" t="str">
        <f>'[1]2025年已发货'!D:D</f>
        <v>吨</v>
      </c>
      <c r="E3522" s="2">
        <f>'[1]2025年已发货'!E:E</f>
        <v>6</v>
      </c>
      <c r="F3522" s="4">
        <f>'[1]2025年已发货'!F:F</f>
        <v>45805</v>
      </c>
      <c r="G3522" s="2" t="str">
        <f>'[1]2025年已发货'!G:G</f>
        <v>（商投建工达州中医药科技园-3工区）达州市通川区达州中医药职业学院犀牛大道北段</v>
      </c>
      <c r="H3522" s="2" t="str">
        <f>'[1]2025年已发货'!H:H</f>
        <v>程黄刚</v>
      </c>
      <c r="I3522" s="2">
        <f>'[1]2025年已发货'!I:I</f>
        <v>15108211617</v>
      </c>
      <c r="J3522" s="2" t="str">
        <f>_xlfn._xlws.FILTER(辅助信息!D:D,辅助信息!G:G=G3522)</f>
        <v>商投建工达州中医药科技园</v>
      </c>
    </row>
    <row r="3523" hidden="1" spans="1:10">
      <c r="A3523" s="2" t="str">
        <f>'[1]2025年已发货'!A:A</f>
        <v>晋邦</v>
      </c>
      <c r="B3523" s="2" t="str">
        <f>'[1]2025年已发货'!B:B</f>
        <v>螺纹钢</v>
      </c>
      <c r="C3523" s="2" t="str">
        <f>'[1]2025年已发货'!C:C</f>
        <v>HRB500E Φ18</v>
      </c>
      <c r="D3523" s="2" t="str">
        <f>'[1]2025年已发货'!D:D</f>
        <v>吨</v>
      </c>
      <c r="E3523" s="2">
        <f>'[1]2025年已发货'!E:E</f>
        <v>6</v>
      </c>
      <c r="F3523" s="4">
        <f>'[1]2025年已发货'!F:F</f>
        <v>45805</v>
      </c>
      <c r="G3523" s="2" t="str">
        <f>'[1]2025年已发货'!G:G</f>
        <v>（商投建工达州中医药科技园-3工区）达州市通川区达州中医药职业学院犀牛大道北段</v>
      </c>
      <c r="H3523" s="2" t="str">
        <f>'[1]2025年已发货'!H:H</f>
        <v>程黄刚</v>
      </c>
      <c r="I3523" s="2">
        <f>'[1]2025年已发货'!I:I</f>
        <v>15108211617</v>
      </c>
      <c r="J3523" s="2" t="str">
        <f>_xlfn._xlws.FILTER(辅助信息!D:D,辅助信息!G:G=G3523)</f>
        <v>商投建工达州中医药科技园</v>
      </c>
    </row>
    <row r="3524" hidden="1" spans="1:10">
      <c r="A3524" s="2" t="str">
        <f>'[1]2025年已发货'!A:A</f>
        <v>晋邦</v>
      </c>
      <c r="B3524" s="2" t="str">
        <f>'[1]2025年已发货'!B:B</f>
        <v>螺纹钢</v>
      </c>
      <c r="C3524" s="2" t="str">
        <f>'[1]2025年已发货'!C:C</f>
        <v>HRB500E Φ20</v>
      </c>
      <c r="D3524" s="2" t="str">
        <f>'[1]2025年已发货'!D:D</f>
        <v>吨</v>
      </c>
      <c r="E3524" s="2">
        <f>'[1]2025年已发货'!E:E</f>
        <v>6</v>
      </c>
      <c r="F3524" s="4">
        <f>'[1]2025年已发货'!F:F</f>
        <v>45805</v>
      </c>
      <c r="G3524" s="2" t="str">
        <f>'[1]2025年已发货'!G:G</f>
        <v>（商投建工达州中医药科技园-3工区）达州市通川区达州中医药职业学院犀牛大道北段</v>
      </c>
      <c r="H3524" s="2" t="str">
        <f>'[1]2025年已发货'!H:H</f>
        <v>程黄刚</v>
      </c>
      <c r="I3524" s="2">
        <f>'[1]2025年已发货'!I:I</f>
        <v>15108211617</v>
      </c>
      <c r="J3524" s="2" t="str">
        <f>_xlfn._xlws.FILTER(辅助信息!D:D,辅助信息!G:G=G3524)</f>
        <v>商投建工达州中医药科技园</v>
      </c>
    </row>
    <row r="3525" hidden="1" spans="1:10">
      <c r="A3525" s="2" t="str">
        <f>'[1]2025年已发货'!A:A</f>
        <v>晋邦</v>
      </c>
      <c r="B3525" s="2" t="str">
        <f>'[1]2025年已发货'!B:B</f>
        <v>螺纹钢</v>
      </c>
      <c r="C3525" s="2" t="str">
        <f>'[1]2025年已发货'!C:C</f>
        <v>HRB500E Φ22</v>
      </c>
      <c r="D3525" s="2" t="str">
        <f>'[1]2025年已发货'!D:D</f>
        <v>吨</v>
      </c>
      <c r="E3525" s="2">
        <f>'[1]2025年已发货'!E:E</f>
        <v>6</v>
      </c>
      <c r="F3525" s="4">
        <f>'[1]2025年已发货'!F:F</f>
        <v>45805</v>
      </c>
      <c r="G3525" s="2" t="str">
        <f>'[1]2025年已发货'!G:G</f>
        <v>（商投建工达州中医药科技园-3工区）达州市通川区达州中医药职业学院犀牛大道北段</v>
      </c>
      <c r="H3525" s="2" t="str">
        <f>'[1]2025年已发货'!H:H</f>
        <v>程黄刚</v>
      </c>
      <c r="I3525" s="2">
        <f>'[1]2025年已发货'!I:I</f>
        <v>15108211617</v>
      </c>
      <c r="J3525" s="2" t="str">
        <f>_xlfn._xlws.FILTER(辅助信息!D:D,辅助信息!G:G=G3525)</f>
        <v>商投建工达州中医药科技园</v>
      </c>
    </row>
    <row r="3526" hidden="1" spans="1:10">
      <c r="A3526" s="2" t="str">
        <f>'[1]2025年已发货'!A:A</f>
        <v>海南海控</v>
      </c>
      <c r="B3526" s="2" t="str">
        <f>'[1]2025年已发货'!B:B</f>
        <v>高线</v>
      </c>
      <c r="C3526" s="2" t="str">
        <f>'[1]2025年已发货'!C:C</f>
        <v>HPB300Ф12</v>
      </c>
      <c r="D3526" s="2" t="str">
        <f>'[1]2025年已发货'!D:D</f>
        <v>吨</v>
      </c>
      <c r="E3526" s="2">
        <f>'[1]2025年已发货'!E:E</f>
        <v>35</v>
      </c>
      <c r="F3526" s="4">
        <f>'[1]2025年已发货'!F:F</f>
        <v>45806</v>
      </c>
      <c r="G3526" s="2" t="str">
        <f>'[1]2025年已发货'!G:G</f>
        <v>（中铁一局四公司康新高速TJ1-1标康定隧道）四川省甘孜州康定市榆林街道甘孜州博物馆旁</v>
      </c>
      <c r="H3526" s="2" t="str">
        <f>'[1]2025年已发货'!H:H</f>
        <v>王永强</v>
      </c>
      <c r="I3526" s="2">
        <f>'[1]2025年已发货'!I:I</f>
        <v>15929204416</v>
      </c>
      <c r="J3526" s="2" vm="1" t="e">
        <f>_xlfn._xlws.FILTER(辅助信息!D:D,辅助信息!G:G=G3526)</f>
        <v>#VALUE!</v>
      </c>
    </row>
    <row r="3527" hidden="1" spans="1:10">
      <c r="A3527" s="2" t="str">
        <f>'[1]2025年已发货'!A:A</f>
        <v>海南海控</v>
      </c>
      <c r="B3527" s="2" t="str">
        <f>'[1]2025年已发货'!B:B</f>
        <v>螺纹钢</v>
      </c>
      <c r="C3527" s="2" t="str">
        <f>'[1]2025年已发货'!C:C</f>
        <v>HRB400EФ22*9m</v>
      </c>
      <c r="D3527" s="2" t="str">
        <f>'[1]2025年已发货'!D:D</f>
        <v>吨</v>
      </c>
      <c r="E3527" s="2">
        <f>'[1]2025年已发货'!E:E</f>
        <v>35</v>
      </c>
      <c r="F3527" s="4">
        <f>'[1]2025年已发货'!F:F</f>
        <v>45806</v>
      </c>
      <c r="G3527" s="2" t="str">
        <f>'[1]2025年已发货'!G:G</f>
        <v>（中铁一局四公司康新高速TJ1-1标康定隧道）四川省甘孜州康定市榆林街道甘孜州博物馆旁</v>
      </c>
      <c r="H3527" s="2" t="str">
        <f>'[1]2025年已发货'!H:H</f>
        <v>王永强</v>
      </c>
      <c r="I3527" s="2">
        <f>'[1]2025年已发货'!I:I</f>
        <v>15929204416</v>
      </c>
      <c r="J3527" s="2" vm="1" t="e">
        <f>_xlfn._xlws.FILTER(辅助信息!D:D,辅助信息!G:G=G3527)</f>
        <v>#VALUE!</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105</v>
      </c>
      <c r="F3528" s="4">
        <f>'[1]2025年已发货'!F:F</f>
        <v>45806</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盘螺</v>
      </c>
      <c r="C3529" s="2" t="str">
        <f>'[1]2025年已发货'!C:C</f>
        <v>HRB400EФ10</v>
      </c>
      <c r="D3529" s="2" t="str">
        <f>'[1]2025年已发货'!D:D</f>
        <v>吨</v>
      </c>
      <c r="E3529" s="2">
        <f>'[1]2025年已发货'!E:E</f>
        <v>35</v>
      </c>
      <c r="F3529" s="4">
        <f>'[1]2025年已发货'!F:F</f>
        <v>45806</v>
      </c>
      <c r="G3529" s="2" t="str">
        <f>'[1]2025年已发货'!G:G</f>
        <v>（中铁六局呼和公司康新高速TJ4-2标）四川省甘孜藏族自治州康定市新都桥镇东俄罗三村中建八局搅拌站旁</v>
      </c>
      <c r="H3529" s="2" t="str">
        <f>'[1]2025年已发货'!H:H</f>
        <v>冯德瑞</v>
      </c>
      <c r="I3529" s="2">
        <f>'[1]2025年已发货'!I:I</f>
        <v>18649545619</v>
      </c>
      <c r="J3529" s="2" vm="1" t="e">
        <f>_xlfn._xlws.FILTER(辅助信息!D:D,辅助信息!G:G=G3529)</f>
        <v>#VALUE!</v>
      </c>
    </row>
    <row r="3530" hidden="1" spans="1:10">
      <c r="A3530" s="2" t="str">
        <f>'[1]2025年已发货'!A:A</f>
        <v>海南海控</v>
      </c>
      <c r="B3530" s="2" t="str">
        <f>'[1]2025年已发货'!B:B</f>
        <v>螺纹钢</v>
      </c>
      <c r="C3530" s="2" t="str">
        <f>'[1]2025年已发货'!C:C</f>
        <v>HRB400EФ12*9m</v>
      </c>
      <c r="D3530" s="2" t="str">
        <f>'[1]2025年已发货'!D:D</f>
        <v>吨</v>
      </c>
      <c r="E3530" s="2">
        <f>'[1]2025年已发货'!E:E</f>
        <v>35</v>
      </c>
      <c r="F3530" s="4">
        <f>'[1]2025年已发货'!F:F</f>
        <v>45806</v>
      </c>
      <c r="G3530" s="2" t="str">
        <f>'[1]2025年已发货'!G:G</f>
        <v>（中铁六局呼和公司康新高速TJ4-2标）四川省甘孜藏族自治州康定市新都桥镇东俄罗三村中建八局搅拌站旁</v>
      </c>
      <c r="H3530" s="2" t="str">
        <f>'[1]2025年已发货'!H:H</f>
        <v>冯德瑞</v>
      </c>
      <c r="I3530" s="2">
        <f>'[1]2025年已发货'!I:I</f>
        <v>18649545619</v>
      </c>
      <c r="J3530" s="2" vm="1" t="e">
        <f>_xlfn._xlws.FILTER(辅助信息!D:D,辅助信息!G:G=G3530)</f>
        <v>#VALUE!</v>
      </c>
    </row>
    <row r="3531" hidden="1" spans="1:10">
      <c r="A3531" s="2" t="str">
        <f>'[1]2025年已发货'!A:A</f>
        <v>海南海控</v>
      </c>
      <c r="B3531" s="2" t="str">
        <f>'[1]2025年已发货'!B:B</f>
        <v>高线</v>
      </c>
      <c r="C3531" s="2" t="str">
        <f>'[1]2025年已发货'!C:C</f>
        <v>HPB300Ф12</v>
      </c>
      <c r="D3531" s="2" t="str">
        <f>'[1]2025年已发货'!D:D</f>
        <v>吨</v>
      </c>
      <c r="E3531" s="2">
        <f>'[1]2025年已发货'!E:E</f>
        <v>30</v>
      </c>
      <c r="F3531" s="4">
        <f>'[1]2025年已发货'!F:F</f>
        <v>45806</v>
      </c>
      <c r="G3531" s="2" t="str">
        <f>'[1]2025年已发货'!G:G</f>
        <v>（中铁六局呼和公司康新高速TJ4-2标）四川省甘孜藏族自治州康定市新都桥镇东俄罗三村中建八局搅拌站旁</v>
      </c>
      <c r="H3531" s="2" t="str">
        <f>'[1]2025年已发货'!H:H</f>
        <v>王龙</v>
      </c>
      <c r="I3531" s="2">
        <f>'[1]2025年已发货'!I:I</f>
        <v>18809490151</v>
      </c>
      <c r="J3531" s="2" vm="1" t="e">
        <f>_xlfn._xlws.FILTER(辅助信息!D:D,辅助信息!G:G=G3531)</f>
        <v>#VALUE!</v>
      </c>
    </row>
    <row r="3532" hidden="1" spans="1:10">
      <c r="A3532" s="2" t="str">
        <f>'[1]2025年已发货'!A:A</f>
        <v>海南海控</v>
      </c>
      <c r="B3532" s="2" t="str">
        <f>'[1]2025年已发货'!B:B</f>
        <v>盘螺</v>
      </c>
      <c r="C3532" s="2" t="str">
        <f>'[1]2025年已发货'!C:C</f>
        <v>HRB400EФ6</v>
      </c>
      <c r="D3532" s="2" t="str">
        <f>'[1]2025年已发货'!D:D</f>
        <v>吨</v>
      </c>
      <c r="E3532" s="2">
        <f>'[1]2025年已发货'!E:E</f>
        <v>4</v>
      </c>
      <c r="F3532" s="4">
        <f>'[1]2025年已发货'!F:F</f>
        <v>45806</v>
      </c>
      <c r="G3532" s="2" t="str">
        <f>'[1]2025年已发货'!G:G</f>
        <v>（中铁六局呼和公司康新高速TJ4-2标）四川省甘孜藏族自治州康定市新都桥镇东俄罗三村中建八局搅拌站旁</v>
      </c>
      <c r="H3532" s="2" t="str">
        <f>'[1]2025年已发货'!H:H</f>
        <v>王龙</v>
      </c>
      <c r="I3532" s="2">
        <f>'[1]2025年已发货'!I:I</f>
        <v>18809490151</v>
      </c>
      <c r="J3532" s="2" vm="1" t="e">
        <f>_xlfn._xlws.FILTER(辅助信息!D:D,辅助信息!G:G=G3532)</f>
        <v>#VALUE!</v>
      </c>
    </row>
    <row r="3533" hidden="1" spans="1:10">
      <c r="A3533" s="2" t="str">
        <f>'[1]2025年已发货'!A:A</f>
        <v>海南海控</v>
      </c>
      <c r="B3533" s="2" t="str">
        <f>'[1]2025年已发货'!B:B</f>
        <v>螺纹钢</v>
      </c>
      <c r="C3533" s="2" t="str">
        <f>'[1]2025年已发货'!C:C</f>
        <v>HRB400EФ12*9m</v>
      </c>
      <c r="D3533" s="2" t="str">
        <f>'[1]2025年已发货'!D:D</f>
        <v>吨</v>
      </c>
      <c r="E3533" s="2">
        <f>'[1]2025年已发货'!E:E</f>
        <v>70</v>
      </c>
      <c r="F3533" s="4">
        <f>'[1]2025年已发货'!F:F</f>
        <v>45806</v>
      </c>
      <c r="G3533" s="2" t="str">
        <f>'[1]2025年已发货'!G:G</f>
        <v>（中铁八局康新高速TJ4-1标）四川省甘孜州康定市新都桥镇超限载检测站</v>
      </c>
      <c r="H3533" s="2" t="str">
        <f>'[1]2025年已发货'!H:H</f>
        <v>刘俊</v>
      </c>
      <c r="I3533" s="2">
        <f>'[1]2025年已发货'!I:I</f>
        <v>18587764925</v>
      </c>
      <c r="J3533" s="2" vm="1" t="e">
        <f>_xlfn._xlws.FILTER(辅助信息!D:D,辅助信息!G:G=G3533)</f>
        <v>#VALUE!</v>
      </c>
    </row>
    <row r="3534" hidden="1" spans="1:10">
      <c r="A3534" s="2" t="str">
        <f>'[1]2025年已发货'!A:A</f>
        <v>海南海控</v>
      </c>
      <c r="B3534" s="2" t="str">
        <f>'[1]2025年已发货'!B:B</f>
        <v>螺纹钢</v>
      </c>
      <c r="C3534" s="2" t="str">
        <f>'[1]2025年已发货'!C:C</f>
        <v>HRB400EФ14*9m</v>
      </c>
      <c r="D3534" s="2" t="str">
        <f>'[1]2025年已发货'!D:D</f>
        <v>吨</v>
      </c>
      <c r="E3534" s="2">
        <f>'[1]2025年已发货'!E:E</f>
        <v>35</v>
      </c>
      <c r="F3534" s="4">
        <f>'[1]2025年已发货'!F:F</f>
        <v>45806</v>
      </c>
      <c r="G3534" s="2" t="str">
        <f>'[1]2025年已发货'!G:G</f>
        <v>（中铁八局康新高速TJ4-1标）四川省甘孜州康定市新都桥镇超限载检测站</v>
      </c>
      <c r="H3534" s="2" t="str">
        <f>'[1]2025年已发货'!H:H</f>
        <v>刘俊</v>
      </c>
      <c r="I3534" s="2">
        <f>'[1]2025年已发货'!I:I</f>
        <v>18587764925</v>
      </c>
      <c r="J3534" s="2" vm="1" t="e">
        <f>_xlfn._xlws.FILTER(辅助信息!D:D,辅助信息!G:G=G3534)</f>
        <v>#VALUE!</v>
      </c>
    </row>
    <row r="3535" hidden="1" spans="1:10">
      <c r="A3535" s="2" t="str">
        <f>'[1]2025年已发货'!A:A</f>
        <v>德胜</v>
      </c>
      <c r="B3535" s="2" t="str">
        <f>'[1]2025年已发货'!B:B</f>
        <v>螺纹钢</v>
      </c>
      <c r="C3535" s="2" t="str">
        <f>'[1]2025年已发货'!C:C</f>
        <v>HRB500E Φ25 12m</v>
      </c>
      <c r="D3535" s="2" t="str">
        <f>'[1]2025年已发货'!D:D</f>
        <v>吨</v>
      </c>
      <c r="E3535" s="2">
        <f>'[1]2025年已发货'!E:E</f>
        <v>35</v>
      </c>
      <c r="F3535" s="4">
        <f>'[1]2025年已发货'!F:F</f>
        <v>45806</v>
      </c>
      <c r="G3535" s="2" t="str">
        <f>'[1]2025年已发货'!G:G</f>
        <v>（中铁十局-资乐高速4标）四川省眉山市仁寿县彰加镇促进村中铁十局资乐高速1#钢筋场</v>
      </c>
      <c r="H3535" s="2" t="str">
        <f>'[1]2025年已发货'!H:H</f>
        <v>杨飞</v>
      </c>
      <c r="I3535" s="2">
        <f>'[1]2025年已发货'!I:I</f>
        <v>15667998777</v>
      </c>
      <c r="J3535" s="2" vm="1" t="e">
        <f>_xlfn._xlws.FILTER(辅助信息!D:D,辅助信息!G:G=G3535)</f>
        <v>#VALUE!</v>
      </c>
    </row>
    <row r="3536" hidden="1" spans="1:10">
      <c r="A3536" s="2" t="str">
        <f>'[1]2025年已发货'!A:A</f>
        <v>晋邦</v>
      </c>
      <c r="B3536" s="2" t="str">
        <f>'[1]2025年已发货'!B:B</f>
        <v>螺纹钢</v>
      </c>
      <c r="C3536" s="2" t="str">
        <f>'[1]2025年已发货'!C:C</f>
        <v>HRB500E Φ12</v>
      </c>
      <c r="D3536" s="2" t="str">
        <f>'[1]2025年已发货'!D:D</f>
        <v>吨</v>
      </c>
      <c r="E3536" s="2">
        <f>'[1]2025年已发货'!E:E</f>
        <v>6</v>
      </c>
      <c r="F3536" s="4">
        <f>'[1]2025年已发货'!F:F</f>
        <v>45806</v>
      </c>
      <c r="G3536" s="2" t="str">
        <f>'[1]2025年已发货'!G:G</f>
        <v>（商投建工达州中医药科技园-4工区-7号楼）达州市通川区达州中医药职业学院犀牛大道北段</v>
      </c>
      <c r="H3536" s="2" t="str">
        <f>'[1]2025年已发货'!H:H</f>
        <v>张扬</v>
      </c>
      <c r="I3536" s="2">
        <f>'[1]2025年已发货'!I:I</f>
        <v>18381904567</v>
      </c>
      <c r="J3536" s="2" t="str">
        <f>_xlfn._xlws.FILTER(辅助信息!D:D,辅助信息!G:G=G3536)</f>
        <v>商投建工达州中医药科技园</v>
      </c>
    </row>
    <row r="3537" hidden="1" spans="1:10">
      <c r="A3537" s="2" t="str">
        <f>'[1]2025年已发货'!A:A</f>
        <v>晋邦</v>
      </c>
      <c r="B3537" s="2" t="str">
        <f>'[1]2025年已发货'!B:B</f>
        <v>螺纹钢</v>
      </c>
      <c r="C3537" s="2" t="str">
        <f>'[1]2025年已发货'!C:C</f>
        <v>HRB500E Φ16</v>
      </c>
      <c r="D3537" s="2" t="str">
        <f>'[1]2025年已发货'!D:D</f>
        <v>吨</v>
      </c>
      <c r="E3537" s="2">
        <f>'[1]2025年已发货'!E:E</f>
        <v>9</v>
      </c>
      <c r="F3537" s="4">
        <f>'[1]2025年已发货'!F:F</f>
        <v>45806</v>
      </c>
      <c r="G3537" s="2" t="str">
        <f>'[1]2025年已发货'!G:G</f>
        <v>（商投建工达州中医药科技园-4工区-7号楼）达州市通川区达州中医药职业学院犀牛大道北段</v>
      </c>
      <c r="H3537" s="2" t="str">
        <f>'[1]2025年已发货'!H:H</f>
        <v>张扬</v>
      </c>
      <c r="I3537" s="2">
        <f>'[1]2025年已发货'!I:I</f>
        <v>18381904567</v>
      </c>
      <c r="J3537" s="2" t="str">
        <f>_xlfn._xlws.FILTER(辅助信息!D:D,辅助信息!G:G=G3537)</f>
        <v>商投建工达州中医药科技园</v>
      </c>
    </row>
    <row r="3538" hidden="1" spans="1:10">
      <c r="A3538" s="2" t="str">
        <f>'[1]2025年已发货'!A:A</f>
        <v>晋邦</v>
      </c>
      <c r="B3538" s="2" t="str">
        <f>'[1]2025年已发货'!B:B</f>
        <v>螺纹钢</v>
      </c>
      <c r="C3538" s="2" t="str">
        <f>'[1]2025年已发货'!C:C</f>
        <v>HRB500E Φ20</v>
      </c>
      <c r="D3538" s="2" t="str">
        <f>'[1]2025年已发货'!D:D</f>
        <v>吨</v>
      </c>
      <c r="E3538" s="2">
        <f>'[1]2025年已发货'!E:E</f>
        <v>12</v>
      </c>
      <c r="F3538" s="4">
        <f>'[1]2025年已发货'!F:F</f>
        <v>45806</v>
      </c>
      <c r="G3538" s="2" t="str">
        <f>'[1]2025年已发货'!G:G</f>
        <v>（商投建工达州中医药科技园-4工区-7号楼）达州市通川区达州中医药职业学院犀牛大道北段</v>
      </c>
      <c r="H3538" s="2" t="str">
        <f>'[1]2025年已发货'!H:H</f>
        <v>张扬</v>
      </c>
      <c r="I3538" s="2">
        <f>'[1]2025年已发货'!I:I</f>
        <v>18381904567</v>
      </c>
      <c r="J3538" s="2" t="str">
        <f>_xlfn._xlws.FILTER(辅助信息!D:D,辅助信息!G:G=G3538)</f>
        <v>商投建工达州中医药科技园</v>
      </c>
    </row>
    <row r="3539" hidden="1" spans="1:10">
      <c r="A3539" s="2" t="str">
        <f>'[1]2025年已发货'!A:A</f>
        <v>晋邦</v>
      </c>
      <c r="B3539" s="2" t="str">
        <f>'[1]2025年已发货'!B:B</f>
        <v>螺纹钢</v>
      </c>
      <c r="C3539" s="2" t="str">
        <f>'[1]2025年已发货'!C:C</f>
        <v>HRB500E Φ25</v>
      </c>
      <c r="D3539" s="2" t="str">
        <f>'[1]2025年已发货'!D:D</f>
        <v>吨</v>
      </c>
      <c r="E3539" s="2">
        <f>'[1]2025年已发货'!E:E</f>
        <v>9</v>
      </c>
      <c r="F3539" s="4">
        <f>'[1]2025年已发货'!F:F</f>
        <v>45806</v>
      </c>
      <c r="G3539" s="2" t="str">
        <f>'[1]2025年已发货'!G:G</f>
        <v>（商投建工达州中医药科技园-4工区-7号楼）达州市通川区达州中医药职业学院犀牛大道北段</v>
      </c>
      <c r="H3539" s="2" t="str">
        <f>'[1]2025年已发货'!H:H</f>
        <v>张扬</v>
      </c>
      <c r="I3539" s="2">
        <f>'[1]2025年已发货'!I:I</f>
        <v>18381904567</v>
      </c>
      <c r="J3539" s="2" t="str">
        <f>_xlfn._xlws.FILTER(辅助信息!D:D,辅助信息!G:G=G3539)</f>
        <v>商投建工达州中医药科技园</v>
      </c>
    </row>
    <row r="3540" hidden="1" spans="1:10">
      <c r="A3540" s="2" t="str">
        <f>'[1]2025年已发货'!A:A</f>
        <v>润耀</v>
      </c>
      <c r="B3540" s="2" t="str">
        <f>'[1]2025年已发货'!B:B</f>
        <v>盘螺</v>
      </c>
      <c r="C3540" s="2" t="str">
        <f>'[1]2025年已发货'!C:C</f>
        <v>HRB400E Φ8</v>
      </c>
      <c r="D3540" s="2" t="str">
        <f>'[1]2025年已发货'!D:D</f>
        <v>吨</v>
      </c>
      <c r="E3540" s="2">
        <f>'[1]2025年已发货'!E:E</f>
        <v>12</v>
      </c>
      <c r="F3540" s="4">
        <f>'[1]2025年已发货'!F:F</f>
        <v>45806</v>
      </c>
      <c r="G3540" s="2" t="str">
        <f>'[1]2025年已发货'!G:G</f>
        <v>（华西萌海科创农业生态谷）成都市简阳市白金山水库</v>
      </c>
      <c r="H3540" s="2" t="str">
        <f>'[1]2025年已发货'!H:H</f>
        <v>石清国</v>
      </c>
      <c r="I3540" s="2">
        <f>'[1]2025年已发货'!I:I</f>
        <v>13458642015</v>
      </c>
      <c r="J3540" s="2" t="str">
        <f>_xlfn._xlws.FILTER(辅助信息!D:D,辅助信息!G:G=G3540)</f>
        <v>华西萌海-科创农业生态谷</v>
      </c>
    </row>
    <row r="3541" hidden="1" spans="1:10">
      <c r="A3541" s="2" t="str">
        <f>'[1]2025年已发货'!A:A</f>
        <v>润耀</v>
      </c>
      <c r="B3541" s="2" t="str">
        <f>'[1]2025年已发货'!B:B</f>
        <v>盘螺</v>
      </c>
      <c r="C3541" s="2" t="str">
        <f>'[1]2025年已发货'!C:C</f>
        <v>HRB400E Φ10</v>
      </c>
      <c r="D3541" s="2" t="str">
        <f>'[1]2025年已发货'!D:D</f>
        <v>吨</v>
      </c>
      <c r="E3541" s="2">
        <f>'[1]2025年已发货'!E:E</f>
        <v>15</v>
      </c>
      <c r="F3541" s="4">
        <f>'[1]2025年已发货'!F:F</f>
        <v>45806</v>
      </c>
      <c r="G3541" s="2" t="str">
        <f>'[1]2025年已发货'!G:G</f>
        <v>（华西萌海科创农业生态谷）成都市简阳市白金山水库</v>
      </c>
      <c r="H3541" s="2" t="str">
        <f>'[1]2025年已发货'!H:H</f>
        <v>石清国</v>
      </c>
      <c r="I3541" s="2">
        <f>'[1]2025年已发货'!I:I</f>
        <v>13458642015</v>
      </c>
      <c r="J3541" s="2" t="str">
        <f>_xlfn._xlws.FILTER(辅助信息!D:D,辅助信息!G:G=G3541)</f>
        <v>华西萌海-科创农业生态谷</v>
      </c>
    </row>
    <row r="3542" hidden="1" spans="1:10">
      <c r="A3542" s="2" t="str">
        <f>'[1]2025年已发货'!A:A</f>
        <v>润耀</v>
      </c>
      <c r="B3542" s="2" t="str">
        <f>'[1]2025年已发货'!B:B</f>
        <v>螺纹钢</v>
      </c>
      <c r="C3542" s="2" t="str">
        <f>'[1]2025年已发货'!C:C</f>
        <v>HRB400E Φ12 9m</v>
      </c>
      <c r="D3542" s="2" t="str">
        <f>'[1]2025年已发货'!D:D</f>
        <v>吨</v>
      </c>
      <c r="E3542" s="2">
        <f>'[1]2025年已发货'!E:E</f>
        <v>5</v>
      </c>
      <c r="F3542" s="4">
        <f>'[1]2025年已发货'!F:F</f>
        <v>45806</v>
      </c>
      <c r="G3542" s="2" t="str">
        <f>'[1]2025年已发货'!G:G</f>
        <v>（华西萌海科创农业生态谷）成都市简阳市白金山水库</v>
      </c>
      <c r="H3542" s="2" t="str">
        <f>'[1]2025年已发货'!H:H</f>
        <v>石清国</v>
      </c>
      <c r="I3542" s="2">
        <f>'[1]2025年已发货'!I:I</f>
        <v>13458642015</v>
      </c>
      <c r="J3542" s="2" t="str">
        <f>_xlfn._xlws.FILTER(辅助信息!D:D,辅助信息!G:G=G3542)</f>
        <v>华西萌海-科创农业生态谷</v>
      </c>
    </row>
    <row r="3543" hidden="1" spans="1:10">
      <c r="A3543" s="2" t="str">
        <f>'[1]2025年已发货'!A:A</f>
        <v>润耀</v>
      </c>
      <c r="B3543" s="2" t="str">
        <f>'[1]2025年已发货'!B:B</f>
        <v>螺纹钢</v>
      </c>
      <c r="C3543" s="2" t="str">
        <f>'[1]2025年已发货'!C:C</f>
        <v>HRB400E Φ14 9m</v>
      </c>
      <c r="D3543" s="2" t="str">
        <f>'[1]2025年已发货'!D:D</f>
        <v>吨</v>
      </c>
      <c r="E3543" s="2">
        <f>'[1]2025年已发货'!E:E</f>
        <v>3</v>
      </c>
      <c r="F3543" s="4">
        <f>'[1]2025年已发货'!F:F</f>
        <v>45806</v>
      </c>
      <c r="G3543" s="2" t="str">
        <f>'[1]2025年已发货'!G:G</f>
        <v>（华西萌海科创农业生态谷）成都市简阳市白金山水库</v>
      </c>
      <c r="H3543" s="2" t="str">
        <f>'[1]2025年已发货'!H:H</f>
        <v>石清国</v>
      </c>
      <c r="I3543" s="2">
        <f>'[1]2025年已发货'!I:I</f>
        <v>13458642015</v>
      </c>
      <c r="J3543" s="2" t="str">
        <f>_xlfn._xlws.FILTER(辅助信息!D:D,辅助信息!G:G=G3543)</f>
        <v>华西萌海-科创农业生态谷</v>
      </c>
    </row>
    <row r="3544" hidden="1" spans="1:10">
      <c r="A3544" s="2" t="str">
        <f>'[1]2025年已发货'!A:A</f>
        <v>润耀</v>
      </c>
      <c r="B3544" s="2" t="str">
        <f>'[1]2025年已发货'!B:B</f>
        <v>螺纹钢</v>
      </c>
      <c r="C3544" s="2" t="str">
        <f>'[1]2025年已发货'!C:C</f>
        <v>HRB500E Φ14</v>
      </c>
      <c r="D3544" s="2" t="str">
        <f>'[1]2025年已发货'!D:D</f>
        <v>吨</v>
      </c>
      <c r="E3544" s="2">
        <f>'[1]2025年已发货'!E:E</f>
        <v>3</v>
      </c>
      <c r="F3544" s="4">
        <f>'[1]2025年已发货'!F:F</f>
        <v>45806</v>
      </c>
      <c r="G3544" s="2" t="str">
        <f>'[1]2025年已发货'!G:G</f>
        <v>（华西萌海科创农业生态谷）成都市简阳市白金山水库</v>
      </c>
      <c r="H3544" s="2" t="str">
        <f>'[1]2025年已发货'!H:H</f>
        <v>石清国</v>
      </c>
      <c r="I3544" s="2">
        <f>'[1]2025年已发货'!I:I</f>
        <v>13458642015</v>
      </c>
      <c r="J3544" s="2" t="str">
        <f>_xlfn._xlws.FILTER(辅助信息!D:D,辅助信息!G:G=G3544)</f>
        <v>华西萌海-科创农业生态谷</v>
      </c>
    </row>
    <row r="3545" hidden="1" spans="1:10">
      <c r="A3545" s="2" t="str">
        <f>'[1]2025年已发货'!A:A</f>
        <v>润耀</v>
      </c>
      <c r="B3545" s="2" t="str">
        <f>'[1]2025年已发货'!B:B</f>
        <v>螺纹钢</v>
      </c>
      <c r="C3545" s="2" t="str">
        <f>'[1]2025年已发货'!C:C</f>
        <v>HRB500E Φ16</v>
      </c>
      <c r="D3545" s="2" t="str">
        <f>'[1]2025年已发货'!D:D</f>
        <v>吨</v>
      </c>
      <c r="E3545" s="2">
        <f>'[1]2025年已发货'!E:E</f>
        <v>3</v>
      </c>
      <c r="F3545" s="4">
        <f>'[1]2025年已发货'!F:F</f>
        <v>45806</v>
      </c>
      <c r="G3545" s="2" t="str">
        <f>'[1]2025年已发货'!G:G</f>
        <v>（华西萌海科创农业生态谷）成都市简阳市白金山水库</v>
      </c>
      <c r="H3545" s="2" t="str">
        <f>'[1]2025年已发货'!H:H</f>
        <v>石清国</v>
      </c>
      <c r="I3545" s="2">
        <f>'[1]2025年已发货'!I:I</f>
        <v>13458642015</v>
      </c>
      <c r="J3545" s="2" t="str">
        <f>_xlfn._xlws.FILTER(辅助信息!D:D,辅助信息!G:G=G3545)</f>
        <v>华西萌海-科创农业生态谷</v>
      </c>
    </row>
    <row r="3546" hidden="1" spans="1:10">
      <c r="A3546" s="2" t="str">
        <f>'[1]2025年已发货'!A:A</f>
        <v>润耀</v>
      </c>
      <c r="B3546" s="2" t="str">
        <f>'[1]2025年已发货'!B:B</f>
        <v>螺纹钢</v>
      </c>
      <c r="C3546" s="2" t="str">
        <f>'[1]2025年已发货'!C:C</f>
        <v>HRB500E Φ20</v>
      </c>
      <c r="D3546" s="2" t="str">
        <f>'[1]2025年已发货'!D:D</f>
        <v>吨</v>
      </c>
      <c r="E3546" s="2">
        <f>'[1]2025年已发货'!E:E</f>
        <v>3</v>
      </c>
      <c r="F3546" s="4">
        <f>'[1]2025年已发货'!F:F</f>
        <v>45806</v>
      </c>
      <c r="G3546" s="2" t="str">
        <f>'[1]2025年已发货'!G:G</f>
        <v>（华西萌海科创农业生态谷）成都市简阳市白金山水库</v>
      </c>
      <c r="H3546" s="2" t="str">
        <f>'[1]2025年已发货'!H:H</f>
        <v>石清国</v>
      </c>
      <c r="I3546" s="2">
        <f>'[1]2025年已发货'!I:I</f>
        <v>13458642015</v>
      </c>
      <c r="J3546" s="2" t="str">
        <f>_xlfn._xlws.FILTER(辅助信息!D:D,辅助信息!G:G=G3546)</f>
        <v>华西萌海-科创农业生态谷</v>
      </c>
    </row>
    <row r="3547" hidden="1" spans="1:10">
      <c r="A3547" s="2" t="str">
        <f>'[1]2025年已发货'!A:A</f>
        <v>润耀</v>
      </c>
      <c r="B3547" s="2" t="str">
        <f>'[1]2025年已发货'!B:B</f>
        <v>螺纹钢</v>
      </c>
      <c r="C3547" s="2" t="str">
        <f>'[1]2025年已发货'!C:C</f>
        <v>HRB500E Φ25</v>
      </c>
      <c r="D3547" s="2" t="str">
        <f>'[1]2025年已发货'!D:D</f>
        <v>吨</v>
      </c>
      <c r="E3547" s="2">
        <f>'[1]2025年已发货'!E:E</f>
        <v>26</v>
      </c>
      <c r="F3547" s="4">
        <f>'[1]2025年已发货'!F:F</f>
        <v>45806</v>
      </c>
      <c r="G3547" s="2" t="str">
        <f>'[1]2025年已发货'!G:G</f>
        <v>（华西萌海科创农业生态谷）成都市简阳市白金山水库</v>
      </c>
      <c r="H3547" s="2" t="str">
        <f>'[1]2025年已发货'!H:H</f>
        <v>石清国</v>
      </c>
      <c r="I3547" s="2">
        <f>'[1]2025年已发货'!I:I</f>
        <v>13458642015</v>
      </c>
      <c r="J3547" s="2" t="str">
        <f>_xlfn._xlws.FILTER(辅助信息!D:D,辅助信息!G:G=G3547)</f>
        <v>华西萌海-科创农业生态谷</v>
      </c>
    </row>
    <row r="3548" hidden="1" spans="1:10">
      <c r="A3548" s="2" t="str">
        <f>'[1]2025年已发货'!A:A</f>
        <v>润耀</v>
      </c>
      <c r="B3548" s="2" t="str">
        <f>'[1]2025年已发货'!B:B</f>
        <v>盘螺</v>
      </c>
      <c r="C3548" s="2" t="str">
        <f>'[1]2025年已发货'!C:C</f>
        <v>HRB400E Φ6</v>
      </c>
      <c r="D3548" s="2" t="str">
        <f>'[1]2025年已发货'!D:D</f>
        <v>吨</v>
      </c>
      <c r="E3548" s="2">
        <f>'[1]2025年已发货'!E:E</f>
        <v>2</v>
      </c>
      <c r="F3548" s="4">
        <f>'[1]2025年已发货'!F:F</f>
        <v>45806</v>
      </c>
      <c r="G3548" s="2" t="str">
        <f>'[1]2025年已发货'!G:G</f>
        <v>（华西简阳西城嘉苑）四川省成都市简阳市简城街道高屋村</v>
      </c>
      <c r="H3548" s="2" t="str">
        <f>'[1]2025年已发货'!H:H</f>
        <v>张瀚镭</v>
      </c>
      <c r="I3548" s="2">
        <f>'[1]2025年已发货'!I:I</f>
        <v>15884666220</v>
      </c>
      <c r="J3548" s="2" t="str">
        <f>_xlfn._xlws.FILTER(辅助信息!D:D,辅助信息!G:G=G3548)</f>
        <v>华西简阳西城嘉苑</v>
      </c>
    </row>
    <row r="3549" hidden="1" spans="1:10">
      <c r="A3549" s="2" t="str">
        <f>'[1]2025年已发货'!A:A</f>
        <v>润耀</v>
      </c>
      <c r="B3549" s="2" t="str">
        <f>'[1]2025年已发货'!B:B</f>
        <v>盘螺</v>
      </c>
      <c r="C3549" s="2" t="str">
        <f>'[1]2025年已发货'!C:C</f>
        <v>HRB400E Φ8</v>
      </c>
      <c r="D3549" s="2" t="str">
        <f>'[1]2025年已发货'!D:D</f>
        <v>吨</v>
      </c>
      <c r="E3549" s="2">
        <f>'[1]2025年已发货'!E:E</f>
        <v>15</v>
      </c>
      <c r="F3549" s="4">
        <f>'[1]2025年已发货'!F:F</f>
        <v>45806</v>
      </c>
      <c r="G3549" s="2" t="str">
        <f>'[1]2025年已发货'!G:G</f>
        <v>（华西简阳西城嘉苑）四川省成都市简阳市简城街道高屋村</v>
      </c>
      <c r="H3549" s="2" t="str">
        <f>'[1]2025年已发货'!H:H</f>
        <v>张瀚镭</v>
      </c>
      <c r="I3549" s="2">
        <f>'[1]2025年已发货'!I:I</f>
        <v>15884666220</v>
      </c>
      <c r="J3549" s="2" t="str">
        <f>_xlfn._xlws.FILTER(辅助信息!D:D,辅助信息!G:G=G3549)</f>
        <v>华西简阳西城嘉苑</v>
      </c>
    </row>
    <row r="3550" hidden="1" spans="1:10">
      <c r="A3550" s="2" t="str">
        <f>'[1]2025年已发货'!A:A</f>
        <v>润耀</v>
      </c>
      <c r="B3550" s="2" t="str">
        <f>'[1]2025年已发货'!B:B</f>
        <v>盘螺</v>
      </c>
      <c r="C3550" s="2" t="str">
        <f>'[1]2025年已发货'!C:C</f>
        <v>HRB400E Φ10</v>
      </c>
      <c r="D3550" s="2" t="str">
        <f>'[1]2025年已发货'!D:D</f>
        <v>吨</v>
      </c>
      <c r="E3550" s="2">
        <f>'[1]2025年已发货'!E:E</f>
        <v>30</v>
      </c>
      <c r="F3550" s="4">
        <f>'[1]2025年已发货'!F:F</f>
        <v>45806</v>
      </c>
      <c r="G3550" s="2" t="str">
        <f>'[1]2025年已发货'!G:G</f>
        <v>（华西简阳西城嘉苑）四川省成都市简阳市简城街道高屋村</v>
      </c>
      <c r="H3550" s="2" t="str">
        <f>'[1]2025年已发货'!H:H</f>
        <v>张瀚镭</v>
      </c>
      <c r="I3550" s="2">
        <f>'[1]2025年已发货'!I:I</f>
        <v>15884666220</v>
      </c>
      <c r="J3550" s="2" t="str">
        <f>_xlfn._xlws.FILTER(辅助信息!D:D,辅助信息!G:G=G3550)</f>
        <v>华西简阳西城嘉苑</v>
      </c>
    </row>
    <row r="3551" hidden="1" spans="1:10">
      <c r="A3551" s="2" t="str">
        <f>'[1]2025年已发货'!A:A</f>
        <v>润耀</v>
      </c>
      <c r="B3551" s="2" t="str">
        <f>'[1]2025年已发货'!B:B</f>
        <v>盘螺</v>
      </c>
      <c r="C3551" s="2" t="str">
        <f>'[1]2025年已发货'!C:C</f>
        <v>HRB400E Φ12</v>
      </c>
      <c r="D3551" s="2" t="str">
        <f>'[1]2025年已发货'!D:D</f>
        <v>吨</v>
      </c>
      <c r="E3551" s="2">
        <f>'[1]2025年已发货'!E:E</f>
        <v>30</v>
      </c>
      <c r="F3551" s="4">
        <f>'[1]2025年已发货'!F:F</f>
        <v>45806</v>
      </c>
      <c r="G3551" s="2" t="str">
        <f>'[1]2025年已发货'!G:G</f>
        <v>（华西简阳西城嘉苑）四川省成都市简阳市简城街道高屋村</v>
      </c>
      <c r="H3551" s="2" t="str">
        <f>'[1]2025年已发货'!H:H</f>
        <v>张瀚镭</v>
      </c>
      <c r="I3551" s="2">
        <f>'[1]2025年已发货'!I:I</f>
        <v>15884666220</v>
      </c>
      <c r="J3551" s="2" t="str">
        <f>_xlfn._xlws.FILTER(辅助信息!D:D,辅助信息!G:G=G3551)</f>
        <v>华西简阳西城嘉苑</v>
      </c>
    </row>
    <row r="3552" hidden="1" spans="1:10">
      <c r="A3552" s="2" t="str">
        <f>'[1]2025年已发货'!A:A</f>
        <v>润耀</v>
      </c>
      <c r="B3552" s="2" t="str">
        <f>'[1]2025年已发货'!B:B</f>
        <v>螺纹钢</v>
      </c>
      <c r="C3552" s="2" t="str">
        <f>'[1]2025年已发货'!C:C</f>
        <v>HRB400E Φ16 9m</v>
      </c>
      <c r="D3552" s="2" t="str">
        <f>'[1]2025年已发货'!D:D</f>
        <v>吨</v>
      </c>
      <c r="E3552" s="2">
        <f>'[1]2025年已发货'!E:E</f>
        <v>6</v>
      </c>
      <c r="F3552" s="4">
        <f>'[1]2025年已发货'!F:F</f>
        <v>45806</v>
      </c>
      <c r="G3552" s="2" t="str">
        <f>'[1]2025年已发货'!G:G</f>
        <v>（华西简阳西城嘉苑）四川省成都市简阳市简城街道高屋村</v>
      </c>
      <c r="H3552" s="2" t="str">
        <f>'[1]2025年已发货'!H:H</f>
        <v>张瀚镭</v>
      </c>
      <c r="I3552" s="2">
        <f>'[1]2025年已发货'!I:I</f>
        <v>15884666220</v>
      </c>
      <c r="J3552" s="2" t="str">
        <f>_xlfn._xlws.FILTER(辅助信息!D:D,辅助信息!G:G=G3552)</f>
        <v>华西简阳西城嘉苑</v>
      </c>
    </row>
    <row r="3553" hidden="1" spans="1:10">
      <c r="A3553" s="2" t="str">
        <f>'[1]2025年已发货'!A:A</f>
        <v>润耀</v>
      </c>
      <c r="B3553" s="2" t="str">
        <f>'[1]2025年已发货'!B:B</f>
        <v>螺纹钢</v>
      </c>
      <c r="C3553" s="2" t="str">
        <f>'[1]2025年已发货'!C:C</f>
        <v>HRB400E Φ18 9m</v>
      </c>
      <c r="D3553" s="2" t="str">
        <f>'[1]2025年已发货'!D:D</f>
        <v>吨</v>
      </c>
      <c r="E3553" s="2">
        <f>'[1]2025年已发货'!E:E</f>
        <v>21</v>
      </c>
      <c r="F3553" s="4">
        <f>'[1]2025年已发货'!F:F</f>
        <v>45806</v>
      </c>
      <c r="G3553" s="2" t="str">
        <f>'[1]2025年已发货'!G:G</f>
        <v>（华西简阳西城嘉苑）四川省成都市简阳市简城街道高屋村</v>
      </c>
      <c r="H3553" s="2" t="str">
        <f>'[1]2025年已发货'!H:H</f>
        <v>张瀚镭</v>
      </c>
      <c r="I3553" s="2">
        <f>'[1]2025年已发货'!I:I</f>
        <v>15884666220</v>
      </c>
      <c r="J3553" s="2" t="str">
        <f>_xlfn._xlws.FILTER(辅助信息!D:D,辅助信息!G:G=G3553)</f>
        <v>华西简阳西城嘉苑</v>
      </c>
    </row>
    <row r="3554" hidden="1" spans="1:10">
      <c r="A3554" s="2" t="str">
        <f>'[1]2025年已发货'!A:A</f>
        <v>润耀</v>
      </c>
      <c r="B3554" s="2" t="str">
        <f>'[1]2025年已发货'!B:B</f>
        <v>螺纹钢</v>
      </c>
      <c r="C3554" s="2" t="str">
        <f>'[1]2025年已发货'!C:C</f>
        <v>HRB400E Φ20 9m</v>
      </c>
      <c r="D3554" s="2" t="str">
        <f>'[1]2025年已发货'!D:D</f>
        <v>吨</v>
      </c>
      <c r="E3554" s="2">
        <f>'[1]2025年已发货'!E:E</f>
        <v>33</v>
      </c>
      <c r="F3554" s="4">
        <f>'[1]2025年已发货'!F:F</f>
        <v>45806</v>
      </c>
      <c r="G3554" s="2" t="str">
        <f>'[1]2025年已发货'!G:G</f>
        <v>（华西简阳西城嘉苑）四川省成都市简阳市简城街道高屋村</v>
      </c>
      <c r="H3554" s="2" t="str">
        <f>'[1]2025年已发货'!H:H</f>
        <v>张瀚镭</v>
      </c>
      <c r="I3554" s="2">
        <f>'[1]2025年已发货'!I:I</f>
        <v>15884666220</v>
      </c>
      <c r="J3554" s="2" t="str">
        <f>_xlfn._xlws.FILTER(辅助信息!D:D,辅助信息!G:G=G3554)</f>
        <v>华西简阳西城嘉苑</v>
      </c>
    </row>
    <row r="3555" hidden="1" spans="1:10">
      <c r="A3555" s="2" t="str">
        <f>'[1]2025年已发货'!A:A</f>
        <v>润耀</v>
      </c>
      <c r="B3555" s="2" t="str">
        <f>'[1]2025年已发货'!B:B</f>
        <v>螺纹钢</v>
      </c>
      <c r="C3555" s="2" t="str">
        <f>'[1]2025年已发货'!C:C</f>
        <v>HRB400E Φ22 9m</v>
      </c>
      <c r="D3555" s="2" t="str">
        <f>'[1]2025年已发货'!D:D</f>
        <v>吨</v>
      </c>
      <c r="E3555" s="2">
        <f>'[1]2025年已发货'!E:E</f>
        <v>3</v>
      </c>
      <c r="F3555" s="4">
        <f>'[1]2025年已发货'!F:F</f>
        <v>45806</v>
      </c>
      <c r="G3555" s="2" t="str">
        <f>'[1]2025年已发货'!G:G</f>
        <v>（华西简阳西城嘉苑）四川省成都市简阳市简城街道高屋村</v>
      </c>
      <c r="H3555" s="2" t="str">
        <f>'[1]2025年已发货'!H:H</f>
        <v>张瀚镭</v>
      </c>
      <c r="I3555" s="2">
        <f>'[1]2025年已发货'!I:I</f>
        <v>15884666220</v>
      </c>
      <c r="J3555" s="2" t="str">
        <f>_xlfn._xlws.FILTER(辅助信息!D:D,辅助信息!G:G=G3555)</f>
        <v>华西简阳西城嘉苑</v>
      </c>
    </row>
    <row r="3556" hidden="1" spans="1:10">
      <c r="A3556" s="2" t="str">
        <f>'[1]2025年已发货'!A:A</f>
        <v>润耀</v>
      </c>
      <c r="B3556" s="2" t="str">
        <f>'[1]2025年已发货'!B:B</f>
        <v>螺纹钢</v>
      </c>
      <c r="C3556" s="2" t="str">
        <f>'[1]2025年已发货'!C:C</f>
        <v>HRB400E Φ25 9m</v>
      </c>
      <c r="D3556" s="2" t="str">
        <f>'[1]2025年已发货'!D:D</f>
        <v>吨</v>
      </c>
      <c r="E3556" s="2">
        <f>'[1]2025年已发货'!E:E</f>
        <v>3</v>
      </c>
      <c r="F3556" s="4">
        <f>'[1]2025年已发货'!F:F</f>
        <v>45806</v>
      </c>
      <c r="G3556" s="2" t="str">
        <f>'[1]2025年已发货'!G:G</f>
        <v>（华西简阳西城嘉苑）四川省成都市简阳市简城街道高屋村</v>
      </c>
      <c r="H3556" s="2" t="str">
        <f>'[1]2025年已发货'!H:H</f>
        <v>张瀚镭</v>
      </c>
      <c r="I3556" s="2">
        <f>'[1]2025年已发货'!I:I</f>
        <v>15884666220</v>
      </c>
      <c r="J3556" s="2" t="str">
        <f>_xlfn._xlws.FILTER(辅助信息!D:D,辅助信息!G:G=G3556)</f>
        <v>华西简阳西城嘉苑</v>
      </c>
    </row>
    <row r="3557" hidden="1" spans="1:10">
      <c r="A3557" s="2" t="str">
        <f>'[1]2025年已发货'!A:A</f>
        <v>润耀</v>
      </c>
      <c r="B3557" s="2" t="str">
        <f>'[1]2025年已发货'!B:B</f>
        <v>盘螺</v>
      </c>
      <c r="C3557" s="2" t="str">
        <f>'[1]2025年已发货'!C:C</f>
        <v>HRB400EΦ10</v>
      </c>
      <c r="D3557" s="2" t="str">
        <f>'[1]2025年已发货'!D:D</f>
        <v>吨</v>
      </c>
      <c r="E3557" s="2">
        <f>'[1]2025年已发货'!E:E</f>
        <v>9.4</v>
      </c>
      <c r="F3557" s="4">
        <f>'[1]2025年已发货'!F:F</f>
        <v>45806</v>
      </c>
      <c r="G3557" s="2" t="str">
        <f>'[1]2025年已发货'!G:G</f>
        <v>（成铁西物-自贡）自贡市大安区和平街道茴香坳</v>
      </c>
      <c r="H3557" s="2" t="str">
        <f>'[1]2025年已发货'!H:H</f>
        <v>黄永福</v>
      </c>
      <c r="I3557" s="2" t="str">
        <f>'[1]2025年已发货'!I:I</f>
        <v>15982823571</v>
      </c>
      <c r="J3557" s="2" vm="1" t="e">
        <f>_xlfn._xlws.FILTER(辅助信息!D:D,辅助信息!G:G=G3557)</f>
        <v>#VALUE!</v>
      </c>
    </row>
    <row r="3558" hidden="1" spans="1:10">
      <c r="A3558" s="2" t="str">
        <f>'[1]2025年已发货'!A:A</f>
        <v>润耀</v>
      </c>
      <c r="B3558" s="2" t="str">
        <f>'[1]2025年已发货'!B:B</f>
        <v>螺纹钢</v>
      </c>
      <c r="C3558" s="2" t="str">
        <f>'[1]2025年已发货'!C:C</f>
        <v>HRB400EФ16*9m</v>
      </c>
      <c r="D3558" s="2" t="str">
        <f>'[1]2025年已发货'!D:D</f>
        <v>吨</v>
      </c>
      <c r="E3558" s="2">
        <f>'[1]2025年已发货'!E:E</f>
        <v>12.4</v>
      </c>
      <c r="F3558" s="4">
        <f>'[1]2025年已发货'!F:F</f>
        <v>45806</v>
      </c>
      <c r="G3558" s="2" t="str">
        <f>'[1]2025年已发货'!G:G</f>
        <v>（成铁西物-自贡）自贡市大安区和平街道茴香坳</v>
      </c>
      <c r="H3558" s="2" t="str">
        <f>'[1]2025年已发货'!H:H</f>
        <v>黄永福</v>
      </c>
      <c r="I3558" s="2" t="str">
        <f>'[1]2025年已发货'!I:I</f>
        <v>15982823571</v>
      </c>
      <c r="J3558" s="2" vm="1" t="e">
        <f>_xlfn._xlws.FILTER(辅助信息!D:D,辅助信息!G:G=G3558)</f>
        <v>#VALUE!</v>
      </c>
    </row>
    <row r="3559" hidden="1" spans="1:10">
      <c r="A3559" s="2" t="str">
        <f>'[1]2025年已发货'!A:A</f>
        <v>润耀</v>
      </c>
      <c r="B3559" s="2" t="str">
        <f>'[1]2025年已发货'!B:B</f>
        <v>螺纹钢</v>
      </c>
      <c r="C3559" s="2" t="str">
        <f>'[1]2025年已发货'!C:C</f>
        <v>HRB400EФ22*9m</v>
      </c>
      <c r="D3559" s="2" t="str">
        <f>'[1]2025年已发货'!D:D</f>
        <v>吨</v>
      </c>
      <c r="E3559" s="2">
        <f>'[1]2025年已发货'!E:E</f>
        <v>12.2</v>
      </c>
      <c r="F3559" s="4">
        <f>'[1]2025年已发货'!F:F</f>
        <v>45806</v>
      </c>
      <c r="G3559" s="2" t="str">
        <f>'[1]2025年已发货'!G:G</f>
        <v>（成铁西物-自贡）自贡市大安区和平街道茴香坳</v>
      </c>
      <c r="H3559" s="2" t="str">
        <f>'[1]2025年已发货'!H:H</f>
        <v>黄永福</v>
      </c>
      <c r="I3559" s="2" t="str">
        <f>'[1]2025年已发货'!I:I</f>
        <v>15982823571</v>
      </c>
      <c r="J3559" s="2" vm="1" t="e">
        <f>_xlfn._xlws.FILTER(辅助信息!D:D,辅助信息!G:G=G3559)</f>
        <v>#VALUE!</v>
      </c>
    </row>
    <row r="3560" hidden="1" spans="1:10">
      <c r="A3560" s="2" t="str">
        <f>'[1]2025年已发货'!A:A</f>
        <v>润耀</v>
      </c>
      <c r="B3560" s="2" t="str">
        <f>'[1]2025年已发货'!B:B</f>
        <v>螺纹钢</v>
      </c>
      <c r="C3560" s="2" t="str">
        <f>'[1]2025年已发货'!C:C</f>
        <v>HRB400E Φ12 9m</v>
      </c>
      <c r="D3560" s="2" t="str">
        <f>'[1]2025年已发货'!D:D</f>
        <v>吨</v>
      </c>
      <c r="E3560" s="2">
        <f>'[1]2025年已发货'!E:E</f>
        <v>35</v>
      </c>
      <c r="F3560" s="4">
        <f>'[1]2025年已发货'!F:F</f>
        <v>45806</v>
      </c>
      <c r="G3560" s="2" t="str">
        <f>'[1]2025年已发货'!G:G</f>
        <v>（中铁十局-资乐高速4标）四川省眉山市仁寿县彰加镇促进村中铁十局2#钢筋厂</v>
      </c>
      <c r="H3560" s="2" t="str">
        <f>'[1]2025年已发货'!H:H</f>
        <v>杨飞</v>
      </c>
      <c r="I3560" s="2">
        <f>'[1]2025年已发货'!I:I</f>
        <v>15667998777</v>
      </c>
      <c r="J3560" s="2" vm="1" t="e">
        <f>_xlfn._xlws.FILTER(辅助信息!D:D,辅助信息!G:G=G3560)</f>
        <v>#VALUE!</v>
      </c>
    </row>
    <row r="3561" hidden="1" spans="1:10">
      <c r="A3561" s="2" t="str">
        <f>'[1]2025年已发货'!A:A</f>
        <v>润耀</v>
      </c>
      <c r="B3561" s="2" t="str">
        <f>'[1]2025年已发货'!B:B</f>
        <v>螺纹钢</v>
      </c>
      <c r="C3561" s="2" t="str">
        <f>'[1]2025年已发货'!C:C</f>
        <v>HRB400E Φ16 9m</v>
      </c>
      <c r="D3561" s="2" t="str">
        <f>'[1]2025年已发货'!D:D</f>
        <v>吨</v>
      </c>
      <c r="E3561" s="2">
        <f>'[1]2025年已发货'!E:E</f>
        <v>30</v>
      </c>
      <c r="F3561" s="4">
        <f>'[1]2025年已发货'!F:F</f>
        <v>45806</v>
      </c>
      <c r="G3561" s="2" t="str">
        <f>'[1]2025年已发货'!G:G</f>
        <v>（中铁十局-资乐高速4标）四川省眉山市仁寿县彰加镇促进村中铁十局2#钢筋厂</v>
      </c>
      <c r="H3561" s="2" t="str">
        <f>'[1]2025年已发货'!H:H</f>
        <v>杨飞</v>
      </c>
      <c r="I3561" s="2">
        <f>'[1]2025年已发货'!I:I</f>
        <v>15667998777</v>
      </c>
      <c r="J3561" s="2" vm="1" t="e">
        <f>_xlfn._xlws.FILTER(辅助信息!D:D,辅助信息!G:G=G3561)</f>
        <v>#VALUE!</v>
      </c>
    </row>
    <row r="3562" hidden="1" spans="1:10">
      <c r="A3562" s="2" t="str">
        <f>'[1]2025年已发货'!A:A</f>
        <v>润耀</v>
      </c>
      <c r="B3562" s="2" t="str">
        <f>'[1]2025年已发货'!B:B</f>
        <v>螺纹钢</v>
      </c>
      <c r="C3562" s="2" t="str">
        <f>'[1]2025年已发货'!C:C</f>
        <v>HRB400E Φ20 9m</v>
      </c>
      <c r="D3562" s="2" t="str">
        <f>'[1]2025年已发货'!D:D</f>
        <v>吨</v>
      </c>
      <c r="E3562" s="2">
        <f>'[1]2025年已发货'!E:E</f>
        <v>5</v>
      </c>
      <c r="F3562" s="4">
        <f>'[1]2025年已发货'!F:F</f>
        <v>45806</v>
      </c>
      <c r="G3562" s="2" t="str">
        <f>'[1]2025年已发货'!G:G</f>
        <v>（中铁十局-资乐高速4标）四川省眉山市仁寿县彰加镇促进村中铁十局2#钢筋厂</v>
      </c>
      <c r="H3562" s="2" t="str">
        <f>'[1]2025年已发货'!H:H</f>
        <v>杨飞</v>
      </c>
      <c r="I3562" s="2">
        <f>'[1]2025年已发货'!I:I</f>
        <v>15667998777</v>
      </c>
      <c r="J3562" s="2" vm="1" t="e">
        <f>_xlfn._xlws.FILTER(辅助信息!D:D,辅助信息!G:G=G3562)</f>
        <v>#VALUE!</v>
      </c>
    </row>
    <row r="3563" hidden="1" spans="1:10">
      <c r="A3563" s="2" t="str">
        <f>'[1]2025年已发货'!A:A</f>
        <v>八局</v>
      </c>
      <c r="B3563" s="2" t="str">
        <f>'[1]2025年已发货'!B:B</f>
        <v>高线</v>
      </c>
      <c r="C3563" s="2" t="str">
        <f>'[1]2025年已发货'!C:C</f>
        <v>HPB300Φ12</v>
      </c>
      <c r="D3563" s="2" t="str">
        <f>'[1]2025年已发货'!D:D</f>
        <v>吨</v>
      </c>
      <c r="E3563" s="2">
        <f>'[1]2025年已发货'!E:E</f>
        <v>35</v>
      </c>
      <c r="F3563" s="4">
        <f>'[1]2025年已发货'!F:F</f>
        <v>45806</v>
      </c>
      <c r="G3563" s="2" t="str">
        <f>'[1]2025年已发货'!G:G</f>
        <v>（中铁北京局-资乐高速6标）四川省乐山市市中区土主镇资乐高速TJ6标项目试验室</v>
      </c>
      <c r="H3563" s="2" t="str">
        <f>'[1]2025年已发货'!H:H</f>
        <v>刘岩</v>
      </c>
      <c r="I3563" s="2">
        <f>'[1]2025年已发货'!I:I</f>
        <v>18543566469</v>
      </c>
      <c r="J3563" s="2" vm="1" t="e">
        <f>_xlfn._xlws.FILTER(辅助信息!D:D,辅助信息!G:G=G3563)</f>
        <v>#VALUE!</v>
      </c>
    </row>
    <row r="3564" hidden="1" spans="1:10">
      <c r="A3564" s="2" t="str">
        <f>'[1]2025年已发货'!A:A</f>
        <v>湖北商贸</v>
      </c>
      <c r="B3564" s="2" t="str">
        <f>'[1]2025年已发货'!B:B</f>
        <v>螺纹钢</v>
      </c>
      <c r="C3564" s="2" t="str">
        <f>'[1]2025年已发货'!C:C</f>
        <v>HRB400E Φ28 9m</v>
      </c>
      <c r="D3564" s="2" t="str">
        <f>'[1]2025年已发货'!D:D</f>
        <v>吨</v>
      </c>
      <c r="E3564" s="2">
        <f>'[1]2025年已发货'!E:E</f>
        <v>26</v>
      </c>
      <c r="F3564" s="4">
        <f>'[1]2025年已发货'!F:F</f>
        <v>45806</v>
      </c>
      <c r="G3564" s="2" t="str">
        <f>'[1]2025年已发货'!G:G</f>
        <v>（中铁北京局-资乐高速6标）四川省乐山市市中区土主镇资乐高速TJ6标项目试验室</v>
      </c>
      <c r="H3564" s="2" t="str">
        <f>'[1]2025年已发货'!H:H</f>
        <v>刘岩</v>
      </c>
      <c r="I3564" s="2">
        <f>'[1]2025年已发货'!I:I</f>
        <v>18543566469</v>
      </c>
      <c r="J3564" s="2" vm="1" t="e">
        <f>_xlfn._xlws.FILTER(辅助信息!D:D,辅助信息!G:G=G3564)</f>
        <v>#VALUE!</v>
      </c>
    </row>
    <row r="3565" hidden="1" spans="1:10">
      <c r="A3565" s="2" t="str">
        <f>'[1]2025年已发货'!A:A</f>
        <v>湖北商贸</v>
      </c>
      <c r="B3565" s="2" t="str">
        <f>'[1]2025年已发货'!B:B</f>
        <v>螺纹钢</v>
      </c>
      <c r="C3565" s="2" t="str">
        <f>'[1]2025年已发货'!C:C</f>
        <v>HRB400E Φ16 9m</v>
      </c>
      <c r="D3565" s="2" t="str">
        <f>'[1]2025年已发货'!D:D</f>
        <v>吨</v>
      </c>
      <c r="E3565" s="2">
        <f>'[1]2025年已发货'!E:E</f>
        <v>3</v>
      </c>
      <c r="F3565" s="4">
        <f>'[1]2025年已发货'!F:F</f>
        <v>45806</v>
      </c>
      <c r="G3565" s="2" t="str">
        <f>'[1]2025年已发货'!G:G</f>
        <v>（中铁北京局-资乐高速6标）四川省乐山市市中区土主镇资乐高速TJ6标项目试验室</v>
      </c>
      <c r="H3565" s="2" t="str">
        <f>'[1]2025年已发货'!H:H</f>
        <v>刘岩</v>
      </c>
      <c r="I3565" s="2">
        <f>'[1]2025年已发货'!I:I</f>
        <v>18543566469</v>
      </c>
      <c r="J3565" s="2" vm="1" t="e">
        <f>_xlfn._xlws.FILTER(辅助信息!D:D,辅助信息!G:G=G3565)</f>
        <v>#VALUE!</v>
      </c>
    </row>
    <row r="3566" hidden="1" spans="1:10">
      <c r="A3566" s="2" t="str">
        <f>'[1]2025年已发货'!A:A</f>
        <v>湖北商贸</v>
      </c>
      <c r="B3566" s="2" t="str">
        <f>'[1]2025年已发货'!B:B</f>
        <v>螺纹钢</v>
      </c>
      <c r="C3566" s="2" t="str">
        <f>'[1]2025年已发货'!C:C</f>
        <v>HRB400E Φ25 9m</v>
      </c>
      <c r="D3566" s="2" t="str">
        <f>'[1]2025年已发货'!D:D</f>
        <v>吨</v>
      </c>
      <c r="E3566" s="2">
        <f>'[1]2025年已发货'!E:E</f>
        <v>10</v>
      </c>
      <c r="F3566" s="4">
        <f>'[1]2025年已发货'!F:F</f>
        <v>45806</v>
      </c>
      <c r="G3566" s="2" t="str">
        <f>'[1]2025年已发货'!G:G</f>
        <v>（中铁北京局-资乐高速6标）四川省乐山市市中区土主镇资乐高速TJ6标项目试验室</v>
      </c>
      <c r="H3566" s="2" t="str">
        <f>'[1]2025年已发货'!H:H</f>
        <v>刘岩</v>
      </c>
      <c r="I3566" s="2">
        <f>'[1]2025年已发货'!I:I</f>
        <v>18543566469</v>
      </c>
      <c r="J3566" s="2" vm="1" t="e">
        <f>_xlfn._xlws.FILTER(辅助信息!D:D,辅助信息!G:G=G3566)</f>
        <v>#VALUE!</v>
      </c>
    </row>
    <row r="3567" hidden="1" spans="1:10">
      <c r="A3567" s="2" t="str">
        <f>'[1]2025年已发货'!A:A</f>
        <v>湖北商贸</v>
      </c>
      <c r="B3567" s="2" t="str">
        <f>'[1]2025年已发货'!B:B</f>
        <v>螺纹钢</v>
      </c>
      <c r="C3567" s="2" t="str">
        <f>'[1]2025年已发货'!C:C</f>
        <v>HRB400E Φ14 9m</v>
      </c>
      <c r="D3567" s="2" t="str">
        <f>'[1]2025年已发货'!D:D</f>
        <v>吨</v>
      </c>
      <c r="E3567" s="2">
        <f>'[1]2025年已发货'!E:E</f>
        <v>3</v>
      </c>
      <c r="F3567" s="4">
        <f>'[1]2025年已发货'!F:F</f>
        <v>45806</v>
      </c>
      <c r="G3567" s="2" t="str">
        <f>'[1]2025年已发货'!G:G</f>
        <v>（中铁北京局-资乐高速6标）四川省乐山市市中区土主镇资乐高速TJ6标项目试验室</v>
      </c>
      <c r="H3567" s="2" t="str">
        <f>'[1]2025年已发货'!H:H</f>
        <v>刘岩</v>
      </c>
      <c r="I3567" s="2">
        <f>'[1]2025年已发货'!I:I</f>
        <v>18543566469</v>
      </c>
      <c r="J3567" s="2" vm="1" t="e">
        <f>_xlfn._xlws.FILTER(辅助信息!D:D,辅助信息!G:G=G3567)</f>
        <v>#VALUE!</v>
      </c>
    </row>
    <row r="3568" hidden="1" spans="1:10">
      <c r="A3568" s="2" t="str">
        <f>'[1]2025年已发货'!A:A</f>
        <v>湖北商贸</v>
      </c>
      <c r="B3568" s="2" t="str">
        <f>'[1]2025年已发货'!B:B</f>
        <v>螺纹钢</v>
      </c>
      <c r="C3568" s="2" t="str">
        <f>'[1]2025年已发货'!C:C</f>
        <v>HRB400E Φ12 9m</v>
      </c>
      <c r="D3568" s="2" t="str">
        <f>'[1]2025年已发货'!D:D</f>
        <v>吨</v>
      </c>
      <c r="E3568" s="2">
        <f>'[1]2025年已发货'!E:E</f>
        <v>9.5</v>
      </c>
      <c r="F3568" s="4">
        <f>'[1]2025年已发货'!F:F</f>
        <v>45806</v>
      </c>
      <c r="G3568" s="2" t="str">
        <f>'[1]2025年已发货'!G:G</f>
        <v>（中铁北京局-资乐高速6标）四川省乐山市市中区土主镇资乐高速TJ6标项目试验室</v>
      </c>
      <c r="H3568" s="2" t="str">
        <f>'[1]2025年已发货'!H:H</f>
        <v>刘岩</v>
      </c>
      <c r="I3568" s="2">
        <f>'[1]2025年已发货'!I:I</f>
        <v>18543566469</v>
      </c>
      <c r="J3568" s="2" vm="1" t="e">
        <f>_xlfn._xlws.FILTER(辅助信息!D:D,辅助信息!G:G=G3568)</f>
        <v>#VALUE!</v>
      </c>
    </row>
    <row r="3569" hidden="1" spans="1:10">
      <c r="A3569" s="2" t="str">
        <f>'[1]2025年已发货'!A:A</f>
        <v>湖北商贸</v>
      </c>
      <c r="B3569" s="2" t="str">
        <f>'[1]2025年已发货'!B:B</f>
        <v>螺纹钢</v>
      </c>
      <c r="C3569" s="2" t="str">
        <f>'[1]2025年已发货'!C:C</f>
        <v>HRB400E Φ20 9m</v>
      </c>
      <c r="D3569" s="2" t="str">
        <f>'[1]2025年已发货'!D:D</f>
        <v>吨</v>
      </c>
      <c r="E3569" s="2">
        <f>'[1]2025年已发货'!E:E</f>
        <v>20</v>
      </c>
      <c r="F3569" s="4">
        <f>'[1]2025年已发货'!F:F</f>
        <v>45806</v>
      </c>
      <c r="G3569" s="2" t="str">
        <f>'[1]2025年已发货'!G:G</f>
        <v>（中铁北京局-资乐高速6标）四川省乐山市市中区土主镇资乐高速TJ6标项目试验室</v>
      </c>
      <c r="H3569" s="2" t="str">
        <f>'[1]2025年已发货'!H:H</f>
        <v>刘岩</v>
      </c>
      <c r="I3569" s="2">
        <f>'[1]2025年已发货'!I:I</f>
        <v>18543566469</v>
      </c>
      <c r="J3569" s="2" vm="1" t="e">
        <f>_xlfn._xlws.FILTER(辅助信息!D:D,辅助信息!G:G=G3569)</f>
        <v>#VALUE!</v>
      </c>
    </row>
    <row r="3570" hidden="1" spans="1:10">
      <c r="A3570" s="2" t="str">
        <f>'[1]2025年已发货'!A:A</f>
        <v>湖北商贸</v>
      </c>
      <c r="B3570" s="2" t="str">
        <f>'[1]2025年已发货'!B:B</f>
        <v>螺纹钢</v>
      </c>
      <c r="C3570" s="2" t="str">
        <f>'[1]2025年已发货'!C:C</f>
        <v>HRB400E Φ12 9m</v>
      </c>
      <c r="D3570" s="2" t="str">
        <f>'[1]2025年已发货'!D:D</f>
        <v>吨</v>
      </c>
      <c r="E3570" s="2">
        <f>'[1]2025年已发货'!E:E</f>
        <v>35</v>
      </c>
      <c r="F3570" s="4">
        <f>'[1]2025年已发货'!F:F</f>
        <v>45806</v>
      </c>
      <c r="G3570" s="2" t="str">
        <f>'[1]2025年已发货'!G:G</f>
        <v>（中铁北京局-资乐高速6标）四川省乐山市市中区土主镇资乐高速TJ6标项目试验室</v>
      </c>
      <c r="H3570" s="2" t="str">
        <f>'[1]2025年已发货'!H:H</f>
        <v>刘岩</v>
      </c>
      <c r="I3570" s="2">
        <f>'[1]2025年已发货'!I:I</f>
        <v>18543566469</v>
      </c>
      <c r="J3570" s="2" vm="1" t="e">
        <f>_xlfn._xlws.FILTER(辅助信息!D:D,辅助信息!G:G=G3570)</f>
        <v>#VALUE!</v>
      </c>
    </row>
    <row r="3571" hidden="1" spans="1:10">
      <c r="A3571" s="2" t="str">
        <f>'[1]2025年已发货'!A:A</f>
        <v>湖北商贸</v>
      </c>
      <c r="B3571" s="2" t="str">
        <f>'[1]2025年已发货'!B:B</f>
        <v>盘螺</v>
      </c>
      <c r="C3571" s="2" t="str">
        <f>'[1]2025年已发货'!C:C</f>
        <v>HRB400E Φ12</v>
      </c>
      <c r="D3571" s="2" t="str">
        <f>'[1]2025年已发货'!D:D</f>
        <v>吨</v>
      </c>
      <c r="E3571" s="2">
        <f>'[1]2025年已发货'!E:E</f>
        <v>35</v>
      </c>
      <c r="F3571" s="4">
        <f>'[1]2025年已发货'!F:F</f>
        <v>45806</v>
      </c>
      <c r="G3571" s="2" t="str">
        <f>'[1]2025年已发货'!G:G</f>
        <v>（中铁北京局-资乐高速6标）四川省乐山市市中区土主镇资乐高速TJ6标项目试验室</v>
      </c>
      <c r="H3571" s="2" t="str">
        <f>'[1]2025年已发货'!H:H</f>
        <v>刘岩</v>
      </c>
      <c r="I3571" s="2">
        <f>'[1]2025年已发货'!I:I</f>
        <v>18543566469</v>
      </c>
      <c r="J3571" s="2" vm="1" t="e">
        <f>_xlfn._xlws.FILTER(辅助信息!D:D,辅助信息!G:G=G3571)</f>
        <v>#VALUE!</v>
      </c>
    </row>
    <row r="3572" hidden="1" spans="1:10">
      <c r="A3572" s="2" t="str">
        <f>'[1]2025年已发货'!A:A</f>
        <v>山东高速</v>
      </c>
      <c r="B3572" s="2" t="str">
        <f>'[1]2025年已发货'!B:B</f>
        <v>高线</v>
      </c>
      <c r="C3572" s="2" t="str">
        <f>'[1]2025年已发货'!C:C</f>
        <v>HPB300Φ12</v>
      </c>
      <c r="D3572" s="2" t="str">
        <f>'[1]2025年已发货'!D:D</f>
        <v>吨</v>
      </c>
      <c r="E3572" s="2">
        <f>'[1]2025年已发货'!E:E</f>
        <v>35</v>
      </c>
      <c r="F3572" s="4">
        <f>'[1]2025年已发货'!F:F</f>
        <v>45806</v>
      </c>
      <c r="G3572" s="2" t="str">
        <f>'[1]2025年已发货'!G:G</f>
        <v>（中铁广州局-成渝扩容2标）四川省内江市资中县双龙镇朱家房子成渝扩容ZCB3-2标1#钢筋厂</v>
      </c>
      <c r="H3572" s="2" t="str">
        <f>'[1]2025年已发货'!H:H</f>
        <v>邓志强</v>
      </c>
      <c r="I3572" s="2">
        <f>'[1]2025年已发货'!I:I</f>
        <v>17603045490</v>
      </c>
      <c r="J3572" s="2" vm="1" t="e">
        <f>_xlfn._xlws.FILTER(辅助信息!D:D,辅助信息!G:G=G3572)</f>
        <v>#VALUE!</v>
      </c>
    </row>
    <row r="3573" hidden="1" spans="1:10">
      <c r="A3573" s="2" t="str">
        <f>'[1]2025年已发货'!A:A</f>
        <v>山东高速</v>
      </c>
      <c r="B3573" s="2" t="str">
        <f>'[1]2025年已发货'!B:B</f>
        <v>螺纹钢</v>
      </c>
      <c r="C3573" s="2" t="str">
        <f>'[1]2025年已发货'!C:C</f>
        <v>HRB400E Φ25 12m</v>
      </c>
      <c r="D3573" s="2" t="str">
        <f>'[1]2025年已发货'!D:D</f>
        <v>吨</v>
      </c>
      <c r="E3573" s="2">
        <f>'[1]2025年已发货'!E:E</f>
        <v>70</v>
      </c>
      <c r="F3573" s="4">
        <f>'[1]2025年已发货'!F:F</f>
        <v>45806</v>
      </c>
      <c r="G3573" s="2" t="str">
        <f>'[1]2025年已发货'!G:G</f>
        <v>（中铁广州局-成渝扩容2标）四川省资阳市雁江区南双路杨家糖房</v>
      </c>
      <c r="H3573" s="2" t="str">
        <f>'[1]2025年已发货'!H:H</f>
        <v>邓志强</v>
      </c>
      <c r="I3573" s="2">
        <f>'[1]2025年已发货'!I:I</f>
        <v>17603045490</v>
      </c>
      <c r="J3573" s="2" vm="1" t="e">
        <f>_xlfn._xlws.FILTER(辅助信息!D:D,辅助信息!G:G=G3573)</f>
        <v>#VALUE!</v>
      </c>
    </row>
    <row r="3574" hidden="1" spans="1:10">
      <c r="A3574" s="2" t="str">
        <f>'[1]2025年已发货'!A:A</f>
        <v>山东高速</v>
      </c>
      <c r="B3574" s="2" t="str">
        <f>'[1]2025年已发货'!B:B</f>
        <v>高线</v>
      </c>
      <c r="C3574" s="2" t="str">
        <f>'[1]2025年已发货'!C:C</f>
        <v>HPB300Φ12</v>
      </c>
      <c r="D3574" s="2" t="str">
        <f>'[1]2025年已发货'!D:D</f>
        <v>吨</v>
      </c>
      <c r="E3574" s="2">
        <f>'[1]2025年已发货'!E:E</f>
        <v>35</v>
      </c>
      <c r="F3574" s="4">
        <f>'[1]2025年已发货'!F:F</f>
        <v>45806</v>
      </c>
      <c r="G3574" s="2" t="str">
        <f>'[1]2025年已发货'!G:G</f>
        <v>（中铁广州局-成渝扩容2标）成渝扩容项目ZCB3-2标2＃拌和站【雁江区联盟桥东北50米(资资路) 】</v>
      </c>
      <c r="H3574" s="2" t="str">
        <f>'[1]2025年已发货'!H:H</f>
        <v>刘沛琦</v>
      </c>
      <c r="I3574" s="2">
        <f>'[1]2025年已发货'!I:I</f>
        <v>18011784798</v>
      </c>
      <c r="J3574" s="2" vm="1" t="e">
        <f>_xlfn._xlws.FILTER(辅助信息!D:D,辅助信息!G:G=G3574)</f>
        <v>#VALUE!</v>
      </c>
    </row>
    <row r="3575" hidden="1" spans="1:10">
      <c r="A3575" s="2" t="str">
        <f>'[1]2025年已发货'!A:A</f>
        <v>山东高速</v>
      </c>
      <c r="B3575" s="2" t="str">
        <f>'[1]2025年已发货'!B:B</f>
        <v>螺纹钢</v>
      </c>
      <c r="C3575" s="2" t="str">
        <f>'[1]2025年已发货'!C:C</f>
        <v>HRB400E Φ25 12m</v>
      </c>
      <c r="D3575" s="2" t="str">
        <f>'[1]2025年已发货'!D:D</f>
        <v>吨</v>
      </c>
      <c r="E3575" s="2">
        <f>'[1]2025年已发货'!E:E</f>
        <v>180</v>
      </c>
      <c r="F3575" s="4">
        <f>'[1]2025年已发货'!F:F</f>
        <v>45806</v>
      </c>
      <c r="G3575" s="2" t="str">
        <f>'[1]2025年已发货'!G:G</f>
        <v>（中铁广州局-成渝扩容2标）成渝扩容项目ZCB3-2标2＃拌和站【雁江区联盟桥东北50米(资资路) 】</v>
      </c>
      <c r="H3575" s="2" t="str">
        <f>'[1]2025年已发货'!H:H</f>
        <v>刘沛琦</v>
      </c>
      <c r="I3575" s="2">
        <f>'[1]2025年已发货'!I:I</f>
        <v>18011784798</v>
      </c>
      <c r="J3575" s="2" vm="1" t="e">
        <f>_xlfn._xlws.FILTER(辅助信息!D:D,辅助信息!G:G=G3575)</f>
        <v>#VALUE!</v>
      </c>
    </row>
    <row r="3576" hidden="1" spans="1:10">
      <c r="A3576" s="2" t="str">
        <f>'[1]2025年已发货'!A:A</f>
        <v>德胜</v>
      </c>
      <c r="B3576" s="2" t="str">
        <f>'[1]2025年已发货'!B:B</f>
        <v>螺纹钢</v>
      </c>
      <c r="C3576" s="2" t="str">
        <f>'[1]2025年已发货'!C:C</f>
        <v>HRB400E Φ16 9m</v>
      </c>
      <c r="D3576" s="2" t="str">
        <f>'[1]2025年已发货'!D:D</f>
        <v>吨</v>
      </c>
      <c r="E3576" s="2">
        <f>'[1]2025年已发货'!E:E</f>
        <v>35</v>
      </c>
      <c r="F3576" s="4">
        <f>'[1]2025年已发货'!F:F</f>
        <v>45807</v>
      </c>
      <c r="G3576" s="2" t="str">
        <f>'[1]2025年已发货'!G:G</f>
        <v>（中铁十局-资乐高速4标）四川省眉山市仁寿县彰加镇促进村中铁十局资乐高速1#钢筋场</v>
      </c>
      <c r="H3576" s="2" t="str">
        <f>'[1]2025年已发货'!H:H</f>
        <v>杨飞</v>
      </c>
      <c r="I3576" s="2">
        <f>'[1]2025年已发货'!I:I</f>
        <v>15667998777</v>
      </c>
      <c r="J3576" s="2" vm="1" t="e">
        <f>_xlfn._xlws.FILTER(辅助信息!D:D,辅助信息!G:G=G3576)</f>
        <v>#VALUE!</v>
      </c>
    </row>
    <row r="3577" hidden="1" spans="1:10">
      <c r="A3577" s="2" t="str">
        <f>'[1]2025年已发货'!A:A</f>
        <v>德胜</v>
      </c>
      <c r="B3577" s="2" t="str">
        <f>'[1]2025年已发货'!B:B</f>
        <v>螺纹钢</v>
      </c>
      <c r="C3577" s="2" t="str">
        <f>'[1]2025年已发货'!C:C</f>
        <v>HRB400E Φ25 9m</v>
      </c>
      <c r="D3577" s="2" t="str">
        <f>'[1]2025年已发货'!D:D</f>
        <v>吨</v>
      </c>
      <c r="E3577" s="2">
        <f>'[1]2025年已发货'!E:E</f>
        <v>35</v>
      </c>
      <c r="F3577" s="4">
        <f>'[1]2025年已发货'!F:F</f>
        <v>45807</v>
      </c>
      <c r="G3577" s="2" t="str">
        <f>'[1]2025年已发货'!G:G</f>
        <v>（中铁十局-资乐高速4标）四川省眉山市仁寿县彰加镇促进村中铁十局资乐高速1#钢筋场</v>
      </c>
      <c r="H3577" s="2" t="str">
        <f>'[1]2025年已发货'!H:H</f>
        <v>杨飞</v>
      </c>
      <c r="I3577" s="2">
        <f>'[1]2025年已发货'!I:I</f>
        <v>15667998777</v>
      </c>
      <c r="J3577" s="2" vm="1" t="e">
        <f>_xlfn._xlws.FILTER(辅助信息!D:D,辅助信息!G:G=G3577)</f>
        <v>#VALUE!</v>
      </c>
    </row>
    <row r="3578" hidden="1" spans="1:10">
      <c r="A3578" s="2" t="str">
        <f>'[1]2025年已发货'!A:A</f>
        <v>德胜</v>
      </c>
      <c r="B3578" s="2" t="str">
        <f>'[1]2025年已发货'!B:B</f>
        <v>螺纹钢</v>
      </c>
      <c r="C3578" s="2" t="str">
        <f>'[1]2025年已发货'!C:C</f>
        <v>HRB400E Φ28 9m</v>
      </c>
      <c r="D3578" s="2" t="str">
        <f>'[1]2025年已发货'!D:D</f>
        <v>吨</v>
      </c>
      <c r="E3578" s="2">
        <f>'[1]2025年已发货'!E:E</f>
        <v>35</v>
      </c>
      <c r="F3578" s="4">
        <f>'[1]2025年已发货'!F:F</f>
        <v>45807</v>
      </c>
      <c r="G3578" s="2" t="str">
        <f>'[1]2025年已发货'!G:G</f>
        <v>（中铁十局-资乐高速4标）四川省眉山市仁寿县彰加镇促进村中铁十局资乐高速1#钢筋场</v>
      </c>
      <c r="H3578" s="2" t="str">
        <f>'[1]2025年已发货'!H:H</f>
        <v>杨飞</v>
      </c>
      <c r="I3578" s="2">
        <f>'[1]2025年已发货'!I:I</f>
        <v>15667998777</v>
      </c>
      <c r="J3578" s="2" vm="1" t="e">
        <f>_xlfn._xlws.FILTER(辅助信息!D:D,辅助信息!G:G=G3578)</f>
        <v>#VALUE!</v>
      </c>
    </row>
    <row r="3579" hidden="1" spans="1:10">
      <c r="A3579" s="2" t="str">
        <f>'[1]2025年已发货'!A:A</f>
        <v>德胜</v>
      </c>
      <c r="B3579" s="2" t="str">
        <f>'[1]2025年已发货'!B:B</f>
        <v>螺纹钢</v>
      </c>
      <c r="C3579" s="2" t="str">
        <f>'[1]2025年已发货'!C:C</f>
        <v>HRB400E Φ12 9m</v>
      </c>
      <c r="D3579" s="2" t="str">
        <f>'[1]2025年已发货'!D:D</f>
        <v>吨</v>
      </c>
      <c r="E3579" s="2">
        <f>'[1]2025年已发货'!E:E</f>
        <v>35</v>
      </c>
      <c r="F3579" s="4">
        <f>'[1]2025年已发货'!F:F</f>
        <v>45807</v>
      </c>
      <c r="G3579" s="2" t="str">
        <f>'[1]2025年已发货'!G:G</f>
        <v>（中铁十局-资乐高速4标）四川省眉山市仁寿县彰加镇促进村中铁十局2#钢筋厂</v>
      </c>
      <c r="H3579" s="2" t="str">
        <f>'[1]2025年已发货'!H:H</f>
        <v>杨飞</v>
      </c>
      <c r="I3579" s="2">
        <f>'[1]2025年已发货'!I:I</f>
        <v>15667998777</v>
      </c>
      <c r="J3579" s="2" vm="1" t="e">
        <f>_xlfn._xlws.FILTER(辅助信息!D:D,辅助信息!G:G=G3579)</f>
        <v>#VALUE!</v>
      </c>
    </row>
    <row r="3580" hidden="1" spans="1:10">
      <c r="A3580" s="2" t="str">
        <f>'[1]2025年已发货'!A:A</f>
        <v>德胜</v>
      </c>
      <c r="B3580" s="2" t="str">
        <f>'[1]2025年已发货'!B:B</f>
        <v>螺纹钢</v>
      </c>
      <c r="C3580" s="2" t="str">
        <f>'[1]2025年已发货'!C:C</f>
        <v>HRB400E Φ16 9m</v>
      </c>
      <c r="D3580" s="2" t="str">
        <f>'[1]2025年已发货'!D:D</f>
        <v>吨</v>
      </c>
      <c r="E3580" s="2">
        <f>'[1]2025年已发货'!E:E</f>
        <v>35</v>
      </c>
      <c r="F3580" s="4">
        <f>'[1]2025年已发货'!F:F</f>
        <v>45807</v>
      </c>
      <c r="G3580" s="2" t="str">
        <f>'[1]2025年已发货'!G:G</f>
        <v>（中铁十局-资乐高速4标）四川省眉山市仁寿县彰加镇促进村中铁十局2#钢筋厂</v>
      </c>
      <c r="H3580" s="2" t="str">
        <f>'[1]2025年已发货'!H:H</f>
        <v>杨飞</v>
      </c>
      <c r="I3580" s="2">
        <f>'[1]2025年已发货'!I:I</f>
        <v>15667998777</v>
      </c>
      <c r="J3580" s="2" vm="1" t="e">
        <f>_xlfn._xlws.FILTER(辅助信息!D:D,辅助信息!G:G=G3580)</f>
        <v>#VALUE!</v>
      </c>
    </row>
    <row r="3581" hidden="1" spans="1:10">
      <c r="A3581" s="2" t="str">
        <f>'[1]2025年已发货'!A:A</f>
        <v>德胜</v>
      </c>
      <c r="B3581" s="2" t="str">
        <f>'[1]2025年已发货'!B:B</f>
        <v>螺纹钢</v>
      </c>
      <c r="C3581" s="2" t="str">
        <f>'[1]2025年已发货'!C:C</f>
        <v>HRB400E Φ25 9m</v>
      </c>
      <c r="D3581" s="2" t="str">
        <f>'[1]2025年已发货'!D:D</f>
        <v>吨</v>
      </c>
      <c r="E3581" s="2">
        <f>'[1]2025年已发货'!E:E</f>
        <v>35</v>
      </c>
      <c r="F3581" s="4">
        <f>'[1]2025年已发货'!F:F</f>
        <v>45807</v>
      </c>
      <c r="G3581" s="2" t="str">
        <f>'[1]2025年已发货'!G:G</f>
        <v>（中铁十局-资乐高速4标）四川省眉山市仁寿县彰加镇促进村中铁十局2#钢筋厂</v>
      </c>
      <c r="H3581" s="2" t="str">
        <f>'[1]2025年已发货'!H:H</f>
        <v>杨飞</v>
      </c>
      <c r="I3581" s="2">
        <f>'[1]2025年已发货'!I:I</f>
        <v>15667998777</v>
      </c>
      <c r="J3581" s="2" vm="1" t="e">
        <f>_xlfn._xlws.FILTER(辅助信息!D:D,辅助信息!G:G=G3581)</f>
        <v>#VALUE!</v>
      </c>
    </row>
    <row r="3582" hidden="1" spans="1:10">
      <c r="A3582" s="2" t="str">
        <f>'[1]2025年已发货'!A:A</f>
        <v>德胜</v>
      </c>
      <c r="B3582" s="2" t="str">
        <f>'[1]2025年已发货'!B:B</f>
        <v>螺纹钢</v>
      </c>
      <c r="C3582" s="2" t="str">
        <f>'[1]2025年已发货'!C:C</f>
        <v>HRB400E Φ28 9m</v>
      </c>
      <c r="D3582" s="2" t="str">
        <f>'[1]2025年已发货'!D:D</f>
        <v>吨</v>
      </c>
      <c r="E3582" s="2">
        <f>'[1]2025年已发货'!E:E</f>
        <v>35</v>
      </c>
      <c r="F3582" s="4">
        <f>'[1]2025年已发货'!F:F</f>
        <v>45807</v>
      </c>
      <c r="G3582" s="2" t="str">
        <f>'[1]2025年已发货'!G:G</f>
        <v>（中铁十局-资乐高速4标）四川省眉山市仁寿县彰加镇促进村中铁十局2#钢筋厂</v>
      </c>
      <c r="H3582" s="2" t="str">
        <f>'[1]2025年已发货'!H:H</f>
        <v>杨飞</v>
      </c>
      <c r="I3582" s="2">
        <f>'[1]2025年已发货'!I:I</f>
        <v>15667998777</v>
      </c>
      <c r="J3582" s="2" vm="1" t="e">
        <f>_xlfn._xlws.FILTER(辅助信息!D:D,辅助信息!G:G=G3582)</f>
        <v>#VALUE!</v>
      </c>
    </row>
    <row r="3583" hidden="1" spans="1:10">
      <c r="A3583" s="2" t="str">
        <f>'[1]2025年已发货'!A:A</f>
        <v>德胜</v>
      </c>
      <c r="B3583" s="2" t="str">
        <f>'[1]2025年已发货'!B:B</f>
        <v>螺纹钢</v>
      </c>
      <c r="C3583" s="2" t="str">
        <f>'[1]2025年已发货'!C:C</f>
        <v>HRB400E Φ28 12m</v>
      </c>
      <c r="D3583" s="2" t="str">
        <f>'[1]2025年已发货'!D:D</f>
        <v>吨</v>
      </c>
      <c r="E3583" s="2">
        <f>'[1]2025年已发货'!E:E</f>
        <v>35</v>
      </c>
      <c r="F3583" s="4">
        <f>'[1]2025年已发货'!F:F</f>
        <v>45807</v>
      </c>
      <c r="G3583" s="2" t="str">
        <f>'[1]2025年已发货'!G:G</f>
        <v>（中铁广州局-资乐高速5标）四川省乐山市井研县希望大道116号</v>
      </c>
      <c r="H3583" s="2" t="str">
        <f>'[1]2025年已发货'!H:H</f>
        <v>廖俊杰</v>
      </c>
      <c r="I3583" s="2">
        <f>'[1]2025年已发货'!I:I</f>
        <v>15775100965</v>
      </c>
      <c r="J3583" s="2" vm="1" t="e">
        <f>_xlfn._xlws.FILTER(辅助信息!D:D,辅助信息!G:G=G3583)</f>
        <v>#VALUE!</v>
      </c>
    </row>
    <row r="3584" hidden="1" spans="1:10">
      <c r="A3584" s="2" t="str">
        <f>'[1]2025年已发货'!A:A</f>
        <v>德胜</v>
      </c>
      <c r="B3584" s="2" t="str">
        <f>'[1]2025年已发货'!B:B</f>
        <v>螺纹钢</v>
      </c>
      <c r="C3584" s="2" t="str">
        <f>'[1]2025年已发货'!C:C</f>
        <v>HRB400E Φ20 12m</v>
      </c>
      <c r="D3584" s="2" t="str">
        <f>'[1]2025年已发货'!D:D</f>
        <v>吨</v>
      </c>
      <c r="E3584" s="2">
        <f>'[1]2025年已发货'!E:E</f>
        <v>35</v>
      </c>
      <c r="F3584" s="4">
        <f>'[1]2025年已发货'!F:F</f>
        <v>45807</v>
      </c>
      <c r="G3584" s="2" t="str">
        <f>'[1]2025年已发货'!G:G</f>
        <v>（中铁广州局-资乐高速5标）四川省乐山市井研县希望大道116号</v>
      </c>
      <c r="H3584" s="2" t="str">
        <f>'[1]2025年已发货'!H:H</f>
        <v>廖俊杰</v>
      </c>
      <c r="I3584" s="2">
        <f>'[1]2025年已发货'!I:I</f>
        <v>15775100965</v>
      </c>
      <c r="J3584" s="2" vm="1" t="e">
        <f>_xlfn._xlws.FILTER(辅助信息!D:D,辅助信息!G:G=G3584)</f>
        <v>#VALUE!</v>
      </c>
    </row>
    <row r="3585" hidden="1" spans="1:10">
      <c r="A3585" s="2" t="str">
        <f>'[1]2025年已发货'!A:A</f>
        <v>湖北商贸</v>
      </c>
      <c r="B3585" s="2" t="str">
        <f>'[1]2025年已发货'!B:B</f>
        <v>高线</v>
      </c>
      <c r="C3585" s="2" t="str">
        <f>'[1]2025年已发货'!C:C</f>
        <v>HPB300Φ12</v>
      </c>
      <c r="D3585" s="2" t="str">
        <f>'[1]2025年已发货'!D:D</f>
        <v>吨</v>
      </c>
      <c r="E3585" s="2">
        <f>'[1]2025年已发货'!E:E</f>
        <v>35</v>
      </c>
      <c r="F3585" s="4">
        <f>'[1]2025年已发货'!F:F</f>
        <v>45807</v>
      </c>
      <c r="G3585" s="2" t="str">
        <f>'[1]2025年已发货'!G:G</f>
        <v>（中铁十局-资乐高速4标）四川省眉山市仁寿县彰加镇促进村中铁十局资乐高速1#钢筋场</v>
      </c>
      <c r="H3585" s="2" t="str">
        <f>'[1]2025年已发货'!H:H</f>
        <v>杨飞</v>
      </c>
      <c r="I3585" s="2">
        <f>'[1]2025年已发货'!I:I</f>
        <v>15667998777</v>
      </c>
      <c r="J3585" s="2" vm="1" t="e">
        <f>_xlfn._xlws.FILTER(辅助信息!D:D,辅助信息!G:G=G3585)</f>
        <v>#VALUE!</v>
      </c>
    </row>
    <row r="3586" hidden="1" spans="1:10">
      <c r="A3586" s="2" t="str">
        <f>'[1]2025年已发货'!A:A</f>
        <v>湖北商贸</v>
      </c>
      <c r="B3586" s="2" t="str">
        <f>'[1]2025年已发货'!B:B</f>
        <v>螺纹钢</v>
      </c>
      <c r="C3586" s="2" t="str">
        <f>'[1]2025年已发货'!C:C</f>
        <v>HRB500E Φ28 12m</v>
      </c>
      <c r="D3586" s="2" t="str">
        <f>'[1]2025年已发货'!D:D</f>
        <v>吨</v>
      </c>
      <c r="E3586" s="2">
        <f>'[1]2025年已发货'!E:E</f>
        <v>35</v>
      </c>
      <c r="F3586" s="4">
        <f>'[1]2025年已发货'!F:F</f>
        <v>45807</v>
      </c>
      <c r="G3586" s="2" t="str">
        <f>'[1]2025年已发货'!G:G</f>
        <v>（中铁十局-资乐高速4标）四川省眉山市仁寿县彰加镇促进村中铁十局资乐高速1#钢筋场</v>
      </c>
      <c r="H3586" s="2" t="str">
        <f>'[1]2025年已发货'!H:H</f>
        <v>杨飞</v>
      </c>
      <c r="I3586" s="2">
        <f>'[1]2025年已发货'!I:I</f>
        <v>15667998777</v>
      </c>
      <c r="J3586" s="2" vm="1" t="e">
        <f>_xlfn._xlws.FILTER(辅助信息!D:D,辅助信息!G:G=G3586)</f>
        <v>#VALUE!</v>
      </c>
    </row>
    <row r="3587" hidden="1" spans="1:10">
      <c r="A3587" s="2" t="str">
        <f>'[1]2025年已发货'!A:A</f>
        <v>湖北商贸</v>
      </c>
      <c r="B3587" s="2" t="str">
        <f>'[1]2025年已发货'!B:B</f>
        <v>盘螺</v>
      </c>
      <c r="C3587" s="2" t="str">
        <f>'[1]2025年已发货'!C:C</f>
        <v>HRB400E Φ12</v>
      </c>
      <c r="D3587" s="2" t="str">
        <f>'[1]2025年已发货'!D:D</f>
        <v>吨</v>
      </c>
      <c r="E3587" s="2">
        <f>'[1]2025年已发货'!E:E</f>
        <v>35</v>
      </c>
      <c r="F3587" s="4">
        <f>'[1]2025年已发货'!F:F</f>
        <v>45807</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湖北商贸</v>
      </c>
      <c r="B3588" s="2" t="str">
        <f>'[1]2025年已发货'!B:B</f>
        <v>螺纹钢</v>
      </c>
      <c r="C3588" s="2" t="str">
        <f>'[1]2025年已发货'!C:C</f>
        <v>HRB400E Φ28 12m</v>
      </c>
      <c r="D3588" s="2" t="str">
        <f>'[1]2025年已发货'!D:D</f>
        <v>吨</v>
      </c>
      <c r="E3588" s="2">
        <f>'[1]2025年已发货'!E:E</f>
        <v>35</v>
      </c>
      <c r="F3588" s="4">
        <f>'[1]2025年已发货'!F:F</f>
        <v>45807</v>
      </c>
      <c r="G3588" s="2" t="str">
        <f>'[1]2025年已发货'!G:G</f>
        <v>（中铁广州局-资乐高速5标）四川省乐山市井研县希望大道116号</v>
      </c>
      <c r="H3588" s="2" t="str">
        <f>'[1]2025年已发货'!H:H</f>
        <v>廖俊杰</v>
      </c>
      <c r="I3588" s="2">
        <f>'[1]2025年已发货'!I:I</f>
        <v>15775100965</v>
      </c>
      <c r="J3588" s="2" vm="1" t="e">
        <f>_xlfn._xlws.FILTER(辅助信息!D:D,辅助信息!G:G=G3588)</f>
        <v>#VALUE!</v>
      </c>
    </row>
    <row r="3589" hidden="1" spans="1:10">
      <c r="A3589" s="2" t="str">
        <f>'[1]2025年已发货'!A:A</f>
        <v>晋邦</v>
      </c>
      <c r="B3589" s="2" t="str">
        <f>'[1]2025年已发货'!B:B</f>
        <v>直螺纹</v>
      </c>
      <c r="C3589" s="2" t="str">
        <f>'[1]2025年已发货'!C:C</f>
        <v>HRB400E Φ18 9m</v>
      </c>
      <c r="D3589" s="2" t="str">
        <f>'[1]2025年已发货'!D:D</f>
        <v>吨</v>
      </c>
      <c r="E3589" s="2">
        <f>'[1]2025年已发货'!E:E</f>
        <v>3</v>
      </c>
      <c r="F3589" s="4">
        <f>'[1]2025年已发货'!F:F</f>
        <v>45807</v>
      </c>
      <c r="G3589" s="2" t="str">
        <f>'[1]2025年已发货'!G:G</f>
        <v>（十九冶-江龙高速一分部）重庆市云阳县X886附近中国十九冶开云高速项目总包部西98米*复兴互通预制梁场</v>
      </c>
      <c r="H3589" s="2" t="str">
        <f>'[1]2025年已发货'!H:H</f>
        <v>吴章红</v>
      </c>
      <c r="I3589" s="2">
        <f>'[1]2025年已发货'!I:I</f>
        <v>18628165772</v>
      </c>
      <c r="J3589" s="2" vm="1" t="e">
        <f>_xlfn._xlws.FILTER(辅助信息!D:D,辅助信息!G:G=G3589)</f>
        <v>#VALUE!</v>
      </c>
    </row>
    <row r="3590" hidden="1" spans="1:10">
      <c r="A3590" s="2" t="str">
        <f>'[1]2025年已发货'!A:A</f>
        <v>晋邦</v>
      </c>
      <c r="B3590" s="2" t="str">
        <f>'[1]2025年已发货'!B:B</f>
        <v>直螺纹</v>
      </c>
      <c r="C3590" s="2" t="str">
        <f>'[1]2025年已发货'!C:C</f>
        <v>HRB400E Φ20 9m</v>
      </c>
      <c r="D3590" s="2" t="str">
        <f>'[1]2025年已发货'!D:D</f>
        <v>吨</v>
      </c>
      <c r="E3590" s="2">
        <f>'[1]2025年已发货'!E:E</f>
        <v>9</v>
      </c>
      <c r="F3590" s="4">
        <f>'[1]2025年已发货'!F:F</f>
        <v>45807</v>
      </c>
      <c r="G3590" s="2" t="str">
        <f>'[1]2025年已发货'!G:G</f>
        <v>（十九冶-江龙高速一分部）重庆市云阳县X886附近中国十九冶开云高速项目总包部西98米*复兴互通预制梁场</v>
      </c>
      <c r="H3590" s="2" t="str">
        <f>'[1]2025年已发货'!H:H</f>
        <v>吴章红</v>
      </c>
      <c r="I3590" s="2">
        <f>'[1]2025年已发货'!I:I</f>
        <v>18628165772</v>
      </c>
      <c r="J3590" s="2" vm="1" t="e">
        <f>_xlfn._xlws.FILTER(辅助信息!D:D,辅助信息!G:G=G3590)</f>
        <v>#VALUE!</v>
      </c>
    </row>
    <row r="3591" hidden="1" spans="1:10">
      <c r="A3591" s="2" t="str">
        <f>'[1]2025年已发货'!A:A</f>
        <v>晋邦</v>
      </c>
      <c r="B3591" s="2" t="str">
        <f>'[1]2025年已发货'!B:B</f>
        <v>直螺纹</v>
      </c>
      <c r="C3591" s="2" t="str">
        <f>'[1]2025年已发货'!C:C</f>
        <v>HRB400E Φ22 9m</v>
      </c>
      <c r="D3591" s="2" t="str">
        <f>'[1]2025年已发货'!D:D</f>
        <v>吨</v>
      </c>
      <c r="E3591" s="2">
        <f>'[1]2025年已发货'!E:E</f>
        <v>12</v>
      </c>
      <c r="F3591" s="4">
        <f>'[1]2025年已发货'!F:F</f>
        <v>45807</v>
      </c>
      <c r="G3591" s="2" t="str">
        <f>'[1]2025年已发货'!G:G</f>
        <v>（十九冶-江龙高速一分部）重庆市云阳县X886附近中国十九冶开云高速项目总包部西98米*复兴互通预制梁场</v>
      </c>
      <c r="H3591" s="2" t="str">
        <f>'[1]2025年已发货'!H:H</f>
        <v>吴章红</v>
      </c>
      <c r="I3591" s="2">
        <f>'[1]2025年已发货'!I:I</f>
        <v>18628165772</v>
      </c>
      <c r="J3591" s="2" vm="1" t="e">
        <f>_xlfn._xlws.FILTER(辅助信息!D:D,辅助信息!G:G=G3591)</f>
        <v>#VALUE!</v>
      </c>
    </row>
    <row r="3592" hidden="1" spans="1:10">
      <c r="A3592" s="2" t="str">
        <f>'[1]2025年已发货'!A:A</f>
        <v>晋邦</v>
      </c>
      <c r="B3592" s="2" t="str">
        <f>'[1]2025年已发货'!B:B</f>
        <v>直螺纹</v>
      </c>
      <c r="C3592" s="2" t="str">
        <f>'[1]2025年已发货'!C:C</f>
        <v>HRB400E Φ32 9m</v>
      </c>
      <c r="D3592" s="2" t="str">
        <f>'[1]2025年已发货'!D:D</f>
        <v>吨</v>
      </c>
      <c r="E3592" s="2">
        <f>'[1]2025年已发货'!E:E</f>
        <v>9</v>
      </c>
      <c r="F3592" s="4">
        <f>'[1]2025年已发货'!F:F</f>
        <v>45807</v>
      </c>
      <c r="G3592" s="2" t="str">
        <f>'[1]2025年已发货'!G:G</f>
        <v>（十九冶-江龙高速一分部）重庆市云阳县X886附近中国十九冶开云高速项目总包部西98米*复兴互通预制梁场</v>
      </c>
      <c r="H3592" s="2" t="str">
        <f>'[1]2025年已发货'!H:H</f>
        <v>吴章红</v>
      </c>
      <c r="I3592" s="2">
        <f>'[1]2025年已发货'!I:I</f>
        <v>18628165772</v>
      </c>
      <c r="J3592" s="2" vm="1" t="e">
        <f>_xlfn._xlws.FILTER(辅助信息!D:D,辅助信息!G:G=G3592)</f>
        <v>#VALUE!</v>
      </c>
    </row>
    <row r="3593" hidden="1" spans="1:10">
      <c r="A3593" s="2" t="str">
        <f>'[1]2025年已发货'!A:A</f>
        <v>晋邦</v>
      </c>
      <c r="B3593" s="2" t="str">
        <f>'[1]2025年已发货'!B:B</f>
        <v>盘螺</v>
      </c>
      <c r="C3593" s="2" t="str">
        <f>'[1]2025年已发货'!C:C</f>
        <v>HRB400E Φ10</v>
      </c>
      <c r="D3593" s="2" t="str">
        <f>'[1]2025年已发货'!D:D</f>
        <v>吨</v>
      </c>
      <c r="E3593" s="2">
        <f>'[1]2025年已发货'!E:E</f>
        <v>2.5</v>
      </c>
      <c r="F3593" s="4">
        <f>'[1]2025年已发货'!F:F</f>
        <v>45807</v>
      </c>
      <c r="G3593" s="2" t="str">
        <f>'[1]2025年已发货'!G:G</f>
        <v>（十九冶-江龙高速一分部）重庆市云阳县X886附近中国十九冶开云高速项目总包部西98米*复兴互通预制梁场</v>
      </c>
      <c r="H3593" s="2" t="str">
        <f>'[1]2025年已发货'!H:H</f>
        <v>吴章红</v>
      </c>
      <c r="I3593" s="2">
        <f>'[1]2025年已发货'!I:I</f>
        <v>18628165772</v>
      </c>
      <c r="J3593" s="2" vm="1" t="e">
        <f>_xlfn._xlws.FILTER(辅助信息!D:D,辅助信息!G:G=G3593)</f>
        <v>#VALUE!</v>
      </c>
    </row>
    <row r="3594" hidden="1" spans="1:10">
      <c r="A3594" s="2" t="str">
        <f>'[1]2025年已发货'!A:A</f>
        <v>德胜</v>
      </c>
      <c r="B3594" s="2" t="str">
        <f>'[1]2025年已发货'!B:B</f>
        <v>螺纹钢</v>
      </c>
      <c r="C3594" s="2" t="str">
        <f>'[1]2025年已发货'!C:C</f>
        <v>HRB400E Φ28 12m</v>
      </c>
      <c r="D3594" s="2" t="str">
        <f>'[1]2025年已发货'!D:D</f>
        <v>吨</v>
      </c>
      <c r="E3594" s="2">
        <f>'[1]2025年已发货'!E:E</f>
        <v>35</v>
      </c>
      <c r="F3594" s="4">
        <f>'[1]2025年已发货'!F:F</f>
        <v>45809</v>
      </c>
      <c r="G3594" s="2" t="str">
        <f>'[1]2025年已发货'!G:G</f>
        <v>（中铁广州局-资乐高速5标）四川省乐山市井研县希望大道116号</v>
      </c>
      <c r="H3594" s="2" t="str">
        <f>'[1]2025年已发货'!H:H</f>
        <v>廖俊杰</v>
      </c>
      <c r="I3594" s="2">
        <f>'[1]2025年已发货'!I:I</f>
        <v>15775100965</v>
      </c>
      <c r="J3594" s="2" vm="1" t="e">
        <f>_xlfn._xlws.FILTER(辅助信息!D:D,辅助信息!G:G=G3594)</f>
        <v>#VALUE!</v>
      </c>
    </row>
    <row r="3595" hidden="1" spans="1:10">
      <c r="A3595" s="2" t="str">
        <f>'[1]2025年已发货'!A:A</f>
        <v>德胜</v>
      </c>
      <c r="B3595" s="2" t="str">
        <f>'[1]2025年已发货'!B:B</f>
        <v>螺纹钢</v>
      </c>
      <c r="C3595" s="2" t="str">
        <f>'[1]2025年已发货'!C:C</f>
        <v>HRB400E Φ20 12m</v>
      </c>
      <c r="D3595" s="2" t="str">
        <f>'[1]2025年已发货'!D:D</f>
        <v>吨</v>
      </c>
      <c r="E3595" s="2">
        <f>'[1]2025年已发货'!E:E</f>
        <v>35</v>
      </c>
      <c r="F3595" s="4">
        <f>'[1]2025年已发货'!F:F</f>
        <v>45809</v>
      </c>
      <c r="G3595" s="2" t="str">
        <f>'[1]2025年已发货'!G:G</f>
        <v>（中铁广州局-资乐高速5标）四川省乐山市井研县希望大道116号</v>
      </c>
      <c r="H3595" s="2" t="str">
        <f>'[1]2025年已发货'!H:H</f>
        <v>廖俊杰</v>
      </c>
      <c r="I3595" s="2">
        <f>'[1]2025年已发货'!I:I</f>
        <v>15775100965</v>
      </c>
      <c r="J3595" s="2" vm="1" t="e">
        <f>_xlfn._xlws.FILTER(辅助信息!D:D,辅助信息!G:G=G3595)</f>
        <v>#VALUE!</v>
      </c>
    </row>
    <row r="3596" hidden="1" spans="1:10">
      <c r="A3596" s="2" t="str">
        <f>'[1]2025年已发货'!A:A</f>
        <v>德胜</v>
      </c>
      <c r="B3596" s="2" t="str">
        <f>'[1]2025年已发货'!B:B</f>
        <v>螺纹钢</v>
      </c>
      <c r="C3596" s="2" t="str">
        <f>'[1]2025年已发货'!C:C</f>
        <v>HRB400E Φ12 9m</v>
      </c>
      <c r="D3596" s="2" t="str">
        <f>'[1]2025年已发货'!D:D</f>
        <v>吨</v>
      </c>
      <c r="E3596" s="2">
        <f>'[1]2025年已发货'!E:E</f>
        <v>35</v>
      </c>
      <c r="F3596" s="4">
        <f>'[1]2025年已发货'!F:F</f>
        <v>45809</v>
      </c>
      <c r="G3596" s="2" t="str">
        <f>'[1]2025年已发货'!G:G</f>
        <v>（中铁十局-资乐高速4标）四川省眉山市仁寿县彰加镇促进村中铁十局资乐高速1#钢筋场</v>
      </c>
      <c r="H3596" s="2" t="str">
        <f>'[1]2025年已发货'!H:H</f>
        <v>杨飞</v>
      </c>
      <c r="I3596" s="2">
        <f>'[1]2025年已发货'!I:I</f>
        <v>15667998777</v>
      </c>
      <c r="J3596" s="2" vm="1" t="e">
        <f>_xlfn._xlws.FILTER(辅助信息!D:D,辅助信息!G:G=G3596)</f>
        <v>#VALUE!</v>
      </c>
    </row>
    <row r="3597" hidden="1" spans="1:10">
      <c r="A3597" s="2" t="str">
        <f>'[1]2025年已发货'!A:A</f>
        <v>德胜</v>
      </c>
      <c r="B3597" s="2" t="str">
        <f>'[1]2025年已发货'!B:B</f>
        <v>螺纹钢</v>
      </c>
      <c r="C3597" s="2" t="str">
        <f>'[1]2025年已发货'!C:C</f>
        <v>HRB400E Φ16 9m</v>
      </c>
      <c r="D3597" s="2" t="str">
        <f>'[1]2025年已发货'!D:D</f>
        <v>吨</v>
      </c>
      <c r="E3597" s="2">
        <f>'[1]2025年已发货'!E:E</f>
        <v>35</v>
      </c>
      <c r="F3597" s="4">
        <f>'[1]2025年已发货'!F:F</f>
        <v>45809</v>
      </c>
      <c r="G3597" s="2" t="str">
        <f>'[1]2025年已发货'!G:G</f>
        <v>（中铁十局-资乐高速4标）四川省眉山市仁寿县彰加镇促进村中铁十局资乐高速1#钢筋场</v>
      </c>
      <c r="H3597" s="2" t="str">
        <f>'[1]2025年已发货'!H:H</f>
        <v>杨飞</v>
      </c>
      <c r="I3597" s="2">
        <f>'[1]2025年已发货'!I:I</f>
        <v>15667998777</v>
      </c>
      <c r="J3597" s="2" vm="1" t="e">
        <f>_xlfn._xlws.FILTER(辅助信息!D:D,辅助信息!G:G=G3597)</f>
        <v>#VALUE!</v>
      </c>
    </row>
    <row r="3598" hidden="1" spans="1:10">
      <c r="A3598" s="2" t="str">
        <f>'[1]2025年已发货'!A:A</f>
        <v>德胜</v>
      </c>
      <c r="B3598" s="2" t="str">
        <f>'[1]2025年已发货'!B:B</f>
        <v>螺纹钢</v>
      </c>
      <c r="C3598" s="2" t="str">
        <f>'[1]2025年已发货'!C:C</f>
        <v>HRB400E Φ25 9m</v>
      </c>
      <c r="D3598" s="2" t="str">
        <f>'[1]2025年已发货'!D:D</f>
        <v>吨</v>
      </c>
      <c r="E3598" s="2">
        <f>'[1]2025年已发货'!E:E</f>
        <v>35</v>
      </c>
      <c r="F3598" s="4">
        <f>'[1]2025年已发货'!F:F</f>
        <v>45809</v>
      </c>
      <c r="G3598" s="2" t="str">
        <f>'[1]2025年已发货'!G:G</f>
        <v>（中铁十局-资乐高速4标）四川省眉山市仁寿县彰加镇促进村中铁十局资乐高速1#钢筋场</v>
      </c>
      <c r="H3598" s="2" t="str">
        <f>'[1]2025年已发货'!H:H</f>
        <v>杨飞</v>
      </c>
      <c r="I3598" s="2">
        <f>'[1]2025年已发货'!I:I</f>
        <v>15667998777</v>
      </c>
      <c r="J3598" s="2" vm="1" t="e">
        <f>_xlfn._xlws.FILTER(辅助信息!D:D,辅助信息!G:G=G3598)</f>
        <v>#VALUE!</v>
      </c>
    </row>
    <row r="3599" hidden="1" spans="1:10">
      <c r="A3599" s="2" t="str">
        <f>'[1]2025年已发货'!A:A</f>
        <v>德胜</v>
      </c>
      <c r="B3599" s="2" t="str">
        <f>'[1]2025年已发货'!B:B</f>
        <v>螺纹钢</v>
      </c>
      <c r="C3599" s="2" t="str">
        <f>'[1]2025年已发货'!C:C</f>
        <v>HRB400E Φ12 9m</v>
      </c>
      <c r="D3599" s="2" t="str">
        <f>'[1]2025年已发货'!D:D</f>
        <v>吨</v>
      </c>
      <c r="E3599" s="2">
        <f>'[1]2025年已发货'!E:E</f>
        <v>35</v>
      </c>
      <c r="F3599" s="4">
        <f>'[1]2025年已发货'!F:F</f>
        <v>45809</v>
      </c>
      <c r="G3599" s="2" t="str">
        <f>'[1]2025年已发货'!G:G</f>
        <v>（北京工程局乐山机场项目）乐山市五通桥区冠英镇</v>
      </c>
      <c r="H3599" s="2" t="str">
        <f>'[1]2025年已发货'!H:H</f>
        <v>王治</v>
      </c>
      <c r="I3599" s="2">
        <f>'[1]2025年已发货'!I:I</f>
        <v>18811564698</v>
      </c>
      <c r="J3599" s="2" vm="1" t="e">
        <f>_xlfn._xlws.FILTER(辅助信息!D:D,辅助信息!G:G=G3599)</f>
        <v>#VALUE!</v>
      </c>
    </row>
    <row r="3600" hidden="1" spans="1:10">
      <c r="A3600" s="2" t="str">
        <f>'[1]2025年已发货'!A:A</f>
        <v>润耀</v>
      </c>
      <c r="B3600" s="2" t="str">
        <f>'[1]2025年已发货'!B:B</f>
        <v>盘螺</v>
      </c>
      <c r="C3600" s="2" t="str">
        <f>'[1]2025年已发货'!C:C</f>
        <v>HRB400E Φ10</v>
      </c>
      <c r="D3600" s="2" t="str">
        <f>'[1]2025年已发货'!D:D</f>
        <v>吨</v>
      </c>
      <c r="E3600" s="2">
        <f>'[1]2025年已发货'!E:E</f>
        <v>12</v>
      </c>
      <c r="F3600" s="4">
        <f>'[1]2025年已发货'!F:F</f>
        <v>45809</v>
      </c>
      <c r="G3600" s="2" t="str">
        <f>'[1]2025年已发货'!G:G</f>
        <v>（北京工程局乐山机场项目）乐山市五通桥区冠英镇</v>
      </c>
      <c r="H3600" s="2" t="str">
        <f>'[1]2025年已发货'!H:H</f>
        <v>王治</v>
      </c>
      <c r="I3600" s="2">
        <f>'[1]2025年已发货'!I:I</f>
        <v>18811564698</v>
      </c>
      <c r="J3600" s="2" vm="1" t="e">
        <f>_xlfn._xlws.FILTER(辅助信息!D:D,辅助信息!G:G=G3600)</f>
        <v>#VALUE!</v>
      </c>
    </row>
    <row r="3601" hidden="1" spans="1:10">
      <c r="A3601" s="2" t="str">
        <f>'[1]2025年已发货'!A:A</f>
        <v>润耀</v>
      </c>
      <c r="B3601" s="2" t="str">
        <f>'[1]2025年已发货'!B:B</f>
        <v>盘螺</v>
      </c>
      <c r="C3601" s="2" t="str">
        <f>'[1]2025年已发货'!C:C</f>
        <v>HRB400E Φ12</v>
      </c>
      <c r="D3601" s="2" t="str">
        <f>'[1]2025年已发货'!D:D</f>
        <v>吨</v>
      </c>
      <c r="E3601" s="2">
        <f>'[1]2025年已发货'!E:E</f>
        <v>6</v>
      </c>
      <c r="F3601" s="4">
        <f>'[1]2025年已发货'!F:F</f>
        <v>45809</v>
      </c>
      <c r="G3601" s="2" t="str">
        <f>'[1]2025年已发货'!G:G</f>
        <v>（北京工程局乐山机场项目）乐山市五通桥区冠英镇</v>
      </c>
      <c r="H3601" s="2" t="str">
        <f>'[1]2025年已发货'!H:H</f>
        <v>王治</v>
      </c>
      <c r="I3601" s="2">
        <f>'[1]2025年已发货'!I:I</f>
        <v>18811564698</v>
      </c>
      <c r="J3601" s="2" vm="1" t="e">
        <f>_xlfn._xlws.FILTER(辅助信息!D:D,辅助信息!G:G=G3601)</f>
        <v>#VALUE!</v>
      </c>
    </row>
    <row r="3602" hidden="1" spans="1:10">
      <c r="A3602" s="2" t="str">
        <f>'[1]2025年已发货'!A:A</f>
        <v>润耀</v>
      </c>
      <c r="B3602" s="2" t="str">
        <f>'[1]2025年已发货'!B:B</f>
        <v>螺纹钢</v>
      </c>
      <c r="C3602" s="2" t="str">
        <f>'[1]2025年已发货'!C:C</f>
        <v>HRB400E Φ14 9m</v>
      </c>
      <c r="D3602" s="2" t="str">
        <f>'[1]2025年已发货'!D:D</f>
        <v>吨</v>
      </c>
      <c r="E3602" s="2">
        <f>'[1]2025年已发货'!E:E</f>
        <v>35</v>
      </c>
      <c r="F3602" s="4">
        <f>'[1]2025年已发货'!F:F</f>
        <v>45809</v>
      </c>
      <c r="G3602" s="2" t="str">
        <f>'[1]2025年已发货'!G:G</f>
        <v>（北京工程局乐山机场项目）乐山市五通桥区冠英镇</v>
      </c>
      <c r="H3602" s="2" t="str">
        <f>'[1]2025年已发货'!H:H</f>
        <v>王治</v>
      </c>
      <c r="I3602" s="2">
        <f>'[1]2025年已发货'!I:I</f>
        <v>18811564698</v>
      </c>
      <c r="J3602" s="2" vm="1" t="e">
        <f>_xlfn._xlws.FILTER(辅助信息!D:D,辅助信息!G:G=G3602)</f>
        <v>#VALUE!</v>
      </c>
    </row>
    <row r="3603" hidden="1" spans="1:10">
      <c r="A3603" s="2" t="str">
        <f>'[1]2025年已发货'!A:A</f>
        <v>润耀</v>
      </c>
      <c r="B3603" s="2" t="str">
        <f>'[1]2025年已发货'!B:B</f>
        <v>螺纹钢</v>
      </c>
      <c r="C3603" s="2" t="str">
        <f>'[1]2025年已发货'!C:C</f>
        <v>HRB400E Φ16 9m</v>
      </c>
      <c r="D3603" s="2" t="str">
        <f>'[1]2025年已发货'!D:D</f>
        <v>吨</v>
      </c>
      <c r="E3603" s="2">
        <f>'[1]2025年已发货'!E:E</f>
        <v>22</v>
      </c>
      <c r="F3603" s="4">
        <f>'[1]2025年已发货'!F:F</f>
        <v>45809</v>
      </c>
      <c r="G3603" s="2" t="str">
        <f>'[1]2025年已发货'!G:G</f>
        <v>（北京工程局乐山机场项目）乐山市五通桥区冠英镇</v>
      </c>
      <c r="H3603" s="2" t="str">
        <f>'[1]2025年已发货'!H:H</f>
        <v>王治</v>
      </c>
      <c r="I3603" s="2">
        <f>'[1]2025年已发货'!I:I</f>
        <v>18811564698</v>
      </c>
      <c r="J3603" s="2" vm="1" t="e">
        <f>_xlfn._xlws.FILTER(辅助信息!D:D,辅助信息!G:G=G3603)</f>
        <v>#VALUE!</v>
      </c>
    </row>
    <row r="3604" hidden="1" spans="1:10">
      <c r="A3604" s="2" t="str">
        <f>'[1]2025年已发货'!A:A</f>
        <v>润耀</v>
      </c>
      <c r="B3604" s="2" t="str">
        <f>'[1]2025年已发货'!B:B</f>
        <v>盘螺</v>
      </c>
      <c r="C3604" s="2" t="str">
        <f>'[1]2025年已发货'!C:C</f>
        <v>HRB400E Φ10</v>
      </c>
      <c r="D3604" s="2" t="str">
        <f>'[1]2025年已发货'!D:D</f>
        <v>吨</v>
      </c>
      <c r="E3604" s="2">
        <f>'[1]2025年已发货'!E:E</f>
        <v>8</v>
      </c>
      <c r="F3604" s="4">
        <f>'[1]2025年已发货'!F:F</f>
        <v>45809</v>
      </c>
      <c r="G3604" s="2" t="str">
        <f>'[1]2025年已发货'!G:G</f>
        <v>（北京工程局乐山机场项目）乐山市五通桥区冠英镇</v>
      </c>
      <c r="H3604" s="2" t="str">
        <f>'[1]2025年已发货'!H:H</f>
        <v>王治</v>
      </c>
      <c r="I3604" s="2">
        <f>'[1]2025年已发货'!I:I</f>
        <v>18811564698</v>
      </c>
      <c r="J3604" s="2" vm="1" t="e">
        <f>_xlfn._xlws.FILTER(辅助信息!D:D,辅助信息!G:G=G3604)</f>
        <v>#VALUE!</v>
      </c>
    </row>
    <row r="3605" hidden="1" spans="1:10">
      <c r="A3605" s="2" t="str">
        <f>'[1]2025年已发货'!A:A</f>
        <v>润耀</v>
      </c>
      <c r="B3605" s="2" t="str">
        <f>'[1]2025年已发货'!B:B</f>
        <v>盘螺</v>
      </c>
      <c r="C3605" s="2" t="str">
        <f>'[1]2025年已发货'!C:C</f>
        <v>HRB400E Φ10</v>
      </c>
      <c r="D3605" s="2" t="str">
        <f>'[1]2025年已发货'!D:D</f>
        <v>吨</v>
      </c>
      <c r="E3605" s="2">
        <f>'[1]2025年已发货'!E:E</f>
        <v>35</v>
      </c>
      <c r="F3605" s="4">
        <f>'[1]2025年已发货'!F:F</f>
        <v>45809</v>
      </c>
      <c r="G3605" s="2" t="str">
        <f>'[1]2025年已发货'!G:G</f>
        <v>（北京工程局乐山机场项目）乐山市五通桥区冠英镇</v>
      </c>
      <c r="H3605" s="2" t="str">
        <f>'[1]2025年已发货'!H:H</f>
        <v>王治</v>
      </c>
      <c r="I3605" s="2">
        <f>'[1]2025年已发货'!I:I</f>
        <v>18811564698</v>
      </c>
      <c r="J3605" s="2" vm="1" t="e">
        <f>_xlfn._xlws.FILTER(辅助信息!D:D,辅助信息!G:G=G3605)</f>
        <v>#VALUE!</v>
      </c>
    </row>
    <row r="3606" hidden="1" spans="1:10">
      <c r="A3606" s="2" t="str">
        <f>'[1]2025年已发货'!A:A</f>
        <v>润耀</v>
      </c>
      <c r="B3606" s="2" t="str">
        <f>'[1]2025年已发货'!B:B</f>
        <v>盘螺</v>
      </c>
      <c r="C3606" s="2" t="str">
        <f>'[1]2025年已发货'!C:C</f>
        <v>HRB400E Φ10</v>
      </c>
      <c r="D3606" s="2" t="str">
        <f>'[1]2025年已发货'!D:D</f>
        <v>吨</v>
      </c>
      <c r="E3606" s="2">
        <f>'[1]2025年已发货'!E:E</f>
        <v>15</v>
      </c>
      <c r="F3606" s="4">
        <f>'[1]2025年已发货'!F:F</f>
        <v>45809</v>
      </c>
      <c r="G3606" s="2" t="str">
        <f>'[1]2025年已发货'!G:G</f>
        <v>（北京工程局乐山机场项目）乐山市五通桥区冠英镇</v>
      </c>
      <c r="H3606" s="2" t="str">
        <f>'[1]2025年已发货'!H:H</f>
        <v>王治</v>
      </c>
      <c r="I3606" s="2">
        <f>'[1]2025年已发货'!I:I</f>
        <v>18811564698</v>
      </c>
      <c r="J3606" s="2" vm="1" t="e">
        <f>_xlfn._xlws.FILTER(辅助信息!D:D,辅助信息!G:G=G3606)</f>
        <v>#VALUE!</v>
      </c>
    </row>
    <row r="3607" hidden="1" spans="1:10">
      <c r="A3607" s="2" t="str">
        <f>'[1]2025年已发货'!A:A</f>
        <v>润耀</v>
      </c>
      <c r="B3607" s="2" t="str">
        <f>'[1]2025年已发货'!B:B</f>
        <v>螺纹钢</v>
      </c>
      <c r="C3607" s="2" t="str">
        <f>'[1]2025年已发货'!C:C</f>
        <v>HRB400E Φ16 9m</v>
      </c>
      <c r="D3607" s="2" t="str">
        <f>'[1]2025年已发货'!D:D</f>
        <v>吨</v>
      </c>
      <c r="E3607" s="2">
        <f>'[1]2025年已发货'!E:E</f>
        <v>12</v>
      </c>
      <c r="F3607" s="4">
        <f>'[1]2025年已发货'!F:F</f>
        <v>45809</v>
      </c>
      <c r="G3607" s="2" t="str">
        <f>'[1]2025年已发货'!G:G</f>
        <v>（北京工程局乐山机场项目）乐山市五通桥区冠英镇</v>
      </c>
      <c r="H3607" s="2" t="str">
        <f>'[1]2025年已发货'!H:H</f>
        <v>王治</v>
      </c>
      <c r="I3607" s="2">
        <f>'[1]2025年已发货'!I:I</f>
        <v>18811564698</v>
      </c>
      <c r="J3607" s="2" vm="1" t="e">
        <f>_xlfn._xlws.FILTER(辅助信息!D:D,辅助信息!G:G=G3607)</f>
        <v>#VALUE!</v>
      </c>
    </row>
    <row r="3608" hidden="1" spans="1:10">
      <c r="A3608" s="2" t="str">
        <f>'[1]2025年已发货'!A:A</f>
        <v>润耀</v>
      </c>
      <c r="B3608" s="2" t="str">
        <f>'[1]2025年已发货'!B:B</f>
        <v>螺纹钢</v>
      </c>
      <c r="C3608" s="2" t="str">
        <f>'[1]2025年已发货'!C:C</f>
        <v>HRB400E Φ20 9m</v>
      </c>
      <c r="D3608" s="2" t="str">
        <f>'[1]2025年已发货'!D:D</f>
        <v>吨</v>
      </c>
      <c r="E3608" s="2">
        <f>'[1]2025年已发货'!E:E</f>
        <v>20</v>
      </c>
      <c r="F3608" s="4">
        <f>'[1]2025年已发货'!F:F</f>
        <v>45809</v>
      </c>
      <c r="G3608" s="2" t="str">
        <f>'[1]2025年已发货'!G:G</f>
        <v>（北京工程局乐山机场项目）乐山市五通桥区冠英镇</v>
      </c>
      <c r="H3608" s="2" t="str">
        <f>'[1]2025年已发货'!H:H</f>
        <v>王治</v>
      </c>
      <c r="I3608" s="2">
        <f>'[1]2025年已发货'!I:I</f>
        <v>18811564698</v>
      </c>
      <c r="J3608" s="2" vm="1" t="e">
        <f>_xlfn._xlws.FILTER(辅助信息!D:D,辅助信息!G:G=G3608)</f>
        <v>#VALUE!</v>
      </c>
    </row>
    <row r="3609" hidden="1" spans="1:10">
      <c r="A3609" s="2" t="str">
        <f>'[1]2025年已发货'!A:A</f>
        <v>润耀</v>
      </c>
      <c r="B3609" s="2" t="str">
        <f>'[1]2025年已发货'!B:B</f>
        <v>螺纹钢</v>
      </c>
      <c r="C3609" s="2" t="str">
        <f>'[1]2025年已发货'!C:C</f>
        <v>HRB400E Φ22 9m</v>
      </c>
      <c r="D3609" s="2" t="str">
        <f>'[1]2025年已发货'!D:D</f>
        <v>吨</v>
      </c>
      <c r="E3609" s="2">
        <f>'[1]2025年已发货'!E:E</f>
        <v>16</v>
      </c>
      <c r="F3609" s="4">
        <f>'[1]2025年已发货'!F:F</f>
        <v>45809</v>
      </c>
      <c r="G3609" s="2" t="str">
        <f>'[1]2025年已发货'!G:G</f>
        <v>（北京工程局乐山机场项目）乐山市五通桥区冠英镇</v>
      </c>
      <c r="H3609" s="2" t="str">
        <f>'[1]2025年已发货'!H:H</f>
        <v>王治</v>
      </c>
      <c r="I3609" s="2">
        <f>'[1]2025年已发货'!I:I</f>
        <v>18811564698</v>
      </c>
      <c r="J3609" s="2" vm="1" t="e">
        <f>_xlfn._xlws.FILTER(辅助信息!D:D,辅助信息!G:G=G3609)</f>
        <v>#VALUE!</v>
      </c>
    </row>
    <row r="3610" hidden="1" spans="1:10">
      <c r="A3610" s="2" t="str">
        <f>'[1]2025年已发货'!A:A</f>
        <v>润耀</v>
      </c>
      <c r="B3610" s="2" t="str">
        <f>'[1]2025年已发货'!B:B</f>
        <v>螺纹钢</v>
      </c>
      <c r="C3610" s="2" t="str">
        <f>'[1]2025年已发货'!C:C</f>
        <v>HRB400E Φ25 9m</v>
      </c>
      <c r="D3610" s="2" t="str">
        <f>'[1]2025年已发货'!D:D</f>
        <v>吨</v>
      </c>
      <c r="E3610" s="2">
        <f>'[1]2025年已发货'!E:E</f>
        <v>30</v>
      </c>
      <c r="F3610" s="4">
        <f>'[1]2025年已发货'!F:F</f>
        <v>45809</v>
      </c>
      <c r="G3610" s="2" t="str">
        <f>'[1]2025年已发货'!G:G</f>
        <v>（北京工程局乐山机场项目）乐山市五通桥区冠英镇</v>
      </c>
      <c r="H3610" s="2" t="str">
        <f>'[1]2025年已发货'!H:H</f>
        <v>王治</v>
      </c>
      <c r="I3610" s="2">
        <f>'[1]2025年已发货'!I:I</f>
        <v>18811564698</v>
      </c>
      <c r="J3610" s="2" vm="1" t="e">
        <f>_xlfn._xlws.FILTER(辅助信息!D:D,辅助信息!G:G=G3610)</f>
        <v>#VALUE!</v>
      </c>
    </row>
    <row r="3611" hidden="1" spans="1:10">
      <c r="A3611" s="2" t="str">
        <f>'[1]2025年已发货'!A:A</f>
        <v>湖北商贸</v>
      </c>
      <c r="B3611" s="2" t="str">
        <f>'[1]2025年已发货'!B:B</f>
        <v>高线</v>
      </c>
      <c r="C3611" s="2" t="str">
        <f>'[1]2025年已发货'!C:C</f>
        <v>HPB300Φ8</v>
      </c>
      <c r="D3611" s="2" t="str">
        <f>'[1]2025年已发货'!D:D</f>
        <v>吨</v>
      </c>
      <c r="E3611" s="2">
        <f>'[1]2025年已发货'!E:E</f>
        <v>35</v>
      </c>
      <c r="F3611" s="4">
        <f>'[1]2025年已发货'!F:F</f>
        <v>45809</v>
      </c>
      <c r="G3611" s="2" t="str">
        <f>'[1]2025年已发货'!G:G</f>
        <v>（中铁十局-资乐高速4标）四川省眉山市仁寿县彰加镇促进村中铁十局资乐高速1#钢筋场</v>
      </c>
      <c r="H3611" s="2" t="str">
        <f>'[1]2025年已发货'!H:H</f>
        <v>杨飞</v>
      </c>
      <c r="I3611" s="2">
        <f>'[1]2025年已发货'!I:I</f>
        <v>15667998777</v>
      </c>
      <c r="J3611" s="2" vm="1" t="e">
        <f>_xlfn._xlws.FILTER(辅助信息!D:D,辅助信息!G:G=G3611)</f>
        <v>#VALUE!</v>
      </c>
    </row>
    <row r="3612" hidden="1" spans="1:10">
      <c r="A3612" s="2" t="str">
        <f>'[1]2025年已发货'!A:A</f>
        <v>湖北商贸</v>
      </c>
      <c r="B3612" s="2" t="str">
        <f>'[1]2025年已发货'!B:B</f>
        <v>高线</v>
      </c>
      <c r="C3612" s="2" t="str">
        <f>'[1]2025年已发货'!C:C</f>
        <v>HPB300Φ10</v>
      </c>
      <c r="D3612" s="2" t="str">
        <f>'[1]2025年已发货'!D:D</f>
        <v>吨</v>
      </c>
      <c r="E3612" s="2">
        <f>'[1]2025年已发货'!E:E</f>
        <v>30</v>
      </c>
      <c r="F3612" s="4">
        <f>'[1]2025年已发货'!F:F</f>
        <v>45809</v>
      </c>
      <c r="G3612" s="2" t="str">
        <f>'[1]2025年已发货'!G:G</f>
        <v>（中铁十局-资乐高速4标）四川省眉山市仁寿县彰加镇促进村中铁十局资乐高速1#钢筋场</v>
      </c>
      <c r="H3612" s="2" t="str">
        <f>'[1]2025年已发货'!H:H</f>
        <v>杨飞</v>
      </c>
      <c r="I3612" s="2">
        <f>'[1]2025年已发货'!I:I</f>
        <v>15667998777</v>
      </c>
      <c r="J3612" s="2" vm="1" t="e">
        <f>_xlfn._xlws.FILTER(辅助信息!D:D,辅助信息!G:G=G3612)</f>
        <v>#VALUE!</v>
      </c>
    </row>
    <row r="3613" hidden="1" spans="1:10">
      <c r="A3613" s="2" t="str">
        <f>'[1]2025年已发货'!A:A</f>
        <v>湖北商贸</v>
      </c>
      <c r="B3613" s="2" t="str">
        <f>'[1]2025年已发货'!B:B</f>
        <v>螺纹钢</v>
      </c>
      <c r="C3613" s="2" t="str">
        <f>'[1]2025年已发货'!C:C</f>
        <v>HRB400E Φ12 9m</v>
      </c>
      <c r="D3613" s="2" t="str">
        <f>'[1]2025年已发货'!D:D</f>
        <v>吨</v>
      </c>
      <c r="E3613" s="2">
        <f>'[1]2025年已发货'!E:E</f>
        <v>5</v>
      </c>
      <c r="F3613" s="4">
        <f>'[1]2025年已发货'!F:F</f>
        <v>45809</v>
      </c>
      <c r="G3613" s="2" t="str">
        <f>'[1]2025年已发货'!G:G</f>
        <v>（中铁十局-资乐高速4标）四川省眉山市仁寿县彰加镇促进村中铁十局资乐高速1#钢筋场</v>
      </c>
      <c r="H3613" s="2" t="str">
        <f>'[1]2025年已发货'!H:H</f>
        <v>杨飞</v>
      </c>
      <c r="I3613" s="2">
        <f>'[1]2025年已发货'!I:I</f>
        <v>15667998777</v>
      </c>
      <c r="J3613" s="2" vm="1" t="e">
        <f>_xlfn._xlws.FILTER(辅助信息!D:D,辅助信息!G:G=G3613)</f>
        <v>#VALUE!</v>
      </c>
    </row>
    <row r="3614" hidden="1" spans="1:10">
      <c r="A3614" s="2" t="str">
        <f>'[1]2025年已发货'!A:A</f>
        <v>湖北商贸</v>
      </c>
      <c r="B3614" s="2" t="str">
        <f>'[1]2025年已发货'!B:B</f>
        <v>高线</v>
      </c>
      <c r="C3614" s="2" t="str">
        <f>'[1]2025年已发货'!C:C</f>
        <v>HPB300Φ10</v>
      </c>
      <c r="D3614" s="2" t="str">
        <f>'[1]2025年已发货'!D:D</f>
        <v>吨</v>
      </c>
      <c r="E3614" s="2">
        <f>'[1]2025年已发货'!E:E</f>
        <v>35</v>
      </c>
      <c r="F3614" s="4">
        <f>'[1]2025年已发货'!F:F</f>
        <v>45809</v>
      </c>
      <c r="G3614" s="2" t="str">
        <f>'[1]2025年已发货'!G:G</f>
        <v>（中铁北京局-资乐高速6标）四川省乐山市市中区土主镇资乐高速TJ6标项目试验室</v>
      </c>
      <c r="H3614" s="2" t="str">
        <f>'[1]2025年已发货'!H:H</f>
        <v>刘岩</v>
      </c>
      <c r="I3614" s="2">
        <f>'[1]2025年已发货'!I:I</f>
        <v>18543566469</v>
      </c>
      <c r="J3614" s="2" vm="1" t="e">
        <f>_xlfn._xlws.FILTER(辅助信息!D:D,辅助信息!G:G=G3614)</f>
        <v>#VALUE!</v>
      </c>
    </row>
    <row r="3615" hidden="1" spans="1:10">
      <c r="A3615" s="2" t="str">
        <f>'[1]2025年已发货'!A:A</f>
        <v>德胜</v>
      </c>
      <c r="B3615" s="2" t="str">
        <f>'[1]2025年已发货'!B:B</f>
        <v>螺纹钢</v>
      </c>
      <c r="C3615" s="2" t="str">
        <f>'[1]2025年已发货'!C:C</f>
        <v>HRB400E Φ14 9m</v>
      </c>
      <c r="D3615" s="2" t="str">
        <f>'[1]2025年已发货'!D:D</f>
        <v>吨</v>
      </c>
      <c r="E3615" s="2">
        <f>'[1]2025年已发货'!E:E</f>
        <v>35</v>
      </c>
      <c r="F3615" s="4">
        <f>'[1]2025年已发货'!F:F</f>
        <v>45810</v>
      </c>
      <c r="G3615" s="2" t="str">
        <f>'[1]2025年已发货'!G:G</f>
        <v>（北京工程局乐山机场项目）乐山市五通桥区冠英镇</v>
      </c>
      <c r="H3615" s="2" t="str">
        <f>'[1]2025年已发货'!H:H</f>
        <v>王治</v>
      </c>
      <c r="I3615" s="2">
        <f>'[1]2025年已发货'!I:I</f>
        <v>18811564698</v>
      </c>
      <c r="J3615" s="2" vm="1" t="e">
        <f>_xlfn._xlws.FILTER(辅助信息!D:D,辅助信息!G:G=G3615)</f>
        <v>#VALUE!</v>
      </c>
    </row>
    <row r="3616" hidden="1" spans="1:10">
      <c r="A3616" s="2" t="str">
        <f>'[1]2025年已发货'!A:A</f>
        <v>德胜</v>
      </c>
      <c r="B3616" s="2" t="str">
        <f>'[1]2025年已发货'!B:B</f>
        <v>螺纹钢</v>
      </c>
      <c r="C3616" s="2" t="str">
        <f>'[1]2025年已发货'!C:C</f>
        <v>HRB400E Φ18 9m</v>
      </c>
      <c r="D3616" s="2" t="str">
        <f>'[1]2025年已发货'!D:D</f>
        <v>吨</v>
      </c>
      <c r="E3616" s="2">
        <f>'[1]2025年已发货'!E:E</f>
        <v>35</v>
      </c>
      <c r="F3616" s="4">
        <f>'[1]2025年已发货'!F:F</f>
        <v>45810</v>
      </c>
      <c r="G3616" s="2" t="str">
        <f>'[1]2025年已发货'!G:G</f>
        <v>（北京工程局乐山机场项目）乐山市五通桥区冠英镇</v>
      </c>
      <c r="H3616" s="2" t="str">
        <f>'[1]2025年已发货'!H:H</f>
        <v>王治</v>
      </c>
      <c r="I3616" s="2">
        <f>'[1]2025年已发货'!I:I</f>
        <v>18811564698</v>
      </c>
      <c r="J3616" s="2" vm="1" t="e">
        <f>_xlfn._xlws.FILTER(辅助信息!D:D,辅助信息!G:G=G3616)</f>
        <v>#VALUE!</v>
      </c>
    </row>
    <row r="3617" hidden="1" spans="1:10">
      <c r="A3617" s="2" t="str">
        <f>'[1]2025年已发货'!A:A</f>
        <v>晋邦</v>
      </c>
      <c r="B3617" s="2" t="str">
        <f>'[1]2025年已发货'!B:B</f>
        <v>盘螺</v>
      </c>
      <c r="C3617" s="2" t="str">
        <f>'[1]2025年已发货'!C:C</f>
        <v>HRB400E Φ8</v>
      </c>
      <c r="D3617" s="2" t="str">
        <f>'[1]2025年已发货'!D:D</f>
        <v>吨</v>
      </c>
      <c r="E3617" s="2">
        <f>'[1]2025年已发货'!E:E</f>
        <v>2</v>
      </c>
      <c r="F3617" s="4">
        <f>'[1]2025年已发货'!F:F</f>
        <v>45810</v>
      </c>
      <c r="G3617" s="2" t="str">
        <f>'[1]2025年已发货'!G:G</f>
        <v>（十九冶-华电重庆奉节）重庆市奉节县康乐镇七星村</v>
      </c>
      <c r="H3617" s="2" t="str">
        <f>'[1]2025年已发货'!H:H</f>
        <v>岑甲乐</v>
      </c>
      <c r="I3617" s="2">
        <f>'[1]2025年已发货'!I:I</f>
        <v>17349037782</v>
      </c>
      <c r="J3617" s="2" vm="1" t="e">
        <f>_xlfn._xlws.FILTER(辅助信息!D:D,辅助信息!G:G=G3617)</f>
        <v>#VALUE!</v>
      </c>
    </row>
    <row r="3618" hidden="1" spans="1:10">
      <c r="A3618" s="2" t="str">
        <f>'[1]2025年已发货'!A:A</f>
        <v>晋邦</v>
      </c>
      <c r="B3618" s="2" t="str">
        <f>'[1]2025年已发货'!B:B</f>
        <v>盘螺</v>
      </c>
      <c r="C3618" s="2" t="str">
        <f>'[1]2025年已发货'!C:C</f>
        <v>HRB400E Φ10</v>
      </c>
      <c r="D3618" s="2" t="str">
        <f>'[1]2025年已发货'!D:D</f>
        <v>吨</v>
      </c>
      <c r="E3618" s="2">
        <f>'[1]2025年已发货'!E:E</f>
        <v>12</v>
      </c>
      <c r="F3618" s="4">
        <f>'[1]2025年已发货'!F:F</f>
        <v>45810</v>
      </c>
      <c r="G3618" s="2" t="str">
        <f>'[1]2025年已发货'!G:G</f>
        <v>（十九冶-华电重庆奉节）重庆市奉节县康乐镇七星村</v>
      </c>
      <c r="H3618" s="2" t="str">
        <f>'[1]2025年已发货'!H:H</f>
        <v>岑甲乐</v>
      </c>
      <c r="I3618" s="2">
        <f>'[1]2025年已发货'!I:I</f>
        <v>17349037782</v>
      </c>
      <c r="J3618" s="2" vm="1" t="e">
        <f>_xlfn._xlws.FILTER(辅助信息!D:D,辅助信息!G:G=G3618)</f>
        <v>#VALUE!</v>
      </c>
    </row>
    <row r="3619" hidden="1" spans="1:10">
      <c r="A3619" s="2" t="str">
        <f>'[1]2025年已发货'!A:A</f>
        <v>晋邦</v>
      </c>
      <c r="B3619" s="2" t="str">
        <f>'[1]2025年已发货'!B:B</f>
        <v>螺纹钢</v>
      </c>
      <c r="C3619" s="2" t="str">
        <f>'[1]2025年已发货'!C:C</f>
        <v>HRB400E Φ16 9m</v>
      </c>
      <c r="D3619" s="2" t="str">
        <f>'[1]2025年已发货'!D:D</f>
        <v>吨</v>
      </c>
      <c r="E3619" s="2">
        <f>'[1]2025年已发货'!E:E</f>
        <v>13</v>
      </c>
      <c r="F3619" s="4">
        <f>'[1]2025年已发货'!F:F</f>
        <v>45810</v>
      </c>
      <c r="G3619" s="2" t="str">
        <f>'[1]2025年已发货'!G:G</f>
        <v>（十九冶-华电重庆奉节）重庆市奉节县康乐镇七星村</v>
      </c>
      <c r="H3619" s="2" t="str">
        <f>'[1]2025年已发货'!H:H</f>
        <v>岑甲乐</v>
      </c>
      <c r="I3619" s="2">
        <f>'[1]2025年已发货'!I:I</f>
        <v>17349037782</v>
      </c>
      <c r="J3619" s="2" vm="1" t="e">
        <f>_xlfn._xlws.FILTER(辅助信息!D:D,辅助信息!G:G=G3619)</f>
        <v>#VALUE!</v>
      </c>
    </row>
    <row r="3620" hidden="1" spans="1:10">
      <c r="A3620" s="2" t="str">
        <f>'[1]2025年已发货'!A:A</f>
        <v>晋邦</v>
      </c>
      <c r="B3620" s="2" t="str">
        <f>'[1]2025年已发货'!B:B</f>
        <v>螺纹钢</v>
      </c>
      <c r="C3620" s="2" t="str">
        <f>'[1]2025年已发货'!C:C</f>
        <v>HRB400E Φ18 9m</v>
      </c>
      <c r="D3620" s="2" t="str">
        <f>'[1]2025年已发货'!D:D</f>
        <v>吨</v>
      </c>
      <c r="E3620" s="2">
        <f>'[1]2025年已发货'!E:E</f>
        <v>5</v>
      </c>
      <c r="F3620" s="4">
        <f>'[1]2025年已发货'!F:F</f>
        <v>45810</v>
      </c>
      <c r="G3620" s="2" t="str">
        <f>'[1]2025年已发货'!G:G</f>
        <v>（十九冶-华电重庆奉节）重庆市奉节县康乐镇七星村</v>
      </c>
      <c r="H3620" s="2" t="str">
        <f>'[1]2025年已发货'!H:H</f>
        <v>岑甲乐</v>
      </c>
      <c r="I3620" s="2">
        <f>'[1]2025年已发货'!I:I</f>
        <v>17349037782</v>
      </c>
      <c r="J3620" s="2" vm="1" t="e">
        <f>_xlfn._xlws.FILTER(辅助信息!D:D,辅助信息!G:G=G3620)</f>
        <v>#VALUE!</v>
      </c>
    </row>
    <row r="3621" hidden="1" spans="1:10">
      <c r="A3621" s="2" t="str">
        <f>'[1]2025年已发货'!A:A</f>
        <v>晋邦</v>
      </c>
      <c r="B3621" s="2" t="str">
        <f>'[1]2025年已发货'!B:B</f>
        <v>螺纹钢</v>
      </c>
      <c r="C3621" s="2" t="str">
        <f>'[1]2025年已发货'!C:C</f>
        <v>HRB400E Φ20 9m</v>
      </c>
      <c r="D3621" s="2" t="str">
        <f>'[1]2025年已发货'!D:D</f>
        <v>吨</v>
      </c>
      <c r="E3621" s="2">
        <f>'[1]2025年已发货'!E:E</f>
        <v>2</v>
      </c>
      <c r="F3621" s="4">
        <f>'[1]2025年已发货'!F:F</f>
        <v>45810</v>
      </c>
      <c r="G3621" s="2" t="str">
        <f>'[1]2025年已发货'!G:G</f>
        <v>（十九冶-华电重庆奉节）重庆市奉节县康乐镇七星村</v>
      </c>
      <c r="H3621" s="2" t="str">
        <f>'[1]2025年已发货'!H:H</f>
        <v>岑甲乐</v>
      </c>
      <c r="I3621" s="2">
        <f>'[1]2025年已发货'!I:I</f>
        <v>17349037782</v>
      </c>
      <c r="J3621" s="2" vm="1" t="e">
        <f>_xlfn._xlws.FILTER(辅助信息!D:D,辅助信息!G:G=G3621)</f>
        <v>#VALUE!</v>
      </c>
    </row>
    <row r="3622" hidden="1" spans="1:10">
      <c r="A3622" s="2" t="str">
        <f>'[1]2025年已发货'!A:A</f>
        <v>晋邦</v>
      </c>
      <c r="B3622" s="2" t="str">
        <f>'[1]2025年已发货'!B:B</f>
        <v>螺纹钢</v>
      </c>
      <c r="C3622" s="2" t="str">
        <f>'[1]2025年已发货'!C:C</f>
        <v>HRB400E Φ22 9m</v>
      </c>
      <c r="D3622" s="2" t="str">
        <f>'[1]2025年已发货'!D:D</f>
        <v>吨</v>
      </c>
      <c r="E3622" s="2">
        <f>'[1]2025年已发货'!E:E</f>
        <v>5</v>
      </c>
      <c r="F3622" s="4">
        <f>'[1]2025年已发货'!F:F</f>
        <v>45810</v>
      </c>
      <c r="G3622" s="2" t="str">
        <f>'[1]2025年已发货'!G:G</f>
        <v>（十九冶-华电重庆奉节）重庆市奉节县康乐镇七星村</v>
      </c>
      <c r="H3622" s="2" t="str">
        <f>'[1]2025年已发货'!H:H</f>
        <v>岑甲乐</v>
      </c>
      <c r="I3622" s="2">
        <f>'[1]2025年已发货'!I:I</f>
        <v>17349037782</v>
      </c>
      <c r="J3622" s="2" vm="1" t="e">
        <f>_xlfn._xlws.FILTER(辅助信息!D:D,辅助信息!G:G=G3622)</f>
        <v>#VALUE!</v>
      </c>
    </row>
    <row r="3623" hidden="1" spans="1:10">
      <c r="A3623" s="2" t="str">
        <f>'[1]2025年已发货'!A:A</f>
        <v>晋邦</v>
      </c>
      <c r="B3623" s="2" t="str">
        <f>'[1]2025年已发货'!B:B</f>
        <v>螺纹钢</v>
      </c>
      <c r="C3623" s="2" t="str">
        <f>'[1]2025年已发货'!C:C</f>
        <v>HRB400E Φ25 9m</v>
      </c>
      <c r="D3623" s="2" t="str">
        <f>'[1]2025年已发货'!D:D</f>
        <v>吨</v>
      </c>
      <c r="E3623" s="2">
        <f>'[1]2025年已发货'!E:E</f>
        <v>30</v>
      </c>
      <c r="F3623" s="4">
        <f>'[1]2025年已发货'!F:F</f>
        <v>45810</v>
      </c>
      <c r="G3623" s="2" t="str">
        <f>'[1]2025年已发货'!G:G</f>
        <v>（十九冶-华电重庆奉节）重庆市奉节县康乐镇七星村</v>
      </c>
      <c r="H3623" s="2" t="str">
        <f>'[1]2025年已发货'!H:H</f>
        <v>岑甲乐</v>
      </c>
      <c r="I3623" s="2">
        <f>'[1]2025年已发货'!I:I</f>
        <v>17349037782</v>
      </c>
      <c r="J3623" s="2" vm="1" t="e">
        <f>_xlfn._xlws.FILTER(辅助信息!D:D,辅助信息!G:G=G3623)</f>
        <v>#VALUE!</v>
      </c>
    </row>
    <row r="3624" hidden="1" spans="1:10">
      <c r="A3624" s="2" t="str">
        <f>'[1]2025年已发货'!A:A</f>
        <v>晋邦</v>
      </c>
      <c r="B3624" s="2" t="str">
        <f>'[1]2025年已发货'!B:B</f>
        <v>螺纹钢</v>
      </c>
      <c r="C3624" s="2" t="str">
        <f>'[1]2025年已发货'!C:C</f>
        <v>HRB400E Φ28 9m</v>
      </c>
      <c r="D3624" s="2" t="str">
        <f>'[1]2025年已发货'!D:D</f>
        <v>吨</v>
      </c>
      <c r="E3624" s="2">
        <f>'[1]2025年已发货'!E:E</f>
        <v>2</v>
      </c>
      <c r="F3624" s="4">
        <f>'[1]2025年已发货'!F:F</f>
        <v>45810</v>
      </c>
      <c r="G3624" s="2" t="str">
        <f>'[1]2025年已发货'!G:G</f>
        <v>（十九冶-华电重庆奉节）重庆市奉节县康乐镇七星村</v>
      </c>
      <c r="H3624" s="2" t="str">
        <f>'[1]2025年已发货'!H:H</f>
        <v>岑甲乐</v>
      </c>
      <c r="I3624" s="2">
        <f>'[1]2025年已发货'!I:I</f>
        <v>17349037782</v>
      </c>
      <c r="J3624" s="2" vm="1" t="e">
        <f>_xlfn._xlws.FILTER(辅助信息!D:D,辅助信息!G:G=G3624)</f>
        <v>#VALUE!</v>
      </c>
    </row>
    <row r="3625" hidden="1" spans="1:10">
      <c r="A3625" s="2" t="str">
        <f>'[1]2025年已发货'!A:A</f>
        <v>德胜</v>
      </c>
      <c r="B3625" s="2" t="str">
        <f>'[1]2025年已发货'!B:B</f>
        <v>螺纹钢</v>
      </c>
      <c r="C3625" s="2" t="str">
        <f>'[1]2025年已发货'!C:C</f>
        <v>HRB400EΦ12*9m</v>
      </c>
      <c r="D3625" s="2" t="str">
        <f>'[1]2025年已发货'!D:D</f>
        <v>吨</v>
      </c>
      <c r="E3625" s="2">
        <f>'[1]2025年已发货'!E:E</f>
        <v>17</v>
      </c>
      <c r="F3625" s="4">
        <f>'[1]2025年已发货'!F:F</f>
        <v>45810</v>
      </c>
      <c r="G3625" s="2" t="str">
        <f>'[1]2025年已发货'!G:G</f>
        <v>乐山市峨边县沙坪镇核桃坪S309中铁一局大渡河大桥项目</v>
      </c>
      <c r="H3625" s="2" t="str">
        <f>'[1]2025年已发货'!H:H</f>
        <v>吕春春</v>
      </c>
      <c r="I3625" s="2" t="str">
        <f>'[1]2025年已发货'!I:I</f>
        <v>18329268222</v>
      </c>
      <c r="J3625" s="2" vm="1" t="e">
        <f>_xlfn._xlws.FILTER(辅助信息!D:D,辅助信息!G:G=G3625)</f>
        <v>#VALUE!</v>
      </c>
    </row>
    <row r="3626" hidden="1" spans="1:10">
      <c r="A3626" s="2" t="str">
        <f>'[1]2025年已发货'!A:A</f>
        <v>德胜</v>
      </c>
      <c r="B3626" s="2" t="str">
        <f>'[1]2025年已发货'!B:B</f>
        <v>螺纹钢</v>
      </c>
      <c r="C3626" s="2" t="str">
        <f>'[1]2025年已发货'!C:C</f>
        <v>HRB400EΦ16*9m</v>
      </c>
      <c r="D3626" s="2" t="str">
        <f>'[1]2025年已发货'!D:D</f>
        <v>吨</v>
      </c>
      <c r="E3626" s="2">
        <f>'[1]2025年已发货'!E:E</f>
        <v>35</v>
      </c>
      <c r="F3626" s="4">
        <f>'[1]2025年已发货'!F:F</f>
        <v>45810</v>
      </c>
      <c r="G3626" s="2" t="str">
        <f>'[1]2025年已发货'!G:G</f>
        <v>乐山市峨边县沙坪镇中铁一局钢筋加工厂（污水处理厂）</v>
      </c>
      <c r="H3626" s="2" t="str">
        <f>'[1]2025年已发货'!H:H</f>
        <v>吕春春</v>
      </c>
      <c r="I3626" s="2" t="str">
        <f>'[1]2025年已发货'!I:I</f>
        <v>18329268222</v>
      </c>
      <c r="J3626" s="2" vm="1" t="e">
        <f>_xlfn._xlws.FILTER(辅助信息!D:D,辅助信息!G:G=G3626)</f>
        <v>#VALUE!</v>
      </c>
    </row>
    <row r="3627" hidden="1" spans="1:10">
      <c r="A3627" s="2" t="str">
        <f>'[1]2025年已发货'!A:A</f>
        <v>德胜</v>
      </c>
      <c r="B3627" s="2" t="str">
        <f>'[1]2025年已发货'!B:B</f>
        <v>螺纹钢</v>
      </c>
      <c r="C3627" s="2" t="str">
        <f>'[1]2025年已发货'!C:C</f>
        <v>HRB400EΦ20*9m</v>
      </c>
      <c r="D3627" s="2" t="str">
        <f>'[1]2025年已发货'!D:D</f>
        <v>吨</v>
      </c>
      <c r="E3627" s="2">
        <f>'[1]2025年已发货'!E:E</f>
        <v>17</v>
      </c>
      <c r="F3627" s="4">
        <f>'[1]2025年已发货'!F:F</f>
        <v>45810</v>
      </c>
      <c r="G3627" s="2" t="str">
        <f>'[1]2025年已发货'!G:G</f>
        <v>乐山市峨边县沙坪镇中铁一局钢筋加工厂（污水处理厂）</v>
      </c>
      <c r="H3627" s="2" t="str">
        <f>'[1]2025年已发货'!H:H</f>
        <v>吕春春</v>
      </c>
      <c r="I3627" s="2" t="str">
        <f>'[1]2025年已发货'!I:I</f>
        <v>18329268222</v>
      </c>
      <c r="J3627" s="2" vm="1" t="e">
        <f>_xlfn._xlws.FILTER(辅助信息!D:D,辅助信息!G:G=G3627)</f>
        <v>#VALUE!</v>
      </c>
    </row>
    <row r="3628" hidden="1" spans="1:10">
      <c r="A3628" s="2" t="str">
        <f>'[1]2025年已发货'!A:A</f>
        <v>德胜</v>
      </c>
      <c r="B3628" s="2" t="str">
        <f>'[1]2025年已发货'!B:B</f>
        <v>螺纹钢</v>
      </c>
      <c r="C3628" s="2" t="str">
        <f>'[1]2025年已发货'!C:C</f>
        <v>HRB400EΦ25*9m</v>
      </c>
      <c r="D3628" s="2" t="str">
        <f>'[1]2025年已发货'!D:D</f>
        <v>吨</v>
      </c>
      <c r="E3628" s="2">
        <f>'[1]2025年已发货'!E:E</f>
        <v>35</v>
      </c>
      <c r="F3628" s="4">
        <f>'[1]2025年已发货'!F:F</f>
        <v>45810</v>
      </c>
      <c r="G3628" s="2" t="str">
        <f>'[1]2025年已发货'!G:G</f>
        <v>乐山市峨边县沙坪镇中铁一局钢筋加工厂（污水处理厂）</v>
      </c>
      <c r="H3628" s="2" t="str">
        <f>'[1]2025年已发货'!H:H</f>
        <v>吕春春</v>
      </c>
      <c r="I3628" s="2" t="str">
        <f>'[1]2025年已发货'!I:I</f>
        <v>18329268222</v>
      </c>
      <c r="J3628" s="2" vm="1" t="e">
        <f>_xlfn._xlws.FILTER(辅助信息!D:D,辅助信息!G:G=G3628)</f>
        <v>#VALUE!</v>
      </c>
    </row>
    <row r="3629" hidden="1" spans="1:10">
      <c r="A3629" s="2" t="str">
        <f>'[1]2025年已发货'!A:A</f>
        <v>德胜</v>
      </c>
      <c r="B3629" s="2" t="str">
        <f>'[1]2025年已发货'!B:B</f>
        <v>螺纹钢</v>
      </c>
      <c r="C3629" s="2" t="str">
        <f>'[1]2025年已发货'!C:C</f>
        <v>HRB400EΦ28*9m</v>
      </c>
      <c r="D3629" s="2" t="str">
        <f>'[1]2025年已发货'!D:D</f>
        <v>吨</v>
      </c>
      <c r="E3629" s="2">
        <f>'[1]2025年已发货'!E:E</f>
        <v>35</v>
      </c>
      <c r="F3629" s="4">
        <f>'[1]2025年已发货'!F:F</f>
        <v>45810</v>
      </c>
      <c r="G3629" s="2" t="str">
        <f>'[1]2025年已发货'!G:G</f>
        <v>乐山市峨边县沙坪镇中铁一局钢筋加工厂（污水处理厂）</v>
      </c>
      <c r="H3629" s="2" t="str">
        <f>'[1]2025年已发货'!H:H</f>
        <v>吕春春</v>
      </c>
      <c r="I3629" s="2" t="str">
        <f>'[1]2025年已发货'!I:I</f>
        <v>18329268222</v>
      </c>
      <c r="J3629" s="2" vm="1" t="e">
        <f>_xlfn._xlws.FILTER(辅助信息!D:D,辅助信息!G:G=G3629)</f>
        <v>#VALUE!</v>
      </c>
    </row>
    <row r="3630" hidden="1" spans="1:10">
      <c r="A3630" s="2" t="str">
        <f>'[1]2025年已发货'!A:A</f>
        <v>润耀</v>
      </c>
      <c r="B3630" s="2" t="str">
        <f>'[1]2025年已发货'!B:B</f>
        <v>盘螺</v>
      </c>
      <c r="C3630" s="2" t="str">
        <f>'[1]2025年已发货'!C:C</f>
        <v>HRB400E Φ8</v>
      </c>
      <c r="D3630" s="2" t="str">
        <f>'[1]2025年已发货'!D:D</f>
        <v>吨</v>
      </c>
      <c r="E3630" s="2">
        <f>'[1]2025年已发货'!E:E</f>
        <v>11</v>
      </c>
      <c r="F3630" s="4">
        <f>'[1]2025年已发货'!F:F</f>
        <v>45810</v>
      </c>
      <c r="G3630" s="2" t="str">
        <f>'[1]2025年已发货'!G:G</f>
        <v>（华西简阳西城嘉苑）四川省成都市简阳市简城街道高屋村</v>
      </c>
      <c r="H3630" s="2" t="str">
        <f>'[1]2025年已发货'!H:H</f>
        <v>张瀚镭</v>
      </c>
      <c r="I3630" s="2">
        <f>'[1]2025年已发货'!I:I</f>
        <v>15884666220</v>
      </c>
      <c r="J3630" s="2" t="str">
        <f>_xlfn._xlws.FILTER(辅助信息!D:D,辅助信息!G:G=G3630)</f>
        <v>华西简阳西城嘉苑</v>
      </c>
    </row>
    <row r="3631" hidden="1" spans="1:10">
      <c r="A3631" s="2" t="str">
        <f>'[1]2025年已发货'!A:A</f>
        <v>润耀</v>
      </c>
      <c r="B3631" s="2" t="str">
        <f>'[1]2025年已发货'!B:B</f>
        <v>盘螺</v>
      </c>
      <c r="C3631" s="2" t="str">
        <f>'[1]2025年已发货'!C:C</f>
        <v>HRB400E Φ10</v>
      </c>
      <c r="D3631" s="2" t="str">
        <f>'[1]2025年已发货'!D:D</f>
        <v>吨</v>
      </c>
      <c r="E3631" s="2">
        <f>'[1]2025年已发货'!E:E</f>
        <v>24</v>
      </c>
      <c r="F3631" s="4">
        <f>'[1]2025年已发货'!F:F</f>
        <v>45810</v>
      </c>
      <c r="G3631" s="2" t="str">
        <f>'[1]2025年已发货'!G:G</f>
        <v>（华西简阳西城嘉苑）四川省成都市简阳市简城街道高屋村</v>
      </c>
      <c r="H3631" s="2" t="str">
        <f>'[1]2025年已发货'!H:H</f>
        <v>张瀚镭</v>
      </c>
      <c r="I3631" s="2">
        <f>'[1]2025年已发货'!I:I</f>
        <v>15884666220</v>
      </c>
      <c r="J3631" s="2" t="str">
        <f>_xlfn._xlws.FILTER(辅助信息!D:D,辅助信息!G:G=G3631)</f>
        <v>华西简阳西城嘉苑</v>
      </c>
    </row>
    <row r="3632" hidden="1" spans="1:10">
      <c r="A3632" s="2" t="str">
        <f>'[1]2025年已发货'!A:A</f>
        <v>润耀</v>
      </c>
      <c r="B3632" s="2" t="str">
        <f>'[1]2025年已发货'!B:B</f>
        <v>盘螺</v>
      </c>
      <c r="C3632" s="2" t="str">
        <f>'[1]2025年已发货'!C:C</f>
        <v>HRB400E Φ12</v>
      </c>
      <c r="D3632" s="2" t="str">
        <f>'[1]2025年已发货'!D:D</f>
        <v>吨</v>
      </c>
      <c r="E3632" s="2">
        <f>'[1]2025年已发货'!E:E</f>
        <v>35</v>
      </c>
      <c r="F3632" s="4">
        <f>'[1]2025年已发货'!F:F</f>
        <v>45810</v>
      </c>
      <c r="G3632" s="2" t="str">
        <f>'[1]2025年已发货'!G:G</f>
        <v>（华西简阳西城嘉苑）四川省成都市简阳市简城街道高屋村</v>
      </c>
      <c r="H3632" s="2" t="str">
        <f>'[1]2025年已发货'!H:H</f>
        <v>张瀚镭</v>
      </c>
      <c r="I3632" s="2">
        <f>'[1]2025年已发货'!I:I</f>
        <v>15884666220</v>
      </c>
      <c r="J3632" s="2" t="str">
        <f>_xlfn._xlws.FILTER(辅助信息!D:D,辅助信息!G:G=G3632)</f>
        <v>华西简阳西城嘉苑</v>
      </c>
    </row>
    <row r="3633" hidden="1" spans="1:10">
      <c r="A3633" s="2" t="str">
        <f>'[1]2025年已发货'!A:A</f>
        <v>德胜</v>
      </c>
      <c r="B3633" s="2" t="str">
        <f>'[1]2025年已发货'!B:B</f>
        <v>螺纹钢</v>
      </c>
      <c r="C3633" s="2" t="str">
        <f>'[1]2025年已发货'!C:C</f>
        <v>HRB400E Φ14 9m</v>
      </c>
      <c r="D3633" s="2" t="str">
        <f>'[1]2025年已发货'!D:D</f>
        <v>吨</v>
      </c>
      <c r="E3633" s="2">
        <f>'[1]2025年已发货'!E:E</f>
        <v>17</v>
      </c>
      <c r="F3633" s="4">
        <f>'[1]2025年已发货'!F:F</f>
        <v>45810</v>
      </c>
      <c r="G3633" s="2" t="str">
        <f>'[1]2025年已发货'!G:G</f>
        <v>（华西简阳西城嘉苑）四川省成都市简阳市简城街道高屋村</v>
      </c>
      <c r="H3633" s="2" t="str">
        <f>'[1]2025年已发货'!H:H</f>
        <v>张瀚镭</v>
      </c>
      <c r="I3633" s="2">
        <f>'[1]2025年已发货'!I:I</f>
        <v>15884666220</v>
      </c>
      <c r="J3633" s="2" t="str">
        <f>_xlfn._xlws.FILTER(辅助信息!D:D,辅助信息!G:G=G3633)</f>
        <v>华西简阳西城嘉苑</v>
      </c>
    </row>
    <row r="3634" hidden="1" spans="1:10">
      <c r="A3634" s="2" t="str">
        <f>'[1]2025年已发货'!A:A</f>
        <v>德胜</v>
      </c>
      <c r="B3634" s="2" t="str">
        <f>'[1]2025年已发货'!B:B</f>
        <v>螺纹钢</v>
      </c>
      <c r="C3634" s="2" t="str">
        <f>'[1]2025年已发货'!C:C</f>
        <v>HRB400E Φ16 9m</v>
      </c>
      <c r="D3634" s="2" t="str">
        <f>'[1]2025年已发货'!D:D</f>
        <v>吨</v>
      </c>
      <c r="E3634" s="2">
        <f>'[1]2025年已发货'!E:E</f>
        <v>68</v>
      </c>
      <c r="F3634" s="4">
        <f>'[1]2025年已发货'!F:F</f>
        <v>45810</v>
      </c>
      <c r="G3634" s="2" t="str">
        <f>'[1]2025年已发货'!G:G</f>
        <v>（华西简阳西城嘉苑）四川省成都市简阳市简城街道高屋村</v>
      </c>
      <c r="H3634" s="2" t="str">
        <f>'[1]2025年已发货'!H:H</f>
        <v>张瀚镭</v>
      </c>
      <c r="I3634" s="2">
        <f>'[1]2025年已发货'!I:I</f>
        <v>15884666220</v>
      </c>
      <c r="J3634" s="2" t="str">
        <f>_xlfn._xlws.FILTER(辅助信息!D:D,辅助信息!G:G=G3634)</f>
        <v>华西简阳西城嘉苑</v>
      </c>
    </row>
    <row r="3635" hidden="1" spans="1:10">
      <c r="A3635" s="2" t="str">
        <f>'[1]2025年已发货'!A:A</f>
        <v>德胜</v>
      </c>
      <c r="B3635" s="2" t="str">
        <f>'[1]2025年已发货'!B:B</f>
        <v>螺纹钢</v>
      </c>
      <c r="C3635" s="2" t="str">
        <f>'[1]2025年已发货'!C:C</f>
        <v>HRB400E Φ18 9m</v>
      </c>
      <c r="D3635" s="2" t="str">
        <f>'[1]2025年已发货'!D:D</f>
        <v>吨</v>
      </c>
      <c r="E3635" s="2">
        <f>'[1]2025年已发货'!E:E</f>
        <v>20</v>
      </c>
      <c r="F3635" s="4">
        <f>'[1]2025年已发货'!F:F</f>
        <v>45810</v>
      </c>
      <c r="G3635" s="2" t="str">
        <f>'[1]2025年已发货'!G:G</f>
        <v>（华西简阳西城嘉苑）四川省成都市简阳市简城街道高屋村</v>
      </c>
      <c r="H3635" s="2" t="str">
        <f>'[1]2025年已发货'!H:H</f>
        <v>张瀚镭</v>
      </c>
      <c r="I3635" s="2">
        <f>'[1]2025年已发货'!I:I</f>
        <v>15884666220</v>
      </c>
      <c r="J3635" s="2" t="str">
        <f>_xlfn._xlws.FILTER(辅助信息!D:D,辅助信息!G:G=G3635)</f>
        <v>华西简阳西城嘉苑</v>
      </c>
    </row>
    <row r="3636" hidden="1" spans="1:10">
      <c r="A3636" s="2" t="str">
        <f>'[1]2025年已发货'!A:A</f>
        <v>德胜</v>
      </c>
      <c r="B3636" s="2" t="str">
        <f>'[1]2025年已发货'!B:B</f>
        <v>螺纹钢</v>
      </c>
      <c r="C3636" s="2" t="str">
        <f>'[1]2025年已发货'!C:C</f>
        <v>HRB400E Φ20 9m</v>
      </c>
      <c r="D3636" s="2" t="str">
        <f>'[1]2025年已发货'!D:D</f>
        <v>吨</v>
      </c>
      <c r="E3636" s="2">
        <f>'[1]2025年已发货'!E:E</f>
        <v>94</v>
      </c>
      <c r="F3636" s="4">
        <f>'[1]2025年已发货'!F:F</f>
        <v>45810</v>
      </c>
      <c r="G3636" s="2" t="str">
        <f>'[1]2025年已发货'!G:G</f>
        <v>（华西简阳西城嘉苑）四川省成都市简阳市简城街道高屋村</v>
      </c>
      <c r="H3636" s="2" t="str">
        <f>'[1]2025年已发货'!H:H</f>
        <v>张瀚镭</v>
      </c>
      <c r="I3636" s="2">
        <f>'[1]2025年已发货'!I:I</f>
        <v>15884666220</v>
      </c>
      <c r="J3636" s="2" t="str">
        <f>_xlfn._xlws.FILTER(辅助信息!D:D,辅助信息!G:G=G3636)</f>
        <v>华西简阳西城嘉苑</v>
      </c>
    </row>
    <row r="3637" hidden="1" spans="1:10">
      <c r="A3637" s="2" t="str">
        <f>'[1]2025年已发货'!A:A</f>
        <v>德胜</v>
      </c>
      <c r="B3637" s="2" t="str">
        <f>'[1]2025年已发货'!B:B</f>
        <v>螺纹钢</v>
      </c>
      <c r="C3637" s="2" t="str">
        <f>'[1]2025年已发货'!C:C</f>
        <v>HRB400E Φ22 9m</v>
      </c>
      <c r="D3637" s="2" t="str">
        <f>'[1]2025年已发货'!D:D</f>
        <v>吨</v>
      </c>
      <c r="E3637" s="2">
        <f>'[1]2025年已发货'!E:E</f>
        <v>12</v>
      </c>
      <c r="F3637" s="4">
        <f>'[1]2025年已发货'!F:F</f>
        <v>45810</v>
      </c>
      <c r="G3637" s="2" t="str">
        <f>'[1]2025年已发货'!G:G</f>
        <v>（华西简阳西城嘉苑）四川省成都市简阳市简城街道高屋村</v>
      </c>
      <c r="H3637" s="2" t="str">
        <f>'[1]2025年已发货'!H:H</f>
        <v>张瀚镭</v>
      </c>
      <c r="I3637" s="2">
        <f>'[1]2025年已发货'!I:I</f>
        <v>15884666220</v>
      </c>
      <c r="J3637" s="2" t="str">
        <f>_xlfn._xlws.FILTER(辅助信息!D:D,辅助信息!G:G=G3637)</f>
        <v>华西简阳西城嘉苑</v>
      </c>
    </row>
    <row r="3638" hidden="1" spans="1:10">
      <c r="A3638" s="2" t="str">
        <f>'[1]2025年已发货'!A:A</f>
        <v>德胜</v>
      </c>
      <c r="B3638" s="2" t="str">
        <f>'[1]2025年已发货'!B:B</f>
        <v>螺纹钢</v>
      </c>
      <c r="C3638" s="2" t="str">
        <f>'[1]2025年已发货'!C:C</f>
        <v>HRB400E Φ25 9m</v>
      </c>
      <c r="D3638" s="2" t="str">
        <f>'[1]2025年已发货'!D:D</f>
        <v>吨</v>
      </c>
      <c r="E3638" s="2">
        <f>'[1]2025年已发货'!E:E</f>
        <v>36</v>
      </c>
      <c r="F3638" s="4">
        <f>'[1]2025年已发货'!F:F</f>
        <v>45810</v>
      </c>
      <c r="G3638" s="2" t="str">
        <f>'[1]2025年已发货'!G:G</f>
        <v>（华西简阳西城嘉苑）四川省成都市简阳市简城街道高屋村</v>
      </c>
      <c r="H3638" s="2" t="str">
        <f>'[1]2025年已发货'!H:H</f>
        <v>张瀚镭</v>
      </c>
      <c r="I3638" s="2">
        <f>'[1]2025年已发货'!I:I</f>
        <v>15884666220</v>
      </c>
      <c r="J3638" s="2" t="str">
        <f>_xlfn._xlws.FILTER(辅助信息!D:D,辅助信息!G:G=G3638)</f>
        <v>华西简阳西城嘉苑</v>
      </c>
    </row>
    <row r="3639" hidden="1" spans="1:10">
      <c r="A3639" s="2" t="str">
        <f>'[1]2025年已发货'!A:A</f>
        <v>泸钢</v>
      </c>
      <c r="B3639" s="2" t="str">
        <f>'[1]2025年已发货'!B:B</f>
        <v>盘螺</v>
      </c>
      <c r="C3639" s="2" t="str">
        <f>'[1]2025年已发货'!C:C</f>
        <v>HRB400E Φ6</v>
      </c>
      <c r="D3639" s="2" t="str">
        <f>'[1]2025年已发货'!D:D</f>
        <v>吨</v>
      </c>
      <c r="E3639" s="2">
        <f>'[1]2025年已发货'!E:E</f>
        <v>15</v>
      </c>
      <c r="F3639" s="4">
        <f>'[1]2025年已发货'!F:F</f>
        <v>45810</v>
      </c>
      <c r="G3639" s="2" t="str">
        <f>'[1]2025年已发货'!G:G</f>
        <v>（四川商建-射洪城乡一体化项目）遂宁市射洪市忠新幼儿园北侧约220米新溪小区</v>
      </c>
      <c r="H3639" s="2" t="str">
        <f>'[1]2025年已发货'!H:H</f>
        <v>柏子刚</v>
      </c>
      <c r="I3639" s="2">
        <f>'[1]2025年已发货'!I:I</f>
        <v>15692885305</v>
      </c>
      <c r="J3639" s="2" t="str">
        <f>_xlfn._xlws.FILTER(辅助信息!D:D,辅助信息!G:G=G3639)</f>
        <v>四川商建
射洪城乡一体化项目</v>
      </c>
    </row>
    <row r="3640" hidden="1" spans="1:10">
      <c r="A3640" s="2" t="str">
        <f>'[1]2025年已发货'!A:A</f>
        <v>泸钢</v>
      </c>
      <c r="B3640" s="2" t="str">
        <f>'[1]2025年已发货'!B:B</f>
        <v>螺纹钢</v>
      </c>
      <c r="C3640" s="2" t="str">
        <f>'[1]2025年已发货'!C:C</f>
        <v>HRB500E Φ12</v>
      </c>
      <c r="D3640" s="2" t="str">
        <f>'[1]2025年已发货'!D:D</f>
        <v>吨</v>
      </c>
      <c r="E3640" s="2">
        <f>'[1]2025年已发货'!E:E</f>
        <v>6</v>
      </c>
      <c r="F3640" s="4">
        <f>'[1]2025年已发货'!F:F</f>
        <v>45810</v>
      </c>
      <c r="G3640" s="2" t="str">
        <f>'[1]2025年已发货'!G:G</f>
        <v>（四川商建-射洪城乡一体化项目）遂宁市射洪市忠新幼儿园北侧约220米新溪小区</v>
      </c>
      <c r="H3640" s="2" t="str">
        <f>'[1]2025年已发货'!H:H</f>
        <v>柏子刚</v>
      </c>
      <c r="I3640" s="2">
        <f>'[1]2025年已发货'!I:I</f>
        <v>15692885305</v>
      </c>
      <c r="J3640" s="2" t="str">
        <f>_xlfn._xlws.FILTER(辅助信息!D:D,辅助信息!G:G=G3640)</f>
        <v>四川商建
射洪城乡一体化项目</v>
      </c>
    </row>
    <row r="3641" hidden="1" spans="1:10">
      <c r="A3641" s="2" t="str">
        <f>'[1]2025年已发货'!A:A</f>
        <v>泸钢</v>
      </c>
      <c r="B3641" s="2" t="str">
        <f>'[1]2025年已发货'!B:B</f>
        <v>螺纹钢</v>
      </c>
      <c r="C3641" s="2" t="str">
        <f>'[1]2025年已发货'!C:C</f>
        <v>HRB500E Φ22</v>
      </c>
      <c r="D3641" s="2" t="str">
        <f>'[1]2025年已发货'!D:D</f>
        <v>吨</v>
      </c>
      <c r="E3641" s="2">
        <f>'[1]2025年已发货'!E:E</f>
        <v>9</v>
      </c>
      <c r="F3641" s="4">
        <f>'[1]2025年已发货'!F:F</f>
        <v>45810</v>
      </c>
      <c r="G3641" s="2" t="str">
        <f>'[1]2025年已发货'!G:G</f>
        <v>（四川商建-射洪城乡一体化项目）遂宁市射洪市忠新幼儿园北侧约220米新溪小区</v>
      </c>
      <c r="H3641" s="2" t="str">
        <f>'[1]2025年已发货'!H:H</f>
        <v>柏子刚</v>
      </c>
      <c r="I3641" s="2">
        <f>'[1]2025年已发货'!I:I</f>
        <v>15692885305</v>
      </c>
      <c r="J3641" s="2" t="str">
        <f>_xlfn._xlws.FILTER(辅助信息!D:D,辅助信息!G:G=G3641)</f>
        <v>四川商建
射洪城乡一体化项目</v>
      </c>
    </row>
    <row r="3642" hidden="1" spans="1:10">
      <c r="A3642" s="2" t="str">
        <f>'[1]2025年已发货'!A:A</f>
        <v>泸钢</v>
      </c>
      <c r="B3642" s="2" t="str">
        <f>'[1]2025年已发货'!B:B</f>
        <v>螺纹钢</v>
      </c>
      <c r="C3642" s="2" t="str">
        <f>'[1]2025年已发货'!C:C</f>
        <v>HRB500E Φ25</v>
      </c>
      <c r="D3642" s="2" t="str">
        <f>'[1]2025年已发货'!D:D</f>
        <v>吨</v>
      </c>
      <c r="E3642" s="2">
        <f>'[1]2025年已发货'!E:E</f>
        <v>40</v>
      </c>
      <c r="F3642" s="4">
        <f>'[1]2025年已发货'!F:F</f>
        <v>45810</v>
      </c>
      <c r="G3642" s="2" t="str">
        <f>'[1]2025年已发货'!G:G</f>
        <v>（四川商建-射洪城乡一体化项目）遂宁市射洪市忠新幼儿园北侧约220米新溪小区</v>
      </c>
      <c r="H3642" s="2" t="str">
        <f>'[1]2025年已发货'!H:H</f>
        <v>柏子刚</v>
      </c>
      <c r="I3642" s="2">
        <f>'[1]2025年已发货'!I:I</f>
        <v>15692885305</v>
      </c>
      <c r="J3642" s="2" t="str">
        <f>_xlfn._xlws.FILTER(辅助信息!D:D,辅助信息!G:G=G3642)</f>
        <v>四川商建
射洪城乡一体化项目</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2025-06-03T01:54:10Z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